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pivotTables/pivotTable4.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7.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drawings/drawing9.xml" ContentType="application/vnd.openxmlformats-officedocument.drawing+xml"/>
  <Override PartName="/xl/slicers/slicer5.xml" ContentType="application/vnd.ms-excel.slicer+xml"/>
  <Override PartName="/xl/pivotTables/pivotTable8.xml" ContentType="application/vnd.openxmlformats-officedocument.spreadsheetml.pivotTable+xml"/>
  <Override PartName="/xl/drawings/drawing10.xml" ContentType="application/vnd.openxmlformats-officedocument.drawing+xml"/>
  <Override PartName="/xl/pivotTables/pivotTable9.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C:\Users\dgallego\Desktop\Archivos de trabajo\IGAC\3. Julio\"/>
    </mc:Choice>
  </mc:AlternateContent>
  <xr:revisionPtr revIDLastSave="0" documentId="13_ncr:1_{BCABE2A3-FBE4-46C8-851A-B04DAD07F261}" xr6:coauthVersionLast="45" xr6:coauthVersionMax="45" xr10:uidLastSave="{00000000-0000-0000-0000-000000000000}"/>
  <bookViews>
    <workbookView xWindow="-120" yWindow="-120" windowWidth="20730" windowHeight="11160" tabRatio="936" activeTab="7" xr2:uid="{00000000-000D-0000-FFFF-FFFF00000000}"/>
  </bookViews>
  <sheets>
    <sheet name="Validaciones" sheetId="6" r:id="rId1"/>
    <sheet name="archivo_ejec" sheetId="2" r:id="rId2"/>
    <sheet name="Archivo_terri" sheetId="17" r:id="rId3"/>
    <sheet name="Archivo_prd" sheetId="22" r:id="rId4"/>
    <sheet name="archivo_reserva" sheetId="23" r:id="rId5"/>
    <sheet name="archivo_PAA" sheetId="44" r:id="rId6"/>
    <sheet name="archivo_CDP" sheetId="25" r:id="rId7"/>
    <sheet name="Inicio" sheetId="15" r:id="rId8"/>
    <sheet name="Proyectos" sheetId="7" r:id="rId9"/>
    <sheet name="Territoriales" sheetId="16" r:id="rId10"/>
    <sheet name="Productos" sheetId="21" r:id="rId11"/>
    <sheet name="Reservas" sheetId="24" r:id="rId12"/>
    <sheet name="CDP" sheetId="30" r:id="rId13"/>
    <sheet name="Metas G&amp;P" sheetId="18" r:id="rId14"/>
    <sheet name="Metas PDN" sheetId="20" r:id="rId15"/>
    <sheet name="PAA" sheetId="45" r:id="rId16"/>
  </sheets>
  <definedNames>
    <definedName name="_xlnm._FilterDatabase" localSheetId="6" hidden="1">archivo_CDP!$A$1:$X$812</definedName>
    <definedName name="_xlnm._FilterDatabase" localSheetId="1" hidden="1">archivo_ejec!$A$4:$AB$39</definedName>
    <definedName name="_xlnm._FilterDatabase" localSheetId="5" hidden="1">archivo_PAA!$A$1:$AM$397</definedName>
    <definedName name="_xlnm._FilterDatabase" localSheetId="3" hidden="1">Archivo_prd!$A$4:$AB$4</definedName>
    <definedName name="_xlnm._FilterDatabase" localSheetId="2" hidden="1">Archivo_terri!$A$4:$AC$659</definedName>
    <definedName name="_xlnm._FilterDatabase" localSheetId="0" hidden="1">Validaciones!$P$1:$Y$71</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3">#N/A</definedName>
    <definedName name="SegmentaciónDeDatos_Proyecto">#N/A</definedName>
    <definedName name="SegmentaciónDeDatos_Proyecto1">#N/A</definedName>
    <definedName name="SegmentaciónDeDatos_REC">#N/A</definedName>
    <definedName name="SegmentaciónDeDatos_REC2">#N/A</definedName>
    <definedName name="SegmentaciónDeDatos_Recurso">#N/A</definedName>
    <definedName name="SegmentaciónDeDatos_TIPO1">#N/A</definedName>
  </definedNames>
  <calcPr calcId="191029"/>
  <pivotCaches>
    <pivotCache cacheId="0" r:id="rId17"/>
    <pivotCache cacheId="1" r:id="rId18"/>
    <pivotCache cacheId="2" r:id="rId19"/>
    <pivotCache cacheId="3" r:id="rId20"/>
    <pivotCache cacheId="4" r:id="rId21"/>
    <pivotCache cacheId="15" r:id="rId22"/>
    <pivotCache cacheId="19" r:id="rId23"/>
    <pivotCache cacheId="23"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605" i="25" l="1"/>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AH382" i="44" l="1"/>
  <c r="AH366" i="44"/>
  <c r="AH350" i="44"/>
  <c r="AH334" i="44"/>
  <c r="AH318" i="44"/>
  <c r="AH302" i="44"/>
  <c r="AH286" i="44"/>
  <c r="AH270" i="44"/>
  <c r="AH254" i="44"/>
  <c r="AH238" i="44"/>
  <c r="AH222" i="44"/>
  <c r="AH206" i="44"/>
  <c r="AL397" i="44"/>
  <c r="AK397" i="44"/>
  <c r="AJ397" i="44"/>
  <c r="AI397" i="44"/>
  <c r="Q397" i="44"/>
  <c r="AH397" i="44" s="1"/>
  <c r="AL396" i="44"/>
  <c r="AK396" i="44"/>
  <c r="AJ396" i="44"/>
  <c r="AI396" i="44"/>
  <c r="Q396" i="44"/>
  <c r="AH396" i="44" s="1"/>
  <c r="AL395" i="44"/>
  <c r="AK395" i="44"/>
  <c r="AJ395" i="44"/>
  <c r="AI395" i="44"/>
  <c r="Q395" i="44"/>
  <c r="AH395" i="44" s="1"/>
  <c r="AL394" i="44"/>
  <c r="AK394" i="44"/>
  <c r="AJ394" i="44"/>
  <c r="AI394" i="44"/>
  <c r="Q394" i="44"/>
  <c r="AH394" i="44" s="1"/>
  <c r="AL393" i="44"/>
  <c r="AK393" i="44"/>
  <c r="AJ393" i="44"/>
  <c r="AI393" i="44"/>
  <c r="Q393" i="44"/>
  <c r="AH393" i="44" s="1"/>
  <c r="AL392" i="44"/>
  <c r="AK392" i="44"/>
  <c r="AJ392" i="44"/>
  <c r="AI392" i="44"/>
  <c r="Q392" i="44"/>
  <c r="AH392" i="44" s="1"/>
  <c r="AL391" i="44"/>
  <c r="AK391" i="44"/>
  <c r="AJ391" i="44"/>
  <c r="AI391" i="44"/>
  <c r="Q391" i="44"/>
  <c r="AH391" i="44" s="1"/>
  <c r="AL390" i="44"/>
  <c r="AK390" i="44"/>
  <c r="AJ390" i="44"/>
  <c r="AI390" i="44"/>
  <c r="Q390" i="44"/>
  <c r="AH390" i="44" s="1"/>
  <c r="AL389" i="44"/>
  <c r="AK389" i="44"/>
  <c r="AJ389" i="44"/>
  <c r="AI389" i="44"/>
  <c r="Q389" i="44"/>
  <c r="AH389" i="44" s="1"/>
  <c r="AL388" i="44"/>
  <c r="AK388" i="44"/>
  <c r="AJ388" i="44"/>
  <c r="AI388" i="44"/>
  <c r="Q388" i="44"/>
  <c r="AH388" i="44" s="1"/>
  <c r="AL387" i="44"/>
  <c r="AK387" i="44"/>
  <c r="AJ387" i="44"/>
  <c r="AI387" i="44"/>
  <c r="Q387" i="44"/>
  <c r="AH387" i="44" s="1"/>
  <c r="AL386" i="44"/>
  <c r="AK386" i="44"/>
  <c r="AJ386" i="44"/>
  <c r="AI386" i="44"/>
  <c r="Q386" i="44"/>
  <c r="AH386" i="44" s="1"/>
  <c r="AL385" i="44"/>
  <c r="AK385" i="44"/>
  <c r="AJ385" i="44"/>
  <c r="AI385" i="44"/>
  <c r="Q385" i="44"/>
  <c r="AH385" i="44" s="1"/>
  <c r="AL384" i="44"/>
  <c r="AK384" i="44"/>
  <c r="AJ384" i="44"/>
  <c r="AI384" i="44"/>
  <c r="Q384" i="44"/>
  <c r="AH384" i="44" s="1"/>
  <c r="AL383" i="44"/>
  <c r="AK383" i="44"/>
  <c r="AJ383" i="44"/>
  <c r="AI383" i="44"/>
  <c r="Q383" i="44"/>
  <c r="AH383" i="44" s="1"/>
  <c r="AL382" i="44"/>
  <c r="AK382" i="44"/>
  <c r="AJ382" i="44"/>
  <c r="AI382" i="44"/>
  <c r="Q382" i="44"/>
  <c r="AL381" i="44"/>
  <c r="AK381" i="44"/>
  <c r="AJ381" i="44"/>
  <c r="AI381" i="44"/>
  <c r="Q381" i="44"/>
  <c r="AH381" i="44" s="1"/>
  <c r="AL380" i="44"/>
  <c r="AK380" i="44"/>
  <c r="AJ380" i="44"/>
  <c r="AI380" i="44"/>
  <c r="Q380" i="44"/>
  <c r="AH380" i="44" s="1"/>
  <c r="AL379" i="44"/>
  <c r="AK379" i="44"/>
  <c r="AJ379" i="44"/>
  <c r="AI379" i="44"/>
  <c r="Q379" i="44"/>
  <c r="AH379" i="44" s="1"/>
  <c r="AL378" i="44"/>
  <c r="AK378" i="44"/>
  <c r="AJ378" i="44"/>
  <c r="AI378" i="44"/>
  <c r="Q378" i="44"/>
  <c r="AH378" i="44" s="1"/>
  <c r="AL377" i="44"/>
  <c r="AK377" i="44"/>
  <c r="AJ377" i="44"/>
  <c r="AI377" i="44"/>
  <c r="Q377" i="44"/>
  <c r="AH377" i="44" s="1"/>
  <c r="AL376" i="44"/>
  <c r="AK376" i="44"/>
  <c r="AJ376" i="44"/>
  <c r="AI376" i="44"/>
  <c r="Q376" i="44"/>
  <c r="AH376" i="44" s="1"/>
  <c r="AL375" i="44"/>
  <c r="AK375" i="44"/>
  <c r="AJ375" i="44"/>
  <c r="AI375" i="44"/>
  <c r="Q375" i="44"/>
  <c r="AH375" i="44" s="1"/>
  <c r="AL374" i="44"/>
  <c r="AK374" i="44"/>
  <c r="AJ374" i="44"/>
  <c r="AI374" i="44"/>
  <c r="Q374" i="44"/>
  <c r="AH374" i="44" s="1"/>
  <c r="AL373" i="44"/>
  <c r="AK373" i="44"/>
  <c r="AJ373" i="44"/>
  <c r="AI373" i="44"/>
  <c r="Q373" i="44"/>
  <c r="AH373" i="44" s="1"/>
  <c r="AL372" i="44"/>
  <c r="AK372" i="44"/>
  <c r="AJ372" i="44"/>
  <c r="AI372" i="44"/>
  <c r="Q372" i="44"/>
  <c r="AH372" i="44" s="1"/>
  <c r="AL371" i="44"/>
  <c r="AK371" i="44"/>
  <c r="AJ371" i="44"/>
  <c r="AI371" i="44"/>
  <c r="Q371" i="44"/>
  <c r="AH371" i="44" s="1"/>
  <c r="AL370" i="44"/>
  <c r="AK370" i="44"/>
  <c r="AJ370" i="44"/>
  <c r="AI370" i="44"/>
  <c r="Q370" i="44"/>
  <c r="AH370" i="44" s="1"/>
  <c r="AL369" i="44"/>
  <c r="AK369" i="44"/>
  <c r="AJ369" i="44"/>
  <c r="AI369" i="44"/>
  <c r="Q369" i="44"/>
  <c r="AH369" i="44" s="1"/>
  <c r="AL368" i="44"/>
  <c r="AK368" i="44"/>
  <c r="AJ368" i="44"/>
  <c r="AI368" i="44"/>
  <c r="Q368" i="44"/>
  <c r="AH368" i="44" s="1"/>
  <c r="AL367" i="44"/>
  <c r="AK367" i="44"/>
  <c r="AJ367" i="44"/>
  <c r="AI367" i="44"/>
  <c r="Q367" i="44"/>
  <c r="AH367" i="44" s="1"/>
  <c r="AL366" i="44"/>
  <c r="AK366" i="44"/>
  <c r="AJ366" i="44"/>
  <c r="AI366" i="44"/>
  <c r="Q366" i="44"/>
  <c r="AL365" i="44"/>
  <c r="AK365" i="44"/>
  <c r="AJ365" i="44"/>
  <c r="AI365" i="44"/>
  <c r="Q365" i="44"/>
  <c r="AH365" i="44" s="1"/>
  <c r="AL364" i="44"/>
  <c r="AK364" i="44"/>
  <c r="AJ364" i="44"/>
  <c r="AI364" i="44"/>
  <c r="Q364" i="44"/>
  <c r="AH364" i="44" s="1"/>
  <c r="AL363" i="44"/>
  <c r="AK363" i="44"/>
  <c r="AJ363" i="44"/>
  <c r="AI363" i="44"/>
  <c r="Q363" i="44"/>
  <c r="AH363" i="44" s="1"/>
  <c r="AL362" i="44"/>
  <c r="AK362" i="44"/>
  <c r="AJ362" i="44"/>
  <c r="AI362" i="44"/>
  <c r="Q362" i="44"/>
  <c r="AH362" i="44" s="1"/>
  <c r="AL361" i="44"/>
  <c r="AK361" i="44"/>
  <c r="AJ361" i="44"/>
  <c r="AI361" i="44"/>
  <c r="Q361" i="44"/>
  <c r="AH361" i="44" s="1"/>
  <c r="AL360" i="44"/>
  <c r="AK360" i="44"/>
  <c r="AJ360" i="44"/>
  <c r="AI360" i="44"/>
  <c r="Q360" i="44"/>
  <c r="AH360" i="44" s="1"/>
  <c r="AL359" i="44"/>
  <c r="AK359" i="44"/>
  <c r="AJ359" i="44"/>
  <c r="AI359" i="44"/>
  <c r="Q359" i="44"/>
  <c r="AH359" i="44" s="1"/>
  <c r="AL358" i="44"/>
  <c r="AK358" i="44"/>
  <c r="AJ358" i="44"/>
  <c r="AI358" i="44"/>
  <c r="Q358" i="44"/>
  <c r="AH358" i="44" s="1"/>
  <c r="AL357" i="44"/>
  <c r="AK357" i="44"/>
  <c r="AJ357" i="44"/>
  <c r="AI357" i="44"/>
  <c r="Q357" i="44"/>
  <c r="AH357" i="44" s="1"/>
  <c r="AL356" i="44"/>
  <c r="AK356" i="44"/>
  <c r="AJ356" i="44"/>
  <c r="AI356" i="44"/>
  <c r="Q356" i="44"/>
  <c r="AH356" i="44" s="1"/>
  <c r="AL355" i="44"/>
  <c r="AK355" i="44"/>
  <c r="AJ355" i="44"/>
  <c r="AI355" i="44"/>
  <c r="Q355" i="44"/>
  <c r="AH355" i="44" s="1"/>
  <c r="AL354" i="44"/>
  <c r="AK354" i="44"/>
  <c r="AJ354" i="44"/>
  <c r="AI354" i="44"/>
  <c r="Q354" i="44"/>
  <c r="AH354" i="44" s="1"/>
  <c r="AL353" i="44"/>
  <c r="AK353" i="44"/>
  <c r="AJ353" i="44"/>
  <c r="AI353" i="44"/>
  <c r="Q353" i="44"/>
  <c r="AH353" i="44" s="1"/>
  <c r="AL352" i="44"/>
  <c r="AK352" i="44"/>
  <c r="AJ352" i="44"/>
  <c r="AI352" i="44"/>
  <c r="Q352" i="44"/>
  <c r="AH352" i="44" s="1"/>
  <c r="AL351" i="44"/>
  <c r="AK351" i="44"/>
  <c r="AJ351" i="44"/>
  <c r="AI351" i="44"/>
  <c r="Q351" i="44"/>
  <c r="AH351" i="44" s="1"/>
  <c r="AL350" i="44"/>
  <c r="AK350" i="44"/>
  <c r="AJ350" i="44"/>
  <c r="AI350" i="44"/>
  <c r="Q350" i="44"/>
  <c r="AL349" i="44"/>
  <c r="AK349" i="44"/>
  <c r="AJ349" i="44"/>
  <c r="AI349" i="44"/>
  <c r="Q349" i="44"/>
  <c r="AH349" i="44" s="1"/>
  <c r="AL348" i="44"/>
  <c r="AK348" i="44"/>
  <c r="AJ348" i="44"/>
  <c r="AI348" i="44"/>
  <c r="Q348" i="44"/>
  <c r="AH348" i="44" s="1"/>
  <c r="AL347" i="44"/>
  <c r="AK347" i="44"/>
  <c r="AJ347" i="44"/>
  <c r="AI347" i="44"/>
  <c r="Q347" i="44"/>
  <c r="AH347" i="44" s="1"/>
  <c r="AL346" i="44"/>
  <c r="AK346" i="44"/>
  <c r="AJ346" i="44"/>
  <c r="AI346" i="44"/>
  <c r="Q346" i="44"/>
  <c r="AH346" i="44" s="1"/>
  <c r="AL345" i="44"/>
  <c r="AK345" i="44"/>
  <c r="AJ345" i="44"/>
  <c r="AI345" i="44"/>
  <c r="Q345" i="44"/>
  <c r="AH345" i="44" s="1"/>
  <c r="AL344" i="44"/>
  <c r="AK344" i="44"/>
  <c r="AJ344" i="44"/>
  <c r="AI344" i="44"/>
  <c r="Q344" i="44"/>
  <c r="AH344" i="44" s="1"/>
  <c r="AL343" i="44"/>
  <c r="AK343" i="44"/>
  <c r="AJ343" i="44"/>
  <c r="AI343" i="44"/>
  <c r="Q343" i="44"/>
  <c r="AH343" i="44" s="1"/>
  <c r="AL342" i="44"/>
  <c r="AK342" i="44"/>
  <c r="AJ342" i="44"/>
  <c r="AI342" i="44"/>
  <c r="Q342" i="44"/>
  <c r="AH342" i="44" s="1"/>
  <c r="AL341" i="44"/>
  <c r="AK341" i="44"/>
  <c r="AJ341" i="44"/>
  <c r="AI341" i="44"/>
  <c r="Q341" i="44"/>
  <c r="AH341" i="44" s="1"/>
  <c r="AL340" i="44"/>
  <c r="AK340" i="44"/>
  <c r="AJ340" i="44"/>
  <c r="AI340" i="44"/>
  <c r="Q340" i="44"/>
  <c r="AH340" i="44" s="1"/>
  <c r="AL339" i="44"/>
  <c r="AK339" i="44"/>
  <c r="AJ339" i="44"/>
  <c r="AI339" i="44"/>
  <c r="Q339" i="44"/>
  <c r="AH339" i="44" s="1"/>
  <c r="AL338" i="44"/>
  <c r="AK338" i="44"/>
  <c r="AJ338" i="44"/>
  <c r="AI338" i="44"/>
  <c r="Q338" i="44"/>
  <c r="AH338" i="44" s="1"/>
  <c r="AL337" i="44"/>
  <c r="AK337" i="44"/>
  <c r="AJ337" i="44"/>
  <c r="AI337" i="44"/>
  <c r="Q337" i="44"/>
  <c r="AH337" i="44" s="1"/>
  <c r="AL336" i="44"/>
  <c r="AK336" i="44"/>
  <c r="AJ336" i="44"/>
  <c r="AI336" i="44"/>
  <c r="Q336" i="44"/>
  <c r="AH336" i="44" s="1"/>
  <c r="AL335" i="44"/>
  <c r="AK335" i="44"/>
  <c r="AJ335" i="44"/>
  <c r="AI335" i="44"/>
  <c r="Q335" i="44"/>
  <c r="AH335" i="44" s="1"/>
  <c r="AL334" i="44"/>
  <c r="AK334" i="44"/>
  <c r="AJ334" i="44"/>
  <c r="AI334" i="44"/>
  <c r="Q334" i="44"/>
  <c r="AL333" i="44"/>
  <c r="AK333" i="44"/>
  <c r="AJ333" i="44"/>
  <c r="AI333" i="44"/>
  <c r="Q333" i="44"/>
  <c r="AH333" i="44" s="1"/>
  <c r="AL332" i="44"/>
  <c r="AK332" i="44"/>
  <c r="AJ332" i="44"/>
  <c r="AI332" i="44"/>
  <c r="Q332" i="44"/>
  <c r="AH332" i="44" s="1"/>
  <c r="AL331" i="44"/>
  <c r="AK331" i="44"/>
  <c r="AJ331" i="44"/>
  <c r="AI331" i="44"/>
  <c r="Q331" i="44"/>
  <c r="AH331" i="44" s="1"/>
  <c r="AL330" i="44"/>
  <c r="AK330" i="44"/>
  <c r="AJ330" i="44"/>
  <c r="AI330" i="44"/>
  <c r="Q330" i="44"/>
  <c r="AH330" i="44" s="1"/>
  <c r="AL329" i="44"/>
  <c r="AK329" i="44"/>
  <c r="AJ329" i="44"/>
  <c r="AI329" i="44"/>
  <c r="Q329" i="44"/>
  <c r="AH329" i="44" s="1"/>
  <c r="AL328" i="44"/>
  <c r="AK328" i="44"/>
  <c r="AJ328" i="44"/>
  <c r="AI328" i="44"/>
  <c r="Q328" i="44"/>
  <c r="AH328" i="44" s="1"/>
  <c r="AL327" i="44"/>
  <c r="AK327" i="44"/>
  <c r="AJ327" i="44"/>
  <c r="AI327" i="44"/>
  <c r="Q327" i="44"/>
  <c r="AH327" i="44" s="1"/>
  <c r="AL326" i="44"/>
  <c r="AK326" i="44"/>
  <c r="AJ326" i="44"/>
  <c r="AI326" i="44"/>
  <c r="Q326" i="44"/>
  <c r="AH326" i="44" s="1"/>
  <c r="AL325" i="44"/>
  <c r="AK325" i="44"/>
  <c r="AJ325" i="44"/>
  <c r="AI325" i="44"/>
  <c r="Q325" i="44"/>
  <c r="AH325" i="44" s="1"/>
  <c r="AL324" i="44"/>
  <c r="AK324" i="44"/>
  <c r="AJ324" i="44"/>
  <c r="AI324" i="44"/>
  <c r="Q324" i="44"/>
  <c r="AH324" i="44" s="1"/>
  <c r="AL323" i="44"/>
  <c r="AK323" i="44"/>
  <c r="AJ323" i="44"/>
  <c r="AI323" i="44"/>
  <c r="Q323" i="44"/>
  <c r="AH323" i="44" s="1"/>
  <c r="AL322" i="44"/>
  <c r="AK322" i="44"/>
  <c r="AJ322" i="44"/>
  <c r="AI322" i="44"/>
  <c r="Q322" i="44"/>
  <c r="AH322" i="44" s="1"/>
  <c r="AL321" i="44"/>
  <c r="AK321" i="44"/>
  <c r="AJ321" i="44"/>
  <c r="AI321" i="44"/>
  <c r="Q321" i="44"/>
  <c r="AH321" i="44" s="1"/>
  <c r="AL320" i="44"/>
  <c r="AK320" i="44"/>
  <c r="AJ320" i="44"/>
  <c r="AI320" i="44"/>
  <c r="Q320" i="44"/>
  <c r="AH320" i="44" s="1"/>
  <c r="AL319" i="44"/>
  <c r="AK319" i="44"/>
  <c r="AJ319" i="44"/>
  <c r="AI319" i="44"/>
  <c r="Q319" i="44"/>
  <c r="AH319" i="44" s="1"/>
  <c r="AL318" i="44"/>
  <c r="AK318" i="44"/>
  <c r="AJ318" i="44"/>
  <c r="AI318" i="44"/>
  <c r="Q318" i="44"/>
  <c r="AL317" i="44"/>
  <c r="AK317" i="44"/>
  <c r="AJ317" i="44"/>
  <c r="AI317" i="44"/>
  <c r="Q317" i="44"/>
  <c r="AH317" i="44" s="1"/>
  <c r="AL316" i="44"/>
  <c r="AK316" i="44"/>
  <c r="AJ316" i="44"/>
  <c r="AI316" i="44"/>
  <c r="Q316" i="44"/>
  <c r="AH316" i="44" s="1"/>
  <c r="AL315" i="44"/>
  <c r="AK315" i="44"/>
  <c r="AJ315" i="44"/>
  <c r="AI315" i="44"/>
  <c r="Q315" i="44"/>
  <c r="AH315" i="44" s="1"/>
  <c r="AL314" i="44"/>
  <c r="AK314" i="44"/>
  <c r="AJ314" i="44"/>
  <c r="AI314" i="44"/>
  <c r="Q314" i="44"/>
  <c r="AH314" i="44" s="1"/>
  <c r="AL313" i="44"/>
  <c r="AK313" i="44"/>
  <c r="AJ313" i="44"/>
  <c r="AI313" i="44"/>
  <c r="Q313" i="44"/>
  <c r="AH313" i="44" s="1"/>
  <c r="AL312" i="44"/>
  <c r="AK312" i="44"/>
  <c r="AJ312" i="44"/>
  <c r="AI312" i="44"/>
  <c r="Q312" i="44"/>
  <c r="AH312" i="44" s="1"/>
  <c r="AL311" i="44"/>
  <c r="AK311" i="44"/>
  <c r="AJ311" i="44"/>
  <c r="AI311" i="44"/>
  <c r="Q311" i="44"/>
  <c r="AH311" i="44" s="1"/>
  <c r="AL310" i="44"/>
  <c r="AK310" i="44"/>
  <c r="AJ310" i="44"/>
  <c r="AI310" i="44"/>
  <c r="Q310" i="44"/>
  <c r="AH310" i="44" s="1"/>
  <c r="AL309" i="44"/>
  <c r="AK309" i="44"/>
  <c r="AJ309" i="44"/>
  <c r="AI309" i="44"/>
  <c r="Q309" i="44"/>
  <c r="AH309" i="44" s="1"/>
  <c r="AL308" i="44"/>
  <c r="AK308" i="44"/>
  <c r="AJ308" i="44"/>
  <c r="AI308" i="44"/>
  <c r="Q308" i="44"/>
  <c r="AH308" i="44" s="1"/>
  <c r="AL307" i="44"/>
  <c r="AK307" i="44"/>
  <c r="AJ307" i="44"/>
  <c r="AI307" i="44"/>
  <c r="Q307" i="44"/>
  <c r="AH307" i="44" s="1"/>
  <c r="AL306" i="44"/>
  <c r="AK306" i="44"/>
  <c r="AJ306" i="44"/>
  <c r="AI306" i="44"/>
  <c r="Q306" i="44"/>
  <c r="AH306" i="44" s="1"/>
  <c r="AL305" i="44"/>
  <c r="AK305" i="44"/>
  <c r="AJ305" i="44"/>
  <c r="AI305" i="44"/>
  <c r="Q305" i="44"/>
  <c r="AH305" i="44" s="1"/>
  <c r="AL304" i="44"/>
  <c r="AK304" i="44"/>
  <c r="AJ304" i="44"/>
  <c r="AI304" i="44"/>
  <c r="Q304" i="44"/>
  <c r="AH304" i="44" s="1"/>
  <c r="AL303" i="44"/>
  <c r="AK303" i="44"/>
  <c r="AJ303" i="44"/>
  <c r="AI303" i="44"/>
  <c r="Q303" i="44"/>
  <c r="AH303" i="44" s="1"/>
  <c r="AL302" i="44"/>
  <c r="AK302" i="44"/>
  <c r="AJ302" i="44"/>
  <c r="AI302" i="44"/>
  <c r="Q302" i="44"/>
  <c r="AL301" i="44"/>
  <c r="AK301" i="44"/>
  <c r="AJ301" i="44"/>
  <c r="AI301" i="44"/>
  <c r="Q301" i="44"/>
  <c r="AH301" i="44" s="1"/>
  <c r="AL300" i="44"/>
  <c r="AK300" i="44"/>
  <c r="AJ300" i="44"/>
  <c r="AI300" i="44"/>
  <c r="Q300" i="44"/>
  <c r="AH300" i="44" s="1"/>
  <c r="AL299" i="44"/>
  <c r="AK299" i="44"/>
  <c r="AJ299" i="44"/>
  <c r="AI299" i="44"/>
  <c r="Q299" i="44"/>
  <c r="AH299" i="44" s="1"/>
  <c r="AL298" i="44"/>
  <c r="AK298" i="44"/>
  <c r="AJ298" i="44"/>
  <c r="AI298" i="44"/>
  <c r="Q298" i="44"/>
  <c r="AH298" i="44" s="1"/>
  <c r="AL297" i="44"/>
  <c r="AK297" i="44"/>
  <c r="AJ297" i="44"/>
  <c r="AI297" i="44"/>
  <c r="Q297" i="44"/>
  <c r="AH297" i="44" s="1"/>
  <c r="AL296" i="44"/>
  <c r="AK296" i="44"/>
  <c r="AJ296" i="44"/>
  <c r="AI296" i="44"/>
  <c r="Q296" i="44"/>
  <c r="AH296" i="44" s="1"/>
  <c r="AL295" i="44"/>
  <c r="AK295" i="44"/>
  <c r="AJ295" i="44"/>
  <c r="AI295" i="44"/>
  <c r="Q295" i="44"/>
  <c r="AH295" i="44" s="1"/>
  <c r="AL294" i="44"/>
  <c r="AK294" i="44"/>
  <c r="AJ294" i="44"/>
  <c r="AI294" i="44"/>
  <c r="Q294" i="44"/>
  <c r="AH294" i="44" s="1"/>
  <c r="AL293" i="44"/>
  <c r="AK293" i="44"/>
  <c r="AJ293" i="44"/>
  <c r="AI293" i="44"/>
  <c r="Q293" i="44"/>
  <c r="AH293" i="44" s="1"/>
  <c r="AL292" i="44"/>
  <c r="AK292" i="44"/>
  <c r="AJ292" i="44"/>
  <c r="AI292" i="44"/>
  <c r="Q292" i="44"/>
  <c r="AH292" i="44" s="1"/>
  <c r="AL291" i="44"/>
  <c r="AK291" i="44"/>
  <c r="AJ291" i="44"/>
  <c r="AI291" i="44"/>
  <c r="Q291" i="44"/>
  <c r="AH291" i="44" s="1"/>
  <c r="AL290" i="44"/>
  <c r="AK290" i="44"/>
  <c r="AJ290" i="44"/>
  <c r="AI290" i="44"/>
  <c r="Q290" i="44"/>
  <c r="AH290" i="44" s="1"/>
  <c r="AL289" i="44"/>
  <c r="AK289" i="44"/>
  <c r="AJ289" i="44"/>
  <c r="AI289" i="44"/>
  <c r="Q289" i="44"/>
  <c r="AH289" i="44" s="1"/>
  <c r="AL288" i="44"/>
  <c r="AK288" i="44"/>
  <c r="AJ288" i="44"/>
  <c r="AI288" i="44"/>
  <c r="Q288" i="44"/>
  <c r="AH288" i="44" s="1"/>
  <c r="AL287" i="44"/>
  <c r="AK287" i="44"/>
  <c r="AJ287" i="44"/>
  <c r="AI287" i="44"/>
  <c r="Q287" i="44"/>
  <c r="AH287" i="44" s="1"/>
  <c r="AL286" i="44"/>
  <c r="AK286" i="44"/>
  <c r="AJ286" i="44"/>
  <c r="AI286" i="44"/>
  <c r="Q286" i="44"/>
  <c r="AL285" i="44"/>
  <c r="AK285" i="44"/>
  <c r="AJ285" i="44"/>
  <c r="AI285" i="44"/>
  <c r="Q285" i="44"/>
  <c r="AH285" i="44" s="1"/>
  <c r="AL284" i="44"/>
  <c r="AK284" i="44"/>
  <c r="AJ284" i="44"/>
  <c r="AI284" i="44"/>
  <c r="Q284" i="44"/>
  <c r="AH284" i="44" s="1"/>
  <c r="AL283" i="44"/>
  <c r="AK283" i="44"/>
  <c r="AJ283" i="44"/>
  <c r="AI283" i="44"/>
  <c r="Q283" i="44"/>
  <c r="AH283" i="44" s="1"/>
  <c r="AL282" i="44"/>
  <c r="AK282" i="44"/>
  <c r="AJ282" i="44"/>
  <c r="AI282" i="44"/>
  <c r="Q282" i="44"/>
  <c r="AH282" i="44" s="1"/>
  <c r="AL281" i="44"/>
  <c r="AK281" i="44"/>
  <c r="AJ281" i="44"/>
  <c r="AI281" i="44"/>
  <c r="Q281" i="44"/>
  <c r="AH281" i="44" s="1"/>
  <c r="AL280" i="44"/>
  <c r="AK280" i="44"/>
  <c r="AJ280" i="44"/>
  <c r="AI280" i="44"/>
  <c r="Q280" i="44"/>
  <c r="AH280" i="44" s="1"/>
  <c r="AL279" i="44"/>
  <c r="AK279" i="44"/>
  <c r="AJ279" i="44"/>
  <c r="AI279" i="44"/>
  <c r="Q279" i="44"/>
  <c r="AH279" i="44" s="1"/>
  <c r="AL278" i="44"/>
  <c r="AK278" i="44"/>
  <c r="AJ278" i="44"/>
  <c r="AI278" i="44"/>
  <c r="Q278" i="44"/>
  <c r="AH278" i="44" s="1"/>
  <c r="AL277" i="44"/>
  <c r="AK277" i="44"/>
  <c r="AJ277" i="44"/>
  <c r="AI277" i="44"/>
  <c r="Q277" i="44"/>
  <c r="AH277" i="44" s="1"/>
  <c r="AL276" i="44"/>
  <c r="AK276" i="44"/>
  <c r="AJ276" i="44"/>
  <c r="AI276" i="44"/>
  <c r="Q276" i="44"/>
  <c r="AH276" i="44" s="1"/>
  <c r="AL275" i="44"/>
  <c r="AK275" i="44"/>
  <c r="AJ275" i="44"/>
  <c r="AI275" i="44"/>
  <c r="Q275" i="44"/>
  <c r="AH275" i="44" s="1"/>
  <c r="AL274" i="44"/>
  <c r="AK274" i="44"/>
  <c r="AJ274" i="44"/>
  <c r="AI274" i="44"/>
  <c r="Q274" i="44"/>
  <c r="AH274" i="44" s="1"/>
  <c r="AL273" i="44"/>
  <c r="AK273" i="44"/>
  <c r="AJ273" i="44"/>
  <c r="AI273" i="44"/>
  <c r="Q273" i="44"/>
  <c r="AH273" i="44" s="1"/>
  <c r="AL272" i="44"/>
  <c r="AK272" i="44"/>
  <c r="AJ272" i="44"/>
  <c r="AI272" i="44"/>
  <c r="Q272" i="44"/>
  <c r="AH272" i="44" s="1"/>
  <c r="AL271" i="44"/>
  <c r="AK271" i="44"/>
  <c r="AJ271" i="44"/>
  <c r="AI271" i="44"/>
  <c r="Q271" i="44"/>
  <c r="AH271" i="44" s="1"/>
  <c r="AL270" i="44"/>
  <c r="AK270" i="44"/>
  <c r="AJ270" i="44"/>
  <c r="AI270" i="44"/>
  <c r="Q270" i="44"/>
  <c r="AL269" i="44"/>
  <c r="AK269" i="44"/>
  <c r="AJ269" i="44"/>
  <c r="AI269" i="44"/>
  <c r="Q269" i="44"/>
  <c r="AH269" i="44" s="1"/>
  <c r="AL268" i="44"/>
  <c r="AK268" i="44"/>
  <c r="AJ268" i="44"/>
  <c r="AI268" i="44"/>
  <c r="Q268" i="44"/>
  <c r="AH268" i="44" s="1"/>
  <c r="AL267" i="44"/>
  <c r="AK267" i="44"/>
  <c r="AJ267" i="44"/>
  <c r="AI267" i="44"/>
  <c r="Q267" i="44"/>
  <c r="AH267" i="44" s="1"/>
  <c r="AL266" i="44"/>
  <c r="AK266" i="44"/>
  <c r="AJ266" i="44"/>
  <c r="AI266" i="44"/>
  <c r="Q266" i="44"/>
  <c r="AH266" i="44" s="1"/>
  <c r="AL265" i="44"/>
  <c r="AK265" i="44"/>
  <c r="AJ265" i="44"/>
  <c r="AI265" i="44"/>
  <c r="Q265" i="44"/>
  <c r="AH265" i="44" s="1"/>
  <c r="AL264" i="44"/>
  <c r="AK264" i="44"/>
  <c r="AJ264" i="44"/>
  <c r="AI264" i="44"/>
  <c r="Q264" i="44"/>
  <c r="AH264" i="44" s="1"/>
  <c r="AL263" i="44"/>
  <c r="AK263" i="44"/>
  <c r="AJ263" i="44"/>
  <c r="AI263" i="44"/>
  <c r="Q263" i="44"/>
  <c r="AH263" i="44" s="1"/>
  <c r="AL262" i="44"/>
  <c r="AK262" i="44"/>
  <c r="AJ262" i="44"/>
  <c r="AI262" i="44"/>
  <c r="Q262" i="44"/>
  <c r="AH262" i="44" s="1"/>
  <c r="AL261" i="44"/>
  <c r="AK261" i="44"/>
  <c r="AJ261" i="44"/>
  <c r="AI261" i="44"/>
  <c r="Q261" i="44"/>
  <c r="AH261" i="44" s="1"/>
  <c r="AL260" i="44"/>
  <c r="AK260" i="44"/>
  <c r="AJ260" i="44"/>
  <c r="AI260" i="44"/>
  <c r="Q260" i="44"/>
  <c r="AH260" i="44" s="1"/>
  <c r="AL259" i="44"/>
  <c r="AK259" i="44"/>
  <c r="AJ259" i="44"/>
  <c r="AI259" i="44"/>
  <c r="Q259" i="44"/>
  <c r="AH259" i="44" s="1"/>
  <c r="AL258" i="44"/>
  <c r="AK258" i="44"/>
  <c r="AJ258" i="44"/>
  <c r="AI258" i="44"/>
  <c r="Q258" i="44"/>
  <c r="AH258" i="44" s="1"/>
  <c r="AL257" i="44"/>
  <c r="AK257" i="44"/>
  <c r="AJ257" i="44"/>
  <c r="AI257" i="44"/>
  <c r="Q257" i="44"/>
  <c r="AH257" i="44" s="1"/>
  <c r="AL256" i="44"/>
  <c r="AK256" i="44"/>
  <c r="AJ256" i="44"/>
  <c r="AI256" i="44"/>
  <c r="Q256" i="44"/>
  <c r="AH256" i="44" s="1"/>
  <c r="AL255" i="44"/>
  <c r="AK255" i="44"/>
  <c r="AJ255" i="44"/>
  <c r="AI255" i="44"/>
  <c r="Q255" i="44"/>
  <c r="AH255" i="44" s="1"/>
  <c r="AL254" i="44"/>
  <c r="AK254" i="44"/>
  <c r="AJ254" i="44"/>
  <c r="AI254" i="44"/>
  <c r="Q254" i="44"/>
  <c r="AL253" i="44"/>
  <c r="AK253" i="44"/>
  <c r="AJ253" i="44"/>
  <c r="AI253" i="44"/>
  <c r="Q253" i="44"/>
  <c r="AH253" i="44" s="1"/>
  <c r="AL252" i="44"/>
  <c r="AK252" i="44"/>
  <c r="AJ252" i="44"/>
  <c r="AI252" i="44"/>
  <c r="Q252" i="44"/>
  <c r="AH252" i="44" s="1"/>
  <c r="AL251" i="44"/>
  <c r="AK251" i="44"/>
  <c r="AJ251" i="44"/>
  <c r="AI251" i="44"/>
  <c r="Q251" i="44"/>
  <c r="AH251" i="44" s="1"/>
  <c r="AL250" i="44"/>
  <c r="AK250" i="44"/>
  <c r="AJ250" i="44"/>
  <c r="AI250" i="44"/>
  <c r="Q250" i="44"/>
  <c r="AH250" i="44" s="1"/>
  <c r="AL249" i="44"/>
  <c r="AK249" i="44"/>
  <c r="AJ249" i="44"/>
  <c r="AI249" i="44"/>
  <c r="Q249" i="44"/>
  <c r="AH249" i="44" s="1"/>
  <c r="AL248" i="44"/>
  <c r="AK248" i="44"/>
  <c r="AJ248" i="44"/>
  <c r="AI248" i="44"/>
  <c r="Q248" i="44"/>
  <c r="AH248" i="44" s="1"/>
  <c r="AL247" i="44"/>
  <c r="AK247" i="44"/>
  <c r="AJ247" i="44"/>
  <c r="AI247" i="44"/>
  <c r="Q247" i="44"/>
  <c r="AH247" i="44" s="1"/>
  <c r="AL246" i="44"/>
  <c r="AK246" i="44"/>
  <c r="AJ246" i="44"/>
  <c r="AI246" i="44"/>
  <c r="Q246" i="44"/>
  <c r="AH246" i="44" s="1"/>
  <c r="AL245" i="44"/>
  <c r="AK245" i="44"/>
  <c r="AJ245" i="44"/>
  <c r="AI245" i="44"/>
  <c r="Q245" i="44"/>
  <c r="AH245" i="44" s="1"/>
  <c r="AL244" i="44"/>
  <c r="AK244" i="44"/>
  <c r="AJ244" i="44"/>
  <c r="AI244" i="44"/>
  <c r="Q244" i="44"/>
  <c r="AH244" i="44" s="1"/>
  <c r="AL243" i="44"/>
  <c r="AK243" i="44"/>
  <c r="AJ243" i="44"/>
  <c r="AI243" i="44"/>
  <c r="Q243" i="44"/>
  <c r="AH243" i="44" s="1"/>
  <c r="AL242" i="44"/>
  <c r="AK242" i="44"/>
  <c r="AJ242" i="44"/>
  <c r="AI242" i="44"/>
  <c r="Q242" i="44"/>
  <c r="AH242" i="44" s="1"/>
  <c r="AL241" i="44"/>
  <c r="AK241" i="44"/>
  <c r="AJ241" i="44"/>
  <c r="AI241" i="44"/>
  <c r="Q241" i="44"/>
  <c r="AH241" i="44" s="1"/>
  <c r="AL240" i="44"/>
  <c r="AK240" i="44"/>
  <c r="AJ240" i="44"/>
  <c r="AI240" i="44"/>
  <c r="Q240" i="44"/>
  <c r="AH240" i="44" s="1"/>
  <c r="AL239" i="44"/>
  <c r="AK239" i="44"/>
  <c r="AJ239" i="44"/>
  <c r="AI239" i="44"/>
  <c r="Q239" i="44"/>
  <c r="AH239" i="44" s="1"/>
  <c r="AL238" i="44"/>
  <c r="AK238" i="44"/>
  <c r="AJ238" i="44"/>
  <c r="AI238" i="44"/>
  <c r="Q238" i="44"/>
  <c r="AL237" i="44"/>
  <c r="AK237" i="44"/>
  <c r="AJ237" i="44"/>
  <c r="AI237" i="44"/>
  <c r="Q237" i="44"/>
  <c r="AH237" i="44" s="1"/>
  <c r="AL236" i="44"/>
  <c r="AK236" i="44"/>
  <c r="AJ236" i="44"/>
  <c r="AI236" i="44"/>
  <c r="Q236" i="44"/>
  <c r="AH236" i="44" s="1"/>
  <c r="AL235" i="44"/>
  <c r="AK235" i="44"/>
  <c r="AJ235" i="44"/>
  <c r="AI235" i="44"/>
  <c r="Q235" i="44"/>
  <c r="AH235" i="44" s="1"/>
  <c r="AL234" i="44"/>
  <c r="AK234" i="44"/>
  <c r="AJ234" i="44"/>
  <c r="AI234" i="44"/>
  <c r="Q234" i="44"/>
  <c r="AH234" i="44" s="1"/>
  <c r="AL233" i="44"/>
  <c r="AK233" i="44"/>
  <c r="AJ233" i="44"/>
  <c r="AI233" i="44"/>
  <c r="Q233" i="44"/>
  <c r="AH233" i="44" s="1"/>
  <c r="AL232" i="44"/>
  <c r="AK232" i="44"/>
  <c r="AJ232" i="44"/>
  <c r="AI232" i="44"/>
  <c r="Q232" i="44"/>
  <c r="AH232" i="44" s="1"/>
  <c r="AL231" i="44"/>
  <c r="AK231" i="44"/>
  <c r="AJ231" i="44"/>
  <c r="AI231" i="44"/>
  <c r="Q231" i="44"/>
  <c r="AH231" i="44" s="1"/>
  <c r="AL230" i="44"/>
  <c r="AK230" i="44"/>
  <c r="AJ230" i="44"/>
  <c r="AI230" i="44"/>
  <c r="Q230" i="44"/>
  <c r="AH230" i="44" s="1"/>
  <c r="AL229" i="44"/>
  <c r="AK229" i="44"/>
  <c r="AJ229" i="44"/>
  <c r="AI229" i="44"/>
  <c r="Q229" i="44"/>
  <c r="AH229" i="44" s="1"/>
  <c r="AL228" i="44"/>
  <c r="AK228" i="44"/>
  <c r="AJ228" i="44"/>
  <c r="AI228" i="44"/>
  <c r="Q228" i="44"/>
  <c r="AH228" i="44" s="1"/>
  <c r="AL227" i="44"/>
  <c r="AK227" i="44"/>
  <c r="AJ227" i="44"/>
  <c r="AI227" i="44"/>
  <c r="Q227" i="44"/>
  <c r="AH227" i="44" s="1"/>
  <c r="AL226" i="44"/>
  <c r="AK226" i="44"/>
  <c r="AJ226" i="44"/>
  <c r="AI226" i="44"/>
  <c r="Q226" i="44"/>
  <c r="AH226" i="44" s="1"/>
  <c r="AL225" i="44"/>
  <c r="AK225" i="44"/>
  <c r="AJ225" i="44"/>
  <c r="AI225" i="44"/>
  <c r="Q225" i="44"/>
  <c r="AH225" i="44" s="1"/>
  <c r="AL224" i="44"/>
  <c r="AK224" i="44"/>
  <c r="AJ224" i="44"/>
  <c r="AI224" i="44"/>
  <c r="Q224" i="44"/>
  <c r="AH224" i="44" s="1"/>
  <c r="AL223" i="44"/>
  <c r="AK223" i="44"/>
  <c r="AJ223" i="44"/>
  <c r="AI223" i="44"/>
  <c r="Q223" i="44"/>
  <c r="AH223" i="44" s="1"/>
  <c r="AL222" i="44"/>
  <c r="AK222" i="44"/>
  <c r="AJ222" i="44"/>
  <c r="AI222" i="44"/>
  <c r="Q222" i="44"/>
  <c r="AL221" i="44"/>
  <c r="AK221" i="44"/>
  <c r="AJ221" i="44"/>
  <c r="AI221" i="44"/>
  <c r="Q221" i="44"/>
  <c r="AH221" i="44" s="1"/>
  <c r="AL220" i="44"/>
  <c r="AK220" i="44"/>
  <c r="AJ220" i="44"/>
  <c r="AI220" i="44"/>
  <c r="Q220" i="44"/>
  <c r="AH220" i="44" s="1"/>
  <c r="AL219" i="44"/>
  <c r="AK219" i="44"/>
  <c r="AJ219" i="44"/>
  <c r="AI219" i="44"/>
  <c r="Q219" i="44"/>
  <c r="AH219" i="44" s="1"/>
  <c r="AL218" i="44"/>
  <c r="AK218" i="44"/>
  <c r="AJ218" i="44"/>
  <c r="AI218" i="44"/>
  <c r="Q218" i="44"/>
  <c r="AH218" i="44" s="1"/>
  <c r="AL217" i="44"/>
  <c r="AK217" i="44"/>
  <c r="AJ217" i="44"/>
  <c r="AI217" i="44"/>
  <c r="Q217" i="44"/>
  <c r="AH217" i="44" s="1"/>
  <c r="AL216" i="44"/>
  <c r="AK216" i="44"/>
  <c r="AJ216" i="44"/>
  <c r="AI216" i="44"/>
  <c r="Q216" i="44"/>
  <c r="AH216" i="44" s="1"/>
  <c r="AL215" i="44"/>
  <c r="AK215" i="44"/>
  <c r="AJ215" i="44"/>
  <c r="AI215" i="44"/>
  <c r="Q215" i="44"/>
  <c r="AH215" i="44" s="1"/>
  <c r="AL214" i="44"/>
  <c r="AK214" i="44"/>
  <c r="AJ214" i="44"/>
  <c r="AI214" i="44"/>
  <c r="Q214" i="44"/>
  <c r="AH214" i="44" s="1"/>
  <c r="AL213" i="44"/>
  <c r="AK213" i="44"/>
  <c r="AJ213" i="44"/>
  <c r="AI213" i="44"/>
  <c r="Q213" i="44"/>
  <c r="AH213" i="44" s="1"/>
  <c r="AL212" i="44"/>
  <c r="AK212" i="44"/>
  <c r="AJ212" i="44"/>
  <c r="AI212" i="44"/>
  <c r="Q212" i="44"/>
  <c r="AH212" i="44" s="1"/>
  <c r="AL211" i="44"/>
  <c r="AK211" i="44"/>
  <c r="AJ211" i="44"/>
  <c r="AI211" i="44"/>
  <c r="Q211" i="44"/>
  <c r="AH211" i="44" s="1"/>
  <c r="AL210" i="44"/>
  <c r="AK210" i="44"/>
  <c r="AJ210" i="44"/>
  <c r="AI210" i="44"/>
  <c r="Q210" i="44"/>
  <c r="AH210" i="44" s="1"/>
  <c r="AL209" i="44"/>
  <c r="AK209" i="44"/>
  <c r="AJ209" i="44"/>
  <c r="AI209" i="44"/>
  <c r="Q209" i="44"/>
  <c r="AH209" i="44" s="1"/>
  <c r="AL208" i="44"/>
  <c r="AK208" i="44"/>
  <c r="AJ208" i="44"/>
  <c r="AI208" i="44"/>
  <c r="Q208" i="44"/>
  <c r="AH208" i="44" s="1"/>
  <c r="AL207" i="44"/>
  <c r="AK207" i="44"/>
  <c r="AJ207" i="44"/>
  <c r="AI207" i="44"/>
  <c r="Q207" i="44"/>
  <c r="AH207" i="44" s="1"/>
  <c r="AL206" i="44"/>
  <c r="AK206" i="44"/>
  <c r="AJ206" i="44"/>
  <c r="AI206" i="44"/>
  <c r="Q206" i="44"/>
  <c r="AL205" i="44"/>
  <c r="AK205" i="44"/>
  <c r="AJ205" i="44"/>
  <c r="AI205" i="44"/>
  <c r="Q205" i="44"/>
  <c r="AH205" i="44" s="1"/>
  <c r="AL204" i="44"/>
  <c r="AK204" i="44"/>
  <c r="AJ204" i="44"/>
  <c r="AI204" i="44"/>
  <c r="Q204" i="44"/>
  <c r="AH204" i="44" s="1"/>
  <c r="AL203" i="44"/>
  <c r="AK203" i="44"/>
  <c r="AJ203" i="44"/>
  <c r="AI203" i="44"/>
  <c r="Q203" i="44"/>
  <c r="AH203" i="44" s="1"/>
  <c r="AL202" i="44"/>
  <c r="AK202" i="44"/>
  <c r="AJ202" i="44"/>
  <c r="AI202" i="44"/>
  <c r="Q202" i="44"/>
  <c r="AH202" i="44" s="1"/>
  <c r="AL201" i="44"/>
  <c r="AK201" i="44"/>
  <c r="AJ201" i="44"/>
  <c r="AI201" i="44"/>
  <c r="Q201" i="44"/>
  <c r="AH201" i="44" s="1"/>
  <c r="AL200" i="44"/>
  <c r="AK200" i="44"/>
  <c r="AJ200" i="44"/>
  <c r="AI200" i="44"/>
  <c r="Q200" i="44"/>
  <c r="AH200" i="44" s="1"/>
  <c r="AL199" i="44"/>
  <c r="AK199" i="44"/>
  <c r="AJ199" i="44"/>
  <c r="AI199" i="44"/>
  <c r="Q199" i="44"/>
  <c r="AH199" i="44" s="1"/>
  <c r="AL198" i="44"/>
  <c r="AK198" i="44"/>
  <c r="AJ198" i="44"/>
  <c r="AI198" i="44"/>
  <c r="Q198" i="44"/>
  <c r="AH198" i="44" s="1"/>
  <c r="AL197" i="44"/>
  <c r="AK197" i="44"/>
  <c r="AJ197" i="44"/>
  <c r="AI197" i="44"/>
  <c r="Q197" i="44"/>
  <c r="AH197" i="44" s="1"/>
  <c r="AL196" i="44"/>
  <c r="AK196" i="44"/>
  <c r="AJ196" i="44"/>
  <c r="AI196" i="44"/>
  <c r="Q196" i="44"/>
  <c r="AH196" i="44" s="1"/>
  <c r="AL195" i="44"/>
  <c r="AK195" i="44"/>
  <c r="AJ195" i="44"/>
  <c r="AI195" i="44"/>
  <c r="Q195" i="44"/>
  <c r="AH195" i="44" s="1"/>
  <c r="AL194" i="44"/>
  <c r="AK194" i="44"/>
  <c r="AJ194" i="44"/>
  <c r="AI194" i="44"/>
  <c r="Q194" i="44"/>
  <c r="AH194" i="44" s="1"/>
  <c r="AL193" i="44"/>
  <c r="AK193" i="44"/>
  <c r="AJ193" i="44"/>
  <c r="AI193" i="44"/>
  <c r="Q193" i="44"/>
  <c r="AH193" i="44" s="1"/>
  <c r="AL192" i="44"/>
  <c r="AK192" i="44"/>
  <c r="AJ192" i="44"/>
  <c r="AI192" i="44"/>
  <c r="Q192" i="44"/>
  <c r="AH192" i="44" s="1"/>
  <c r="AL191" i="44"/>
  <c r="AK191" i="44"/>
  <c r="AJ191" i="44"/>
  <c r="AI191" i="44"/>
  <c r="Q191" i="44"/>
  <c r="AH191" i="44" s="1"/>
  <c r="AL190" i="44"/>
  <c r="AK190" i="44"/>
  <c r="AJ190" i="44"/>
  <c r="AI190" i="44"/>
  <c r="Q190" i="44"/>
  <c r="AH190" i="44" s="1"/>
  <c r="AL189" i="44"/>
  <c r="AK189" i="44"/>
  <c r="AJ189" i="44"/>
  <c r="AI189" i="44"/>
  <c r="Q189" i="44"/>
  <c r="AH189" i="44" s="1"/>
  <c r="AL188" i="44"/>
  <c r="AK188" i="44"/>
  <c r="AJ188" i="44"/>
  <c r="AI188" i="44"/>
  <c r="Q188" i="44"/>
  <c r="AH188" i="44" s="1"/>
  <c r="AL187" i="44"/>
  <c r="AK187" i="44"/>
  <c r="AJ187" i="44"/>
  <c r="AI187" i="44"/>
  <c r="Q187" i="44"/>
  <c r="AH187" i="44" s="1"/>
  <c r="AL186" i="44"/>
  <c r="AK186" i="44"/>
  <c r="AJ186" i="44"/>
  <c r="AI186" i="44"/>
  <c r="Q186" i="44"/>
  <c r="AH186" i="44" s="1"/>
  <c r="AL185" i="44"/>
  <c r="AK185" i="44"/>
  <c r="AJ185" i="44"/>
  <c r="AI185" i="44"/>
  <c r="Q185" i="44"/>
  <c r="AH185" i="44" s="1"/>
  <c r="AL184" i="44"/>
  <c r="AK184" i="44"/>
  <c r="AJ184" i="44"/>
  <c r="AI184" i="44"/>
  <c r="Q184" i="44"/>
  <c r="AH184" i="44" s="1"/>
  <c r="AL183" i="44"/>
  <c r="AK183" i="44"/>
  <c r="AJ183" i="44"/>
  <c r="AI183" i="44"/>
  <c r="Q183" i="44"/>
  <c r="AH183" i="44" s="1"/>
  <c r="AL182" i="44"/>
  <c r="AK182" i="44"/>
  <c r="AJ182" i="44"/>
  <c r="AI182" i="44"/>
  <c r="Q182" i="44"/>
  <c r="AH182" i="44" s="1"/>
  <c r="AL181" i="44"/>
  <c r="AK181" i="44"/>
  <c r="AJ181" i="44"/>
  <c r="AI181" i="44"/>
  <c r="Q181" i="44"/>
  <c r="AH181" i="44" s="1"/>
  <c r="AL180" i="44"/>
  <c r="AK180" i="44"/>
  <c r="AJ180" i="44"/>
  <c r="AI180" i="44"/>
  <c r="Q180" i="44"/>
  <c r="AH180" i="44" s="1"/>
  <c r="AL179" i="44"/>
  <c r="AK179" i="44"/>
  <c r="AJ179" i="44"/>
  <c r="AI179" i="44"/>
  <c r="Q179" i="44"/>
  <c r="AH179" i="44" s="1"/>
  <c r="AL178" i="44"/>
  <c r="AK178" i="44"/>
  <c r="AJ178" i="44"/>
  <c r="AI178" i="44"/>
  <c r="Q178" i="44"/>
  <c r="AH178" i="44" s="1"/>
  <c r="AL177" i="44"/>
  <c r="AK177" i="44"/>
  <c r="AJ177" i="44"/>
  <c r="AI177" i="44"/>
  <c r="Q177" i="44"/>
  <c r="AH177" i="44" s="1"/>
  <c r="AL176" i="44"/>
  <c r="AK176" i="44"/>
  <c r="AJ176" i="44"/>
  <c r="AI176" i="44"/>
  <c r="Q176" i="44"/>
  <c r="AH176" i="44" s="1"/>
  <c r="AL175" i="44"/>
  <c r="AK175" i="44"/>
  <c r="AJ175" i="44"/>
  <c r="AI175" i="44"/>
  <c r="Q175" i="44"/>
  <c r="AH175" i="44" s="1"/>
  <c r="AL174" i="44"/>
  <c r="AK174" i="44"/>
  <c r="AJ174" i="44"/>
  <c r="AI174" i="44"/>
  <c r="Q174" i="44"/>
  <c r="AH174" i="44" s="1"/>
  <c r="AL173" i="44"/>
  <c r="AK173" i="44"/>
  <c r="AJ173" i="44"/>
  <c r="AI173" i="44"/>
  <c r="Q173" i="44"/>
  <c r="AH173" i="44" s="1"/>
  <c r="AL172" i="44"/>
  <c r="AK172" i="44"/>
  <c r="AJ172" i="44"/>
  <c r="AI172" i="44"/>
  <c r="Q172" i="44"/>
  <c r="AH172" i="44" s="1"/>
  <c r="AL171" i="44"/>
  <c r="AK171" i="44"/>
  <c r="AJ171" i="44"/>
  <c r="AI171" i="44"/>
  <c r="Q171" i="44"/>
  <c r="AH171" i="44" s="1"/>
  <c r="AL170" i="44"/>
  <c r="AK170" i="44"/>
  <c r="AJ170" i="44"/>
  <c r="AI170" i="44"/>
  <c r="Q170" i="44"/>
  <c r="AH170" i="44" s="1"/>
  <c r="AL169" i="44"/>
  <c r="AK169" i="44"/>
  <c r="AJ169" i="44"/>
  <c r="AI169" i="44"/>
  <c r="Q169" i="44"/>
  <c r="AH169" i="44" s="1"/>
  <c r="AL168" i="44"/>
  <c r="AK168" i="44"/>
  <c r="AJ168" i="44"/>
  <c r="AI168" i="44"/>
  <c r="Q168" i="44"/>
  <c r="AH168" i="44" s="1"/>
  <c r="AL167" i="44"/>
  <c r="AK167" i="44"/>
  <c r="AJ167" i="44"/>
  <c r="AI167" i="44"/>
  <c r="Q167" i="44"/>
  <c r="AH167" i="44" s="1"/>
  <c r="AL166" i="44"/>
  <c r="AK166" i="44"/>
  <c r="AJ166" i="44"/>
  <c r="AI166" i="44"/>
  <c r="Q166" i="44"/>
  <c r="AH166" i="44" s="1"/>
  <c r="AL165" i="44"/>
  <c r="AK165" i="44"/>
  <c r="AJ165" i="44"/>
  <c r="AI165" i="44"/>
  <c r="Q165" i="44"/>
  <c r="AH165" i="44" s="1"/>
  <c r="AL164" i="44"/>
  <c r="AK164" i="44"/>
  <c r="AJ164" i="44"/>
  <c r="AI164" i="44"/>
  <c r="Q164" i="44"/>
  <c r="AH164" i="44" s="1"/>
  <c r="AL163" i="44"/>
  <c r="AK163" i="44"/>
  <c r="AJ163" i="44"/>
  <c r="AI163" i="44"/>
  <c r="Q163" i="44"/>
  <c r="AH163" i="44" s="1"/>
  <c r="AL162" i="44"/>
  <c r="AK162" i="44"/>
  <c r="AJ162" i="44"/>
  <c r="AI162" i="44"/>
  <c r="Q162" i="44"/>
  <c r="AH162" i="44" s="1"/>
  <c r="AL161" i="44"/>
  <c r="AK161" i="44"/>
  <c r="AJ161" i="44"/>
  <c r="AI161" i="44"/>
  <c r="Q161" i="44"/>
  <c r="AH161" i="44" s="1"/>
  <c r="AL160" i="44"/>
  <c r="AK160" i="44"/>
  <c r="AJ160" i="44"/>
  <c r="AI160" i="44"/>
  <c r="Q160" i="44"/>
  <c r="AH160" i="44" s="1"/>
  <c r="AL159" i="44"/>
  <c r="AK159" i="44"/>
  <c r="AJ159" i="44"/>
  <c r="AI159" i="44"/>
  <c r="Q159" i="44"/>
  <c r="AH159" i="44" s="1"/>
  <c r="AL158" i="44"/>
  <c r="AK158" i="44"/>
  <c r="AJ158" i="44"/>
  <c r="AI158" i="44"/>
  <c r="Q158" i="44"/>
  <c r="AH158" i="44" s="1"/>
  <c r="AL157" i="44"/>
  <c r="AK157" i="44"/>
  <c r="AJ157" i="44"/>
  <c r="AI157" i="44"/>
  <c r="Q157" i="44"/>
  <c r="AH157" i="44" s="1"/>
  <c r="AL156" i="44"/>
  <c r="AK156" i="44"/>
  <c r="AJ156" i="44"/>
  <c r="AI156" i="44"/>
  <c r="Q156" i="44"/>
  <c r="AH156" i="44" s="1"/>
  <c r="AL155" i="44"/>
  <c r="AK155" i="44"/>
  <c r="AJ155" i="44"/>
  <c r="AI155" i="44"/>
  <c r="Q155" i="44"/>
  <c r="AH155" i="44" s="1"/>
  <c r="AL154" i="44"/>
  <c r="AK154" i="44"/>
  <c r="AJ154" i="44"/>
  <c r="AI154" i="44"/>
  <c r="Q154" i="44"/>
  <c r="AH154" i="44" s="1"/>
  <c r="AL153" i="44"/>
  <c r="AK153" i="44"/>
  <c r="AJ153" i="44"/>
  <c r="AI153" i="44"/>
  <c r="Q153" i="44"/>
  <c r="AH153" i="44" s="1"/>
  <c r="AL152" i="44"/>
  <c r="AK152" i="44"/>
  <c r="AJ152" i="44"/>
  <c r="AI152" i="44"/>
  <c r="Q152" i="44"/>
  <c r="AH152" i="44" s="1"/>
  <c r="AL151" i="44"/>
  <c r="AK151" i="44"/>
  <c r="AJ151" i="44"/>
  <c r="AI151" i="44"/>
  <c r="Q151" i="44"/>
  <c r="AH151" i="44" s="1"/>
  <c r="AL150" i="44"/>
  <c r="AK150" i="44"/>
  <c r="AJ150" i="44"/>
  <c r="AI150" i="44"/>
  <c r="Q150" i="44"/>
  <c r="AH150" i="44" s="1"/>
  <c r="AL149" i="44"/>
  <c r="AK149" i="44"/>
  <c r="AJ149" i="44"/>
  <c r="AI149" i="44"/>
  <c r="Q149" i="44"/>
  <c r="AH149" i="44" s="1"/>
  <c r="AL148" i="44"/>
  <c r="AK148" i="44"/>
  <c r="AJ148" i="44"/>
  <c r="AI148" i="44"/>
  <c r="Q148" i="44"/>
  <c r="AH148" i="44" s="1"/>
  <c r="AL147" i="44"/>
  <c r="AK147" i="44"/>
  <c r="AJ147" i="44"/>
  <c r="AI147" i="44"/>
  <c r="Q147" i="44"/>
  <c r="AH147" i="44" s="1"/>
  <c r="AL146" i="44"/>
  <c r="AK146" i="44"/>
  <c r="AJ146" i="44"/>
  <c r="AI146" i="44"/>
  <c r="Q146" i="44"/>
  <c r="AH146" i="44" s="1"/>
  <c r="AL145" i="44"/>
  <c r="AK145" i="44"/>
  <c r="AJ145" i="44"/>
  <c r="AI145" i="44"/>
  <c r="Q145" i="44"/>
  <c r="AH145" i="44" s="1"/>
  <c r="AL144" i="44"/>
  <c r="AK144" i="44"/>
  <c r="AJ144" i="44"/>
  <c r="AI144" i="44"/>
  <c r="Q144" i="44"/>
  <c r="AH144" i="44" s="1"/>
  <c r="AL143" i="44"/>
  <c r="AK143" i="44"/>
  <c r="AJ143" i="44"/>
  <c r="AI143" i="44"/>
  <c r="Q143" i="44"/>
  <c r="AH143" i="44" s="1"/>
  <c r="AL142" i="44"/>
  <c r="AK142" i="44"/>
  <c r="AJ142" i="44"/>
  <c r="AI142" i="44"/>
  <c r="Q142" i="44"/>
  <c r="AH142" i="44" s="1"/>
  <c r="AL141" i="44"/>
  <c r="AK141" i="44"/>
  <c r="AJ141" i="44"/>
  <c r="AI141" i="44"/>
  <c r="Q141" i="44"/>
  <c r="AH141" i="44" s="1"/>
  <c r="AL140" i="44"/>
  <c r="AK140" i="44"/>
  <c r="AJ140" i="44"/>
  <c r="AI140" i="44"/>
  <c r="Q140" i="44"/>
  <c r="AH140" i="44" s="1"/>
  <c r="AL139" i="44"/>
  <c r="AK139" i="44"/>
  <c r="AJ139" i="44"/>
  <c r="AI139" i="44"/>
  <c r="Q139" i="44"/>
  <c r="AH139" i="44" s="1"/>
  <c r="AL138" i="44"/>
  <c r="AK138" i="44"/>
  <c r="AJ138" i="44"/>
  <c r="AI138" i="44"/>
  <c r="Q138" i="44"/>
  <c r="AH138" i="44" s="1"/>
  <c r="AL137" i="44"/>
  <c r="AK137" i="44"/>
  <c r="AJ137" i="44"/>
  <c r="AI137" i="44"/>
  <c r="Q137" i="44"/>
  <c r="AH137" i="44" s="1"/>
  <c r="AL136" i="44"/>
  <c r="AK136" i="44"/>
  <c r="AJ136" i="44"/>
  <c r="AI136" i="44"/>
  <c r="Q136" i="44"/>
  <c r="AH136" i="44" s="1"/>
  <c r="AL135" i="44"/>
  <c r="AK135" i="44"/>
  <c r="AJ135" i="44"/>
  <c r="AI135" i="44"/>
  <c r="Q135" i="44"/>
  <c r="AH135" i="44" s="1"/>
  <c r="AL134" i="44"/>
  <c r="AK134" i="44"/>
  <c r="AJ134" i="44"/>
  <c r="AI134" i="44"/>
  <c r="Q134" i="44"/>
  <c r="AH134" i="44" s="1"/>
  <c r="AL133" i="44"/>
  <c r="AK133" i="44"/>
  <c r="AJ133" i="44"/>
  <c r="AI133" i="44"/>
  <c r="Q133" i="44"/>
  <c r="AH133" i="44" s="1"/>
  <c r="AL132" i="44"/>
  <c r="AK132" i="44"/>
  <c r="AJ132" i="44"/>
  <c r="AI132" i="44"/>
  <c r="Q132" i="44"/>
  <c r="AH132" i="44" s="1"/>
  <c r="AL131" i="44"/>
  <c r="AK131" i="44"/>
  <c r="AJ131" i="44"/>
  <c r="AI131" i="44"/>
  <c r="Q131" i="44"/>
  <c r="AH131" i="44" s="1"/>
  <c r="AL130" i="44"/>
  <c r="AK130" i="44"/>
  <c r="AJ130" i="44"/>
  <c r="AI130" i="44"/>
  <c r="Q130" i="44"/>
  <c r="AH130" i="44" s="1"/>
  <c r="AL129" i="44"/>
  <c r="AK129" i="44"/>
  <c r="AJ129" i="44"/>
  <c r="AI129" i="44"/>
  <c r="Q129" i="44"/>
  <c r="AH129" i="44" s="1"/>
  <c r="AL128" i="44"/>
  <c r="AK128" i="44"/>
  <c r="AJ128" i="44"/>
  <c r="AI128" i="44"/>
  <c r="Q128" i="44"/>
  <c r="AH128" i="44" s="1"/>
  <c r="AL127" i="44"/>
  <c r="AK127" i="44"/>
  <c r="AJ127" i="44"/>
  <c r="AI127" i="44"/>
  <c r="Q127" i="44"/>
  <c r="AH127" i="44" s="1"/>
  <c r="AL126" i="44"/>
  <c r="AK126" i="44"/>
  <c r="AJ126" i="44"/>
  <c r="AI126" i="44"/>
  <c r="Q126" i="44"/>
  <c r="AH126" i="44" s="1"/>
  <c r="AL125" i="44"/>
  <c r="AK125" i="44"/>
  <c r="AJ125" i="44"/>
  <c r="AI125" i="44"/>
  <c r="Q125" i="44"/>
  <c r="AH125" i="44" s="1"/>
  <c r="AL124" i="44"/>
  <c r="AK124" i="44"/>
  <c r="AJ124" i="44"/>
  <c r="AI124" i="44"/>
  <c r="Q124" i="44"/>
  <c r="AH124" i="44" s="1"/>
  <c r="AL123" i="44"/>
  <c r="AK123" i="44"/>
  <c r="AJ123" i="44"/>
  <c r="AI123" i="44"/>
  <c r="Q123" i="44"/>
  <c r="AH123" i="44" s="1"/>
  <c r="AL122" i="44"/>
  <c r="AK122" i="44"/>
  <c r="AJ122" i="44"/>
  <c r="AI122" i="44"/>
  <c r="Q122" i="44"/>
  <c r="AH122" i="44" s="1"/>
  <c r="AL121" i="44"/>
  <c r="AK121" i="44"/>
  <c r="AJ121" i="44"/>
  <c r="AI121" i="44"/>
  <c r="Q121" i="44"/>
  <c r="AH121" i="44" s="1"/>
  <c r="AL120" i="44"/>
  <c r="AK120" i="44"/>
  <c r="AJ120" i="44"/>
  <c r="AI120" i="44"/>
  <c r="Q120" i="44"/>
  <c r="AH120" i="44" s="1"/>
  <c r="AL119" i="44"/>
  <c r="AK119" i="44"/>
  <c r="AJ119" i="44"/>
  <c r="AI119" i="44"/>
  <c r="Q119" i="44"/>
  <c r="AH119" i="44" s="1"/>
  <c r="AL118" i="44"/>
  <c r="AK118" i="44"/>
  <c r="AJ118" i="44"/>
  <c r="AI118" i="44"/>
  <c r="Q118" i="44"/>
  <c r="AH118" i="44" s="1"/>
  <c r="AL117" i="44"/>
  <c r="AK117" i="44"/>
  <c r="AJ117" i="44"/>
  <c r="AI117" i="44"/>
  <c r="Q117" i="44"/>
  <c r="AH117" i="44" s="1"/>
  <c r="AL116" i="44"/>
  <c r="AK116" i="44"/>
  <c r="AJ116" i="44"/>
  <c r="AI116" i="44"/>
  <c r="Q116" i="44"/>
  <c r="AH116" i="44" s="1"/>
  <c r="AL115" i="44"/>
  <c r="AK115" i="44"/>
  <c r="AJ115" i="44"/>
  <c r="AI115" i="44"/>
  <c r="Q115" i="44"/>
  <c r="AH115" i="44" s="1"/>
  <c r="AL114" i="44"/>
  <c r="AK114" i="44"/>
  <c r="AJ114" i="44"/>
  <c r="AI114" i="44"/>
  <c r="Q114" i="44"/>
  <c r="AH114" i="44" s="1"/>
  <c r="AL113" i="44"/>
  <c r="AK113" i="44"/>
  <c r="AJ113" i="44"/>
  <c r="AI113" i="44"/>
  <c r="Q113" i="44"/>
  <c r="AH113" i="44" s="1"/>
  <c r="AL112" i="44"/>
  <c r="AK112" i="44"/>
  <c r="AJ112" i="44"/>
  <c r="AI112" i="44"/>
  <c r="Q112" i="44"/>
  <c r="AH112" i="44" s="1"/>
  <c r="AL111" i="44"/>
  <c r="AK111" i="44"/>
  <c r="AJ111" i="44"/>
  <c r="AI111" i="44"/>
  <c r="Q111" i="44"/>
  <c r="AH111" i="44" s="1"/>
  <c r="AL110" i="44"/>
  <c r="AK110" i="44"/>
  <c r="AJ110" i="44"/>
  <c r="AI110" i="44"/>
  <c r="Q110" i="44"/>
  <c r="AH110" i="44" s="1"/>
  <c r="AL109" i="44"/>
  <c r="AK109" i="44"/>
  <c r="AJ109" i="44"/>
  <c r="AI109" i="44"/>
  <c r="Q109" i="44"/>
  <c r="AH109" i="44" s="1"/>
  <c r="AL108" i="44"/>
  <c r="AK108" i="44"/>
  <c r="AJ108" i="44"/>
  <c r="AI108" i="44"/>
  <c r="Q108" i="44"/>
  <c r="AH108" i="44" s="1"/>
  <c r="AL107" i="44"/>
  <c r="AK107" i="44"/>
  <c r="AJ107" i="44"/>
  <c r="AI107" i="44"/>
  <c r="Q107" i="44"/>
  <c r="AH107" i="44" s="1"/>
  <c r="AL106" i="44"/>
  <c r="AK106" i="44"/>
  <c r="AJ106" i="44"/>
  <c r="AI106" i="44"/>
  <c r="Q106" i="44"/>
  <c r="AH106" i="44" s="1"/>
  <c r="AL105" i="44"/>
  <c r="AK105" i="44"/>
  <c r="AJ105" i="44"/>
  <c r="AI105" i="44"/>
  <c r="Q105" i="44"/>
  <c r="AH105" i="44" s="1"/>
  <c r="AL104" i="44"/>
  <c r="AK104" i="44"/>
  <c r="AJ104" i="44"/>
  <c r="AI104" i="44"/>
  <c r="Q104" i="44"/>
  <c r="AH104" i="44" s="1"/>
  <c r="AL103" i="44"/>
  <c r="AK103" i="44"/>
  <c r="AJ103" i="44"/>
  <c r="AI103" i="44"/>
  <c r="Q103" i="44"/>
  <c r="AH103" i="44" s="1"/>
  <c r="AL102" i="44"/>
  <c r="AK102" i="44"/>
  <c r="AJ102" i="44"/>
  <c r="AI102" i="44"/>
  <c r="Q102" i="44"/>
  <c r="AH102" i="44" s="1"/>
  <c r="AL101" i="44"/>
  <c r="AK101" i="44"/>
  <c r="AJ101" i="44"/>
  <c r="AI101" i="44"/>
  <c r="Q101" i="44"/>
  <c r="AH101" i="44" s="1"/>
  <c r="AL100" i="44"/>
  <c r="AK100" i="44"/>
  <c r="AJ100" i="44"/>
  <c r="AI100" i="44"/>
  <c r="Q100" i="44"/>
  <c r="AH100" i="44" s="1"/>
  <c r="AL99" i="44"/>
  <c r="AK99" i="44"/>
  <c r="AJ99" i="44"/>
  <c r="AI99" i="44"/>
  <c r="Q99" i="44"/>
  <c r="AH99" i="44" s="1"/>
  <c r="AL98" i="44"/>
  <c r="AK98" i="44"/>
  <c r="AJ98" i="44"/>
  <c r="AI98" i="44"/>
  <c r="Q98" i="44"/>
  <c r="AH98" i="44" s="1"/>
  <c r="AL97" i="44"/>
  <c r="AK97" i="44"/>
  <c r="AJ97" i="44"/>
  <c r="AI97" i="44"/>
  <c r="Q97" i="44"/>
  <c r="AH97" i="44" s="1"/>
  <c r="AL96" i="44"/>
  <c r="AK96" i="44"/>
  <c r="AJ96" i="44"/>
  <c r="AI96" i="44"/>
  <c r="Q96" i="44"/>
  <c r="AH96" i="44" s="1"/>
  <c r="AL95" i="44"/>
  <c r="AK95" i="44"/>
  <c r="AJ95" i="44"/>
  <c r="AI95" i="44"/>
  <c r="Q95" i="44"/>
  <c r="AH95" i="44" s="1"/>
  <c r="AL94" i="44"/>
  <c r="AK94" i="44"/>
  <c r="AJ94" i="44"/>
  <c r="AI94" i="44"/>
  <c r="Q94" i="44"/>
  <c r="AH94" i="44" s="1"/>
  <c r="AL93" i="44"/>
  <c r="AK93" i="44"/>
  <c r="AJ93" i="44"/>
  <c r="AI93" i="44"/>
  <c r="Q93" i="44"/>
  <c r="AH93" i="44" s="1"/>
  <c r="AL92" i="44"/>
  <c r="AK92" i="44"/>
  <c r="AJ92" i="44"/>
  <c r="AI92" i="44"/>
  <c r="Q92" i="44"/>
  <c r="AH92" i="44" s="1"/>
  <c r="AL91" i="44"/>
  <c r="AK91" i="44"/>
  <c r="AJ91" i="44"/>
  <c r="AI91" i="44"/>
  <c r="Q91" i="44"/>
  <c r="AH91" i="44" s="1"/>
  <c r="AL90" i="44"/>
  <c r="AK90" i="44"/>
  <c r="AJ90" i="44"/>
  <c r="AI90" i="44"/>
  <c r="Q90" i="44"/>
  <c r="AH90" i="44" s="1"/>
  <c r="AL89" i="44"/>
  <c r="AK89" i="44"/>
  <c r="AJ89" i="44"/>
  <c r="AI89" i="44"/>
  <c r="Q89" i="44"/>
  <c r="AH89" i="44" s="1"/>
  <c r="AL88" i="44"/>
  <c r="AK88" i="44"/>
  <c r="AJ88" i="44"/>
  <c r="AI88" i="44"/>
  <c r="Q88" i="44"/>
  <c r="AH88" i="44" s="1"/>
  <c r="AL87" i="44"/>
  <c r="AK87" i="44"/>
  <c r="AJ87" i="44"/>
  <c r="AI87" i="44"/>
  <c r="Q87" i="44"/>
  <c r="AH87" i="44" s="1"/>
  <c r="AL86" i="44"/>
  <c r="AK86" i="44"/>
  <c r="AJ86" i="44"/>
  <c r="AI86" i="44"/>
  <c r="Q86" i="44"/>
  <c r="AH86" i="44" s="1"/>
  <c r="AL85" i="44"/>
  <c r="AK85" i="44"/>
  <c r="AJ85" i="44"/>
  <c r="AI85" i="44"/>
  <c r="Q85" i="44"/>
  <c r="AH85" i="44" s="1"/>
  <c r="AL84" i="44"/>
  <c r="AK84" i="44"/>
  <c r="AJ84" i="44"/>
  <c r="AI84" i="44"/>
  <c r="Q84" i="44"/>
  <c r="AH84" i="44" s="1"/>
  <c r="AL83" i="44"/>
  <c r="AK83" i="44"/>
  <c r="AJ83" i="44"/>
  <c r="AI83" i="44"/>
  <c r="Q83" i="44"/>
  <c r="AH83" i="44" s="1"/>
  <c r="AL82" i="44"/>
  <c r="AK82" i="44"/>
  <c r="AJ82" i="44"/>
  <c r="AI82" i="44"/>
  <c r="Q82" i="44"/>
  <c r="AH82" i="44" s="1"/>
  <c r="AL81" i="44"/>
  <c r="AK81" i="44"/>
  <c r="AJ81" i="44"/>
  <c r="AI81" i="44"/>
  <c r="Q81" i="44"/>
  <c r="AH81" i="44" s="1"/>
  <c r="AL80" i="44"/>
  <c r="AK80" i="44"/>
  <c r="AJ80" i="44"/>
  <c r="AI80" i="44"/>
  <c r="Q80" i="44"/>
  <c r="AH80" i="44" s="1"/>
  <c r="AL79" i="44"/>
  <c r="AK79" i="44"/>
  <c r="AJ79" i="44"/>
  <c r="AI79" i="44"/>
  <c r="Q79" i="44"/>
  <c r="AH79" i="44" s="1"/>
  <c r="AL78" i="44"/>
  <c r="AK78" i="44"/>
  <c r="AJ78" i="44"/>
  <c r="AI78" i="44"/>
  <c r="Q78" i="44"/>
  <c r="AH78" i="44" s="1"/>
  <c r="AL77" i="44"/>
  <c r="AK77" i="44"/>
  <c r="AJ77" i="44"/>
  <c r="AI77" i="44"/>
  <c r="Q77" i="44"/>
  <c r="AH77" i="44" s="1"/>
  <c r="AL76" i="44"/>
  <c r="AK76" i="44"/>
  <c r="AJ76" i="44"/>
  <c r="AI76" i="44"/>
  <c r="Q76" i="44"/>
  <c r="AH76" i="44" s="1"/>
  <c r="AL75" i="44"/>
  <c r="AK75" i="44"/>
  <c r="AJ75" i="44"/>
  <c r="AI75" i="44"/>
  <c r="Q75" i="44"/>
  <c r="AH75" i="44" s="1"/>
  <c r="AL74" i="44"/>
  <c r="AK74" i="44"/>
  <c r="AJ74" i="44"/>
  <c r="AI74" i="44"/>
  <c r="Q74" i="44"/>
  <c r="AH74" i="44" s="1"/>
  <c r="AL73" i="44"/>
  <c r="AK73" i="44"/>
  <c r="AJ73" i="44"/>
  <c r="AI73" i="44"/>
  <c r="Q73" i="44"/>
  <c r="AH73" i="44" s="1"/>
  <c r="AL72" i="44"/>
  <c r="AK72" i="44"/>
  <c r="AJ72" i="44"/>
  <c r="AI72" i="44"/>
  <c r="Q72" i="44"/>
  <c r="AH72" i="44" s="1"/>
  <c r="AL71" i="44"/>
  <c r="AK71" i="44"/>
  <c r="AJ71" i="44"/>
  <c r="AI71" i="44"/>
  <c r="Q71" i="44"/>
  <c r="AH71" i="44" s="1"/>
  <c r="AL70" i="44"/>
  <c r="AK70" i="44"/>
  <c r="AJ70" i="44"/>
  <c r="AI70" i="44"/>
  <c r="Q70" i="44"/>
  <c r="AH70" i="44" s="1"/>
  <c r="AL69" i="44"/>
  <c r="AK69" i="44"/>
  <c r="AJ69" i="44"/>
  <c r="AI69" i="44"/>
  <c r="Q69" i="44"/>
  <c r="AH69" i="44" s="1"/>
  <c r="AL68" i="44"/>
  <c r="AK68" i="44"/>
  <c r="AJ68" i="44"/>
  <c r="AI68" i="44"/>
  <c r="Q68" i="44"/>
  <c r="AH68" i="44" s="1"/>
  <c r="AL67" i="44"/>
  <c r="AK67" i="44"/>
  <c r="AJ67" i="44"/>
  <c r="AI67" i="44"/>
  <c r="Q67" i="44"/>
  <c r="AH67" i="44" s="1"/>
  <c r="AL66" i="44"/>
  <c r="AK66" i="44"/>
  <c r="AJ66" i="44"/>
  <c r="AI66" i="44"/>
  <c r="Q66" i="44"/>
  <c r="AH66" i="44" s="1"/>
  <c r="AL65" i="44"/>
  <c r="AK65" i="44"/>
  <c r="AJ65" i="44"/>
  <c r="AI65" i="44"/>
  <c r="Q65" i="44"/>
  <c r="AH65" i="44" s="1"/>
  <c r="AL64" i="44"/>
  <c r="AK64" i="44"/>
  <c r="AJ64" i="44"/>
  <c r="AI64" i="44"/>
  <c r="Q64" i="44"/>
  <c r="AH64" i="44" s="1"/>
  <c r="AL63" i="44"/>
  <c r="AK63" i="44"/>
  <c r="AJ63" i="44"/>
  <c r="AI63" i="44"/>
  <c r="Q63" i="44"/>
  <c r="AH63" i="44" s="1"/>
  <c r="AL62" i="44"/>
  <c r="AK62" i="44"/>
  <c r="AJ62" i="44"/>
  <c r="AI62" i="44"/>
  <c r="Q62" i="44"/>
  <c r="AH62" i="44" s="1"/>
  <c r="AL61" i="44"/>
  <c r="AK61" i="44"/>
  <c r="AJ61" i="44"/>
  <c r="AI61" i="44"/>
  <c r="Q61" i="44"/>
  <c r="AH61" i="44" s="1"/>
  <c r="AL60" i="44"/>
  <c r="AK60" i="44"/>
  <c r="AJ60" i="44"/>
  <c r="AI60" i="44"/>
  <c r="Q60" i="44"/>
  <c r="AH60" i="44" s="1"/>
  <c r="AL59" i="44"/>
  <c r="AK59" i="44"/>
  <c r="AJ59" i="44"/>
  <c r="AI59" i="44"/>
  <c r="Q59" i="44"/>
  <c r="AH59" i="44" s="1"/>
  <c r="AL58" i="44"/>
  <c r="AK58" i="44"/>
  <c r="AJ58" i="44"/>
  <c r="AI58" i="44"/>
  <c r="Q58" i="44"/>
  <c r="AH58" i="44" s="1"/>
  <c r="AL57" i="44"/>
  <c r="AK57" i="44"/>
  <c r="AJ57" i="44"/>
  <c r="AI57" i="44"/>
  <c r="Q57" i="44"/>
  <c r="AH57" i="44" s="1"/>
  <c r="AL56" i="44"/>
  <c r="AK56" i="44"/>
  <c r="AJ56" i="44"/>
  <c r="AI56" i="44"/>
  <c r="Q56" i="44"/>
  <c r="AH56" i="44" s="1"/>
  <c r="AL55" i="44"/>
  <c r="AK55" i="44"/>
  <c r="AJ55" i="44"/>
  <c r="AI55" i="44"/>
  <c r="Q55" i="44"/>
  <c r="AH55" i="44" s="1"/>
  <c r="AL54" i="44"/>
  <c r="AK54" i="44"/>
  <c r="AJ54" i="44"/>
  <c r="AI54" i="44"/>
  <c r="Q54" i="44"/>
  <c r="AH54" i="44" s="1"/>
  <c r="AL53" i="44"/>
  <c r="AK53" i="44"/>
  <c r="AJ53" i="44"/>
  <c r="AI53" i="44"/>
  <c r="Q53" i="44"/>
  <c r="AH53" i="44" s="1"/>
  <c r="AL52" i="44"/>
  <c r="AK52" i="44"/>
  <c r="AJ52" i="44"/>
  <c r="AI52" i="44"/>
  <c r="Q52" i="44"/>
  <c r="AH52" i="44" s="1"/>
  <c r="AL51" i="44"/>
  <c r="AK51" i="44"/>
  <c r="AJ51" i="44"/>
  <c r="AI51" i="44"/>
  <c r="Q51" i="44"/>
  <c r="AH51" i="44" s="1"/>
  <c r="AL50" i="44"/>
  <c r="AK50" i="44"/>
  <c r="AJ50" i="44"/>
  <c r="AI50" i="44"/>
  <c r="Q50" i="44"/>
  <c r="AH50" i="44" s="1"/>
  <c r="AL49" i="44"/>
  <c r="AK49" i="44"/>
  <c r="AJ49" i="44"/>
  <c r="AI49" i="44"/>
  <c r="Q49" i="44"/>
  <c r="AH49" i="44" s="1"/>
  <c r="AL48" i="44"/>
  <c r="AK48" i="44"/>
  <c r="AJ48" i="44"/>
  <c r="AI48" i="44"/>
  <c r="Q48" i="44"/>
  <c r="AH48" i="44" s="1"/>
  <c r="AL47" i="44"/>
  <c r="AK47" i="44"/>
  <c r="AJ47" i="44"/>
  <c r="AI47" i="44"/>
  <c r="Q47" i="44"/>
  <c r="AH47" i="44" s="1"/>
  <c r="AL46" i="44"/>
  <c r="AK46" i="44"/>
  <c r="AJ46" i="44"/>
  <c r="AI46" i="44"/>
  <c r="Q46" i="44"/>
  <c r="AH46" i="44" s="1"/>
  <c r="AL45" i="44"/>
  <c r="AK45" i="44"/>
  <c r="AJ45" i="44"/>
  <c r="AI45" i="44"/>
  <c r="Q45" i="44"/>
  <c r="AH45" i="44" s="1"/>
  <c r="AL44" i="44"/>
  <c r="AK44" i="44"/>
  <c r="AJ44" i="44"/>
  <c r="AI44" i="44"/>
  <c r="Q44" i="44"/>
  <c r="AH44" i="44" s="1"/>
  <c r="AL43" i="44"/>
  <c r="AK43" i="44"/>
  <c r="AJ43" i="44"/>
  <c r="AI43" i="44"/>
  <c r="Q43" i="44"/>
  <c r="AH43" i="44" s="1"/>
  <c r="AL42" i="44"/>
  <c r="AK42" i="44"/>
  <c r="AJ42" i="44"/>
  <c r="AI42" i="44"/>
  <c r="Q42" i="44"/>
  <c r="AH42" i="44" s="1"/>
  <c r="AL41" i="44"/>
  <c r="AK41" i="44"/>
  <c r="AJ41" i="44"/>
  <c r="AI41" i="44"/>
  <c r="Q41" i="44"/>
  <c r="AH41" i="44" s="1"/>
  <c r="AL40" i="44"/>
  <c r="AK40" i="44"/>
  <c r="AJ40" i="44"/>
  <c r="AI40" i="44"/>
  <c r="Q40" i="44"/>
  <c r="AH40" i="44" s="1"/>
  <c r="AL39" i="44"/>
  <c r="AK39" i="44"/>
  <c r="AJ39" i="44"/>
  <c r="AI39" i="44"/>
  <c r="Q39" i="44"/>
  <c r="AH39" i="44" s="1"/>
  <c r="AL38" i="44"/>
  <c r="AK38" i="44"/>
  <c r="AJ38" i="44"/>
  <c r="AI38" i="44"/>
  <c r="Q38" i="44"/>
  <c r="AH38" i="44" s="1"/>
  <c r="AL37" i="44"/>
  <c r="AK37" i="44"/>
  <c r="AJ37" i="44"/>
  <c r="AI37" i="44"/>
  <c r="Q37" i="44"/>
  <c r="AH37" i="44" s="1"/>
  <c r="AL36" i="44"/>
  <c r="AK36" i="44"/>
  <c r="AJ36" i="44"/>
  <c r="AI36" i="44"/>
  <c r="Q36" i="44"/>
  <c r="AH36" i="44" s="1"/>
  <c r="AL35" i="44"/>
  <c r="AK35" i="44"/>
  <c r="AJ35" i="44"/>
  <c r="AI35" i="44"/>
  <c r="Q35" i="44"/>
  <c r="AH35" i="44" s="1"/>
  <c r="AL34" i="44"/>
  <c r="AK34" i="44"/>
  <c r="AJ34" i="44"/>
  <c r="AI34" i="44"/>
  <c r="Q34" i="44"/>
  <c r="AH34" i="44" s="1"/>
  <c r="AL33" i="44"/>
  <c r="AK33" i="44"/>
  <c r="AJ33" i="44"/>
  <c r="AI33" i="44"/>
  <c r="Q33" i="44"/>
  <c r="AH33" i="44" s="1"/>
  <c r="AL32" i="44"/>
  <c r="AK32" i="44"/>
  <c r="AJ32" i="44"/>
  <c r="AI32" i="44"/>
  <c r="Q32" i="44"/>
  <c r="AH32" i="44" s="1"/>
  <c r="AL31" i="44"/>
  <c r="AK31" i="44"/>
  <c r="AJ31" i="44"/>
  <c r="AI31" i="44"/>
  <c r="Q31" i="44"/>
  <c r="AH31" i="44" s="1"/>
  <c r="AL30" i="44"/>
  <c r="AK30" i="44"/>
  <c r="AJ30" i="44"/>
  <c r="AI30" i="44"/>
  <c r="Q30" i="44"/>
  <c r="AH30" i="44" s="1"/>
  <c r="AL29" i="44"/>
  <c r="AK29" i="44"/>
  <c r="AJ29" i="44"/>
  <c r="AI29" i="44"/>
  <c r="Q29" i="44"/>
  <c r="AH29" i="44" s="1"/>
  <c r="AL28" i="44"/>
  <c r="AK28" i="44"/>
  <c r="AJ28" i="44"/>
  <c r="AI28" i="44"/>
  <c r="Q28" i="44"/>
  <c r="AH28" i="44" s="1"/>
  <c r="AL27" i="44"/>
  <c r="AK27" i="44"/>
  <c r="AJ27" i="44"/>
  <c r="AI27" i="44"/>
  <c r="Q27" i="44"/>
  <c r="AH27" i="44" s="1"/>
  <c r="AL26" i="44"/>
  <c r="AK26" i="44"/>
  <c r="AJ26" i="44"/>
  <c r="AI26" i="44"/>
  <c r="Q26" i="44"/>
  <c r="AH26" i="44" s="1"/>
  <c r="AL25" i="44"/>
  <c r="AK25" i="44"/>
  <c r="AJ25" i="44"/>
  <c r="AI25" i="44"/>
  <c r="Q25" i="44"/>
  <c r="AH25" i="44" s="1"/>
  <c r="AL24" i="44"/>
  <c r="AK24" i="44"/>
  <c r="AJ24" i="44"/>
  <c r="AI24" i="44"/>
  <c r="Q24" i="44"/>
  <c r="AH24" i="44" s="1"/>
  <c r="AL23" i="44"/>
  <c r="AK23" i="44"/>
  <c r="AJ23" i="44"/>
  <c r="AI23" i="44"/>
  <c r="Q23" i="44"/>
  <c r="AH23" i="44" s="1"/>
  <c r="AL22" i="44"/>
  <c r="AK22" i="44"/>
  <c r="AJ22" i="44"/>
  <c r="AI22" i="44"/>
  <c r="Q22" i="44"/>
  <c r="AH22" i="44" s="1"/>
  <c r="AL21" i="44"/>
  <c r="AK21" i="44"/>
  <c r="AJ21" i="44"/>
  <c r="AI21" i="44"/>
  <c r="Q21" i="44"/>
  <c r="AH21" i="44" s="1"/>
  <c r="AL20" i="44"/>
  <c r="AK20" i="44"/>
  <c r="AJ20" i="44"/>
  <c r="AI20" i="44"/>
  <c r="Q20" i="44"/>
  <c r="AH20" i="44" s="1"/>
  <c r="AL19" i="44"/>
  <c r="AK19" i="44"/>
  <c r="AJ19" i="44"/>
  <c r="AI19" i="44"/>
  <c r="Q19" i="44"/>
  <c r="AH19" i="44" s="1"/>
  <c r="AL18" i="44"/>
  <c r="AK18" i="44"/>
  <c r="AJ18" i="44"/>
  <c r="AI18" i="44"/>
  <c r="Q18" i="44"/>
  <c r="AH18" i="44" s="1"/>
  <c r="AL17" i="44"/>
  <c r="AK17" i="44"/>
  <c r="AJ17" i="44"/>
  <c r="AI17" i="44"/>
  <c r="Q17" i="44"/>
  <c r="AH17" i="44" s="1"/>
  <c r="AL16" i="44"/>
  <c r="AK16" i="44"/>
  <c r="AJ16" i="44"/>
  <c r="AI16" i="44"/>
  <c r="Q16" i="44"/>
  <c r="AH16" i="44" s="1"/>
  <c r="AL15" i="44"/>
  <c r="AK15" i="44"/>
  <c r="AJ15" i="44"/>
  <c r="AI15" i="44"/>
  <c r="Q15" i="44"/>
  <c r="AH15" i="44" s="1"/>
  <c r="AL14" i="44"/>
  <c r="AK14" i="44"/>
  <c r="AJ14" i="44"/>
  <c r="AI14" i="44"/>
  <c r="Q14" i="44"/>
  <c r="AH14" i="44" s="1"/>
  <c r="AL13" i="44"/>
  <c r="AK13" i="44"/>
  <c r="AJ13" i="44"/>
  <c r="AI13" i="44"/>
  <c r="Q13" i="44"/>
  <c r="AH13" i="44" s="1"/>
  <c r="AL12" i="44"/>
  <c r="AK12" i="44"/>
  <c r="AJ12" i="44"/>
  <c r="AI12" i="44"/>
  <c r="Q12" i="44"/>
  <c r="AH12" i="44" s="1"/>
  <c r="AL11" i="44"/>
  <c r="AK11" i="44"/>
  <c r="AJ11" i="44"/>
  <c r="AI11" i="44"/>
  <c r="Q11" i="44"/>
  <c r="AH11" i="44" s="1"/>
  <c r="AL10" i="44"/>
  <c r="AK10" i="44"/>
  <c r="AJ10" i="44"/>
  <c r="AI10" i="44"/>
  <c r="Q10" i="44"/>
  <c r="AH10" i="44" s="1"/>
  <c r="AL9" i="44"/>
  <c r="AK9" i="44"/>
  <c r="AJ9" i="44"/>
  <c r="AI9" i="44"/>
  <c r="Q9" i="44"/>
  <c r="AH9" i="44" s="1"/>
  <c r="AL8" i="44"/>
  <c r="AK8" i="44"/>
  <c r="AJ8" i="44"/>
  <c r="AI8" i="44"/>
  <c r="Q8" i="44"/>
  <c r="AH8" i="44" s="1"/>
  <c r="AL7" i="44"/>
  <c r="AK7" i="44"/>
  <c r="AJ7" i="44"/>
  <c r="AI7" i="44"/>
  <c r="Q7" i="44"/>
  <c r="AH7" i="44" s="1"/>
  <c r="AL6" i="44"/>
  <c r="AK6" i="44"/>
  <c r="AJ6" i="44"/>
  <c r="AI6" i="44"/>
  <c r="Q6" i="44"/>
  <c r="AH6" i="44" s="1"/>
  <c r="AL5" i="44"/>
  <c r="AK5" i="44"/>
  <c r="AJ5" i="44"/>
  <c r="AI5" i="44"/>
  <c r="Q5" i="44"/>
  <c r="AH5" i="44" s="1"/>
  <c r="AL4" i="44"/>
  <c r="AK4" i="44"/>
  <c r="AJ4" i="44"/>
  <c r="AI4" i="44"/>
  <c r="Q4" i="44"/>
  <c r="AH4" i="44" s="1"/>
  <c r="AL3" i="44"/>
  <c r="AK3" i="44"/>
  <c r="AJ3" i="44"/>
  <c r="AI3" i="44"/>
  <c r="Q3" i="44"/>
  <c r="AH3" i="44" s="1"/>
  <c r="AL2" i="44"/>
  <c r="AK2" i="44"/>
  <c r="AJ2" i="44"/>
  <c r="AI2" i="44"/>
  <c r="Q2" i="44"/>
  <c r="AH2" i="44" s="1"/>
  <c r="X3582" i="25" l="1"/>
  <c r="X3581" i="25"/>
  <c r="X3580" i="25"/>
  <c r="X3579" i="25"/>
  <c r="X3578" i="25"/>
  <c r="X3577" i="25"/>
  <c r="X3576" i="25"/>
  <c r="X3575" i="25"/>
  <c r="X3574" i="25"/>
  <c r="X3573" i="25"/>
  <c r="X3572" i="25"/>
  <c r="X3571" i="25"/>
  <c r="X3570" i="25"/>
  <c r="X3569" i="25"/>
  <c r="X3568" i="25"/>
  <c r="X3567" i="25"/>
  <c r="X3566" i="25"/>
  <c r="X3565" i="25"/>
  <c r="X3564" i="25"/>
  <c r="X3563" i="25"/>
  <c r="X3562" i="25" l="1"/>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B20" i="18" l="1"/>
  <c r="X3" i="25"/>
  <c r="X4"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2" i="25"/>
  <c r="F26" i="24" l="1"/>
  <c r="F25" i="24"/>
  <c r="F24" i="24"/>
  <c r="F23" i="24"/>
  <c r="E26" i="24"/>
  <c r="E25" i="24"/>
  <c r="D26" i="24"/>
  <c r="D25" i="24"/>
  <c r="E24" i="24"/>
  <c r="D24" i="24"/>
  <c r="E23" i="24"/>
  <c r="D23" i="24"/>
  <c r="V71" i="6" l="1"/>
  <c r="V70" i="6"/>
  <c r="V69" i="6"/>
  <c r="V66" i="6"/>
  <c r="V65" i="6"/>
  <c r="V52" i="6"/>
  <c r="V51" i="6"/>
  <c r="V50" i="6"/>
  <c r="V33" i="6"/>
  <c r="V32" i="6"/>
  <c r="V31" i="6"/>
  <c r="V30" i="6"/>
  <c r="V29" i="6"/>
  <c r="V28" i="6"/>
  <c r="V27" i="6"/>
  <c r="V26" i="6"/>
  <c r="V25" i="6"/>
  <c r="V24" i="6"/>
  <c r="V23" i="6"/>
  <c r="V22" i="6"/>
  <c r="V21" i="6"/>
  <c r="V20" i="6"/>
  <c r="V19" i="6"/>
  <c r="V18" i="6"/>
  <c r="V17" i="6"/>
  <c r="V16" i="6"/>
  <c r="V15" i="6"/>
  <c r="V14" i="6"/>
  <c r="V13" i="6"/>
  <c r="V11" i="6"/>
  <c r="V39" i="6"/>
  <c r="V38" i="6"/>
  <c r="K54" i="18" l="1"/>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B14" i="18"/>
  <c r="E35" i="18"/>
  <c r="D35" i="18"/>
  <c r="C35" i="18"/>
  <c r="B35" i="18"/>
  <c r="E34" i="18"/>
  <c r="D34" i="18"/>
  <c r="C34" i="18"/>
  <c r="B34" i="18"/>
  <c r="E33" i="18"/>
  <c r="D33" i="18"/>
  <c r="C33" i="18"/>
  <c r="B33" i="18"/>
  <c r="E32" i="18"/>
  <c r="D32" i="18"/>
  <c r="C32" i="18"/>
  <c r="B32" i="18"/>
  <c r="E31" i="18"/>
  <c r="D31" i="18"/>
  <c r="C31" i="18"/>
  <c r="B31" i="18"/>
  <c r="E30" i="18"/>
  <c r="D30" i="18"/>
  <c r="C30" i="18"/>
  <c r="B30" i="18"/>
  <c r="E29" i="18"/>
  <c r="D29" i="18"/>
  <c r="C29" i="18"/>
  <c r="B29" i="18"/>
  <c r="E28" i="18"/>
  <c r="D28" i="18"/>
  <c r="C28" i="18"/>
  <c r="B28" i="18"/>
  <c r="E27" i="18"/>
  <c r="D27" i="18"/>
  <c r="C27" i="18"/>
  <c r="B27" i="18"/>
  <c r="E26" i="18"/>
  <c r="D26" i="18"/>
  <c r="C26" i="18"/>
  <c r="B26" i="18"/>
  <c r="E25" i="18"/>
  <c r="D25" i="18"/>
  <c r="C25" i="18"/>
  <c r="B25" i="18"/>
  <c r="E24" i="18"/>
  <c r="D24" i="18"/>
  <c r="C24" i="18"/>
  <c r="B24" i="18"/>
  <c r="E23" i="18"/>
  <c r="D23" i="18"/>
  <c r="C23" i="18"/>
  <c r="B23" i="18"/>
  <c r="E22" i="18"/>
  <c r="D22" i="18"/>
  <c r="C22" i="18"/>
  <c r="B22" i="18"/>
  <c r="E21" i="18"/>
  <c r="D21" i="18"/>
  <c r="C21" i="18"/>
  <c r="B21" i="18"/>
  <c r="E20" i="18"/>
  <c r="D20" i="18"/>
  <c r="C20" i="18"/>
  <c r="E19" i="18"/>
  <c r="D19" i="18"/>
  <c r="C19" i="18"/>
  <c r="B19" i="18"/>
  <c r="E18" i="18"/>
  <c r="D18" i="18"/>
  <c r="C18" i="18"/>
  <c r="B18" i="18"/>
  <c r="E17" i="18"/>
  <c r="D17" i="18"/>
  <c r="C17" i="18"/>
  <c r="B17" i="18"/>
  <c r="E16" i="18"/>
  <c r="D16" i="18"/>
  <c r="C16" i="18"/>
  <c r="B16" i="18"/>
  <c r="E15" i="18"/>
  <c r="D15" i="18"/>
  <c r="C15" i="18"/>
  <c r="B15" i="18"/>
  <c r="E14" i="18"/>
  <c r="D14" i="18"/>
  <c r="C14" i="18"/>
  <c r="B48" i="7"/>
  <c r="C48" i="7"/>
  <c r="H48" i="7"/>
  <c r="E48" i="7"/>
  <c r="D48" i="7"/>
  <c r="I48" i="7"/>
  <c r="F48" i="7"/>
  <c r="G48" i="7"/>
  <c r="D53" i="7" l="1"/>
  <c r="C53" i="7" s="1"/>
  <c r="F52" i="7"/>
  <c r="F50" i="7"/>
  <c r="D51" i="7"/>
  <c r="C51" i="7" s="1"/>
  <c r="D52" i="7"/>
  <c r="C52" i="7" s="1"/>
  <c r="F51" i="7"/>
  <c r="D50" i="7"/>
  <c r="C50" i="7" s="1"/>
</calcChain>
</file>

<file path=xl/sharedStrings.xml><?xml version="1.0" encoding="utf-8"?>
<sst xmlns="http://schemas.openxmlformats.org/spreadsheetml/2006/main" count="64033" uniqueCount="6396">
  <si>
    <t>Año Fiscal:</t>
  </si>
  <si>
    <t/>
  </si>
  <si>
    <t>Vigencia:</t>
  </si>
  <si>
    <t>Actual</t>
  </si>
  <si>
    <t>Periodo:</t>
  </si>
  <si>
    <t>Enero-Marzo</t>
  </si>
  <si>
    <t>UEJ</t>
  </si>
  <si>
    <t>NOMBRE UEJ</t>
  </si>
  <si>
    <t>RUBRO</t>
  </si>
  <si>
    <t>TIPO</t>
  </si>
  <si>
    <t>CTA</t>
  </si>
  <si>
    <t>SUB
CTA</t>
  </si>
  <si>
    <t>OBJ</t>
  </si>
  <si>
    <t>ORD</t>
  </si>
  <si>
    <t>SOR
ORD</t>
  </si>
  <si>
    <t>ITEM</t>
  </si>
  <si>
    <t>SUB
ITEM</t>
  </si>
  <si>
    <t>SUB
ITEM 2</t>
  </si>
  <si>
    <t>FUENTE</t>
  </si>
  <si>
    <t>REC</t>
  </si>
  <si>
    <t>SIT</t>
  </si>
  <si>
    <t>DESCRIPCION</t>
  </si>
  <si>
    <t>APR. INICIAL</t>
  </si>
  <si>
    <t>APR. ADICIONADA</t>
  </si>
  <si>
    <t>APR. REDUCIDA</t>
  </si>
  <si>
    <t>APR. VIGENTE</t>
  </si>
  <si>
    <t>APR BLOQUEADA</t>
  </si>
  <si>
    <t>CDP</t>
  </si>
  <si>
    <t>APR. DISPONIBLE</t>
  </si>
  <si>
    <t>COMPROMISO</t>
  </si>
  <si>
    <t>OBLIGACION</t>
  </si>
  <si>
    <t>ORDEN PAGO</t>
  </si>
  <si>
    <t>PAGOS</t>
  </si>
  <si>
    <t>04-03-00</t>
  </si>
  <si>
    <t>INSTITUTO GEOGRAFICO AGUSTIN CODAZZI - IGAC</t>
  </si>
  <si>
    <t>A-01-01-01</t>
  </si>
  <si>
    <t>A</t>
  </si>
  <si>
    <t>Nación</t>
  </si>
  <si>
    <t>10</t>
  </si>
  <si>
    <t>CSF</t>
  </si>
  <si>
    <t>SALARIO</t>
  </si>
  <si>
    <t>A-01-01-02</t>
  </si>
  <si>
    <t>02</t>
  </si>
  <si>
    <t>CONTRIBUCIONES INHERENTES A LA NÓMINA</t>
  </si>
  <si>
    <t>A-01-01-03</t>
  </si>
  <si>
    <t>REMUNERACIONES NO CONSTITUTIVAS DE FACTOR SALARIAL</t>
  </si>
  <si>
    <t>A-02-02</t>
  </si>
  <si>
    <t>ADQUISICIONES DIFERENTES DE ACTIVOS</t>
  </si>
  <si>
    <t>Propios</t>
  </si>
  <si>
    <t>20</t>
  </si>
  <si>
    <t>A-03-04-02-012</t>
  </si>
  <si>
    <t>INCAPACIDADES Y LICENCIAS DE MATERNIDAD Y PATERNIDAD (NO DE PENSIONES)</t>
  </si>
  <si>
    <t>A-03-10-01-001</t>
  </si>
  <si>
    <t>SENTENCIAS</t>
  </si>
  <si>
    <t>A-03-10-01-002</t>
  </si>
  <si>
    <t>CONCILIACIONES</t>
  </si>
  <si>
    <t>A-08-01</t>
  </si>
  <si>
    <t>IMPUESTOS</t>
  </si>
  <si>
    <t>A-08-04-01</t>
  </si>
  <si>
    <t>CUOTA DE FISCALIZACIÓN Y AUDITAJE</t>
  </si>
  <si>
    <t>C-0402-1003-7</t>
  </si>
  <si>
    <t>C</t>
  </si>
  <si>
    <t>0402</t>
  </si>
  <si>
    <t>1003</t>
  </si>
  <si>
    <t>7</t>
  </si>
  <si>
    <t>GENERACIÓN DE ESTUDIOS GEOGRÁFICOS E INVESTIGACIONES PARA LA CARACTERIZACIÓN, ANÁLISIS Y DELIMITACIÓN GEOGRÁFICA DEL TERRITORIO  NACIONAL</t>
  </si>
  <si>
    <t>C-0402-1003-8</t>
  </si>
  <si>
    <t>8</t>
  </si>
  <si>
    <t>LEVANTAMIENTO , GENERACIÓN Y ACTUALIZACIÓN DE LA RED GEODÉSICA Y LA CARTOGRAFÍA BÁSICA A NIVEL   NACIONAL</t>
  </si>
  <si>
    <t>C-0403-1003-2</t>
  </si>
  <si>
    <t>0403</t>
  </si>
  <si>
    <t>2</t>
  </si>
  <si>
    <t>GENERACIÓN DE ESTUDIOS DE SUELOS, TIERRAS Y APLICACIONES AGROLÓGICAS COMO INSUMO PARA EL ORDENAMIENTO INTEGRAL Y EL MANEJO SOSTENIBLE DEL TERRITORIO A NIVEL  NACIONAL</t>
  </si>
  <si>
    <t>C-0404-1003-2</t>
  </si>
  <si>
    <t>0404</t>
  </si>
  <si>
    <t>ACTUALIZACIÓN  Y GESTIÓN CATASTRAL  NACIONAL</t>
  </si>
  <si>
    <t>11</t>
  </si>
  <si>
    <t>C-0405-1003-4</t>
  </si>
  <si>
    <t>0405</t>
  </si>
  <si>
    <t>4</t>
  </si>
  <si>
    <t>FORTALECIMIENTO DE LA GESTIÓN DEL CONOCIMIENTO Y LA INNOVACIÓN EN EL ÁMBITO GEOGRÁFICO DEL  TERRITORIO   NACIONAL</t>
  </si>
  <si>
    <t>C-0499-1003-5</t>
  </si>
  <si>
    <t>0499</t>
  </si>
  <si>
    <t>5</t>
  </si>
  <si>
    <t>FORTALECIMIENTO DE LA GESTIÓN INSTITUCIONAL DEL IGAC A NIVEL   NACIONAL</t>
  </si>
  <si>
    <t>C-0499-1003-6</t>
  </si>
  <si>
    <t>6</t>
  </si>
  <si>
    <t>FORTALECIMIENTO DE LA INFRAESTRUCTURA FÍSICA DEL IGAC A NIVEL  NACIONAL</t>
  </si>
  <si>
    <t>C-0499-1003-7</t>
  </si>
  <si>
    <t>IMPLEMENTACIÓN DE UN SISTEMA DE GESTIÓN DOCUMENTAL EN EL IGAC A NIVEL   NACIONAL</t>
  </si>
  <si>
    <t>C-0499-1003-8</t>
  </si>
  <si>
    <t>FORTALECIMIENTO DE LOS PROCESOS DE DIFUSIÓN Y ACCESO A LA INFORMACIÓN GEOGRÁFICA A NIVEL   NACIONAL</t>
  </si>
  <si>
    <t>COMPROMISOS</t>
  </si>
  <si>
    <t>Sin Ejecutar</t>
  </si>
  <si>
    <t>Ejecutado</t>
  </si>
  <si>
    <t>Ejecución Cdp`s</t>
  </si>
  <si>
    <t>Ejecución Compromisos</t>
  </si>
  <si>
    <t>Ejecución Obligaciones</t>
  </si>
  <si>
    <t>Ejecución Pagos</t>
  </si>
  <si>
    <t>Oficina Asesora de Planeación - Instituto Geográfico Agustín Codazzi</t>
  </si>
  <si>
    <t>Proyecto</t>
  </si>
  <si>
    <t>A-02-02-02-007-002</t>
  </si>
  <si>
    <t>Etiquetas de fila</t>
  </si>
  <si>
    <t>Total general</t>
  </si>
  <si>
    <t>Subdirección de Geografía y Cartografía</t>
  </si>
  <si>
    <t>Subdirección de Agrología</t>
  </si>
  <si>
    <t>Subdirección de Catastro</t>
  </si>
  <si>
    <t>Oficina CIAF</t>
  </si>
  <si>
    <t>Secretaría General</t>
  </si>
  <si>
    <t>Oficina de Difusión y Mercadeo</t>
  </si>
  <si>
    <t>Inversión</t>
  </si>
  <si>
    <t>Apropiación vigente</t>
  </si>
  <si>
    <t>Apropiación bloqueada</t>
  </si>
  <si>
    <t>CDP´s</t>
  </si>
  <si>
    <t>Apropiación disponible</t>
  </si>
  <si>
    <t>Compromisos</t>
  </si>
  <si>
    <t>CDP por registrar</t>
  </si>
  <si>
    <t xml:space="preserve">CDP </t>
  </si>
  <si>
    <t>Obligaciones</t>
  </si>
  <si>
    <t xml:space="preserve">Pagos </t>
  </si>
  <si>
    <t>SUELDO BÁSICO</t>
  </si>
  <si>
    <t>PRIMA TÉCNICA SALARIAL</t>
  </si>
  <si>
    <t>SUBSIDIO DE ALIMENTACIÓN</t>
  </si>
  <si>
    <t xml:space="preserve">AUXILIO DE TRANSPORTE </t>
  </si>
  <si>
    <t>PRIMA DE SERVICIO</t>
  </si>
  <si>
    <t>BONIFICACIÓN POR SERVICIOS PRESTADOS</t>
  </si>
  <si>
    <t>PRIMA DE NAVIDAD</t>
  </si>
  <si>
    <t>PRIMA DE VACACIONES</t>
  </si>
  <si>
    <t>PENSIONES</t>
  </si>
  <si>
    <t>SALUD</t>
  </si>
  <si>
    <t>CAJAS DE COMPENSACIÓN FAMILIAR</t>
  </si>
  <si>
    <t>APORTES GENERALES AL SISTEMA DE RIESGOS LABORALES</t>
  </si>
  <si>
    <t>APORTES AL ICBF</t>
  </si>
  <si>
    <t>APORTES AL SENA</t>
  </si>
  <si>
    <t>SUELDO DE VACACIONES</t>
  </si>
  <si>
    <t>INDEMNIZACIÓN POR VACACIONES</t>
  </si>
  <si>
    <t>BONIFICACIÓN ESPECIAL DE RECREACIÓN</t>
  </si>
  <si>
    <t>PRIMA TÉCNICA NO SALARIAL</t>
  </si>
  <si>
    <t>PRIMA DE COORDINACIÓN</t>
  </si>
  <si>
    <t>PASTA O PULPA, PAPEL Y PRODUCTOS DE PAPEL; IMPRESOS Y ARTÍCULOS RELACIONADOS</t>
  </si>
  <si>
    <t>PRODUCTOS DE HORNOS DE COQUE; PRODUCTOS DE REFINACIÓN DE PETRÓLEO Y COMBUSTIBLE NUCLEAR</t>
  </si>
  <si>
    <t>SERVICIOS DE TRANSPORTE DE PASAJEROS</t>
  </si>
  <si>
    <t>SERVICIOS DE DISTRIBUCIÓN DE ELECTRICIDAD, GAS Y AGUA (POR CUENTA PROPIA)</t>
  </si>
  <si>
    <t>SERVICIOS FINANCIEROS Y SERVICIOS CONEXOS</t>
  </si>
  <si>
    <t>SERVICIOS INMOBILIARIOS</t>
  </si>
  <si>
    <t>OTROS SERVICIOS PROFESIONALES, CIENTÍFICOS Y TÉCNICOS</t>
  </si>
  <si>
    <t>SERVICIOS DE TELECOMUNICACIONES, TRANSMISIÓN Y SUMINISTRO DE INFORMACIÓN</t>
  </si>
  <si>
    <t>SERVICIOS DE ALCANTARILLADO, RECOLECCIÓN, TRATAMIENTO Y DISPOSICIÓN DE DESECHOS Y OTROS SERVICIOS DE SANEAMIENTO AMBIENTAL</t>
  </si>
  <si>
    <t>VIÁTICOS DE LOS FUNCIONARIOS EN COMISIÓN</t>
  </si>
  <si>
    <t>INCAPACIDADES (NO DE PENSIONES)</t>
  </si>
  <si>
    <t>LICENCIAS DE MATERNIDAD Y PATERNIDAD (NO DE PENSIONES)</t>
  </si>
  <si>
    <t>IMPUESTO PREDIAL Y SOBRETASA AMBIENTAL</t>
  </si>
  <si>
    <t>IMPUESTO DE INDUSTRIA Y COMERCIO</t>
  </si>
  <si>
    <t>0</t>
  </si>
  <si>
    <t>0402014</t>
  </si>
  <si>
    <t>ADQUISICIÓN DE BIENES Y SERVICIOS - SERVICIO DE INFORMACIÓN CARTOGRÁFICA ACTUALIZADO - LEVANTAMIENTO , GENERACIÓN Y ACTUALIZACIÓN DE LA RED GEODÉSICA Y LA CARTOGRAFÍA BÁSICA A NIVEL   NACIONAL</t>
  </si>
  <si>
    <t>0404004</t>
  </si>
  <si>
    <t>ADQUISICIÓN DE BIENES Y SERVICIOS - SERVICIO DE INFORMACIÓN CATASTRAL - ACTUALIZACIÓN  Y GESTIÓN CATASTRAL  NACIONAL</t>
  </si>
  <si>
    <t>0404007</t>
  </si>
  <si>
    <t>ADQUISICIÓN DE BIENES Y SERVICIOS - SERVICIO DE AVALÚOS - ACTUALIZACIÓN  Y GESTIÓN CATASTRAL  NACIONAL</t>
  </si>
  <si>
    <t>0499060</t>
  </si>
  <si>
    <t>ADQUISICIÓN DE BIENES Y SERVICIOS - SERVICIO DE IMPLEMENTACIÓN SISTEMAS DE GESTIÓN - FORTALECIMIENTO DE LA GESTIÓN INSTITUCIONAL DEL IGAC A NIVEL   NACIONAL</t>
  </si>
  <si>
    <t>0499016</t>
  </si>
  <si>
    <t>ADQUISICIÓN DE BIENES Y SERVICIOS - SEDES MANTENIDAS - FORTALECIMIENTO DE LA INFRAESTRUCTURA FÍSICA DEL IGAC A NIVEL  NACIONAL</t>
  </si>
  <si>
    <t>0499011</t>
  </si>
  <si>
    <t>ADQUISICIÓN DE BIENES Y SERVICIOS - SEDES ADECUADAS - FORTALECIMIENTO DE LA INFRAESTRUCTURA FÍSICA DEL IGAC A NIVEL  NACIONAL</t>
  </si>
  <si>
    <t>A-01-01-01-001-001</t>
  </si>
  <si>
    <t>A-01-01-01-001-003</t>
  </si>
  <si>
    <t>A-01-01-01-001-004</t>
  </si>
  <si>
    <t>A-01-01-01-001-005</t>
  </si>
  <si>
    <t>A-01-01-01-001-006</t>
  </si>
  <si>
    <t>A-01-01-01-001-007</t>
  </si>
  <si>
    <t>A-01-01-01-001-009</t>
  </si>
  <si>
    <t>A-01-01-01-001-010</t>
  </si>
  <si>
    <t>A-01-01-02-001</t>
  </si>
  <si>
    <t>A-01-01-02-002</t>
  </si>
  <si>
    <t>A-01-01-02-004</t>
  </si>
  <si>
    <t>A-01-01-02-005</t>
  </si>
  <si>
    <t>A-01-01-02-006</t>
  </si>
  <si>
    <t>A-01-01-02-007</t>
  </si>
  <si>
    <t>A-01-01-03-001-001</t>
  </si>
  <si>
    <t>A-01-01-03-001-002</t>
  </si>
  <si>
    <t>A-01-01-03-001-003</t>
  </si>
  <si>
    <t>A-01-01-03-002</t>
  </si>
  <si>
    <t>A-01-01-03-016</t>
  </si>
  <si>
    <t>A-02-02-01-003-002</t>
  </si>
  <si>
    <t>A-02-02-01-003-003</t>
  </si>
  <si>
    <t>A-02-02-02-006-004</t>
  </si>
  <si>
    <t>A-02-02-02-006-009</t>
  </si>
  <si>
    <t>A-02-02-02-007-001</t>
  </si>
  <si>
    <t>A-02-02-02-008-003</t>
  </si>
  <si>
    <t>A-02-02-02-008-004</t>
  </si>
  <si>
    <t>A-02-02-02-009-004</t>
  </si>
  <si>
    <t>A-02-02-02-010</t>
  </si>
  <si>
    <t>A-03-04-02-012-001</t>
  </si>
  <si>
    <t>A-03-04-02-012-002</t>
  </si>
  <si>
    <t>A-08-01-02-001</t>
  </si>
  <si>
    <t>A-08-01-02-003</t>
  </si>
  <si>
    <t>C-0402-1003-8-0-0402014-02</t>
  </si>
  <si>
    <t>C-0404-1003-2-0-0404004-02</t>
  </si>
  <si>
    <t>C-0404-1003-2-0-0404007-02</t>
  </si>
  <si>
    <t>C-0499-1003-5-0-0499060-02</t>
  </si>
  <si>
    <t>C-0499-1003-6-0-0499016-02</t>
  </si>
  <si>
    <t>C-0499-1003-6-0-0499011-02</t>
  </si>
  <si>
    <t>04-03-00-002</t>
  </si>
  <si>
    <t>IGAC - TERRITORIAL ATLANTICO</t>
  </si>
  <si>
    <t>04-03-00-003</t>
  </si>
  <si>
    <t>IGAC - TERRITORIAL BOLIVAR</t>
  </si>
  <si>
    <t>04-03-00-004</t>
  </si>
  <si>
    <t>IGAC - TERRITORIAL BOYACA</t>
  </si>
  <si>
    <t>04-03-00-005</t>
  </si>
  <si>
    <t>IGAC - TERRITORIAL CALDAS</t>
  </si>
  <si>
    <t>04-03-00-006</t>
  </si>
  <si>
    <t>IGAC - TERRITORIAL CAQUETA</t>
  </si>
  <si>
    <t>04-03-00-007</t>
  </si>
  <si>
    <t>IGAC - TERRITORIAL CAUCA</t>
  </si>
  <si>
    <t>04-03-00-008</t>
  </si>
  <si>
    <t>IGAC - TERRITORIAL CESAR</t>
  </si>
  <si>
    <t>04-03-00-009</t>
  </si>
  <si>
    <t>IGAC - TERRITORIAL CORDOBA</t>
  </si>
  <si>
    <t>04-03-00-010</t>
  </si>
  <si>
    <t>IGAC - TERRITORIAL CUNDINAMARCA</t>
  </si>
  <si>
    <t>04-03-00-011</t>
  </si>
  <si>
    <t>IGAC - TERRITORIAL GUAJIRA</t>
  </si>
  <si>
    <t>04-03-00-012</t>
  </si>
  <si>
    <t>IGAC - TERRITORIAL HUILA</t>
  </si>
  <si>
    <t>04-03-00-013</t>
  </si>
  <si>
    <t>IGAC - TERRITORIAL MAGDALENA</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</si>
  <si>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</si>
  <si>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</si>
  <si>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</si>
  <si>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</si>
  <si>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</si>
  <si>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</si>
  <si>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</si>
  <si>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</si>
  <si>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</si>
  <si>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</si>
  <si>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</si>
  <si>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</si>
  <si>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</si>
  <si>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</si>
  <si>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04-03-00-021</t>
  </si>
  <si>
    <t>IGAC - TERRITORIAL TOLIMA</t>
  </si>
  <si>
    <t>04-03-00-022</t>
  </si>
  <si>
    <t>IGAC - TERRITORIAL VALLE</t>
  </si>
  <si>
    <t>Funcionamiento</t>
  </si>
  <si>
    <t>1 Gastos de Personal</t>
  </si>
  <si>
    <t>2. Adquisición de Bienes y Servicios</t>
  </si>
  <si>
    <t>3. Transferencias corrientes</t>
  </si>
  <si>
    <t>8. Gastos por Tributos, Multas, Sanciones e Intereses de Mora</t>
  </si>
  <si>
    <t xml:space="preserve">TERRITORIAL </t>
  </si>
  <si>
    <t xml:space="preserve">APR. INICIAL </t>
  </si>
  <si>
    <t xml:space="preserve"> APR. ADICIONADA</t>
  </si>
  <si>
    <t xml:space="preserve">APR. REDUCIDA </t>
  </si>
  <si>
    <t xml:space="preserve">APR. VIGENTE </t>
  </si>
  <si>
    <t>DISPONIBLE</t>
  </si>
  <si>
    <t>OBLIGACIÓN</t>
  </si>
  <si>
    <t xml:space="preserve"> PAGOS</t>
  </si>
  <si>
    <t>Junio</t>
  </si>
  <si>
    <t>Tipo Meta</t>
  </si>
  <si>
    <t>Producto</t>
  </si>
  <si>
    <t>Meta Escrita</t>
  </si>
  <si>
    <t>Meta Número o Porcentaje</t>
  </si>
  <si>
    <t>Ejecutado Número o Porcentaje</t>
  </si>
  <si>
    <t>% Avance</t>
  </si>
  <si>
    <t>Observaciones</t>
  </si>
  <si>
    <t>Generación de estudios geográficos e investigaciones para la caracterización, análisis y delimitación geográfica del territorio Nacional</t>
  </si>
  <si>
    <t>Base de Datos del Diccionario geográfico</t>
  </si>
  <si>
    <t>Documentos de estudios técnicos de deslindes y de Territorios Indígenas</t>
  </si>
  <si>
    <t>Documentos de estudios técnicos sobre geografía</t>
  </si>
  <si>
    <t>Documentos de estudios técnicos sobre geografía elaborados</t>
  </si>
  <si>
    <t>Documentos de Investigación</t>
  </si>
  <si>
    <t>Documentos de Investigación generados</t>
  </si>
  <si>
    <t>Fortalecimiento de los procesos de difusión y acceso a la información geográfica a nivel Nacional</t>
  </si>
  <si>
    <t>Documentos de lineamientos técnicos</t>
  </si>
  <si>
    <t>Documentos de lineamientos técnicos realizados</t>
  </si>
  <si>
    <t>Documentos de planeación</t>
  </si>
  <si>
    <t>Documentos de planeación realizados</t>
  </si>
  <si>
    <t>Documentos metodológicos</t>
  </si>
  <si>
    <t>Documentos metodológicos realizados</t>
  </si>
  <si>
    <t>Fortalecimiento de la gestión del conocimiento y la innovación en el ámbito geográfico del territorio Nacional</t>
  </si>
  <si>
    <t>Documentos normativos</t>
  </si>
  <si>
    <t>Documentos normativos elaborados</t>
  </si>
  <si>
    <t>Fortalecimiento de la infraestructura física del IGAC a nivel Nacional</t>
  </si>
  <si>
    <t>Sedes adecuadas</t>
  </si>
  <si>
    <t>Sedes ampliadas</t>
  </si>
  <si>
    <t>Sedes mantenidas</t>
  </si>
  <si>
    <t>Generación de estudios de suelos, tierras y aplicaciones agrológicas como insumo para el ordenamiento integral y el manejo sostenible del territorio a nivel Nacional</t>
  </si>
  <si>
    <t>Servicio de análisis químicos, físicos, mineralógicos y biológicos de suelos</t>
  </si>
  <si>
    <t>Pruebas químicas, físicas, mineralógicas y biológicas de suelos realizadas</t>
  </si>
  <si>
    <t>Servicio de apoyo técnico a las solicitudes recibidas por la cancillería en temas fronterizos</t>
  </si>
  <si>
    <t>Solicitudes recibidas a través de la cancillería atendidas</t>
  </si>
  <si>
    <t>Servicio de asistencia técnica para la gestión de los recursos geográficos</t>
  </si>
  <si>
    <t>Actualización y gestión catastral Nacional</t>
  </si>
  <si>
    <t>Servicio de avalúos</t>
  </si>
  <si>
    <t>Avalúos realizados</t>
  </si>
  <si>
    <t>Meta aprobada PA 2020 es 7358 avalúos</t>
  </si>
  <si>
    <t>Servicio de Educación informal para la gestión Administrativa</t>
  </si>
  <si>
    <t>Personas capacitadas</t>
  </si>
  <si>
    <t>Servicio de Gestión del conocimiento e Innovación Geográfica</t>
  </si>
  <si>
    <t>Implementación de un sistema de gestión documental en el IGAC a nivel Nacional</t>
  </si>
  <si>
    <t>Servicio de Gestión Documental</t>
  </si>
  <si>
    <t>Sistema de gestión documental implementado</t>
  </si>
  <si>
    <t>Servicio de Implementación Sistemas de Gestión</t>
  </si>
  <si>
    <t>Sistema de Gestión implementado</t>
  </si>
  <si>
    <t>Servicio de Información agrológica</t>
  </si>
  <si>
    <t>Sistema de información agrologica actualizado</t>
  </si>
  <si>
    <t>Levantamiento, generación y actualización de la red geodésica y la cartografía básica a nivel Nacional</t>
  </si>
  <si>
    <t>Servicio de información Cartográfica actualizado</t>
  </si>
  <si>
    <t>Imágenes incorporadas al Banco Nacional de imágenes</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</si>
  <si>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</si>
  <si>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</si>
  <si>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</si>
  <si>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Predios actualizados catastralmente</t>
  </si>
  <si>
    <t>El avance cuantitativo se reportará en enero/21, cuando entre en vigencia la información del área intervenida en 2020.</t>
  </si>
  <si>
    <t>Mutaciones realizadas</t>
  </si>
  <si>
    <t>Meta aprobada PA 840.348</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</si>
  <si>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</si>
  <si>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Se actualizó la información del geoportal y datos abiertos, con la información correspondiente al mes de abril de 2020</t>
  </si>
  <si>
    <t xml:space="preserve">Servicio de información geográfica, geodésica y cartográfica </t>
  </si>
  <si>
    <t>Datos publicados de información geográfica, geodésica y cartográfica</t>
  </si>
  <si>
    <t>Servicios de Información Geodésica actualizado</t>
  </si>
  <si>
    <t>Valores geomagnéticos generados</t>
  </si>
  <si>
    <t>Valores gravimétricos generados</t>
  </si>
  <si>
    <t>Datos Rinex de las estaciones permanentes generados</t>
  </si>
  <si>
    <t>Datos altimétricos generados</t>
  </si>
  <si>
    <t>Servicios de información implementados</t>
  </si>
  <si>
    <t>Sistemas de información implementados</t>
  </si>
  <si>
    <t>Servicios tecnológicos</t>
  </si>
  <si>
    <t>Gestión</t>
  </si>
  <si>
    <t>Análisis geomorfológicos realizados</t>
  </si>
  <si>
    <t>Avaluos comerciales realizados</t>
  </si>
  <si>
    <t>Convenios nuevos o en implementación</t>
  </si>
  <si>
    <t>Ejercicio de cooperación internacional</t>
  </si>
  <si>
    <t>Rendiciones de cuentas realizadas</t>
  </si>
  <si>
    <t>Talleres o actividades de capacitación realizados</t>
  </si>
  <si>
    <t>Auditorias internas de calidad</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</si>
  <si>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</si>
  <si>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</si>
  <si>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</si>
  <si>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</si>
  <si>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</si>
  <si>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</si>
  <si>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</si>
  <si>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</si>
  <si>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</si>
  <si>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</si>
  <si>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</si>
  <si>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</si>
  <si>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Meta</t>
  </si>
  <si>
    <t>Avance</t>
  </si>
  <si>
    <t>Metas de Gestión</t>
  </si>
  <si>
    <t>Metas de Producto</t>
  </si>
  <si>
    <t>Tipo de número</t>
  </si>
  <si>
    <t>Número</t>
  </si>
  <si>
    <t xml:space="preserve">Subdirección de Geografía y Cartografía </t>
  </si>
  <si>
    <t xml:space="preserve">Servicios de Información Geográfica, geodésica y cartográfica </t>
  </si>
  <si>
    <t xml:space="preserve">Subdirección de Agrología </t>
  </si>
  <si>
    <t xml:space="preserve">
</t>
  </si>
  <si>
    <t xml:space="preserve">Oficina de Informática y Telecomunicaciones </t>
  </si>
  <si>
    <t xml:space="preserve">Oficina Asesora de Planeación </t>
  </si>
  <si>
    <t>Secretaria General-GIT Talento humano</t>
  </si>
  <si>
    <t xml:space="preserve">Secretaria General-GIT Servicio al ciudadano </t>
  </si>
  <si>
    <t>Secretaria General -GIT Talento humano</t>
  </si>
  <si>
    <t>Oficina de Control Interno</t>
  </si>
  <si>
    <t xml:space="preserve">Secretaria General-GIT servicios administrativos </t>
  </si>
  <si>
    <t>Secretaria General-GIT Gestión documental</t>
  </si>
  <si>
    <t>Área</t>
  </si>
  <si>
    <t>C-0402-1003-7-0-0402011-02</t>
  </si>
  <si>
    <t>0402011</t>
  </si>
  <si>
    <t xml:space="preserve"> DOCUMENTOS DE ESTUDIOS TÉCNICOS DE DESLINDES Y DE TERRITORIOS INDÍGENAS </t>
  </si>
  <si>
    <t xml:space="preserve"> GENERACIÓN DE ESTUDIOS GEOGRÁFICOS E INVESTIGACIONES PARA LA CARACTERIZACIÓN, ANÁLISIS Y DELIMITACIÓN GEOGRÁFICA DEL TERRITORIO  NACIONAL</t>
  </si>
  <si>
    <t>C-0402-1003-7-0-0402008-02</t>
  </si>
  <si>
    <t>0402008</t>
  </si>
  <si>
    <t xml:space="preserve"> BASE DE DATOS DEL DICCIONARIO GEOGRÁFICO </t>
  </si>
  <si>
    <t>C-0402-1003-7-0-0402017-02</t>
  </si>
  <si>
    <t>0402017</t>
  </si>
  <si>
    <t xml:space="preserve"> DOCUMENTOS DE INVESTIGACIÓN </t>
  </si>
  <si>
    <t>C-0402-1003-7-0-0402012-02</t>
  </si>
  <si>
    <t>0402012</t>
  </si>
  <si>
    <t xml:space="preserve"> SERVICIO DE APOYO TÉCNICO A LAS SOLICITUDES RECIBIDAS POR LA CANCILLERÍA EN TEMAS FRONTERIZOS </t>
  </si>
  <si>
    <t xml:space="preserve"> GENERACIÓN DE ESTUDIOS GEOGRÁFICOS E INVESTIGACIONES PARA LA CARACTERIZACIÓN, ANÁLISIS Y DELIMITACIÓN GEOGRÁFICA DEL T</t>
  </si>
  <si>
    <t>C-0402-1003-7-0-0402009-02</t>
  </si>
  <si>
    <t>0402009</t>
  </si>
  <si>
    <t xml:space="preserve"> DOCUMENTOS DE ESTUDIOS TÉCNICOS SOBRE GEOGRAFÍA </t>
  </si>
  <si>
    <t>C-0402-1003-7-0-0402003-02</t>
  </si>
  <si>
    <t>0402003</t>
  </si>
  <si>
    <t xml:space="preserve"> SERVICIO DE INFORMACIÓN GEOGRÁFICA, GEODÉSICA Y CARTOGRÁFICA </t>
  </si>
  <si>
    <t>C-0402-1003-7-0-0402020-02</t>
  </si>
  <si>
    <t>0402020</t>
  </si>
  <si>
    <t xml:space="preserve"> DOCUMENTOS METODOLÓGICOS </t>
  </si>
  <si>
    <t xml:space="preserve"> SERVICIO DE INFORMACIÓN CARTOGRÁFICA ACTUALIZADO </t>
  </si>
  <si>
    <t xml:space="preserve"> LEVANTAMIENTO , GENERACIÓN Y ACTUALIZACIÓN DE LA RED GEODÉSICA Y LA CARTOGRAFÍA BÁSICA A NIVEL   NACIONAL</t>
  </si>
  <si>
    <t>C-0402-1003-8-0-0402016-02</t>
  </si>
  <si>
    <t>0402016</t>
  </si>
  <si>
    <t xml:space="preserve"> SERVICIOS DE INFORMACIÓN GEODÉSICA ACTUALIZADO </t>
  </si>
  <si>
    <t>C-0402-1003-8-0-0402003-02</t>
  </si>
  <si>
    <t>C-0403-1003-2-0-0403005-02</t>
  </si>
  <si>
    <t>0403005</t>
  </si>
  <si>
    <t xml:space="preserve"> SERVICIO DE INFORMACIÓN AGROLÓGICA </t>
  </si>
  <si>
    <t xml:space="preserve"> GENERACIÓN DE ESTUDIOS DE SUELOS, TIERRAS Y APLICACIONES AGROLÓGICAS COMO INSUMO PARA EL ORDENAMIENTO INTEGRAL Y EL MANEJO SOSTENIBLE DEL TERRITORIO A NIVEL  NACIONAL</t>
  </si>
  <si>
    <t>C-0403-1003-2-0-0403002-02</t>
  </si>
  <si>
    <t>0403002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</si>
  <si>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</si>
  <si>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</si>
  <si>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 xml:space="preserve"> SERVICIO DE INFORMACIÓN CATASTRAL </t>
  </si>
  <si>
    <t xml:space="preserve"> ACTUALIZACIÓN  Y GESTIÓN CATASTRAL  NACIONAL</t>
  </si>
  <si>
    <t xml:space="preserve"> SERVICIO DE AVALÚOS </t>
  </si>
  <si>
    <t>C-0404-1003-2-0-0404004-01022</t>
  </si>
  <si>
    <t>01022</t>
  </si>
  <si>
    <t xml:space="preserve"> BM</t>
  </si>
  <si>
    <t>C-0404-1003-2-0-0404004-02011</t>
  </si>
  <si>
    <t>02011</t>
  </si>
  <si>
    <t xml:space="preserve"> BID</t>
  </si>
  <si>
    <t>C-0404-1003-2-0-0404004-02012</t>
  </si>
  <si>
    <t>02012</t>
  </si>
  <si>
    <t>C-0404-1003-2-0-0404004-02041</t>
  </si>
  <si>
    <t>02041</t>
  </si>
  <si>
    <t>C-0404-1003-2-0-0404004-02042</t>
  </si>
  <si>
    <t>02042</t>
  </si>
  <si>
    <t>C-0404-1003-2-0-0404004-03021</t>
  </si>
  <si>
    <t>03021</t>
  </si>
  <si>
    <t>C-0404-1003-2-0-0404004-03022</t>
  </si>
  <si>
    <t>03022</t>
  </si>
  <si>
    <t>C-0404-1003-2-0-0404004-04021</t>
  </si>
  <si>
    <t>04021</t>
  </si>
  <si>
    <t>C-0404-1003-2-0-0404004-04022</t>
  </si>
  <si>
    <t>04022</t>
  </si>
  <si>
    <t>C-0405-1003-4-0-0405007-02</t>
  </si>
  <si>
    <t>0405007</t>
  </si>
  <si>
    <t xml:space="preserve"> DOCUMENTOS NORMATIVOS </t>
  </si>
  <si>
    <t>C-0405-1003-4-0-0405005-02</t>
  </si>
  <si>
    <t>0405005</t>
  </si>
  <si>
    <t xml:space="preserve"> SERVICIO DE GESTIÓN DEL CONOCIMIENTO E INNOVACIÓN GEOGRÁFICA </t>
  </si>
  <si>
    <t>C-0405-1003-4-0-0405006-02</t>
  </si>
  <si>
    <t>0405006</t>
  </si>
  <si>
    <t xml:space="preserve"> SERVICIO DE ASISTENCIA TÉCNICA PARA LA GESTIÓN DE LOS RECURSOS GEOGRÁFICOS </t>
  </si>
  <si>
    <t>C-0499-1003-5-0-0499058-02</t>
  </si>
  <si>
    <t>0499058</t>
  </si>
  <si>
    <t xml:space="preserve"> SERVICIO DE EDUCACIÓN INFORMAL PARA LA GESTIÓN ADMINISTRATIVA </t>
  </si>
  <si>
    <t>C-0499-1003-5-0-0499065-02</t>
  </si>
  <si>
    <t>0499065</t>
  </si>
  <si>
    <t xml:space="preserve"> SERVICIOS TECNOLÓGICOS </t>
  </si>
  <si>
    <t xml:space="preserve"> SERVICIO DE IMPLEMENTACIÓN SISTEMAS DE GESTIÓN </t>
  </si>
  <si>
    <t>C-0499-1003-5-0-0499054-02</t>
  </si>
  <si>
    <t>0499054</t>
  </si>
  <si>
    <t xml:space="preserve"> DOCUMENTOS DE PLANEACIÓN </t>
  </si>
  <si>
    <t xml:space="preserve"> SEDES ADECUADAS </t>
  </si>
  <si>
    <t>C-0499-1003-6-0-0499010-02</t>
  </si>
  <si>
    <t>0499010</t>
  </si>
  <si>
    <t xml:space="preserve"> SEDES AMPLIADAS </t>
  </si>
  <si>
    <t xml:space="preserve"> SEDES MANTENIDAS </t>
  </si>
  <si>
    <t>C-0499-1003-7-0-0499052-02</t>
  </si>
  <si>
    <t>0499052</t>
  </si>
  <si>
    <t xml:space="preserve"> SERVICIO DE GESTIÓN DOCUMENTAL </t>
  </si>
  <si>
    <t>C-0499-1003-7-0-0499063-02</t>
  </si>
  <si>
    <t>0499063</t>
  </si>
  <si>
    <t xml:space="preserve"> SERVICIOS DE INFORMACIÓN IMPLEMENTADOS </t>
  </si>
  <si>
    <t>C-0499-1003-8-0-0499053-02</t>
  </si>
  <si>
    <t>0499053</t>
  </si>
  <si>
    <t xml:space="preserve"> DOCUMENTOS DE LINEAMIENTOS TÉCNICOS </t>
  </si>
  <si>
    <t>C-0499-1003-8-0-0499063-02</t>
  </si>
  <si>
    <t xml:space="preserve"> APR. INICIAL </t>
  </si>
  <si>
    <t xml:space="preserve">APR. ADICIONADA </t>
  </si>
  <si>
    <t xml:space="preserve">APR. BLOQUEADA </t>
  </si>
  <si>
    <t xml:space="preserve"> CDP´S</t>
  </si>
  <si>
    <t xml:space="preserve"> COMPROMISOS</t>
  </si>
  <si>
    <t>OBLIGACIONES</t>
  </si>
  <si>
    <t xml:space="preserve">PAGOS </t>
  </si>
  <si>
    <t xml:space="preserve"> FORTALECIMIENTO DE LA GESTIÓN DEL CONOCIMIENTO Y LA INNOVACIÓN EN EL ÁMBITO GEOGRÁFICO DEL  TERRITORIO   NACIONAL</t>
  </si>
  <si>
    <t xml:space="preserve"> FORTALECIMIENTO DE LA GESTIÓN INSTITUCIONAL DEL IGAC A NIVEL   NACIONAL</t>
  </si>
  <si>
    <t xml:space="preserve"> FORTALECIMIENTO DE LA INFRAESTRUCTURA FÍSICA DEL IGAC A NIVEL  NACIONAL</t>
  </si>
  <si>
    <t xml:space="preserve"> IMPLEMENTACIÓN DE UN SISTEMA DE GESTIÓN DOCUMENTAL EN EL IGAC A NIVEL   NACIONAL</t>
  </si>
  <si>
    <t xml:space="preserve"> FORTALECIMIENTO DE LOS PROCESOS DE DIFUSIÓN Y ACCESO A LA INFORMACIÓN GEOGRÁFICA A NIVEL   NACIONAL</t>
  </si>
  <si>
    <t>Porcentaje</t>
  </si>
  <si>
    <t>A-02-02-02-006-005</t>
  </si>
  <si>
    <t>SERVICIOS DE TRANSPORTE DE CARGA</t>
  </si>
  <si>
    <t>Recursos corrientes</t>
  </si>
  <si>
    <t>Ingresos corrientes</t>
  </si>
  <si>
    <t>Prestamos destinación específica</t>
  </si>
  <si>
    <t>Otros recursos del tesoro</t>
  </si>
  <si>
    <t>(Todas)</t>
  </si>
  <si>
    <t>A-02-02-01-003</t>
  </si>
  <si>
    <t>01</t>
  </si>
  <si>
    <t>003</t>
  </si>
  <si>
    <t>OTROS BIENES TRANSPORTABLES (EXCEPTO PRODUCTOS METÁLICOS, MAQUINARIA Y EQUIPO)</t>
  </si>
  <si>
    <t>ADQUISICIÓN DE BIENES Y SERVICIOS - SERVICIO DE EDUCACIÓN INFORMAL PARA LA GESTIÓN ADMINISTRATIVA - FORTALECIMIENTO DE LA GESTIÓN INSTITUCIONAL DEL IGAC A NIVEL   NACIONAL</t>
  </si>
  <si>
    <t>ADQUISICIÓN DE BIENES Y SERVICIOS - DOCUMENTOS NORMATIVOS - FORTALECIMIENTO DE LA GESTIÓN DEL CONOCIMIENTO Y LA INNOVACIÓN EN EL ÁMBITO GEOGRÁFICO DEL  TERRITORIO   NACIONAL</t>
  </si>
  <si>
    <t>ADQUISICIÓN DE BIENES Y SERVICIOS - SERVICIO DE GESTIÓN DEL CONOCIMIENTO E INNOVACIÓN GEOGRÁFICA - FORTALECIMIENTO DE LA GESTIÓN DEL CONOCIMIENTO Y LA INNOVACIÓN EN EL ÁMBITO GEOGRÁFICO DEL  TERRITORIO   NACIONAL</t>
  </si>
  <si>
    <t>A-02-02-02-008</t>
  </si>
  <si>
    <t>008</t>
  </si>
  <si>
    <t>SERVICIOS PRESTADOS A LAS EMPRESAS Y SERVICIOS DE PRODUCCIÓN</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</si>
  <si>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</si>
  <si>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</si>
  <si>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A-02-02-02-006</t>
  </si>
  <si>
    <t>006</t>
  </si>
  <si>
    <t>SERVICIOS DE ALOJAMIENTO; SERVICIOS DE SUMINISTRO DE COMIDAS Y BEBIDAS; SERVICIOS DE TRANSPORTE; Y SERVICIOS DE DISTRIBUCIÓN DE ELECTRICIDAD, GAS Y AGUA</t>
  </si>
  <si>
    <t>ADQUISICIÓN DE BIENES Y SERVICIOS - DOCUMENTOS DE PLANEACIÓN - FORTALECIMIENTO DE LA GESTIÓN INSTITUCIONAL DEL IGAC A NIVEL   NACIONAL</t>
  </si>
  <si>
    <t>13</t>
  </si>
  <si>
    <t>ADQUISICIÓN DE BIENES Y SERVICIOS - SERVICIOS DE INFORMACIÓN IMPLEMENTADOS - FORTALECIMIENTO DE LOS PROCESOS DE DIFUSIÓN Y ACCESO A LA INFORMACIÓN GEOGRÁFICA A NIVEL   NACIONAL</t>
  </si>
  <si>
    <t>ADQUISICIÓN DE BIENES Y SERVICIOS - SERVICIO DE APOYO TÉCNICO A LAS SOLICITUDES RECIBIDAS POR LA CANCILLERÍA EN TEMAS FRONTERIZOS - GENERACIÓN DE ESTUDIOS GEOGRÁFICOS E INVESTIGACIONES PARA LA CARACTERIZACIÓN, ANÁLISIS Y DELIMITACIÓN GEOGRÁFICA DEL T</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</si>
  <si>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</si>
  <si>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INVESTIGACIÓN - GENERACIÓN DE ESTUDIOS GEOGRÁFICOS E INVESTIGACIONES PARA LA CARACTERIZACIÓN, ANÁLISIS Y DELIMITACIÓN GEOGRÁFICA DEL TERRITORIO  NACIONAL</t>
  </si>
  <si>
    <t>ADQUISICIÓN DE BIENES Y SERVICIOS - BASE DE DATOS DEL DICCIONARIO GEOGRÁFICO - GENERACIÓN DE ESTUDIOS GEOGRÁFICOS E INVESTIGACIONES PARA LA CARACTERIZACIÓN, ANÁLISIS Y DELIMITACIÓN GEOGRÁFICA DEL TERRITORIO  NACIONAL</t>
  </si>
  <si>
    <t>A-02-02-02-007</t>
  </si>
  <si>
    <t>007</t>
  </si>
  <si>
    <t>SERVICIOS FINANCIEROS Y SERVICIOS CONEXOS, SERVICIOS INMOBILIARIOS Y SERVICIOS DE LEASING</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</si>
  <si>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</si>
  <si>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</si>
  <si>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</si>
  <si>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</si>
  <si>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</si>
  <si>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DOCUMENTOS DE ESTUDIOS TÉCNICOS DE DESLINDES Y DE TERRITORIOS INDÍGENAS - GENERACIÓN DE ESTUDIOS GEOGRÁFICOS E INVESTIGACIONES PARA LA CARACTERIZACIÓN, ANÁLISIS Y DELIMITACIÓN GEOGRÁFICA DEL TERRITORIO  NACIONAL</t>
  </si>
  <si>
    <t>ADQUISICIÓN DE BIENES Y SERVICIOS - SERVICIOS TECNOLÓGICOS - FORTALECIMIENTO DE LA GESTIÓN INSTITUCIONAL DEL IGAC A NIVEL   NACIONAL</t>
  </si>
  <si>
    <t>ADQUISICIÓN DE BIENES Y SERVICIOS - SERVICIO DE GESTIÓN DOCUMENTAL - IMPLEMENTACIÓN DE UN SISTEMA DE GESTIÓN DOCUMENTAL EN EL IGAC A NIVEL   NACIONAL</t>
  </si>
  <si>
    <t>SSF</t>
  </si>
  <si>
    <t>ADQUISICIÓN DE BIENES Y SERVICIOS - SERVICIOS DE INFORMACIÓN GEODÉSICA ACTUALIZADO - LEVANTAMIENTO , GENERACIÓN Y ACTUALIZACIÓN DE LA RED GEODÉSICA Y LA CARTOGRAFÍA BÁSICA A NIVEL   NACIONAL</t>
  </si>
  <si>
    <t>ADQUISICIÓN DE BIENES Y SERVICIOS - SERVICIO DE INFORMACIÓN GEOGRÁFICA, GEODÉSICA Y CARTOGRÁFICA - LEVANTAMIENTO , GENERACIÓN Y ACTUALIZACIÓN DE LA RED GEODÉSICA Y LA CARTOGRAFÍA BÁSICA A NIVEL   NACIONAL</t>
  </si>
  <si>
    <t>ADQUISICIÓN DE BIENES Y SERVICIOS - SEDES AMPLIADAS - FORTALECIMIENTO DE LA INFRAESTRUCTURA FÍSICA DEL IGAC A NIVEL  NACIONAL</t>
  </si>
  <si>
    <t>% Obligación</t>
  </si>
  <si>
    <t>% Pagos</t>
  </si>
  <si>
    <t>Saldo</t>
  </si>
  <si>
    <t>Total Funcionamiento</t>
  </si>
  <si>
    <t>Total Inversión</t>
  </si>
  <si>
    <t>Contratos de obra física celebrados</t>
  </si>
  <si>
    <t>Eventos realizados para la promoción y avance de la geografía</t>
  </si>
  <si>
    <t>Actividades de soporte realizadas</t>
  </si>
  <si>
    <t>Registros del diccionario geográfico revisados</t>
  </si>
  <si>
    <t xml:space="preserve">Porcentaje de solicitudes atendidas para el apoyo de los procesos de ordenamiento territorial planificación integral del desarrollo
</t>
  </si>
  <si>
    <t>Sistemas de información actualizados</t>
  </si>
  <si>
    <t>Puntos geodésicos materializados</t>
  </si>
  <si>
    <t>Cartografía escalas grandes generada (1:1.000, 1:2,000, 1:5,000)</t>
  </si>
  <si>
    <t>Cartografía escalas medianas generada (1:10,000, 1:25,000)</t>
  </si>
  <si>
    <t xml:space="preserve">Porcentaje de avance en la realización e implementación del sistema de información geográfica para la consulta de magna-sirgas
</t>
  </si>
  <si>
    <t>Hectareas monitoreadas</t>
  </si>
  <si>
    <t>Solicitudes atendidas</t>
  </si>
  <si>
    <t>Sistema de información predial actualizado</t>
  </si>
  <si>
    <t>Modelos de gestión implementados</t>
  </si>
  <si>
    <t>Entidades asistidas</t>
  </si>
  <si>
    <t>Índice de capacidad en la prestación de servicios de tecnología</t>
  </si>
  <si>
    <t>Documentos de planeación con seguimientos realizados</t>
  </si>
  <si>
    <t>Ejercicios de participación</t>
  </si>
  <si>
    <t>Porcentaje de avance en la implementación de la estrategia de comunicaciones</t>
  </si>
  <si>
    <t xml:space="preserve">Porcentaje de avance en la implementación de sistemas de calidad de la gestión
</t>
  </si>
  <si>
    <t>Desarrollos informáticos adquiridos o actualizados</t>
  </si>
  <si>
    <t>Visitas de evaluación y seguimiento realizadas</t>
  </si>
  <si>
    <t>Obras vigiladas a través de interventoría</t>
  </si>
  <si>
    <t>Implementación del sistema de gestión</t>
  </si>
  <si>
    <t>Porcentaje de encuestas con calificación satisfactoria</t>
  </si>
  <si>
    <t>Área geográfica con catastro actualizado</t>
  </si>
  <si>
    <t>Fortalecimiento de la gestión institucional del IGAC a nivel Nacional</t>
  </si>
  <si>
    <t>03</t>
  </si>
  <si>
    <t>04</t>
  </si>
  <si>
    <t>012</t>
  </si>
  <si>
    <t>001</t>
  </si>
  <si>
    <t>002</t>
  </si>
  <si>
    <t>08</t>
  </si>
  <si>
    <t>004</t>
  </si>
  <si>
    <t>005</t>
  </si>
  <si>
    <t>009</t>
  </si>
  <si>
    <t>010</t>
  </si>
  <si>
    <t>016</t>
  </si>
  <si>
    <t>A-01-01-01-001-012</t>
  </si>
  <si>
    <t xml:space="preserve">AUXILIO DE CONECTIVIDAD DIGITAL </t>
  </si>
  <si>
    <t>A-01-01-03-030</t>
  </si>
  <si>
    <t>BONIFICACIÓN DE DIRECCIÓN</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</si>
  <si>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</si>
  <si>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</si>
  <si>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</si>
  <si>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</si>
  <si>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</si>
  <si>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</si>
  <si>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</si>
  <si>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</si>
  <si>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</si>
  <si>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</si>
  <si>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</si>
  <si>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</si>
  <si>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</si>
  <si>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</si>
  <si>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</si>
  <si>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</si>
  <si>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</si>
  <si>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</si>
  <si>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</si>
  <si>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</si>
  <si>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</si>
  <si>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Gasto</t>
  </si>
  <si>
    <t>Con Compromiso</t>
  </si>
  <si>
    <t>SECRETARIA GENERAL</t>
  </si>
  <si>
    <t>RECURSOS CORRIENTES</t>
  </si>
  <si>
    <t>VIGENCIAS FUTURAS CONECTIVIDAD II</t>
  </si>
  <si>
    <t>-0</t>
  </si>
  <si>
    <t>A-02-02-02-006-003</t>
  </si>
  <si>
    <t>ALOJAMIENTO; SERVICIOS DE SUMINISTROS DE COMIDAS Y BEBIDAS</t>
  </si>
  <si>
    <t>VIGENCIAS FUTURAS 2020 ASEO Y CAFETERIA</t>
  </si>
  <si>
    <t>A-02-02-02-008-008</t>
  </si>
  <si>
    <t>SERVICIOS DE FABRICACIÓN DE INSUMOS FÍSICOS QUE SON PROPIEDAD DE OTROS</t>
  </si>
  <si>
    <t>A-02-02-02-008-005</t>
  </si>
  <si>
    <t>SERVICIOS DE SOPORTE</t>
  </si>
  <si>
    <t>INGRESOS CORRIENTES</t>
  </si>
  <si>
    <t>VIGENCIAS FUTURAS 2020 SEGURO DE VEHICULOS</t>
  </si>
  <si>
    <t>VIGENCIAS FUTURAS 2020 SEGURIDAD Y VIGILANCIA</t>
  </si>
  <si>
    <t>VIGENCIAS FUTURAS CONTRATO DE SEGUROS</t>
  </si>
  <si>
    <t>VIGENCIAS FUTURAS</t>
  </si>
  <si>
    <t>PAGO DE SERVICIOS PUBLICOS  DE LA SEDE CENTRAL DEL IGAC</t>
  </si>
  <si>
    <t>Generado</t>
  </si>
  <si>
    <t>CAJA MENOR</t>
  </si>
  <si>
    <t>A-02-02-02-005-004</t>
  </si>
  <si>
    <t>SERVICIOS DE CONSTRUCCIÓN</t>
  </si>
  <si>
    <t>A-02-02-02-008-009</t>
  </si>
  <si>
    <t>OTROS SERVICIOS DE FABRICACIÓN; SERVICIOS DE EDICIÓN, IMPRESIÓN Y REPRODUCCIÓN; SERVICIOS DE RECUPERACIÓN DE MATERIALES</t>
  </si>
  <si>
    <t>A-02-02-02-008-002</t>
  </si>
  <si>
    <t>SERVICIOS JURÍDICOS Y CONTABLES</t>
  </si>
  <si>
    <t>PAGO ARL PASANTES</t>
  </si>
  <si>
    <t>VIATICOS FUNCIONARIOS DE LA SECRETARIA GENERAL - IGAC</t>
  </si>
  <si>
    <t>PAGO COSTOS FINANCIEROS 2020</t>
  </si>
  <si>
    <t>IMPUESTO DE INDUSTRIA Y COMERCIO 6TO BIMESTRE DE 2019</t>
  </si>
  <si>
    <t>ADICION CONTRATO DE PARQUEADERO</t>
  </si>
  <si>
    <t>USO DE LA LISTA DE ELEGIBLES</t>
  </si>
  <si>
    <t>ADICIÓN DE CONTRATO DE PRESTACIÓN DE SERVICIOS  POR LICENCIA DE MATERNIDAD GIT  CONTROL DISCIPLINARIO</t>
  </si>
  <si>
    <t>PRESTACIÓN DE SERVICIOS  GIT  CONTRACTUAL</t>
  </si>
  <si>
    <t>PRESTACIÓN DE SERVICIOS DIRRECCIÓN GENERAL</t>
  </si>
  <si>
    <t>PRESTACIÓN DE SERVICIOS  GIT FINANCIERA</t>
  </si>
  <si>
    <t>PRESTACION DE SERVICIOS - GIT SERVICIOS ADMINISTRATIVOS</t>
  </si>
  <si>
    <t>VIATICOS FUNCIONARIOS POR EL PROYECTO DE FORTALECIMIENTO DE LA INFRAESTRUCTURA FISICA</t>
  </si>
  <si>
    <t>CONTRATO DE CORRESPONDENCIA</t>
  </si>
  <si>
    <t>A-02-02-02-006-008</t>
  </si>
  <si>
    <t>SERVICIOS POSTALES Y DE MENSAJERÍA</t>
  </si>
  <si>
    <t>AGROLOGIA</t>
  </si>
  <si>
    <t>CATASTRO ACTUALIZACION</t>
  </si>
  <si>
    <t>CIAF</t>
  </si>
  <si>
    <t>MERCADEO</t>
  </si>
  <si>
    <t>CARTOGRAFIA</t>
  </si>
  <si>
    <t>PRESTACIÓN DE SERVICIOS- CONTROL INTERNO DISCIPLINARIOS</t>
  </si>
  <si>
    <t>PRESTACIÓN DE SERVICIOS - PROYECTO " FORTALECIMIENTO DE LA INFRAESTRUCTURA FÍSICA"</t>
  </si>
  <si>
    <t>PRESTACIÓN DE SERVICIOS - OFICINA  DE JURÍDICA</t>
  </si>
  <si>
    <t>PRESTACIÓN DE SERVICIO - ENLACES PARA EL GIT DE CONTRATACIÓN, GIT FINANCIERA Y OFICINA DE PLANEACIÓN</t>
  </si>
  <si>
    <t>A-01-01-02-003</t>
  </si>
  <si>
    <t>APORTES  FONDO NACIONAL DEL AHORRO</t>
  </si>
  <si>
    <t>PRESTACION DE SERVICIOS PROFESIONALES PARA REALIZAR EL SEGUIMIENTO Y FORTALECIMIENTO DEL SISTEMA DE MEDICION DE LA ENTIDAD ACORDE CON EL PLAN ESTRATEGICO INSTITUCIONAL  Y LOS REQUERIMENTOS DEL ORDEN NACIONAL Y SECTORIAL</t>
  </si>
  <si>
    <t>PRESTACIÓN DE SERVICIOS PROFESIONALES PARA DIAGRAMAR Y PRODUCIR LAS PIEZAS DE COMUNICACIÓN CONTEMPLADAS EN EL PLAN DE COMUNICACIONES DE LA ENTIDAD</t>
  </si>
  <si>
    <t>PRESTACIÓN DE SERVICIOS PROFESIONALES PARA DESARROLLAR Y EJECUTAR LA ESTRATEGIA DE COMUNICACIONES INTERNAS DE LA ENTIDAD Y HACER SEGUIMIENTO A LOS PLANES Y ESTRATEGIAS DEL PROCESO DE COMUNICACIÓN</t>
  </si>
  <si>
    <t>PRESTACIÓN DE SERVICIOS PROFESIONALES PARA EJECUTAR LA ESTRATEGIA DE COMUNICACIONES EXTERNAS DE LA ENTIDAD Y LA REDACCIÓN Y REVISIÓN DE CONTENIDOS</t>
  </si>
  <si>
    <t>PRESTACIÓN DE SERVICIOS PROFESIONALES PARA  DESARROLLAR Y EJECUTAR LA  ESTRATEGIA DIGITAL EN REDES SOCIALES DE LA ENTIDAD</t>
  </si>
  <si>
    <t>PRESTACIÓN DE SERVICIOS PROFESIONALES  PARA LA REALIZACIÓN DE PRODUCTOS AUDIOVISUALES</t>
  </si>
  <si>
    <t>PRESTACIÓN DE SERVICIOS PROFESIONALES  PARA LA PERMANENTE ACTUALIZACIÓN DE LA PAGINA WEB INSTITUCIONAL, REDACCIÓN  Y DIVULGACIÓN DE LAS ESTRATEGIAS DE COMUNICACIÓN INTERNA Y EXTERNA</t>
  </si>
  <si>
    <t>PRESTACIÓN DE SERVICIOS PROFESIONALES  PARA APOYAR LA IMPLEMENTACIÓN DEL MODELO INTEGRADO DE PLANEACIÓN Y GESTIÓN EN EL INSTITUTO, CON ÉNFASIS EN LA ACTUALIZACIÓN DOCUMENTAL</t>
  </si>
  <si>
    <t>Anulado</t>
  </si>
  <si>
    <t>PRESTACIÓN DE SERVICIOS PROFESIONALES PARA APOYAR LAS ACTIVIDADES DE PROGRAMACIÓN, ACTUALIZACIÓN  Y SEGUIMIENTO AL PRESUPUESTO Y PLAN ANUAL DE ADQUISICIONES DEL INSTITUTO, ACORDE CON LOS LINEAMIENTOS NACIONALES VIGENTES</t>
  </si>
  <si>
    <t>PRESTACIÓN DE SERVICIOS PROFESIONALES PARA  APOYAR  LAS ACTIVIDADES DE PROGRAMACIÓN, ACTUALIZACIÓN Y SEGUIMIENTO AL PRESUPUESTO DE INGRESOS POR RECURSOS PROPIOS, DEL INSTITUTO GEOGRAFICO AGUSTIN CODAZZI  EN EL MARCO DEL MODELO INTEGRADO DE PLANEACIÓN</t>
  </si>
  <si>
    <t>PAGO APORTES NOMINA MES DE ENERO DE 2020</t>
  </si>
  <si>
    <t>APORTE PATRIMONIAL ACTIVIDADES -ECR CODIGO DE BARRAS</t>
  </si>
  <si>
    <t>prestación de servicios profesionales para realizar la articulacion de los grupos internos de trabajo de la subdirección de catastro, así como las direcciones territoriales, para las metas establecidas en el plan nacional.</t>
  </si>
  <si>
    <t>Prestación de Servicios Profesionales para fortalecer el sistema de Gestión Integrado de Servicio al ciudadano en la Sede Central y a nivel Nacional</t>
  </si>
  <si>
    <t>Prestación de Servicios Profesionales para brindar soporte juridico a los temas que sean competencia del GIT de Gestión del Talento Humano.</t>
  </si>
  <si>
    <t>Prestación de Servicios Profesionales para el desarrollo e implementación del Plan Estrategico de Talento Humano, bajo los parametros del Modelo Integrado de Planeación y Gestión,</t>
  </si>
  <si>
    <t>Prestación de Servicios Profesionales para realizar las actividades del programa del Sistema de Gestión de Seguridad y Salud en el Trabajo.</t>
  </si>
  <si>
    <t>Prestación de Servicios Profesionales para realizar actividades del plan de capacitación a nivel nacional.</t>
  </si>
  <si>
    <t>Prestación de Servicios Profesionales para realizar actividades de programación, ejecución y seguimiento al programa de Bienestar e incentivos de la entidad a nivel nacional.</t>
  </si>
  <si>
    <t>Prestación de Servicios Profesionales para realizar actividades de apoyo a la Gestión en el proceso de carrera administrativa.</t>
  </si>
  <si>
    <t>Prestación de Servicios profesionales para adelantar las actividades del proceso de liquidación de prestaciones, aportes patronales, descuentos y depuración de cartera de la Entidad.</t>
  </si>
  <si>
    <t>PRESTACIÓN DE SERVICIOS PROFESIONALES PARA LLEVAR A CABO LA ADMINISTRACIÓN Y MONITOREO DE SERVICIOS DE TI Y PLATAFORMAS BASADAS EN SOFTWARE LIBRE ADOPTADAS POR LA ENTIDAD</t>
  </si>
  <si>
    <t>PRESTACIÓN DE SERVICIO PROFESIONALES PARA GESTIONAR, ADMINISTRAR Y OPERAR LA INFRAESTRUCTURA TECNOLOGICA DE LAS PLATAFORMAS WINDOWS, VIRTUALIZACIÓN Y ALMACENAMIENTO DE LA ENTIDAD</t>
  </si>
  <si>
    <t>PRESTACIÓN DE SERVICIOS PROFESIONALES PARA REALIZAR EL MANTENIMIENTO DE LA RED REGULADA Y EL CABLEADO ESTRUCTURADO DE LA ENTIDAD A NIVEL NACIONAL</t>
  </si>
  <si>
    <t>PRESTACIÓN DE SERVICIOS PROFESIONALES PARA GESTIONAR, ADMINISTRAR Y MONITOREAR LA RED REGULADA Y EL CABLEADO ESTRUCTURADO DE LA ENTIDAD A NIVEL NACIONAL.</t>
  </si>
  <si>
    <t>PRESTACIÓN DE SERVICIOS PROFESIONALES PARA DESARROLLAR Y BRINDAR SOPORTE A LOS MÓDULOS DE ALMACÉN (SAI/SAE) Y DEL SISTEMA DE GESTIÓN DOCUMENTAL</t>
  </si>
  <si>
    <t>PRESTACIÓN DE SERVICIOS PROFESIONALES PARA DESARROLLAR, ADMINISTRAR Y DAR SOPORTE A LOS COMPONENTES DE LOS PORTALES WEB Y MICROSITIOS DE LA ENTIDAD</t>
  </si>
  <si>
    <t>PRESTACIÓN DE SERVICIOS DE APOYO PARA EJECUTAR ACTIVIDADES DE SOPORTE, DESARROLLO Y PRUEBAS DE LOS SERVICIOS WEB Y PLATAFORMAS DE INTEROPERABILIDAD</t>
  </si>
  <si>
    <t>PRESTACIÓN DE SERVICIOS PROFESIONALES PARA GESTIONAR LA INFRAESTRUCTURA TECNOLOGICA, PLATAFORMA DE INTELIGENCIA DE NEGOCIOS Y BASES DE DATOS DE LA ENTIDAD</t>
  </si>
  <si>
    <t>PRESTACIÓN DE SERVICIOS PROFESIONALES PARA REALIZAR LA GESTIÓN DE LA SEGURIDAD INFORMÁTICA Y PERIMETRAL DE LOS SISTEMAS DE LA ENTIDAD.</t>
  </si>
  <si>
    <t>PRESTACIÓN DE SERVICIOS PROFESIONALES PARA GARANTIZAR Y OPTIMIZAR LA SEGURIDAD Y ESTABILIDAD DE LAS BASES DE DATOS DE LA ENTIDAD</t>
  </si>
  <si>
    <t>PRESTACIÓN DE SERVICIOS PROFESIONALES PARA REALIZAR ACTIVIDADES DE OPERACIÓN, SOPORTE, MANTENIMIENTO Y MONITOREO A LAS PLATAFORMAS TECNOLÓGICAS.</t>
  </si>
  <si>
    <t>PRESTACIÓN DE SERVICIOS PROFESIONALES PARA ANALIZAR Y DESARROLLAR COMPONENTES DE SOFTWARE EN PLATAFORMA ORACLE</t>
  </si>
  <si>
    <t>PRESTACIÓN DE SERVICIOS PROFESIONALES PARA ORIENTAR Y REALIZAR LAS ACTIVIDADES DE SOPORTE TECNICO DE LAS PLATAFORMAS DE LA OFICINA DE INFORMATICA Y TELECOMUNICACIONES</t>
  </si>
  <si>
    <t>PRESTACIÓN DE SERVICIOS PARA REALIZAR ACTIVIDADES DE ADMINISTRACIÓN , SOPORTE Y MONITOREO DE LAS PLATAFORMAS BASADAS EN SOFTWARE LIBRE ADOPTADAS POR LA ENTIDAD</t>
  </si>
  <si>
    <t>PRESTACIÓN DE SERVICIOS PROFESIONALES PARA ORIENTAR Y REALIZAR LA GESTIÓN DE LA INFRAESTRUCTURA TECNOLÓGICA Y SEGURIDAD INFORMATICA QUE SOPORTAN LOS SISTEMAS DE LA ENTIDAD</t>
  </si>
  <si>
    <t>PRESTACIÓN DE SERVICIOS PROFESIONALES PARA DESARROLLAR ACTIVIDADES REFERENTES A LA GESTIÓN Y ASEGURAMIENTO DEL CUMPLIMIENTO DE LA ESTRATEGIA DE GOBIERNO DIGITAL</t>
  </si>
  <si>
    <t>NOMINA MES DE ENERO FUNCIONARIO</t>
  </si>
  <si>
    <t>PRESTACIÓN DE SERVICIOS PROFESIONALES PARA EJECUTAR LAS ESTRATEGIAS DE MARKETING DIGITAL DE LOS PRODUCTOS DEL IGAC</t>
  </si>
  <si>
    <t>PRESTACIÓN DE SERVICIOS PROFESIONALES PARA CATALOGAR Y CLASIFICAR EN FORMATO MARC LOS LIBROS DE LA COLECCIÓN, INFORMES TECNICOS, TESIS Y REALIZAR LOS PROCESOS LOGISTICOS DE LA BIBLIOTECA VIRTUAL Y PRESENCIAL DEL INSTITUTO</t>
  </si>
  <si>
    <t>PRESTACIÓN DE SERVICIOS PROFESIONALES PARA ACTUALIZAR, DIVULGAR Y EJECUTAR EL PLAN DE MERCADEO DEL INSTITUTO</t>
  </si>
  <si>
    <t>PRESTACIÓN DE SERVICIOS PROFESIONALES PARA LLEVAR A CABO EL ESCANEO, LA REPOSICIÓN Y ORGANIZACIÓN DEL MATERIAL CARTOGRAFICO  Y AEROFOTOGRAFICO UTILIZADO POR LOS USUARIOS QUE CONSULTAN EN LOS CIG DEL INSTITUTO A NIVEL NACIONAL</t>
  </si>
  <si>
    <t>PRESTACIÓN DE SERVICIOS PROFESIONALES PARA LLEVA A CABO LA ATENCIÓN A LOS REQUERIMIENTOS DE LOS GRUPOS DE INTERES A TRAVES DE LOS DIFERENTES CANALES DISPUESTOS POR EL INSTITUTO</t>
  </si>
  <si>
    <t>PRESTACIÓN DE SERVICOS PROFESIONALES PARA DESARROLLAR E IMPLEMENTAR CAMPAÑAS DE MERCADEO EN LOS DIFERENTES CANALES DE DIFUSIÓN DE LOS PRODUCTOS Y SERVICIOS GEOGRAFICOS DEL INSTITUTO.</t>
  </si>
  <si>
    <t>PRESTACIÓN DE SERVICIOS PROFESIONALES PARA GENERAR INFORMES DE VENTAS Y GARANTIZAR LA CALIDAD Y ENTREGA OPORTUNA DE LOS PRODUCTOS Y SERVICIOS OFERTADOS POR EL INSTITUTO</t>
  </si>
  <si>
    <t>PRESTACIÓN DE SERVICIOS PROFESIONALES PARA IMPLEMENTAR LAS ESTRATEGIAS DE DIFUSIÓN A LOS DIFERENTES GRUPOS DE INTERÉS EN LOS MUSEOS DEL IGAC</t>
  </si>
  <si>
    <t>PRESTACIÓN DE SERVICIOS PROFESIONALES PARA DIFUNDIR Y PROMOCIONAR LA INFORMACIÓN GEOGRAFICA DEL INSTITUTO, IMPLEMENTANDO MODELOS DE DISTRIBUCIÓN BASADO EN NUEVAS TECNOLOGIAS</t>
  </si>
  <si>
    <t>PRESTACIÓN DE SERVICIOS PROFESIONALES PARA DESARROLLAR CONTENIDOS DIGITALES Y/O IMPRESOS PARA LA DIFUSIÓN DE LA INFORMACIÓN GEOGRÁFICA A NIVEL NACIONAL.</t>
  </si>
  <si>
    <t>APORTES DE CESANTIAS PARA EL MES DE ENERO DEL 2020</t>
  </si>
  <si>
    <t>PRESTACIÓN DE SERVICIOS PARA ASISTENCIA LOGISTICA DEL PROCESO DE GESTIÓN DEL CONOCIMIENTO EN LOS COMPONENTES DE TRANSFERENCIA DE CONOCIMIENTO Y EL DESARROLLO DE LOS PROYECTOS DE GEOMETRIA</t>
  </si>
  <si>
    <t>PRESTACIÓN DE SERVICIOS PROFESIONALES PARA REALIZAR LA VERIFICACIÓN, CONTROL, SEGUIMIENTO Y GESTIÓN DEL CONOCIMIENTO DE LOS PROYECTOS DE TECNOLOGIAS DE LA INFORMACIÓN GEOGRAFICA A CARGO DE LA OFICINA CIAF</t>
  </si>
  <si>
    <t>PRESTACIÓN DE SERVICIOS PROFESIONALES PARA REALIZAR ACTIVIDADES DE REPORTE Y CARGA DE LOS PRODUCTOS DE CIENCIA Y TECNOLOGIA, EN LAS PLATAFORMAS ESTABLECIDAS DE LA CIAF</t>
  </si>
  <si>
    <t>PRESTACIÓN DE SERVICIOS PROFESIONALES PARA REALIZAR ACTIVIDADES DE ANALISIS, ESTRUCTURACIÓN, DESARROLLO E IMPLEMENTACIÓN DE LAS BASES DE DATO, ASI COMO LA PLANIFICACIÓN, SEGUIMIENTO Y CONTROL DE ACTIVIDADES DE LOS PROYECTOS DE TECNOLOGIAS DE LA INFOR</t>
  </si>
  <si>
    <t>PRESTACIÓN DE SERVICIOS PROFESIONALES PARA REALIZAR CODIGO FUENTE, ASI COMO LA DOCUMENTACIÓN TECNICA DEL MISMO EN LA ETAPA DE DESARROLLO EN EL MARCO DE LOS PROYECTOS DE TECNOLOGIAS DE LA INFORMACIÓN GEOGRAFICA QUE ADELANTA LA OFICINA CIAF</t>
  </si>
  <si>
    <t>PRESTACIÓN DE SERVICIOS PROFESIONALES PARA PROYECTAR LA ESTRATEGIA DE SINCRONIZACION DE LOS COMPONENTES PARA LA IDE  DE ADMINISTRACIÓN DE TIERRA, ADELANTAR GESTIÓN EN MATERIA DE TICS Y TIGS PARA EL FORTALECIMIENTO Y SOSTENIBILIDAD DE LA ICDE</t>
  </si>
  <si>
    <t>PRESTACIÓN DE SERVICIOS PROFESIONALES PARA APROPIAR, ARTICULAR, DIVULGAR, CONSOLIDAR E IMPLEMENTAR POLITICAS Y ESTANDARES PARA LA GESTIÓN DE LA INFORMACIÓN Y EL CONOCIMIENTO GOESPACIAL EN LAS DIFERENTES ENTIDADES QUE CONFORMAN LA ICDE</t>
  </si>
  <si>
    <t>1ER DESEMBOLSO CAJA MENOR 120 SIN EGRESO</t>
  </si>
  <si>
    <t>PRESTACIÓN DE SERVICIOS PROFESIONALES PARA FORMULAR, IMPLEMENTAR, ARTICULAR Y GESTIONAR LOS PROCESOS Y PROYECTOS DE DESARROLLO DE LA INFRAESTRUCTURA COLOMBIANA DE DATOS ESPACIALES - ICDE</t>
  </si>
  <si>
    <t>Acompañamiento a Diligencia Judicial -Fiscalía General dela Nación - Predios de Monterrey.Casanare</t>
  </si>
  <si>
    <t>Prestación de servicios profesionales para la gestión, planeación y control de calidad de la producción cartográfica de los diferentes proyectos que se adelanten la subdirección de Agrología</t>
  </si>
  <si>
    <t>Prestación de servicios personales para realizar las labores de apoyo dentro de los procesos de levantamientos de suelos y aplicaciones agrológicas.</t>
  </si>
  <si>
    <t>Prestación de servicios Profesionales para la ejecución de análisis de mediana complejidad, registro de información y aplicación de controles de calidad en el GIT Laboratorio Nacional de Suelos.</t>
  </si>
  <si>
    <t>Prestación de servicios profesionales para la generación y consolidación de la información geomorfológica para levantamiento de suelos de acuerdo a los lineamientos y metas de la Subdirección de Agrología.</t>
  </si>
  <si>
    <t>Prestación de servicios personales para la ejecución de análisis básicos y aplicación de controles de calidad  en el GIT Laboratorio Nacional de Suelos</t>
  </si>
  <si>
    <t>Prestación de servicios profesionales para realizar el control de calidad en los levantamiento de suelos y capacidad de usos de las tierras en el territorio nacional</t>
  </si>
  <si>
    <t>Prestación de servicios profesionales para realizar el levantamiento de suelos  y capacidad  de uso delas tierras en los proyectos que adelanta la Subdirección de Agrología</t>
  </si>
  <si>
    <t>PRESTACIÓN DE SERVICIOS  PROFESIONALES PARA APOYAR LA IMPLEMENTACIÓN  DE LOS PROCEDIMIENTOS DEL ENFOQUE CATASTRAL MULTIPROPOSITO</t>
  </si>
  <si>
    <t>PRESTACIÓN DE SERVICIOS PROFESIONALES  PARA LA GESTIÓN Y CONTROL Y SEGUIMIENTO  A LOS PROCESOS  CATASTRALES DE FORMACIÓN, ACTUALIZACIÓN Y CONSERVACIÓN CATASTRAL</t>
  </si>
  <si>
    <t>PRESTACIÓN DE SERVICIOS PROFESIONALES  PARA REALIZAR LOS ANALISIS ESTADISTICOS Y ECONOMETRICOS  DE INFORMACIÓN CATASTRAL REQUERIDOS  POR LA SUBDIRECCION DE CATASTRO</t>
  </si>
  <si>
    <t>CATASTRAL, ASÍ COMO LA VERIFICACIÓN DE LA CALIDAD DE LAS BASES CATASTRALES CORPORATIVAS</t>
  </si>
  <si>
    <t>CATASTRALES, APOYANDO A LAS DIRECCIONES TERRITORIALES Y LA SUBDIRRECCIÓN DE CATASTRO</t>
  </si>
  <si>
    <t>CATASTRO AVALUOS</t>
  </si>
  <si>
    <t>OTROS RECURSOS DEL TESORO</t>
  </si>
  <si>
    <t>PRESTACIÓN DE SERVICIOS PROFESIONALES   PARA REALIZAR EL CONTROL DE CALIDAD PARA LOS AVALUOS ADELANTADOS POR LA SUBDIRECCIÓN DE CATASTRO</t>
  </si>
  <si>
    <t>PRESTACIÓN DE SERVICIOS PROFESIONALES  PARA REALIZAR AVALUOS COMERCIALES, DE LOS BIENES URBANOS Y RURALES A NIVEL NACIONAL</t>
  </si>
  <si>
    <t>PRESTACIÓN DE SERVICIOS PROFESIONALES  PARA LA IMPLEMENTACIÓN DE LA POLÍTICA CATASTRAL Y ADELANTAR LAS ACTIVIDADES REQUERIDAS PARA DAR CUMPLIMIENTO  ALAS RESPONSABILIDADES DE COMPETENCIA DEL IGAC, EN EL MARCO DE LA POLÍTICA DE RESTITUCIÓN  DE TIERRAS</t>
  </si>
  <si>
    <t>PRESTACIÓN DE SERVICIOS PROFESIONALES   PARA APOYAR LA IMPLEMENTACIÓN  DE LA POLÍTICA CATASTRAL Y LA ACTUALIZACIÓN DE  LOS PROCEDIMIENTOS Y DOCUMENTOS REQUERIDOS  PARA EL CUMPLIMIENTO DE LA POLÍTICA DE RESTITUCIÓN  DE TIERRAS, EN LO QUE COMPETE AL IG</t>
  </si>
  <si>
    <t>Prestación de servicios profesionales para orientar y ejecutar  las tareas de análisis y diseño en la construcción de los sistemas de información para la operación del Sistema Nacional de Catastro.</t>
  </si>
  <si>
    <t>Prestación de servicios profesionales para diseñar, construir y mantener  nuevas funcionalidades   en PL/SQL para la operación del Sistema Nacional de Catastro.</t>
  </si>
  <si>
    <t>Prestación de servicios profesionales para orientar y ejecutar actividades relacionadas con el componente geográfico de los sistemas de información y para la operación del Sistema Nacional de Catastro.</t>
  </si>
  <si>
    <t>Prestación de servicios profesionales para orientar, ejecutar, tramitar y controlar las tareas relativas al soporte técnico y temático de los sistemas de información para la operación del Sistema Nacional de Catastro.</t>
  </si>
  <si>
    <t>Prestación de servicios profesionales para realizar actividades de soporte técnico y temático de los sistemas de información para la operación del Sistema Nacional de Catastro.</t>
  </si>
  <si>
    <t>Prestación de servicios de apoyo para ejecutar actividades de soporte técnico en la mesa de servicio del Sistema Nacional Catastro.</t>
  </si>
  <si>
    <t>Prestación de servicios profesionales para  orientar y ejecutar  actividades  de  levantamiento de información, desarrollo y mantenimiento  del gestor de procesos y del componente web de los sistemas de información y aplicativos para la operación del</t>
  </si>
  <si>
    <t>Prestación de servicios profesionales para analizar e implementar  la arquitectura de sistemas de información georeferenciados  de la entidad y para la operación del sistema de catastro multipropósito.</t>
  </si>
  <si>
    <t>PARA EL DESARROLLO DE LAS POLÍTICAS, PROGRAMAS Y PROYECTOS A CARGO DEL IGAC</t>
  </si>
  <si>
    <t>PRESTACIÓN DE SERVICIOS  PROFESIONALES PARA CONTRIBUIR A LA IMPLEMENTACIÓN DE LA POLÍTICA CATASTRAL CON EL ENFOQUE MULTIPROPOSITO Y LA ARTICULACIÓN INTERINSTITUCIONAL EN EL COMPONENTE TECNOLÓGICO</t>
  </si>
  <si>
    <t>PRESTACIÓN DE SERVICIOS PROFESIONALES PARA  APOYAR LA GESTIÓN, TRANSFERENCIA DE CONOCIMIENTO Y SEGUIMIENTO TÉCNICO REQUERIDO PARA LA HABILITACIÓN DE GESTORES CATASTRALES</t>
  </si>
  <si>
    <t>PRESTACIÓN DE SERVICIOS PARA APOYAR LAS ACTIVIDADES TÉCNICAS Y OPERATIVAS REQUERIDAS EN EL MARCO DE LA HABILITACIÓN DE GESTORES CATASTRALES</t>
  </si>
  <si>
    <t>PRESTACIÓN DE SERVICIOS PROFESIONALES PARA REALIZAR LAS ACTIVIDADES DE OPERACIÓN,  SOPORTE Y DESARROLLO RELACIONADOS CON LA GESTIÓN DEL SISTEMA NACIONAL DE CATASTRO</t>
  </si>
  <si>
    <t>PRESTACIÓN DE SERVICIOS PROFESIONALES PARA  ORIENTAR Y REALIZAR LAS ACTIVIDADES DE DESARROLLO, ADMINISTRACIÓN Y MONITOREO DE LOS COMPONENTES DE SOFTWARE DEL SISTEMA DE TRANSICIÓN Y SISTEMAS RELACIONADOS PARA LA OPERACIÓN DEL SISTEMA NACIONAL DE CATAS</t>
  </si>
  <si>
    <t>PRESTACIÓN DE SERVICIOS PROFESIONALES PARA LLEVAR ACABO LAS ACTIVIDADES DE  DIFINICIÓN, CONTROL Y SEGUIMIENTO, ENCAMINADOS A LA CONSTRUCCIÓN DE NUEVAS FUNCIONALIDADES  PARA LA OPERACIÓN DEL SISTEMA NACIONAL DE CATASTRO</t>
  </si>
  <si>
    <t>PRESTACIÓN DE SERVICIOS PARA REALIZAR ACTIVIDADES DE GESTIÓN Y LOGISTICA EN LOS PROCESOS Y PROYECTOS MISIONALES DE LA SUBDIRECCIÓN DE GEOGRAFIA Y CARTOGRAFIA</t>
  </si>
  <si>
    <t>PRESTACIÓN DE SERVICIOS  COMO COPILOTO DE LA AERONAVE HK 1771- G Y LA GESTIÓN DE APOYO EN EL SEGUIMIENTO  Y CONTINUIDAD DE LOS PROCESOS Y PROCEDIMIENTOS DE OPERACIONES AÉREAS DE LOS EQUIPOS TRIPULADOS Y NO TRIPULADOS DEL IGAC</t>
  </si>
  <si>
    <t>SUMINISTRO DE COMBUSTIBLE TIPO JET A1 PARA EL AVIÓN TWIN TURBOCOMIMANDER 690A CON MATRICULA HK1771G, PROPIEDAD DEL IGAC</t>
  </si>
  <si>
    <t>PAGO LINEAS TELEFONICAS MOVISTAR ESTACIONES GEODESICAS</t>
  </si>
  <si>
    <t>Prestación de servicios para el manejo de la información que genere la subdirección de agrología en el desarrollo de sus proyectos.</t>
  </si>
  <si>
    <t>Prestación de servicios personales para ejecutar la verificación y control del programa de aseguramiento metrológico de los equipos e instrumentos  conforme a los requisitos de la Norma ISO 17025, en el GIT Laboratorio Nacional de Suelos.</t>
  </si>
  <si>
    <t>Prestación de servicios personales para realizar el lavado y alistamiento de la instrumentación requerida para la ejecución de análisis en el GIT Laboratorio Nacional de Suelos.</t>
  </si>
  <si>
    <t>Viáticos y gastos de comisión para realizar la descripción de 196 calicatas y la toma de muestras para el levantamiento de suelos a escala 1:10.000 en los complejos de paramos de Chingaza, Iguaque-Merchan, Altiplano  y Rabanal Rio Bogota. actividad p</t>
  </si>
  <si>
    <t>Prestación de servicios profesionales al IGAC apoyando la vinculación del personal requerido por la entidad, de conformidad con las solicitudes efectuadas por el supervisor del contrato.</t>
  </si>
  <si>
    <t>Prestación de servicios profesionales para la administración de la infraetructura que no es propiedad del IGAC</t>
  </si>
  <si>
    <t>Prestación de servicios profesionales para realizar la representación ante las autoridades administrativas y judiciales a nivel nacional en los que sea parte el IGAC; así como apoyar en todos los trámites jurídicos encaminados a la Oficina Asesora Ju</t>
  </si>
  <si>
    <t>Prestación de servicios profesionales para la articulación, evaluación y control a los planes, programas y proyectos de la infraestructura física y garantizar los objetos planteados a nivel nacional del proyecto de fortalecimiento de la infraestructu</t>
  </si>
  <si>
    <t>PRESTACIÓN DE SERVICIOS PROFESIONALES PARA LA ATENCIÓN DE SOLICITUDES DE CARTOGRAFÍA TOPOGRÁFICA, CARTOGRAFÍA DE SUELOS Y AEROFOTOGRAFÍAS EN EL CENTRO DE INFORMACIÓN GEOGRÁFICA DEL IGAC.</t>
  </si>
  <si>
    <t>PRESTACIÓN DE SERVICIOS PERSONALES PARA ORGANIZAR Y DESARROLLAR LAS FERIAS Y/O EVENTOS REQUERIDOS POR LA ENTIDAD</t>
  </si>
  <si>
    <t>ADQUISICIÓN DEL DERECHO DE USO DEL SISTEMA DE CODIFICACIÓN EAN/UCC</t>
  </si>
  <si>
    <t>PRESTACIÓN DE SERVICIOS PERSONALES PARA LLEVAR ACABO LOS PROCESOS TÉCNICOS DE CATALOGACIÓN, CALSIFICACIÓN Y ANALISIS EN FORMATO MARC, DE LOS MAPAS Y PLANOS DE LA COLECCIÓN GENERAL DE LA BIBLIOTECA</t>
  </si>
  <si>
    <t>PRESTACIÓN DE SERVICIOS PERSONALES  PARA REALIZAR EL ANÁLISIS DE LAS PUBLICACIONES DE LA HEMEROTECA EN FORMATO MARC, Y PONERLA A DISPOSICIÓN  DE LOS USUARIOS A TRAVÉS DE LA BIBLIOTECA VIRTUAL</t>
  </si>
  <si>
    <t>PRESTACIÓN DE SERVICIOS PROFESIONALES PARA LA CREACIÓN DE  MATERIAL MULTIMEDIA, AUDIOVISUAL Y/O INTERACTIVO PARA LA DIFUSIÓN DE PRODUCTOS Y SERVICIOS GENERADOS  POR EL INSTITUTO</t>
  </si>
  <si>
    <t>VIÁTICOS Y GASTOS DE COMISIÓN</t>
  </si>
  <si>
    <t>Viáticos para participar en el comité técnico del convenio IGAC - CORTOLIMA</t>
  </si>
  <si>
    <t>Viáticos salida de campo Monitoreo ambiental PECAT</t>
  </si>
  <si>
    <t>VIÁTICOS Y GASTOS DE COMISIÓN SUBDIRECCIÓN DE CATASTRO</t>
  </si>
  <si>
    <t>Prestación de servicios  para realizar actividades de administración, soporte y monitoreo de las plataformas basadas en software libre adoptadas por la Entidad.</t>
  </si>
  <si>
    <t>Prestación de servicios profesionales para brindar soporte de primer nivel, generar estadísticas de operación y realizar pruebas a los sistemas de información de la Oficina de Informática y Telecomunicaciones</t>
  </si>
  <si>
    <t>Prestación de servicios profesionales para realizar actividades de apoyo a la Gestión en el proceso de carrera administrativa.</t>
  </si>
  <si>
    <t>Prestación de servicios profesionales para realizar, gestionar y controlar el proceso de ausentimos y generar información de cesantes de la Entidad</t>
  </si>
  <si>
    <t>Prestación de servicios para el apoyo a la supervisión de vigilancia y seguridad privada, y para la recepción y atención de las diferentes solicitudes al sistema de acceso.</t>
  </si>
  <si>
    <t>Prestación de servicios personales para apoyar  la elaboración de conciliaciones bancarias y cuenta de nomina del Instituto Geográfico Agustín Codazzi,</t>
  </si>
  <si>
    <t>Prestación de servicios personales para recepcionar, organizar y gestionar las actas de supervisión e interventoria para el tramite de pago</t>
  </si>
  <si>
    <t>Prestación de servicios personales de apoyo a la gestión para realizar actividades relacionadas con la entrega, seguimiento y control a los elementos devolutivos y de consumo de la Entidad.</t>
  </si>
  <si>
    <t>Prestación de servicios profesionales para apoyar y gestionar integralmente el proceso de inventarios de los bienes del Instituto Geográfico Agustín Codazzi.</t>
  </si>
  <si>
    <t>GESTIÓN DEL PROYECTO IGAC - BM</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</si>
  <si>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</si>
  <si>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Proyecto</t>
  </si>
  <si>
    <t>Apoyar al Instituto Geográfico Agustín Codazzi (IGAC), como especialista en adquisiciones, en los procesos de selección y contratación de bienes y servicios de consultoría y no consultoría que deba realizar la entidad para cumplir los compromisos adq</t>
  </si>
  <si>
    <t>Apoyar al Instituto Geográfico Agustín Codazzi (IGAC) como coordinador Administrativo para el     Proyecto denominado “Programa para la adopción e implementación de un Catastro Multipropósito Urbano – Rural”, el cual es financiado con recursos del Co</t>
  </si>
  <si>
    <t>Apoyar al Instituto Geográfico Agustín Codazzi (IGAC) como especialista en planificación, seguimiento y monitoreo de las actividades previstas para el Proyecto denominado “Programa para la adopción e implementación de un Catastro Multipropósito Urban</t>
  </si>
  <si>
    <t>COMPONENTE TRANSVERSAL GASTOS DE MANUTENCIÓN Y TRASLADO</t>
  </si>
  <si>
    <t>PRESTACIÓN DE SERVICIOS PROFESIONALES PARA EL REGISTRO Y DEPURACIÓN DE LA INFORMACIÓN CONTABLE EN LOS APLICATIVOS ALTERNOS DEL SISTEMA SIIF NACION</t>
  </si>
  <si>
    <t>PRESTACIÓN DE SERVICIOS  PROFESIONALES PARA REALIZAR EL APOYO JURÍDICO Y A LA COORDINACIÓN EN LA REVISIÓN DE LAS QUEJAS Y REVISIÓN DE LOS ACTOS ADMINISTRATIVOS PROFERIDOS EN LOS PROCESOS DISCIPLINARIOS QUE SEAN ADELANTADOS EN LA ENTIDAD</t>
  </si>
  <si>
    <t>PRESTACIÓN DE SERVICIOS  PROFESIONALES PARA EL APOYO JURÍDICO  EN LA ATENCIÓN OPORTUNA Y DE CALIDAD DE LAS PQRSD A NIVEL NACIONAL</t>
  </si>
  <si>
    <t>PRESTACIÓN DE SERVICIOS PROFESIONALES DE APOYO AL GIT DE GESTIÓN CONTRACTUAL, EN TODAS LAS ACTIVIDADES RELACIONADAS CON EL PROCESO DE CONTRATACIÓN.</t>
  </si>
  <si>
    <t>PRESTACIÓN DE SERVICIOS PARA REALIZAR LA PUBLICACIÓN DE AVISOS EN UN DIARIO DE CIRCULACIÓN NACIONAL</t>
  </si>
  <si>
    <t>ARRENDAMIENTO DE BIEN INMUEBLE PARA EL FUNCIONAMIENTO DE LA DIRECCIÓN TERRITORIAL CASANARE</t>
  </si>
  <si>
    <t>Prestación de servicios profesionales para el mantenimiento, control y seguimiento del sistema de gestión ambiental y del plan estratégico de seguridad vial institucional.</t>
  </si>
  <si>
    <t>PRESTACIÓN DE SERVICIOS PARA APOYAR LAS ACTIVIDADES TECNICAS Y OPERATIVAS REQUERIDAS EN EL MARCO DE LA HABILITACIÓN DE GESTORES CATASTRALES</t>
  </si>
  <si>
    <t>PRESTACIÓN DE SERVICIOS PROFESIONALES PARA REALIZAR SEGUIMIENTO Y CONTROL A LA IMPLEMENTACIÓN DEL PROYECTO DE GESTIÓN DOCUMENTAL CONFORME A LAS DIRECTRICES DE LA ENTIDAD Y LAS NORMAS EMITIDAS POR EL ARCHIVO GENERAL DE LA NACIÓN.</t>
  </si>
  <si>
    <t>viaticos</t>
  </si>
  <si>
    <t>Prestación de servicios profesionales para realizar el seguimiento y control de los expedientes contractuales que tiene en custodia el GIT de Gestión Contractual, asi como proyectar los documentos jurídicos necesarios en materia de actuaciones admini</t>
  </si>
  <si>
    <t>PRESTACIÓN DE SERVICIOS PROFESIONALES PARA LA ATENCIÓN, CONTROL Y SEGUIMIENTO A LAS PETICIONES PRESENTADAS ANTE LA SUBDIRECCIÓN DE CATASTRO</t>
  </si>
  <si>
    <t>Prestación de servicios personales para la ejecución de análisis básicos y aplicación de controles de calidad en el GIT Laboratorio Nacional de Suelos.</t>
  </si>
  <si>
    <t>PRESTACIÓN DE SERVICIOS  PARA REALIZAR ACTIVIDADES DE OPERACIÓN, SOPORTE DE SOLICITUDES, INCIDENTES Y REQUERIMIENTOS SEGÚN LOS NIVELES DE SERVICIOS ESTABLECIDOS</t>
  </si>
  <si>
    <t>PRESTACIÓN DE SERVICIO PARA TRAMITAR, IMPULSAR Y SUSTANCIAR CADA UNA DE LAS ACTUACIONES DE LOS PROCESOS DISCIPLINARIOS DE LA SEDE CENTRAL Y LAS DIRECCIONES TERRITORIALES Y APOYO EN LOS TRAMITES ADMINISTRATIVOS QUE REQUIERA LA COORDINACIÓN</t>
  </si>
  <si>
    <t>PRESTACIÓN DE SERVICIOS PROFESIONALES PARA APOYAR A LA COORDINACIÓN EN LAS ACTIVIDADES DE SEGUIMIENTO, EJECUCIÓN, CONTROL Y REVISIÓN DE LOS PROCESOS DISCIPLINARIOS  ADELANTADOS  POR EL GRUPO INTERNO DE TRABAJO</t>
  </si>
  <si>
    <t>PRESTACIÓN DE SERVICIOS PROFESIONALES PARA  LA ELABORACIÓN  DE LOS  RESPECTIVOS INFORMES TÉCNICOS, APOYO EN LA PRACTICA DE PRUEBAS Y DIRECCIONAMIENTO  DE INDOLE CATASTRAL QUE SE REQUIERAN EN EL DESARROLLO DE LOS PROCESOS DISCIPLINARIOS QUE SE ADELANT</t>
  </si>
  <si>
    <t>PRESTACIÓN DE SERVICIOS PROFESIONALES  ESPECIALIZADOS PARA REVISAR, ORGANIZAR Y PLANTEAR LA ESTRUCTURA DE LA REFORMA ORGANIZACIONAL DEL IGAC EN EL MARCO DE LOS LINEAMIENTOS INSTITUCIONALES VIGENTES.</t>
  </si>
  <si>
    <t>PRESTACIÓN DE SERVICIOS PROFESIONALES PARA ADELANTAR LABORES  DE SEGUIMIENTO Y CONTROL DE PROYECTO DE GESTIÓN DOCUMENTAL  Y DAR LINEA TÉCNICA PARA LOS PROCESOS ARCHIVÍSTICOS EN LOS FONDOS DOCUMENTALES DE LA ENTIDAD</t>
  </si>
  <si>
    <t>PRESTACIÓN DE SERVICIOS PROFESIONALES PARA EJECUTAR ACTIVIDADES PROPIAS  DE LA FUNCIÓN ARCHIVISTICAS  Y DE LA GESTIÓN DOCUMENTAL DE CONFORMIDAD CON LOS PROCEDIMIENTOS  ESTABLECIDOS POR LA ENTIDAD Y NORMAS DEL ARCHIVO GENERAL  DE LA NACIÓN</t>
  </si>
  <si>
    <t>Prestación de servicios  profesionales para  realizar el procesamiento digital de imágenes de sensores remotos y análisis espacial requerido en  los proyectos de tecnologías geoespaciales a cargo de la oficina CIAF.</t>
  </si>
  <si>
    <t>Prestación de servicios profesionales  para la compilación, estructuración y análisis de información geoespacial requerida en la realización de los estudios multitemporales y proyectos de asistencia técnica realizados por la oficina CIAF</t>
  </si>
  <si>
    <t>PRESTACIÓN DE SERVICIOS PROFESIONALES PARA SOPORTAR, MANTENER Y DESARROLLAR COMPONENTES DE SOFTWARE DE LO SISTEMAS DE INFORMACIÓN DE LA ENTIDAD</t>
  </si>
  <si>
    <t>PRESTACIÓN DE SERVICIOS PROFESIONALES PARA EL SOPORTE, MANTENIMIENTO, ANALISIS, DISEÑO Y DESARROLLO DE LOS COMPONENTES WEB PARA LA OPERACIÓN DEL SISTEMA CATASTRAL</t>
  </si>
  <si>
    <t>PRESTACIÓN DE SERVICIOS PROFESIONALES PARA CONSOLIDAR Y ANALIZAR LA INFORMACIÓN RELACIONADA CON LOS PROYECTOS DE GESTIÓN CATASTRAL Y PRESENTAR PROPUESTAS DE MEJORA A LOS PROCESOS CATASTRALES A CARGO DE LA SUBDIRRECCION DE CATASTRO</t>
  </si>
  <si>
    <t>PRESTACIÓN DE SERVICIOS PROFESIONALES PARA APOYAR LA EJECUCIÓN DE LAS ACTIVIDADES DEL COMPONENTE TÉCNICO Y OPERATIVO QUE LE SEAN REQUERIDAS PARA COADYUVAR AL CUMPLIMIENTO DE LAS METAS Y COMPROMISOS QUE LE SEAN ASIGNADAS</t>
  </si>
  <si>
    <t>PRESTACIÓN DE SERVICIOS PROFESIONALES PARA APOYAR  A LA SUBDIRECCIÓN  DE CATASTRO  EN LA PLANEACIÓN, EJECUCIÓN Y SEGUIMIENTOS DE LOS DIFERENTES PROYECTOS DESARROLLADOS EN EL MARCO DE LOS PROCESOS CATASTRALES</t>
  </si>
  <si>
    <t>Prestación de servicios profesionales para apoyar a la Oficina Asesora Jurídica en la gestión jurídica, mejora regulatoria y en la elaboración de documentos, que requiera el Instituto Geográfico Agustín Codazzi.</t>
  </si>
  <si>
    <t>Prestación de servicios profesionales en los asuntos legales y de propiedad intelectual que le sean asignados por la Oficina Asesora Jurídica; así como realizar representación judicial y extrajudicial del IGAC a nivel nacional.</t>
  </si>
  <si>
    <t>Prestación de servicios profesionales a la Oficina Asesora Jurídica en la gestión jurídica y los asuntos de derecho disciplinario que le sean asignados</t>
  </si>
  <si>
    <t>Prestación de servicios profesionales para realizar el apoyo jurídico y administrativo a la Oficina Asesora Jurídica</t>
  </si>
  <si>
    <t>PRESTACIÓN DE SERVICIOS PROFESIONALES PARA LA IMPLEMENTACIÓN  DE PROCESOS  ESTADÍSTICOS, QUE PERMITAN EL ANÁLISIS Y EL SEGUIMIENTO DE LA INFORMACIÓN  CATASTRAL NECESARIA PARA EL DESARROLLO DE LAS POLÍTICAS, PROGRAMADAS Y PROYECTOS  A CARGO DEL IGAC</t>
  </si>
  <si>
    <t>PRESTACIÓN  DE SERVICIOS PROFESIONALES  EN LOS ASUNTOS LEGALES Y CONTRACTUALES QUE LE SEAN ASIGNADOS  POR LA OFICINA ASESORA JURIDICA; ASÍ COMO REALIZAR REPRESENTACIÓN JUDICIAL   Y EXTRAJUDICIAL  DEL IGAC  A NIVEL  NACIONAL</t>
  </si>
  <si>
    <t>PRESTACIÓN  DE SERVICIOS PROFESIONALES  PARA APOYAR A LA OFICINA JURÍDICA EN LA ESTRUCTURACIÓN DE GESTIÓN JURÍDICA, ELABORACIÓN Y REVISIÓN DE CONCEPTOS, ACTOS ADMINISTRATIVOS, DOCTRINA Y DEMÁS TEMAS TRANSVERSALES QUE SEAN REQUERIDOS  POR EL SUPERVISO</t>
  </si>
  <si>
    <t>PRESTACIÓN  DE SERVICIOS PROFESIONALES  PARA APOYAR LA ESTRATEGIAS, PLANES, PROYECTOS Y ACTIVIDADES RELACIONADAS CON LA MEJORA DEL SERVICIO CIUDADANO</t>
  </si>
  <si>
    <t>PRESTACIÓN  DE SERVICIOS PROFESIONALES   PARA LA PLANEACIÓN, EJECUCIÓN Y SEGUIMIENTO DE LAS EVALUACIONES  AL SISTEMA DE CONTROL INTERNO DE LOS PROCESOS DE LA ENTIDAD DE CONFORMIDAD A LA NORMATIVIDAD Y PROCEDIMIENTOS INSTITUCIONALES VIGENTES</t>
  </si>
  <si>
    <t>PRESTACIÓN DE SERVICIOS PROFESIONALES PARA DIFUNDIR Y COMERCIALIZAR LOS PRODUCTOS Y SERVICIOS DE IGAC</t>
  </si>
  <si>
    <t>NOMINA MES DE FEBRERO DE 2020</t>
  </si>
  <si>
    <t>A-01-01-01-001-008</t>
  </si>
  <si>
    <t>HORAS EXTRAS, DOMINICALES, FESTIVOS Y RECARGOS</t>
  </si>
  <si>
    <t>APORTES DE PARAFISCALES MES DE FEBRERO DE 2020</t>
  </si>
  <si>
    <t>PRESTACIÓN DE SERVICIOS PROFESIONALES PARA DESARROLLAR ACTIVIDADES DE CALIDAD Y SEGUIMIENTO A LA GESTIÓN COMERCIAL DE LOS PRODUCTOS Y SERVICIOS  GENERADOS POR LAS ÁREA TÉCNICAS DEL INSTITUTO</t>
  </si>
  <si>
    <t>GASTOS DE MANUNTENCIÓN - CONTRATISTAS</t>
  </si>
  <si>
    <t>VIÁTICOS CONTRATISTAS- PROYECTO FORTALECIMIENTO DE LA INFRAESTRUCTURA FÍSICA</t>
  </si>
  <si>
    <t>Prestación de servicios para realizar la atención y gestión a requerimientos y compromisos relacionados con asuntos étnicos y diálogo social.</t>
  </si>
  <si>
    <t>Prestación de servicios personales para  verificar la información registrada en  SIGA y preparar los informes de resultados  de los análisis  el GIT Laboratorio Nacional de Suelos.</t>
  </si>
  <si>
    <t>Prestación de Servicios personales para realizar actividades de programación y control de los análisis físicos en el GIT Laboratorio Nacional de Suelos.</t>
  </si>
  <si>
    <t>Prestación de servicios profesionales para registrar y hacer seguimiento a las tendencias que influyen en el adecuado desempeño del GIT Laboratorio Nacional de Suelos.</t>
  </si>
  <si>
    <t>Prestación de servicios profesionales para el seguimiento y control de la validez de los resultados analíticos, confirmación y validación  de las metodologías de acuerdo con la normatividad vigente de competencia técnica en el GIT Laboratorio Naciona</t>
  </si>
  <si>
    <t>Prestación de servicios profesionales para realizar la caracterización climática y la correlación de los suelos para la elaboración del Mapa Nacional de Suelos y en los proyectos de levantamientos de la subdirección</t>
  </si>
  <si>
    <t>Prestación de servicios profesionales para realizar el control de calidad de la interacción de la información de suelos con la geomorfología en los levantamientos de suelos y aplicaciones agrologicas a nivel nacional</t>
  </si>
  <si>
    <t>Prestación de servicios profesionales para realizar el enlace entre los GIT Gestión de Suelos y Aplicaciones Agrológicas y Laboratorio Nacional de Suelos y ejercer el control de calidad de los datos analíticos de levantamientos de suelos.</t>
  </si>
  <si>
    <t>Prestación de servicios profesionales para realizar la formulación, revisión y seguimiento de los procesos necesarios para el desarrollo de los proyectos de la Subdirección de Agrología</t>
  </si>
  <si>
    <t>Prestación de servicios para el manejo de la información que genere Aplicaciones Agrologicas de la Subdirección de Agrología.</t>
  </si>
  <si>
    <t>Prestación de servicios profesionales para realizar el levantamiento de suelos, correlación de información edafológica, capacidad y aptitud de uso de las tierras en los proyectos que adelanta la Subdirección de Agrología</t>
  </si>
  <si>
    <t>Prestación de servicios profesionales para efectuar análisis de datos geoespaciales en la generación de aplicaciones agrologicas multipropósito a nivel nacional</t>
  </si>
  <si>
    <t>Prestación de servicios profesionales para implementar sistemas de información geográfica en los procesos cartográficos de los diferentes proyectos que adelante la subdirección de Agrología.</t>
  </si>
  <si>
    <t>Prestación de servicios profesionales para la estructuración final de la información cartográfica, alfanumérica y generación de insumos fotogramétrico los diferentes proyectos que adelante la subdirección de Agrología</t>
  </si>
  <si>
    <t>Participar en la 21a Conferencia anual del Banco Mundial sobre Tierra y Pobreza. El tema de este año es: “Instituciones por la Equidad y la Resiliencia”. La conferencia tendrá lugar en la Sede del Banco Mundial en Washington, DC del 16 al 20 de marzo</t>
  </si>
  <si>
    <t>GASTOS  DE MANUTENCIÓN CONTRATISTAS OFICINA  DE JURÍDICA</t>
  </si>
  <si>
    <t>GASTOS DE MANUTENCIÓN CONTRATISTAS - SERVICIOS TECNOLOGICOS</t>
  </si>
  <si>
    <t>PARTICIPAR EN LA REUNIÓN TÉCNICA IGAC – AMB DE ACUERDO A LOS COMPROMISOS ADQUIRIDOS EL 11 DE FEBRERO DE 2020 EN LA CIUDAD DE BUCARAMANGA </t>
  </si>
  <si>
    <t>PAGO DE SEGURIDAD SOCIAL 31 DE ENERO 2020</t>
  </si>
  <si>
    <t>ALQUILER DE MUEBLES Y EQUIPOS PARA STAND 113 UBICADO EN EL PABELLON 8 NIVEL 1 DE LA CARRERA  37 No 24 - 67 DE LA CIUDAD DE BOGOTA D.C LUGAR DONDE EL INSTITUTO PARTICIPARA EN LA EDICIÓN NUMERO  33 DE LA FERIA INTERNACIONAL DEL LIBRO EN BOGOTA D.C</t>
  </si>
  <si>
    <t>Arrendamiento del stand 113 ubicado en el pabellón 8 nivel 1 de la carrera 37 No. 24-67 de la ciudad de Bogotá D.C. descrito en la escritura pública No. 924 del 5 de marzo de 1974 de la Notaria 2 del circulo de Bogotá D.C., con la matrícula inmobilia</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</si>
  <si>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</si>
  <si>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</si>
  <si>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PRESTACIÓN DE SERVICIOS PERSONALES PARA REALIZAR ACTIVIDADES DE RECONOCIMIENTO PREDIAL URBANO Y RURAL PARA LA ATENCIÓN DE TRÁMITES EN LOS PROCESOS CATASTRALES DE LA DIRECCIÓN TERRITORIAL CASANARE Y SUS UOC.</t>
  </si>
  <si>
    <t>PRESTACIÓN DE SERVICIOS PERSONALES PARA REALIZAR ACTIVIDADES DE  APOYO OPERATIVO EN LOS PROCESOS CATASTRALES EN LA DIRECCIÓN TERRITORIAL CASANARE Y SUS UOC.</t>
  </si>
  <si>
    <t>PRESTACIÓN DE SERVICIOS PERSONALES PARA ADELANTAR ACTIVIDADES DE RECONOCIMIENTO PREDIAL URBANO Y RURAL, EN ATENCIÓN A LOS REQUERIMIENTOS ADMINISTRATIVOS Y JUDICIALES DEL PROCESO DE RESTITUCIÓN DE TIERRAS EN LA DIRECCIÓN TERRITORIAL CASANARE</t>
  </si>
  <si>
    <t>PRESTACIÓN DE SERVICIOS DE APOYO A LA GESTIÓN EN VENTANILLA PARA ATENCIÓN AL PÚBLICO EN LOS PROCESOS CATASTRALES DE LA DIRECCIÓN TERRITORIAL CASANARE Y SUS UOC.</t>
  </si>
  <si>
    <t>GASTOS DE MANUTENCION, ALOJAMIENTO Y TRANSPORTE CONTRATISTA TIERRAS CASANARE</t>
  </si>
  <si>
    <t>PRESTACIÓN DE SERVICIOS PROFESIONALES PARA APOYAR EN LA EVALUACIÓN, SEGUIMIENTO, CONTROL, PLANEACIÓN Y EJECUCIÓN DE LAS METAS Y PROYECTOS A CARGO DE LA SUBDIRECCIÓN DE CATASTRO</t>
  </si>
  <si>
    <t>REALIZAR VISITAS A PREDIOS OBJETO DE AVALUO Y BUSQUEDA DE OFERTAS INMOBILIARIAS EN EL MUNICIPIO DE GIGANTE Y LA PLATA HUILA EN LAS VEREDAS EL COGOLLO, SANTA LUCIA, MONTEBELLO, CORREGIMIENTO VILLA LOSADA Y VEREDA SEGOVIANAS.</t>
  </si>
  <si>
    <t>Prestación de servicios para el control y seguimiento de las actividades de Fronteras  y Límites de Entidades Territoriales</t>
  </si>
  <si>
    <t>Prestación de servicios para gestionar los requerimientos y procesos  jurídicos que lidere la Subdirección de Geografía y Cartografía</t>
  </si>
  <si>
    <t>Mantenimiento preventivo y correctivo con suministro e instalación de repuestos de los ascensores del edificio de la sede central</t>
  </si>
  <si>
    <t>Prestación de servicios profesionales para ejecutar actividades propias de la función archivística y de la gestión documental de conformidad con los procedimientos establecidos por la entidad y las normas del Archivo General de la Nación.</t>
  </si>
  <si>
    <t>Prestación de servicios personales para adelantar labores de seguimiento y control de proyecto de gestión documental y dar línea técnica para los procesos archivísticos en los fondos documentales de la entidad.</t>
  </si>
  <si>
    <t>Prestación de servicios profesionales para la elaboración e implementación de los instrumentos archivísticos en el marco del proyecto de gestión documental de conformidad con los procedimientos establecidos por la entidad y las normas del Archivo Gen</t>
  </si>
  <si>
    <t>Prestación de servicios profesionales para la elaboración del plan de preservación digital a largo plazo del Sistema Integrado de Conservación en el marco del proyecto de gestión documental de conformidad con los procedimientos establecidos por la en</t>
  </si>
  <si>
    <t>COMISION PARA LA  MEDIDICÓN DE 20 PUNTOS PARA LA RED GAVIMETRICA ABSOLUTA DE COLOMBIA</t>
  </si>
  <si>
    <t>Mantenimiento correctivo estación MAGNAECO Fuquene</t>
  </si>
  <si>
    <t>REEMBOLSO CAJA MENOR PERIODO 24 DE ENERO AL 29 DE FEBRERO DE 2020</t>
  </si>
  <si>
    <t>ADICIÓN CONTRATO DE ARRENDAMIENTO TERRITORIAL CASANARE</t>
  </si>
  <si>
    <t>estación de servicios de apoyo orientados a la consecución, consulta y enrutamiento de la información de la subdirección de catastro</t>
  </si>
  <si>
    <t>Prestación de servicios para generar productos de la información alfanumérica catastral requeridos por los diferentes usuarios internos y externos</t>
  </si>
  <si>
    <t>Prestación de servicios personales para la realización de los procesos archivísticos en archivos de gestión y archivo central, de acuerdo a las directrices de la entidad y las normas del Archivo General de la Nación.</t>
  </si>
  <si>
    <t>NOMINA DEL MES DE MARZO DE 2020</t>
  </si>
  <si>
    <t>APORTES PARAFISCALES DE LA NOMINA DEL MES DE MARZO DE 2020</t>
  </si>
  <si>
    <t>Adquisición del seguro de casco avión y seguro vehículo aereo no tripulado que ampare los bienes e intereses patrimoniales del IGAC</t>
  </si>
  <si>
    <t>PRESTACIÓN DE SERVICIOS PROFESIONALES PARA REALIZAR EL SEGUIMIENTO Y CONTROL A LA EJECUCIÓN DE AVALÚOS, INFORMES DE RENDIMIENTOS Y ESTADO DE LAS ACTIVIDADES TÉCNICAS DE LOS CONTRATOS DE AVALUÓS SUSCRITOS</t>
  </si>
  <si>
    <t>PRESTACIÓN DE SERVICIOS PARA APOYAR LA ATENCIÓN Y TRÁMITE DE LAS SOLICITUDES DE AVALÚOS DE RESTITUCIÓN DE TIERRAS, RESPONDER REQUERIMIENTOS Y DEMÁS TAREAS ADMINISTRATIVAS RELACIONADAS CON LA EJECUCIÓN DE AVALÚOS</t>
  </si>
  <si>
    <t>Adquisición de productos derivados del papel, cartón y corrugados en Colombia</t>
  </si>
  <si>
    <t>Prestación de servicios profesionales para especificar, mantener y/o desarrollar funcionalidades para el sistema de captura de información en campo y ajustes a los sistemas de información de la entidad</t>
  </si>
  <si>
    <t>Prestación de servicios profesionales para realizar actividades de desarrollo, soporte y mantenimiento en el componente WEB - JAVA de los sistemas de información para la operación del Sistema Catastral.</t>
  </si>
  <si>
    <t>A-02-02-02-008-007</t>
  </si>
  <si>
    <t>SERVICIOS DE MANTENIMIENTO, REPARACIÓN E INSTALACIÓN (EXCEPTO SERVICIOS DE CONSTRUCCIÓN)</t>
  </si>
  <si>
    <t>adición contrato 22046 de 2018, Objeto: Prestación de servicio de vigilancia y seguridad privada para las instalaciones del Instituto Geográfico Agustín Codazzi a nivel nacional</t>
  </si>
  <si>
    <t>Prestación de servicios profesionales para los asuntos legales derivados del proyecto de infraestructura fisica del IGAC a nivel nacional</t>
  </si>
  <si>
    <t>restación de servicios profesionales para realizar los procesos de planeación y seguimiento al Plan de Acción de la Dirección Territorial Casanare, en el marco de los lineamientos institucionales vigentes.</t>
  </si>
  <si>
    <t>AUXILIO DE CESANTIAS MES DE MARZO</t>
  </si>
  <si>
    <t>Prestación de servicios personales para desarrollar actividades de gestión y seguimiento a la comercialización de los productos y servicios generados por las áreas técnicas del instituto.</t>
  </si>
  <si>
    <t>Prestación de servicios para analizar, elaborar y consolidar la caracterización territorial para los municipios priorizados, desde cada uno de los procesos asignados y de conformidad con la metodología establecida.</t>
  </si>
  <si>
    <t>estación de servicios para realizar la identificación de fuentes, gestión y procesamiento de la información requerida para desarrollar las caracterizaciones territoriales de los municipios priorizados.</t>
  </si>
  <si>
    <t>Prestación de servicios para organizar, estructurar e integrar la cartografía básica y temática requerida y generadas para las caracterizaciones territoriales de los municipios priorizados.</t>
  </si>
  <si>
    <t>Prestación de servicios para elaborar los mapas temáticos requeridos para las caracterizaciones territoriales de los municipios priorizados.</t>
  </si>
  <si>
    <t>Prestación de servicios para la generalización de bases cartográficas requeridos para las caracterizaciones territoriales de los municipios priorizados.</t>
  </si>
  <si>
    <t>Prestación de servicios para fortalecer y optimizar los procesos de la Subdireccion a partir de métodos estadisticos</t>
  </si>
  <si>
    <t>Prestacion de servicios para la gestión e integración de productos y aplicaciones de la Subdireccion de Geografia y Cartografía</t>
  </si>
  <si>
    <t>Prestación de servicios para la implementación de estrategias que promuevan la generación de nuevos productos en la Subdirección</t>
  </si>
  <si>
    <t>Prestación de servicios para generar servicios de disposición de datos geográficos para su correspondiente consulta, por parte de los usuarios internos y externos y mantenimiento del aplicativo para consulta y administración de información del proces</t>
  </si>
  <si>
    <t>Prestación de servicios para orientar la operación técnica de los proyectos misionales de la Subdirección de Geografía y Cartografía</t>
  </si>
  <si>
    <t>Prestación de servicios profesionales para gestión de proyectos y atención a los requerimientos de la cancillería, en el marco de la demarcación de las fronteras del país.</t>
  </si>
  <si>
    <t>Prestación de servicios profesionales para realizar control de calidad de los diagnósticos de los límites de las entidades territoriales.|</t>
  </si>
  <si>
    <t>Prestación de servicios profesionales para realizar los diagnósticos de los límites de las entidades territoriales.</t>
  </si>
  <si>
    <t>Prestación de servicios profesionales para realizar la gestión técnica de los deslindes departamentales y municipales de las entidades territoriales.</t>
  </si>
  <si>
    <t>Prestación de servicios para realizar la evaluación y procesamiento inicial de las fotografías aéreas e imágenes adquiridas y gestionadas por el IGAC</t>
  </si>
  <si>
    <t>Prestación de servicios profesionales para realizar la programación seguimiento y evaluación tecnica de las operaciones de control terrestre, clasificacion de campo y levantamiento topográficos.</t>
  </si>
  <si>
    <t>Prestación de servicios para realizar el mantenimiento preventivo y correctivo con suministro de repuestos para los relojes que se encuentra en el IGAC.</t>
  </si>
  <si>
    <t>A-02-02-01-004-005</t>
  </si>
  <si>
    <t>MAQUINARIA DE OFICINA, CONTABILIDAD E INFORMÁTICA</t>
  </si>
  <si>
    <t>Contratar la renovación de garantías de la plataforma FORTINET</t>
  </si>
  <si>
    <t>Prestación de servicios profesionales para la elaboración de cartografía de cobertura y uso de la tierra o geomorfología de acuerdo a los lineamientos y metas de la Subdirección de Agrología.</t>
  </si>
  <si>
    <t>Prestación de servicios profesionales para la preparación y control de calidad de los productos cartográficos y alfanuméricos de los diferentes proyectos que adelante la Subdirección de Agrología</t>
  </si>
  <si>
    <t>CONTRATAR LA RENOVACIÓN Y SOPORTE DEL SISTEMA DE BALANCEADORES F5 DE LA ENTIDAD DE CONFORMIDAD CON LAS ESPECIFICACIONES TÉCNICAS</t>
  </si>
  <si>
    <t>Prestación de servicios profesionales para evaluar el impacto del cambio de uso de la tierra en las propiedades de los suelos de los proyectos de la Subdirección de Agrología</t>
  </si>
  <si>
    <t>Prestación de servicios profesionales para realizar  las áreas homogéneas de tierras a nivel nacional, y elaborar y ajustar su metodología con fines multiproposito.</t>
  </si>
  <si>
    <t>Prestación de servicios personales para depurar la información análoga y digital cartográfica generada en los proyectos que se desarrollan en la Subdirección de Agrología</t>
  </si>
  <si>
    <t>Prestación de servicios profesionales para realizar la gestión social para garantizar el trabajo de campo del levantamiento de suelos que adelanta la Subdirección de Agrología</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</si>
  <si>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</si>
  <si>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 para realizar actividades de mantenimiento, materialización y calculo de redes geodésicas locales y estaciones de mantenimiento continuo.</t>
  </si>
  <si>
    <t>Prestación de servicio para realizar la revisión y reparación de los componentes eléctricos y electrónicos de las estaciones MAGNA-ECO para su instalación en campo</t>
  </si>
  <si>
    <t>Prestación de servicios profesionales para realizar la gestión control y seguimiento del sistema de referencia geodecico nacional con GNSS (sistema global navegacion por satelite)</t>
  </si>
  <si>
    <t>Prestación de servicios profesionales para realizar las actividades de cálculo de proyectos GNSS</t>
  </si>
  <si>
    <t>Prestación de servicios para mantener y gestionar la actualización de la información geodesica disponible al usuario según las especificaciones y procedimientos técnicos</t>
  </si>
  <si>
    <t>Adquisición de elementos de Protección Personal (EPP) para la protección de los colaboradores del IGAC a nivel nacional en el marco de la emergencia declarada" COVD-19"</t>
  </si>
  <si>
    <t>A-02-02-01-002-008</t>
  </si>
  <si>
    <t>DOTACIÓN (PRENDAS DE VESTIR Y CALZADO)</t>
  </si>
  <si>
    <t>NOMINA DEL MES DE ABRIL DE 2020</t>
  </si>
  <si>
    <t>Servicio de transporte especial de Pasajeros y de carga a Nivel Nacional del Instituto Geográfico Agustín Codazzi.</t>
  </si>
  <si>
    <t>Suministro de tiquetes aéreos nacionales e internacionales para el Instituto Geográfico Agustín Codazzi.</t>
  </si>
  <si>
    <t>Prestación de servicios para el mantenimiento preventivo, correctivo y suministro e instalación de repuestos, para los vehículos livianos y unidades móviles del parque automotor del IGAC a nivel nacional</t>
  </si>
  <si>
    <t>Prestación de servicios para realizar las actividades institucionales relacionadas con recreación, cultura y bienestar, Examenes medicos ocupacionales, Elementos de Proteccion Personal, Capacitacion, y Despliegue e intervencion de Clima para los func</t>
  </si>
  <si>
    <t>A-02-02-02-009-006</t>
  </si>
  <si>
    <t>SERVICIOS DE ESPARCIMIENTO, CULTURALES Y DEPORTIVOS</t>
  </si>
  <si>
    <t>Prestación de servicios para la captura o digitalización de elementos vectoriales a diferentes escalas y dimensiones, de conformidad con las especificaciones técnicas y rendimientos establecidos.</t>
  </si>
  <si>
    <t>Prestación de servicios para elaborar ortoimágenes a diferentes escalas, de conformidad con las especificaciones técnicas y rendimientos establecidos.</t>
  </si>
  <si>
    <t>Prestación de servicios para realizar la edición, estructuración e integración de la cartografía básica, de conformidad con las especificaciones técnicas establecidas.</t>
  </si>
  <si>
    <t>Prestación de servicios para implementar los procesos de aseguramiento de la calidad de productos cartográficos, de conformidad con las especificaciones técnicas y rendimientos establecidos.</t>
  </si>
  <si>
    <t>Prestación de servicios para la generación e integración de modelos digitales de elevación, de conformidad con las especificaciones técnicas y rendimientos establecidos.</t>
  </si>
  <si>
    <t>Prestación de servicios para realizar captura en dos dimensiones, edición y estructuración de cartografía básica a escala 1:50.000, de conformidad con las especificaciones técnicas y rendimientos establecidos.</t>
  </si>
  <si>
    <t>Prestación de servicios profesionales para gestionar y modernizar los procesos geodésicos de la Subdirección.</t>
  </si>
  <si>
    <t>Prestación de servicios para el copiado, administración y organización de información resultante del proceso de producción geográfico y cartográfico.</t>
  </si>
  <si>
    <t>Prestación de servicio para apoyar con la catalogación, organización y disposición de la información del Banco Nacional de Imágenes.</t>
  </si>
  <si>
    <t>Prestación de servicios para apoyar el archivo y la documentación análoga, compresión de imágenes digitales y atención de solicitudes de ploteo.</t>
  </si>
  <si>
    <t>Prestación de servicios para realizar la asignación , seguimiento y control de calidad de los procesos de producción cartográfica, de conformidad con las especificaciones técnicas y rendimientos establecidos.</t>
  </si>
  <si>
    <t>Prestación de servicios para realizar el proceso de aerotriangulación, de conformidad con las especificaciones técnicas y rendimientos establecidos.</t>
  </si>
  <si>
    <t>Prestación de servicios para desarrollar el componente temático asignado para la caracterización territorial de los municipios priorizados, de conformidad con la metodología establecida.</t>
  </si>
  <si>
    <t>Prestación de servicios para analizar, consolidar e integrar los documentos técnicos de las investigaciones temáticas, de conformidad con la metodología establecida.</t>
  </si>
  <si>
    <t>Prestación de servicios para la preparación y consolidación de la información geográfica insumo de las investigaciones temáticas.</t>
  </si>
  <si>
    <t>Prestación de servicios para elaborar la cartografía temática de las investigaciones temáticas</t>
  </si>
  <si>
    <t>Prestación de servicios para procesar y analizar la información primaria y secundaria de las investigaciones temáticas</t>
  </si>
  <si>
    <t>Prestación de servicios para realizar el levantamiento de topónimos nuevos a partir de diferentes fuentes, para ser incorporados en la Base de datos del Diccionario Geográfico de Colombia</t>
  </si>
  <si>
    <t>Prestación de servicios para validar la información de topónimos a ser incorporados en la Base de datos del Diccionario Geográfico de Colombia</t>
  </si>
  <si>
    <t>Prestación de servicios para organizar, estructurar y disponer la información validada de los topónimos a ser incorporados en la Base de datos del Diccionario Geográfico de Colombia</t>
  </si>
  <si>
    <t>Prestación de servicios para actualizar las variables temáticas del Sistema de Información Geográfica para la planeación y el Ordenamiento Territorial - SIGOT</t>
  </si>
  <si>
    <t>Prestación de servicios para la integración de información de ordenamiento territorial de los nodos regionales y locales al Sistema de Información Geográfica para la planeación y el Ordenamiento Territorial - SIGOT</t>
  </si>
  <si>
    <t>Prestación de servicios profesionales para realizar los diagnósticos  de las áreas  de las entidades territoriales y estructurar la información de límites y fronteras-</t>
  </si>
  <si>
    <t>Prestación de servicios para la revisión, compilación y validación de los datos de campo y calculados de gravimetria y geomagnetismo para su vinculación a la base de datos unificados</t>
  </si>
  <si>
    <t>PARAFISCALES ABRIL</t>
  </si>
  <si>
    <t>APORTES FONDO NACIONAL DEL AHORRO MES DE ABRIL</t>
  </si>
  <si>
    <t>Prestación de servicios profesionales para implementar, mantener, proponer y aplicar mejoras al sistema de gestión de seguridad de la información del IGAC.</t>
  </si>
  <si>
    <t>Prestación de servicios profesionales para apoyar el proceso de direccionamiento estratégico y planeación, para apoyar la revisión y ajuste del Sistema Integrado de Gestión, así como realizar acciones tendientes al cumplimiento del plan para su imple</t>
  </si>
  <si>
    <t>Prestación de servicios profesionales para apoyar el proceso de direccionamiento estratégico y planeación, por medio de la gestión de procesos de parametrización administración manejo y montaje de bases de datos.</t>
  </si>
  <si>
    <t>Prestación de servicios profesionales para apoyar la implementación del Modelo Integrado de Planeación y Gestión (MIPG) en la entidad y realizar las acciones tendientes al cumplimiento de los requisitos, promoción y divulgación de este  y brindar apo</t>
  </si>
  <si>
    <t>Prestación de servicios de apoyo a la gestión para realizar la logística y seguimiento en las diferentes dependencias de los documentos que se generen de los procesos de contratación en sus diferentes etapas.</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</si>
  <si>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</si>
  <si>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</si>
  <si>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Prestación de servicios para adelantar el análisis de los componentes temáticos y revisión de los POT para los municipios priorizados.</t>
  </si>
  <si>
    <t>Renovación de la suscripción de los servicios de colaboración de G-SUITE que soportan la operación de el IGAC.</t>
  </si>
  <si>
    <t>Renovación, licenciamiento y soporte de las plataformas de seguridad</t>
  </si>
  <si>
    <t>Inscripción  con  Wageningen University WEPAL de  Inter - Laboratorios para la compra de  muestras de referencia certificadas (2 rondas).</t>
  </si>
  <si>
    <t>Prestación de servicios profesionales para ejercer como auxiliares de la justicia y en la elaboración de avalúos comerciales de los bienes inmuebles a nivel nacional, que le sean asignados por la Subdirección de Catastro</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</si>
  <si>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</si>
  <si>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servicios profesionales para apoyar el desarrollo de los análisis estadísticos requeridos en los procesos de descripción adecuada de los registros catastrales nacionales y de estimación masiva de valores catastrales con el fin de fortal</t>
  </si>
  <si>
    <t>Pago de las planillas de los aportes por retroactivos del mes de enero y febrero.</t>
  </si>
  <si>
    <t>Prestación de servicios personales para la organización de información edafológica y de capacidad de uso de las tierras dentro de los procesos de levantamientos de suelos y aplicaciones agrológicas.</t>
  </si>
  <si>
    <t>Prestación de servicios profesionales para ejecutar las diferentes etapas de la actualización de Áreas Homogéneas de Tierras, en los municipios o áreas establecidas según programación de la Subdirección de Agrología a nivel nacional</t>
  </si>
  <si>
    <t>Prestación de servicios profesionales para garantizar la calidad de los levantamientos de suelos y aplicaciones agrológicas multidisciplinarias</t>
  </si>
  <si>
    <t>Prestación de servicios profesionales para apoyar las actividades de fortalecimiento institucional del proceso agrologico mediante la formulación e implementación de lineamientos de ejecución, seguimiento y control.</t>
  </si>
  <si>
    <t>Prestación de servicios profesionales para adelantar actividades en desarrollo de las  aplicaciones agrológicas, innovación en aplicaciones agrológicas</t>
  </si>
  <si>
    <t>Prestación de servicios profesionales para realizar la programación y cuantificación de los procesos  de campo de los proyectos y acciones que maneja la Subdirección de Agrología</t>
  </si>
  <si>
    <t>Prestación de Servicios personales para realizar actividades de digitación y control de los análisis en el GIT Laboratorio Nacional de Suelos</t>
  </si>
  <si>
    <t>Prestación de servicios personales para implementar y ejecutar las actividades de control ambiental bajo la Norma ISO 14001 y manejo de residuos en el GIT Laboratorio Nacional de Suelos</t>
  </si>
  <si>
    <t>Prestación de servicios profesionales para ejecutar el programa de aseguramiento metrológico de los equipos e instrumentos  conforme a los requisitos de la Norma ISO 17025, en el GIT Laboratorio Nacional de Suelos</t>
  </si>
  <si>
    <t>Prestación de servicios profesionales para la verificación, consolidación y delineación digital de información cartográfica y alfanumérica de los proyectos que adelanta la Subdirección de Agrología</t>
  </si>
  <si>
    <t>Prestación de servicios profesionales para la interpretación y consolidación de información de Geomorfología y/o Cobertura de la Tierra en sectores priorizados por la Subdirección de Agrología.</t>
  </si>
  <si>
    <t>Prestación de servicios profesionales para avalar la calidad y consolidación de la información generada de cobertura de la tierra de acuerdo a los lineamientos y metas de la Subdirección de Agrología.</t>
  </si>
  <si>
    <t>Prestación de servicios profesionales para apoyar a la Subdirección de Catastro a nivel nacional en la gestión, control y seguimiento de la información alfanumérica y gráfica derivada de los procesos catastrales.</t>
  </si>
  <si>
    <t>Adquisición de equipos de comunicación para transmisión de datos de estaciones GNSS de funcionamiento continuo</t>
  </si>
  <si>
    <t>Prestación de servicios para realizar el control de calidad de la cartografía básica generalizada y temática consolidada para las caracterizaciones territoriales de los municipios priorizados.</t>
  </si>
  <si>
    <t>Prestación de servicios profesionales para gestionar, ejecutar y hacer seguimiento a las tareas de mantenimiento y atención de incidentes relacionadas con el editor gráfico de los sistemas de información de la oficina de informática y telecomunicacio</t>
  </si>
  <si>
    <t>Prestación de servicios profesionales para la actualización de las tablas de retención documental de la entidad, acorde a la normatividad expedida por el Archivo General de la Nación y los lineamientos de la entidad.</t>
  </si>
  <si>
    <t>Prestación de servicios profesionales para la elaboración del modelo de gestión de documentos electrónicos archivos y plan de preservación digital a largo plazo del Sistema Integrado de Conservación en el marco del proyecto de gestión documental</t>
  </si>
  <si>
    <t>Prestación de servicios profesionales para la ejecución de análisis de alta complejidad y validación  metodológica en el GIT Laboratorio Nacional de Suelos.</t>
  </si>
  <si>
    <t>Prestación de servicios profesionales para realizar el proceso gráfico y maquetación de las publicaciones impresas y/o digitales de la Subdirección de Agrología.</t>
  </si>
  <si>
    <t>Prestación de servicios profesionales para realizar el control de calidad final de la información cartográfica, alfanumérica y geoespacial mediante software libre en los proyectos que desarrolla la subdirección de agrología.</t>
  </si>
  <si>
    <t>NOMINA MES DE MAYO DEL 2020</t>
  </si>
  <si>
    <t>APORTES PARAFISCALES MES DE MAYO</t>
  </si>
  <si>
    <t>Prestación de servicios profesionales para realizar los diagnósticos  de las areas  de las entidades territoriales.</t>
  </si>
  <si>
    <t>Prestación de servicios profesionales para realizar la evaluación y documentación de los límites de las entidades territoriales.</t>
  </si>
  <si>
    <t>Prestación de servicios para el análisis, procesamiento y caracterización de imágenes insumo para la producción cartográfica.</t>
  </si>
  <si>
    <t>PRIMA DE SERVICIOS</t>
  </si>
  <si>
    <t>Realizar actividades de mantenimiento de maquinaria y equipos</t>
  </si>
  <si>
    <t>Adquisición de intercomunicadores para la atención al público en las ventanillas del INSTITUTO GEOGRÁFICO AGUSTIN CODAZZI – IGAC a nivel nacional</t>
  </si>
  <si>
    <t>REEMBOLSO CAJA MENOR SEGUN RESOLUCION 496</t>
  </si>
  <si>
    <t>Recursos para el centro de servicios integrados CIS - Tumaco</t>
  </si>
  <si>
    <t>Contratación de auditoria externa de seguimiento de calidad bajo la norma ISO 9001:2015, gestión ambiental bajo la norma ISO 14001:2015</t>
  </si>
  <si>
    <t>Adquisición e instalación de divisiones en vidrio laminado (3+3) incoloro, con estructura en aluminio para la adecuación de las ventanillas de atención al usuario para la Dirección  Territorial Casanare y su UOC.</t>
  </si>
  <si>
    <t>Prestación de servicios profesionales para definir, proponer e implementar metodologías y herramientas de procesamiento de datos haciendo uso de técnicas de inteligencia artificial y procesamiento de grandes volúmenes de datos en los proyectos adelan</t>
  </si>
  <si>
    <t>Prestación de servicios profesionales para definir, proponer e implementar metodologías, procedimientos y técnicas que incorporen el componente geoespacial en los proyectos de la Jefatura CIAF.</t>
  </si>
  <si>
    <t>Prestacion de servicios profesionales para el desarrollo de procesos fotogramétricos requeridos en los proyectos de tecnologías geoespaciales a cargo de la Oficina CIAF.</t>
  </si>
  <si>
    <t>Prestación de servicios profesionales para la elaboración del material gráfico requerido en el desarrollo de los proyectos del CIAF.</t>
  </si>
  <si>
    <t>Prestación de servicios profesionales para definir e implementar herramientas pedagógicas y didácticas para el desarrollo de contenidos de la oferta académica del CIAF, de acuerdo con las particularidades de cada programa</t>
  </si>
  <si>
    <t>Prestación de servicios profesionales para realizar actividades de actualización, configuración, administración, migración y gestión de contenidos, soporte técnico y monitoreo a la plataformas Telecentro regional.</t>
  </si>
  <si>
    <t>Prestacion de servicios profesionales para la actualización de planes, formatos, informes de evaluación y anexos soporte requeridos para mantener activo el reconocimiento del Centro de Investigación ante Minciencias.</t>
  </si>
  <si>
    <t>Comisión para levantamiento de puntos de control, como insumo en la generación de catrografía básica escala 1:1000 en 12 cabeceras municipales  en el departamento de Boyacá</t>
  </si>
  <si>
    <t>Prestación de servicios profesionales para gestionar y asegurar la disposición de datos fundamentales de la ICDE.</t>
  </si>
  <si>
    <t>A-08-01-02-006</t>
  </si>
  <si>
    <t>IMPUESTO SOBRE VEHÍCULOS AUTOMOTORES</t>
  </si>
  <si>
    <t>PAGO CORRESPONDIENTE A SEMAFORIZACIÓN DEL PARQUE AUTOMOTOR DE LA ENTIDAD, MATRICULADO EN LA CIUDAD DE BOGOTÁ</t>
  </si>
  <si>
    <t>NOMINA MES DE JUNIO DE 2020</t>
  </si>
  <si>
    <t>APORTES NOMINA DE JUNIO</t>
  </si>
  <si>
    <t>ADQUISICION E INSTALACION DE VIDRIOS LAMINA 3X3 INCOLORO CON ESTRUCTURA DE ALUMINIO PARA LA INSTALACION DE VENTANILLAS DE ATENCION DE USUARIOS CASANARE</t>
  </si>
  <si>
    <t>Adquisición e instalación de divisiones de vidrio lamina 3+3 incoloro, con estructura de aluminio para la adecuación de ventanillas de atención al usuario para la UOC Arauca</t>
  </si>
  <si>
    <t>ARL PILOTO Y COPILOTO</t>
  </si>
  <si>
    <t>compra gas refrigerante 4410, para el sistema de aire acondicionado</t>
  </si>
  <si>
    <t>APORTES FONDO NACIONAL DEL AHORRO MES DE JUNIO</t>
  </si>
  <si>
    <t>Prestación de servicios profesionales para realizar los procesos de caracterización, análisis espacial y documentación de los proyectos de investigación, asistencia técnica y transferencia de conocimientos a cargo de la oficina CIAF.</t>
  </si>
  <si>
    <t>Prestación de servicios profesionales para gestión y atención de los asuntos jurídicos y contractuales que sean competencia de la Secretaría General del Instituto Geográfico Agustín Codazzi</t>
  </si>
  <si>
    <t>Adquisición de película en PVC blando.</t>
  </si>
  <si>
    <t>Viáticos funcionarios GIT Gestión Documental</t>
  </si>
  <si>
    <t>Gastos de comisión contratistas del GIT Gestión Documental</t>
  </si>
  <si>
    <t>Contratación de auditoria externa con fines de certificación de calidad bajo la norma ISO 9001:2015, gestión ambiental bajo la norma ISO 14001:2015</t>
  </si>
  <si>
    <t>Prestación de servicios de apoyo a la Gestión para llevar a cabo los programas y proyectos Institucionales que forman  parte del plan de bienestar  y estímulos, capacitación, seguridad y salud en el trabajo dirigido a los funcionarios del Instituto G</t>
  </si>
  <si>
    <t>Prestación de servicios profesionales para adelantar las labores relacionadas con la implementación de la política de restitución de tierras en lo que compete al IGAC, así como atender los diferentes requerimientos presentados ante la subdirección de</t>
  </si>
  <si>
    <t>PROGRAMACION DE VIATICOS Y GASTOS DE COMISION PARA REALIZAR FOTOCONTROL CENTROS POBLADOS RISARALDA</t>
  </si>
  <si>
    <t>REEMBOLSO CAJA MENOR SEGUN RESOLUCIÓN 608</t>
  </si>
  <si>
    <t>Prestación de servicios profesionales altamente calificados para realizar acompañamiento jurídico a la Dirección General del IGAC</t>
  </si>
  <si>
    <t>Prestación de servicios profesionales para realizar actividades de documentación y aplicación de estándares a la información geográfica en el marco del contrato Interadministrativo IGAC-ICBF.</t>
  </si>
  <si>
    <t>Prestación de servicios profesionales para realizar la estructuración y carga de información geográfica en las bases de datos en el marco del contrato Interadministrativo entre el IGAC-ICBF.</t>
  </si>
  <si>
    <t>Prestación de servicios profesionales para realizar el desarrollo tecnológico necesario para la actualización de las plataformas tecnológicas asociadas a la ICDE</t>
  </si>
  <si>
    <t>VIATICOS Y GASTOS DE COMISION PARA REALIZAR EXPLORACIÓN DE SITIOS PARA ESTACIONES CORS EN LOS DEPARTAMENTOS DE ANTIOQUIA, SUCRE  Y BOLÍVA</t>
  </si>
  <si>
    <t>Adquisición de productos y servicios microsoft,</t>
  </si>
  <si>
    <t>Prestación de servicios profesionales para realizar el proceso gráfico y generar las memorias técnicas resultado de los diferentes proyectos de la Subdirección de Agrología.</t>
  </si>
  <si>
    <t>Prestación de servicios personales para realizar el alistamiento de información de Áreas Homogeneas de Tierras como insumo para el  Catastro Multiproposito</t>
  </si>
  <si>
    <t>Prestación de servicios profesionales para la consolidación y delineación digital de información cartográfica y alfanumérica del Mapa Nacional de Suelos</t>
  </si>
  <si>
    <t>Prestación de servicios profesionales para apoyar la elaboración del Mapa de Suelos en la caracterización climática y los demás proyectos que adelanta la Subdirección de Agrología</t>
  </si>
  <si>
    <t>Prestación de servicios para gestionar el cambio y mejoramiento en aplicaciones agrológicas</t>
  </si>
  <si>
    <t>Prestación de servicios profesionales para la interpretación de Geomorfología o Cobertura de la Tierra en sectores priorizados por la Subdirección de Agrología.</t>
  </si>
  <si>
    <t>Prestación de servicios profesionales para realizar el control de calidad de la información cartográfica, alfanumérica y geoespacial del Mapa Nacional de Suelos y proyectos de la Subdirección de Agrología</t>
  </si>
  <si>
    <t>Prestación de servicios profesionales para apoyar el mantenimiento  y ajuste permanente del programa de aseguramiento de la calidad.</t>
  </si>
  <si>
    <t>Prestación de servicios profesionales para la elaboración de cartografía de cobertura y uso de la tierra, geomorfología o temática de los proyectos de la Subdirección de Agrología.</t>
  </si>
  <si>
    <t>Prestación de servicios personales para  verificar la información analitica, y preparar los documentos de resultados de los análisis  de los proyectos que desarrolla la Subdirección de Agrología.</t>
  </si>
  <si>
    <t>APORTES JULIO</t>
  </si>
  <si>
    <t>NOMINA DEL MES JULIO 2020</t>
  </si>
  <si>
    <t>Tipo de gasto</t>
  </si>
  <si>
    <t>Valor CDP</t>
  </si>
  <si>
    <t>Valor por Comprometer</t>
  </si>
  <si>
    <t>% por ejecutar</t>
  </si>
  <si>
    <t>FORTALECIMIENTO DE LA GESTIÓN DEL CONOCIMIENTO Y LA INNOVACIÓN EN EL ÁMBITO GEOGRÁFICO DEL TERRITORIO NACIONAL</t>
  </si>
  <si>
    <t>FORTALECIMIENTO DE LOS PROCESOS DE DIFUSIÓN Y ACCESO A LA INFORMACIÓN GEOGRÁFICA A NIVEL NACIONAL</t>
  </si>
  <si>
    <t>FORTALECIMIENTO DE LA GESTIÓN INSTITUCIONAL DEL IGAC A NIVEL NACIONAL</t>
  </si>
  <si>
    <t>IMPLEMENTACIÓN DE UN SISTEMA DE GESTIÓN DOCUMENTAL EN EL IGAC A NIVEL NACIONAL</t>
  </si>
  <si>
    <t>ACTUALIZACIÓN  Y GESTIÓN CATASTRAL NACIONAL</t>
  </si>
  <si>
    <t>GENERACIÓN DE ESTUDIOS GEOGRÁFICOS E INVESTIGACIONES PARA LA CARACTERIZACIÓN, ANÁLISIS Y DELIMITACIÓN GEOGRÁFICA DEL TERRITORIO NACIONAL</t>
  </si>
  <si>
    <t>AMIENTO, GENERACIÓN Y ACTUALIZACIÓN DE LA RED GEODÉSICA Y LA CARTOGRAFÍA BÁSICA A NIVEL NACIONAL</t>
  </si>
  <si>
    <t>Tipo de gasto y rubro o proyecto</t>
  </si>
  <si>
    <t>N°</t>
  </si>
  <si>
    <t>Proceso</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</si>
  <si>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</si>
  <si>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</si>
  <si>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</si>
  <si>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</si>
  <si>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</si>
  <si>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</si>
  <si>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</si>
  <si>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</si>
  <si>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</si>
  <si>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</si>
  <si>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</si>
  <si>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</si>
  <si>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</si>
  <si>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</si>
  <si>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</si>
  <si>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</si>
  <si>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</si>
  <si>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</si>
  <si>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</si>
  <si>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</si>
  <si>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</si>
  <si>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</si>
  <si>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</si>
  <si>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</si>
  <si>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</si>
  <si>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</si>
  <si>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Fecha
 I P</t>
  </si>
  <si>
    <t>Fecha 
II P</t>
  </si>
  <si>
    <t>Fecha 
III P</t>
  </si>
  <si>
    <t>Fecha 
IV P</t>
  </si>
  <si>
    <t>EJECUTADO TOTAL POR ACTIVIDAD</t>
  </si>
  <si>
    <t>Avance IP</t>
  </si>
  <si>
    <t>Avance IIP</t>
  </si>
  <si>
    <t>Avance IIIP</t>
  </si>
  <si>
    <t>Avance IVP</t>
  </si>
  <si>
    <t>Control Disciplinario</t>
  </si>
  <si>
    <t>Procesos disciplinarios en curso</t>
  </si>
  <si>
    <t>13. No Aplica</t>
  </si>
  <si>
    <t>Implementar_un_plan_de_modernización_y_fortalecimiento_institucional</t>
  </si>
  <si>
    <t>1.8. Implementación  de las políticas de gestión y desempeño institucional (MIPG).</t>
  </si>
  <si>
    <t>Control_Interno</t>
  </si>
  <si>
    <t>7.15. Control Interno</t>
  </si>
  <si>
    <t xml:space="preserve">Proferir los actos administrativos necesarios para impulsar y adoptar decisiones de fondo en curso de los procesos de competencia del GIT Control Disciplinario. </t>
  </si>
  <si>
    <t>Pendiente</t>
  </si>
  <si>
    <t>GIT Control Disciplinario</t>
  </si>
  <si>
    <t>Porcentaje procesos disciplinarios tramitados</t>
  </si>
  <si>
    <t>Eficacia</t>
  </si>
  <si>
    <t xml:space="preserve">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t>
  </si>
  <si>
    <t>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t>
  </si>
  <si>
    <t xml:space="preserve">Practicar las pruebas y diligencias ordenadas en curso de los procesos de competencia del GIT Control Disciplinario. </t>
  </si>
  <si>
    <t>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t>
  </si>
  <si>
    <t>Realizar seguimiento mensual al impulso dado a los procesos disciplinarios que son adelantados en las Direcciones Territoriales.</t>
  </si>
  <si>
    <t>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t>
  </si>
  <si>
    <t>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t>
  </si>
  <si>
    <t>Sensibilizaciones y socializaciones a servidores públicos y contratistas del IGAC sobre normatividad disciplinaria vigente y Código de Integridad</t>
  </si>
  <si>
    <t xml:space="preserve">Sensibilizar y socializar a servidores públicos y contratistas vinculados al IGAC sobre el contenido y alcance de la normatividad disciplinaria vigente, y respecto del Código de Integridad del Servicio Público colombiano. </t>
  </si>
  <si>
    <t>Actividades de socialización y sensibilización</t>
  </si>
  <si>
    <t>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t>
  </si>
  <si>
    <t>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t>
  </si>
  <si>
    <t>MIPG implementado</t>
  </si>
  <si>
    <t>13. No aplica</t>
  </si>
  <si>
    <t>Implementar la modernización y el fortalecimiento del IGAC</t>
  </si>
  <si>
    <t>Implementación de las políticas de gestión y desempeño institucional (MIPG)</t>
  </si>
  <si>
    <t>Direccionamiento Estratégico y Planeación</t>
  </si>
  <si>
    <t>Fortalecimiento organizacional y simplificación de procesos</t>
  </si>
  <si>
    <t xml:space="preserve">Actualizar la información documentada vigente del proceso </t>
  </si>
  <si>
    <t>Avance en la actualización, implementación y seguimiento de las actividades de MIPG</t>
  </si>
  <si>
    <t xml:space="preserve">Realizar las actividades contempladas en el plan anticorrupción a cargo del proceso. </t>
  </si>
  <si>
    <t xml:space="preserve">Se realizó el reporte del primer cuatrimestre del Plan Anticorrupción </t>
  </si>
  <si>
    <t xml:space="preserve">Identificar las acciones de mejora relacionadas al cumplimiento del FURAG que apliquen al proceso. </t>
  </si>
  <si>
    <t xml:space="preserve"> Revisar y actualizar el mapa de riesgo del proceso de acuerdo a la política de riesgo aprobada.</t>
  </si>
  <si>
    <t>Reportes de seguimiento a las metas institucionales y sectoriales</t>
  </si>
  <si>
    <t>Implementar un plan de modernización y fortalecimiento institucional</t>
  </si>
  <si>
    <t>Planeacion Institucional</t>
  </si>
  <si>
    <t>Elaborar reportes ejecutivos de seguimiento a las metas de los planes institucionales</t>
  </si>
  <si>
    <t>Reporte ejecutivo</t>
  </si>
  <si>
    <t>Reportes de seguimiento a metas institucionales y sectoriales elaborados</t>
  </si>
  <si>
    <t xml:space="preserve">Se generaron los reportes del segundo trimestre año 2020, estos se encuentran en la página web en el link: https://www.igac.gov.co/es/contenido/presupuesto </t>
  </si>
  <si>
    <t>Presentar los reportes de seguimiento mejorados en los Comités de Gestión y Desempeño para la generación de alertas, toma de decisiones y definición de acciones de mejora necesarias para el cumplimiento de las metas institucionales</t>
  </si>
  <si>
    <t>Acta</t>
  </si>
  <si>
    <t>Para el segundo trimetre se realizaron dos comités institucionales de gestión y desempeño, en los cuales se presentaron los avances en metas plan de desarrollo y metas de planes de acción.</t>
  </si>
  <si>
    <t>Publicar y presentar los reportes de seguimiento de las metas institucionales en  las herramientas definidas y a las entidades que lo requieren con el fin de contribuir a la rendición permanente de cuentas de la gestión desarrollada por el IGAC</t>
  </si>
  <si>
    <t>Publicación</t>
  </si>
  <si>
    <t xml:space="preserve">Los reportes de seguimiento se publicaron en la página web de la entidad en el siguiente link: https://spi.dnp.gov.co/Consultas/ResumenEjecutivoEntidad.aspx?Vigencia=2018&amp;Periodo=3&amp;Sector=04&amp;Entidad=040300&amp;Financiacion=1&amp;TipSector=E&amp;TipEnt=R </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</si>
  <si>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</si>
  <si>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</si>
  <si>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</si>
  <si>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</si>
  <si>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</si>
  <si>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t>
  </si>
  <si>
    <t>La actividad se cumplió en el primer trimestre.</t>
  </si>
  <si>
    <t>Socializar el anteproyecto de presupuesto con los procesos de la Entidad</t>
  </si>
  <si>
    <t>Socialización anteproyecto de presupuesto</t>
  </si>
  <si>
    <t xml:space="preserve">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t>
  </si>
  <si>
    <t>Presentar ante las instancias definidas el anteproyecto de presupuesto del IGAC.</t>
  </si>
  <si>
    <t>Presentación anteproyecto de presupuesto</t>
  </si>
  <si>
    <t>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t>
  </si>
  <si>
    <t>Entre el 14 y 17 de abril se enviaron al DANE como cabeza de sector los proyectos de inversión de la Entidad para revisión, posterior envío al DNP e inclusión en el Plan Operativo Anual de Inversiones (POAI) 2021.</t>
  </si>
  <si>
    <t xml:space="preserve">Informes de gestión </t>
  </si>
  <si>
    <t>9. Plan Anticorrupción y de Atención al Ciudadano</t>
  </si>
  <si>
    <t>Elaborar los informes de gestión de la entidad</t>
  </si>
  <si>
    <t>Informe de gestión</t>
  </si>
  <si>
    <t>Informes de gestión elaborados</t>
  </si>
  <si>
    <t>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t>
  </si>
  <si>
    <t>La actividad no tiene meta para este trimestre</t>
  </si>
  <si>
    <t>Elaborar el informe de gestión insumo el Informe al Congreso de la República del sector estadística</t>
  </si>
  <si>
    <t>Elaborar los informes mensuales de ejecución presupuestal</t>
  </si>
  <si>
    <t>Informe ejecución presupuestal</t>
  </si>
  <si>
    <t>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t>
  </si>
  <si>
    <t xml:space="preserve">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t>
  </si>
  <si>
    <t>Publicar los informes de gestión de la entidad en las herramientas definidas</t>
  </si>
  <si>
    <t>Publicación informes de gestión</t>
  </si>
  <si>
    <t>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t>
  </si>
  <si>
    <t xml:space="preserve">Implementar la modernización y el fortalecimiento  del IGAC </t>
  </si>
  <si>
    <t xml:space="preserve">Fortalecimiento organizacional y simplificación de procesos </t>
  </si>
  <si>
    <t>Elaborar informe respecto del análisis de las acciones de mejoramiento</t>
  </si>
  <si>
    <t>Informe</t>
  </si>
  <si>
    <t>Indice de desempeño institucional</t>
  </si>
  <si>
    <t>Actualizar la documentación del SGI del proceso Direccionamiento Estratégico y Planeación</t>
  </si>
  <si>
    <t>Actualización</t>
  </si>
  <si>
    <t>Generar informe frente a los resultados de la encuesta FURAG 2019 vs. 2018</t>
  </si>
  <si>
    <t>Acompañar a los procesos para la formulación de las actividades o acciones que se deban generar a partir de los resultados del FURAG 2019</t>
  </si>
  <si>
    <t>Acta y / o correo</t>
  </si>
  <si>
    <t>Realizar y promover sensibilizaciones acerca de los temas del SGI-MIPG</t>
  </si>
  <si>
    <t>Sensibilización</t>
  </si>
  <si>
    <t>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t>
  </si>
  <si>
    <t>Preparar y realizar las auditorias internas del SGI</t>
  </si>
  <si>
    <t>Plan, programa e informe de auditorias</t>
  </si>
  <si>
    <t xml:space="preserve">El 08 de junio se realiza reunión de apertura del ciclo de auditorías internas 2020. Para los procesos de la sede central  el ciclo se realizó entre el 08 de junio a 19 de junio, para las territoriales el ciclo se realizó del 23 de junio al 26 de junio.l </t>
  </si>
  <si>
    <t>Preparar y realizar las Revisión por la Dirección</t>
  </si>
  <si>
    <t>Correos, presentación y acta de comité institucional de gestión y desempeño</t>
  </si>
  <si>
    <t>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t>
  </si>
  <si>
    <t>Acompañar la presentación de la auditoria externa para mantener la certificación en los sistemas de gestión de calidad y ambiental</t>
  </si>
  <si>
    <t>Auditoria externa</t>
  </si>
  <si>
    <t>Gestión Agrológica</t>
  </si>
  <si>
    <t>Fortalecer la producción de la información agrológica geográfica geodésica y cartográfica nacional</t>
  </si>
  <si>
    <t>4.1.Ampliación de la cobertura en la identificación de los suelos, geomorfología y capacidad agrológica a escalas más detalladas, sus usos y aplicaciones.</t>
  </si>
  <si>
    <t>Gestión con Valores para Resultados</t>
  </si>
  <si>
    <t xml:space="preserve"> Fortalecimiento organizacional y simplificación de procesos </t>
  </si>
  <si>
    <t>1. Ejecutar análisis químico de suelos, aguas y tejido vegetal, producto de convenios y contratos</t>
  </si>
  <si>
    <t>Análisis</t>
  </si>
  <si>
    <t>Laboratorio Nacional de Suelos</t>
  </si>
  <si>
    <t>Análisis químicos, físicos, mineralógicos y biológicos de suelos, aguas y tejido vegetal realizados</t>
  </si>
  <si>
    <t>El Laboratorio Nacional de Suelos se cerró por la emergencia sanitaria y reabierto a partir del 3 de junio</t>
  </si>
  <si>
    <t>2.Ejecutar análisis físicos de suelos, producto de convenios y contratos</t>
  </si>
  <si>
    <t>3. Ejecutar análisis mineralógicos y micro morfológicos de suelos, producto de convenios y contratos</t>
  </si>
  <si>
    <t>4. Ejecutar análisis biológicos de suelos, producto de convenios y contratos</t>
  </si>
  <si>
    <t>5. Ejecutar análisis químico de suelos, aguas y tejido vegetal, producto de la satisfacción a la demanda por ventanilla</t>
  </si>
  <si>
    <t>6. Ejecutar análisis físicos de suelos, producto de la satisfacción a la demanda por ventanilla</t>
  </si>
  <si>
    <t>7. Ejecutar análisis mineralógicos y micro morfológicos de suelos, producto de la satisfacción a la demanda por ventanilla</t>
  </si>
  <si>
    <t>8. Ejecutar análisis biológicos de suelos, producto de la satisfacción a la demanda por ventanilla</t>
  </si>
  <si>
    <t xml:space="preserve">Áreas AHT con fines múltiples homologadas, actualizadas y correlacionadas </t>
  </si>
  <si>
    <t>4.2. Actualización de áreas homogéneas de tierras.</t>
  </si>
  <si>
    <t>4.16. Seguimiento y evaluación del desempeño institucional</t>
  </si>
  <si>
    <t>1. Correlacionar o actualizar las áreas homogéneas de tierras a nivel nacional</t>
  </si>
  <si>
    <t>Gestión de Suelos y Aplicaciones Agrologicas</t>
  </si>
  <si>
    <t xml:space="preserve"> AHT con fines múltiples homologadas, actualizadas y correlacionadas</t>
  </si>
  <si>
    <t>Se actualizaron las Áreas Homogéneas de Tierras de los municipios: El Charco - Nariño Santa Bárbara – Nariño, Potosí – Nariño, Tangua – Nariño, Venecia – Cundinamarca, Santuario – Risaralda y Balboa – Risaralda</t>
  </si>
  <si>
    <t>2. Atender prioritariamente solicitudes judiciales, catastrales procesos de restitución de tierras, entre otras (a demanda).</t>
  </si>
  <si>
    <t>Se atendieron la solictudes recibidas</t>
  </si>
  <si>
    <t>3. Estructurar el control de calidad y correlacionar digitalmente la información de áreas homogéneas producida por el GIT de Levantamientos y Aplicaciones.</t>
  </si>
  <si>
    <t>Modernización y adminsitración de la información</t>
  </si>
  <si>
    <t>Se realizó la estructuración cartográfica de los municipios de Santa Rosa del Sur en Bolívar, Medina en Cundinamarca, El Charco y Santa Bárbara en Nariño</t>
  </si>
  <si>
    <t>4. Entregar insumos estadísticos y mapas de las solicitudes judiciales, catastrales, procesos de restitución de tierras a demanda.</t>
  </si>
  <si>
    <t>Se solicitaron o prepararon insumos cartográficos para la actualización de municipios</t>
  </si>
  <si>
    <t>5.  Consolidar y elaborar la cartografía temática de acuerdo a estándares cartográficos</t>
  </si>
  <si>
    <t>Se realizó el control de calidad digital final y entrega de la información cartográfica correspondiente a los municipios de El Guamo en Bolívar, Toca en Boyacá, Pandi, San Bernardo y Yacopí en Cundinamarca, Guaitarilla, Iles y Yacuanquer en Nariño</t>
  </si>
  <si>
    <t xml:space="preserve">Información Agrologica básica para el Ordenamiento Integral del territorio. </t>
  </si>
  <si>
    <t>4.5. Generación de estudios territoriales en zonas focalizadas</t>
  </si>
  <si>
    <t>1.  Elaborar la interpretación de geomorfología aplicada a los levantamientos de suelos</t>
  </si>
  <si>
    <t>Áreas de Estudio de suelos realizados, como insumo para el ordenamiento del territorio.</t>
  </si>
  <si>
    <t>Se adelantó el ajuste a la interpretación de geomorfología para suelos en un total de  180.986,99 ha</t>
  </si>
  <si>
    <t>2. Realizar el levantamiento de suelos</t>
  </si>
  <si>
    <t>Se ha avanzado en la etapa de precampo</t>
  </si>
  <si>
    <t>3.  Elaborar la interpretación de cobertura y uso de las tierras</t>
  </si>
  <si>
    <t>Se adelantó la interpretación de 46.082,99 ha, 39.883 ha a escala 1:25.000 y 6.200 a escala 1:10.000</t>
  </si>
  <si>
    <t>4. Realizar la clasificación de capacidad de uso de las tierras</t>
  </si>
  <si>
    <t>Debido a la emergencia sanitaria decretada no ha sido posible realizar la etapa de campo y por lo tanto la psocampo tampoco</t>
  </si>
  <si>
    <t>5. Consolidar y elaborar la cartografía temática de acuerdo a estándares cartográficos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</si>
  <si>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t>
  </si>
  <si>
    <t xml:space="preserve">Laboratorio Nacional de Suelos acreditado </t>
  </si>
  <si>
    <t>1. Revisar bibliográfia, elaborar y actualizar documentación.</t>
  </si>
  <si>
    <t>Determinaciones analíticas acreditadas</t>
  </si>
  <si>
    <t>Se ha revisado y actulizado la docuemntación necesria</t>
  </si>
  <si>
    <t>2. Planificar la ejecución por determinación analítica.</t>
  </si>
  <si>
    <t xml:space="preserve">La planiificación se enuentra </t>
  </si>
  <si>
    <t>3. Preparar reactivos, pruebas preliminares y/o adicionales</t>
  </si>
  <si>
    <t>El Laboratorio se cerro por la emergencia sanitaria y reabierto el 3 de junio</t>
  </si>
  <si>
    <t>4. Prevalidar - validar las determinaciones e informe.</t>
  </si>
  <si>
    <t>5. Estimar la incertidumbre de la medición.</t>
  </si>
  <si>
    <t>6. Tramitar ante el ente acreditador: solicitud, asignación y realización de visita, plan de acción, otorgamiento de la acreditación</t>
  </si>
  <si>
    <t>7. Consolidar y elaborar la base de datos de acuerdo a los estándares definidos</t>
  </si>
  <si>
    <t>Mapa Nacional de Suelos</t>
  </si>
  <si>
    <t>Democratizar la información y el conocimiento del IGAC</t>
  </si>
  <si>
    <t>4.7. Fortalecimiento de líneas de investigación en procesos misionales.</t>
  </si>
  <si>
    <t>1. Interpretar y correlacionar la geomorfología del territorio nacional</t>
  </si>
  <si>
    <t>Mapa nacional de Suelos</t>
  </si>
  <si>
    <t>Se adelantó la actualización y correlación de la interpretación de geomorfología en 24.707.284,44 ha en las regiones Orinoquía, Amazonía, Norte de Santander, Cesar, Magdalena y Bolívar,</t>
  </si>
  <si>
    <t>2. Elaborar y consolidar la bases de datos de perfiles y resultados de laboratorio</t>
  </si>
  <si>
    <t>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t>
  </si>
  <si>
    <t xml:space="preserve">3. Correlacionar los levantamientos generales de suelos a nivel nacional </t>
  </si>
  <si>
    <t>Se cuenta conla version preliminar de la metodologia</t>
  </si>
  <si>
    <t>4. Consolidar y elaborar la cartografía temática de acuerdo a estándares cartográficos</t>
  </si>
  <si>
    <t>Se cuenta con un módulo de consulta el cual enlaza la parte cartográfica y la alfanumérica para la toma de decisiones temáticas, se encuentra en formato Excel, para consultarlo en ArcGis</t>
  </si>
  <si>
    <t>Gestión Cartográfica</t>
  </si>
  <si>
    <t>Información cartográfica generada o actualizada a diferentes  resoluciones</t>
  </si>
  <si>
    <t>Generar o actualizar productos cartográficos con cubrimiento de 3.500.000 ha (escalas 1:1.000, 1:2.000, 1:10.000, y 1:25.000 dependiendo de las características de la zona).</t>
  </si>
  <si>
    <t xml:space="preserve">GIT  Producción Cartográfica </t>
  </si>
  <si>
    <t>Hectáreas de información cartográfica generada o actualizada a diferentes  resoluciones</t>
  </si>
  <si>
    <t>El reporte de esta actividad esta programado a partir del mes de junio</t>
  </si>
  <si>
    <t>Se generaron un total de 102.037,34 ha, asi: 34.421,34 ha de ortoimágenes del municipio de María la Baja, Bolívar, y el mosaico definitivo, Modelo Digital de Terreno y Cartografía Básica de 67.616 ha (32,77%) del municipio Rio Blanco Tolima. _x000D_
Así mismo, se aerotriangularon 96.969 ha del municipio de Río Blanco y la zona del tablazo, 64.304 ha (63%) del municipio de Ataco (Tolima), 31.160 ha (33,9%) del municipio de Valencia(Cauca) y 439 Ha cabecera municipal de Caceres- Antioquia.</t>
  </si>
  <si>
    <t>Generar datos vectoriales de alta resolución HRVD 1:50.000 de 2.460.000 ha de los municipios priorizados en el marco del convenio IGAC-NGA</t>
  </si>
  <si>
    <t xml:space="preserve">Se  generaron datos vectoriales de 385.284 ha a escala 1:50.000 sobre imágenes de satelite de alta resolución, en el municipio de Cumario (Vichada) </t>
  </si>
  <si>
    <t>Generar modelo digital de elevación de 12 m de 9.000.000 ha correspondiente a municipios priorizados e integrarlo en el modelo digital de elevación mundial</t>
  </si>
  <si>
    <t xml:space="preserve">Se realizó la edición del MDS de 897,395 ha cubriendo parcialmente los municipios de Monteria, Valencia y Tierra Alta (Departamento de Cordoba) y Agustin Codazzi, Becerril, la jagua de ibiricó, Ciriguana, Curumani (Departamento de Cesar). </t>
  </si>
  <si>
    <t>Capturar y/o gestionar imágenes de 3.500.000 ha del país e incorporarlas en el Banco Nacional de Imágenes</t>
  </si>
  <si>
    <t>GIT  Producción Cartográfica y GIT  Administración de la información</t>
  </si>
  <si>
    <t>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t>
  </si>
  <si>
    <t>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t>
  </si>
  <si>
    <t>Generar 2 mapas base del país haciendo uso de los insumos existentes.</t>
  </si>
  <si>
    <t>Se realizó el análisis inicial del cubrimiento de las imágenes planet dentro de los limites nacionales, se hicieron los ajustes radiométricos necesarios para la generación de un único mosaico</t>
  </si>
  <si>
    <t>Gestionar la contratación de productos cartográficos de los municipios priorizados, y realizar su respectivo seguimiento y validación de entregables, en el marco de las metas del Banco Mundial.</t>
  </si>
  <si>
    <t>Se elaboró primera versión de anexo técnico para el proceso de cotización de 57 municipios</t>
  </si>
  <si>
    <t>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t>
  </si>
  <si>
    <t>Información cartográfica, geográfica y geodésica producida por terceros, oficializada</t>
  </si>
  <si>
    <t>Fortalecer_la_producción_de_la_información_agrológica_geográfica_geodésica_y_cartográfica_nacional</t>
  </si>
  <si>
    <t>Gestión_con_Valores_para_Resultados</t>
  </si>
  <si>
    <t>3.6. Fortalecimiento organizacional y simplificación de procesos</t>
  </si>
  <si>
    <t>Elaborar, ajustar, formalizar y publicar una (1) especificación técnica para productos cartográficos</t>
  </si>
  <si>
    <t>Eficiencia</t>
  </si>
  <si>
    <t>El reporte de esta actividad esta programado a partir del mes de abril</t>
  </si>
  <si>
    <t>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t>
  </si>
  <si>
    <t>Oficializar e integrar la información cartográfica, geográfica y geodésica producida por terceros, de acuerdo a la demanda y previo análisis de viabilidad.</t>
  </si>
  <si>
    <t xml:space="preserve">Se realizó la validación de la base de datos, modelo digital de terreno y ortofotomosaico del municipio de Monterrey, Casanare, zona rural 72.624 ha escala 1:10.000 y zona urbana 5.574,51 ha escala 1:2.000. </t>
  </si>
  <si>
    <t>Revisar, ajustar y socializar  el proyecto tipo para la contratación de generación o actualización de cartografía básica por parte de terceros, así como el plan nacional de cartografía.</t>
  </si>
  <si>
    <t>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t>
  </si>
  <si>
    <t xml:space="preserve">Servicios de Información Geográfica, geodesica y cartográfica </t>
  </si>
  <si>
    <t xml:space="preserve">Disponer 12.960 datos de mediciones diarias de la red geodésica activa (rinex). </t>
  </si>
  <si>
    <t>GIT  Administración de la información</t>
  </si>
  <si>
    <t xml:space="preserve">Servicios de información Geográfica, , geodesica y cartográfica  </t>
  </si>
  <si>
    <t>Se dispusieron  2.423  datos Rinex  en el geoportal del IGAC, de 25 Estaciones activas en promedio</t>
  </si>
  <si>
    <t>Modelar e integrar en una base de datos continua de la información cartográfica, geográfica y geodésica.</t>
  </si>
  <si>
    <t xml:space="preserve">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t>
  </si>
  <si>
    <t>Gestionar, controlar y disponer la información cartográfica, geodésica y geográfica producida por la Subdirección, de acuerdo con la identificación de necesidades frecuentes de los usuarios y de conformidad con las licencias de uso definidas.</t>
  </si>
  <si>
    <t>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t>
  </si>
  <si>
    <t>Generar propuesta para la actualización de Geocarto (desde la producción hasta su disposición), con su respectivo plan de acción (documento y cronograma)</t>
  </si>
  <si>
    <t>Se generó un primer documento de diagnóstico del aplicativo GEOCARTO, estructura actual y principales debilidades que presenta</t>
  </si>
  <si>
    <t>Organizar, catalogar y disponer las imágenes para su migración al Sistema único de información geográfica, cartográfica y geodesica</t>
  </si>
  <si>
    <t>Se dio inicio a la formulación de requerimiento para el Banco Nacional de imágenes</t>
  </si>
  <si>
    <t xml:space="preserve">Se atendieron 51 solicitudes y se compartieron 5.154 productos entre aerofotografías, Imágenes, Mapas, Ortofotos y modelos digitales de terreno. Adicionalmente, se consolidó inventario de 215 imágenes donadas por el ejército Geoeye y Worldview organizandolas por sensor y ruta </t>
  </si>
  <si>
    <t>Desarrollar e implementar los requerimientos para la generación de servicio web de transformación y conversión de coordenadas</t>
  </si>
  <si>
    <t>GIT  Gestión Geodésica</t>
  </si>
  <si>
    <t>Se identificaron los requerimientos, se desarrollo y se ejecutaron pruebas frente al servicio de conversión y transformación de coordenadas al sistema de proyección para Colombia origen único Url: http://cmt12.azurewebsites.net/_x000D_
y se desplego en ambiente de producción el servicio  web de transformación y conversión de coordenadas, el cual se encuentra disponible en la siguiente  URL: https://origen.igac.gov.co/</t>
  </si>
  <si>
    <t xml:space="preserve">Preservar el archivo histórico de rollos de negativos de pelicula de fotografía áerea </t>
  </si>
  <si>
    <t>Se consolidaron 1.514 imágenes escaneadas entre enero y abril de 2020 y cargadas en Geocarto. Asi mismo, se realizó el escaneo de 69 imágenes en formato .TIFF suministradas por la FAC.</t>
  </si>
  <si>
    <t xml:space="preserve">MIPG Implementado </t>
  </si>
  <si>
    <t>Actualizar la información documentada vigente del proceso</t>
  </si>
  <si>
    <t>Se gestionó a través de reuniones la revisión y actualización| de documentos  que soportan el proceso.Se ajustó el plan de trabajo a seguir.Se eliminaron 15 documentos en el Sistema Integrado de Gestión.</t>
  </si>
  <si>
    <t>El reporte de esta actividad esta programado a partir del mes de agosto</t>
  </si>
  <si>
    <t xml:space="preserve">Revisar y actualizar el mapa de riesgo del proceso de acuerdo a la política de riesgo aprobada. </t>
  </si>
  <si>
    <t>El reporte de esta actividad esta programado a partir del mes de julio</t>
  </si>
  <si>
    <t>Gestión Catastral</t>
  </si>
  <si>
    <t xml:space="preserve">Avalúos comerciales elaborados 
</t>
  </si>
  <si>
    <t>Implementar_la_prestación_por_excepción_de_la_gestión_catastral_acorde_con_los_procedimientos_con_enfoque_multipropósito</t>
  </si>
  <si>
    <t>3.2. Promoción a otros gestores catastrales del IGAC como operador catastral.</t>
  </si>
  <si>
    <t>Realizar 2.437 avalúos comerciales ó la totalidad de los que sean solicitados en caso que sea un número inferior</t>
  </si>
  <si>
    <t>GIT AVALÚOS
PEDRO - JUAN CARLOS ZAMUDIO</t>
  </si>
  <si>
    <t>Número de avalúos elaborados en el periodo</t>
  </si>
  <si>
    <t>Se entregaron 22 avalúos comerciales; 21  elaborados en  sede central y 1 en la DT Tolima. /// Se entregaron 46 avalúos comerciales; 43  elaborados en sede central y 3 en DT del Meta.  /// Se entregaron 28 avalúos comerciales, de los cuales 27 en sede central y 1 en DT Nariño.</t>
  </si>
  <si>
    <t>Abril: Se finalizaron 4 avalúos comerciales: 3 en sede central y 1 el la DT Magdalena.  
Mayo: Se entregaron 10 avalúos comerciales, de los cuales 9 se realizaron en Sede Central y 1 Norte de Santander
Junio: Se entregaron 11 avalúos comerciales, de los cuales se realizaron 1 César,  4 Córdoba, 2 Nariño, 1 Sede Central y 3 Sucre</t>
  </si>
  <si>
    <t xml:space="preserve">Realizar Avalúos IVP </t>
  </si>
  <si>
    <t>GIT AVALÚOS
PEDRO</t>
  </si>
  <si>
    <t>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t>
  </si>
  <si>
    <t>Se revisó la muestra enviada por el DANE, de la cual se realizaron revisiones respectivas y se solicitó la corrección de las inconsistencias identificadas en la base de datos. Se espera que en Julio envíen la muestra definitiva.</t>
  </si>
  <si>
    <t>Atender el 100% de las solicitudes de modificación de estudios de ZHF y ZHG, provenientes de las Direcciones Territoriales en un término máximo de 15 días, una vez se encuentre completa la solicitud</t>
  </si>
  <si>
    <t>GIT AVALÚOS
VICTOR</t>
  </si>
  <si>
    <t xml:space="preserve">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
Se enviaron 8 observaciones de las solicitudes de las territoriales : 2 para la territorial Cordoba, 1 para la territorial Valle y 5 para la territorial Tolima. Se esta a la espera de las correcciones. </t>
  </si>
  <si>
    <t>Abril: Se recibieron 4 ajustes de zonas de la territorial Caquetá, de las cuales se tramitaron en su totalidad dentro de los quince (15) días. Adicionalmente, se asesoró a la territorial Tolima en 2 modificaciones del municipio de Ibagué.  
Mayo: Se reciben 4 ajustes de zonas así: 2 a Caquetá, 1 a Caldas y 1 a Boyacá.
Junio: Se reciben 2 ajustes de zonas así: DT Guajira - municipio de Dibulla y DT Santander - municipio Belén de los Andaquies</t>
  </si>
  <si>
    <t>Atender  el 100% de las solicitudes de impugnación dentro del término de ley</t>
  </si>
  <si>
    <t xml:space="preserve"> ///  /// Se atendieron  4 avaluos  de impugnaciones </t>
  </si>
  <si>
    <t xml:space="preserve">Se tiene pendiente una impugnación de avalúo, que no se ha logrado atender por la situación de confinamiento </t>
  </si>
  <si>
    <t>Observatorio Inmobiliario Nacional implementado</t>
  </si>
  <si>
    <t xml:space="preserve">Analizar y diseñar el Observatorio Nacional Inmobiliario </t>
  </si>
  <si>
    <t>GIT AVALÚOS
PEDRO - JUAN CARLOS ZAMUDIO- CONTRATISTA NUEVA</t>
  </si>
  <si>
    <t>Avance en la implementación del Observatorio Inmobiliario Nacional</t>
  </si>
  <si>
    <t>Abril: Se definió la estructura y los  campos del observatorio.
Mayo: Se realizan mesas conjuntas con proveedores de información para aclarar solicitud y definir esquemas de entrega de información. Se recepciona información de 15 entidades.
Junio: Se siguen realizando reuniones con los proveedores de información para detallar y definir condiciones de información. (Caja Social, Superservicios, Grupo de Energía de Bogotá, Fondo Nacional de Ahorro)</t>
  </si>
  <si>
    <t>Implementar el Observatorio Nacional Inmobiliario</t>
  </si>
  <si>
    <t>Se continua con la recepción de información, a Junio 30 se han recibido aproximadamente 147.000 datos que corresponden a registros de predios, no obstante debe realizarse un trabajo de validación de información.</t>
  </si>
  <si>
    <t xml:space="preserve">Suscribir como mínimo 3 convenio con entidades para el suministro de información inmobiliaria insumo para el observatorio </t>
  </si>
  <si>
    <t>GIT AVALÚOS
CONTRATISTA NUEVA</t>
  </si>
  <si>
    <t xml:space="preserve">Abril: e realizaron los primeros acercamientos con: Superservicios, Galería Inmobiliaria, Finca Raíz, Grupo de Energía de Bogotá, como principales opciones para la suscripción de convenios de suministro de información.
Mayo: Se inician mesas de trabajo para definir productos entregables y condiciones de intercambio de la información. Se inician contactos con Andesco (Asociación Nacional de Empresas Prestadoras de Servicios Públicos)
Junio: Se cuenta con una primera versión de la especificación funcional de la herramienta de recepción y validación de la información. 
</t>
  </si>
  <si>
    <t>Disposiciones de cabida y linderos actualizadas e implementadas</t>
  </si>
  <si>
    <t xml:space="preserve">Definir y adoptar  los rangos de tolerancia para los trámites relacionados con cabida y linderos </t>
  </si>
  <si>
    <t>GIT GESTIÓN CATASTRAL
CRISTIAN CAMILO - MARIA ANGÉLICA - CIAF</t>
  </si>
  <si>
    <t>Avance en la implementación de las disposiciones de cabida y linderos actualizadas</t>
  </si>
  <si>
    <t>Abril: Revisión de documentación y marco normativo. Elaboración de documento con propuesta metodológica para su definición.
Mayo: Se avanza en el cálculo Rangos de tolerancias
Junio: Finaliza procesamiento de datos y se generan estadísticas del comportamiento de variación de áreas.</t>
  </si>
  <si>
    <t>Ajuste al procedimiento para la atención de trámites de cabida y linderos</t>
  </si>
  <si>
    <t>GIT GESTIÓN CATASTRAL
JOSE ANTONIO OCHOA</t>
  </si>
  <si>
    <t>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t>
  </si>
  <si>
    <t xml:space="preserve">Capacitación del nuevo procedimiento para la atención de trámites de cabida y linderos a los funcionarios de la Subdirección y Direcciones Territoriales </t>
  </si>
  <si>
    <t>GIT GESTIÓN CATASTRAL
JOSE ANTONIO OCHOA - RENÉ TORRES</t>
  </si>
  <si>
    <t>Se define metodología de trabajo con CIAF para el montaje de cursos virtuales.</t>
  </si>
  <si>
    <t>Especificar la inclusión del trámite del trámite de cabida y linderos  en los sistemas COBOL y SNC</t>
  </si>
  <si>
    <t>GIT GESTIÓN CATASTRAL - JUAN CARLOS VERA</t>
  </si>
  <si>
    <t>N.A.</t>
  </si>
  <si>
    <t>Probar el desarrollo de la inclusión del trámite de cabida y linderos  en los sistemas COBOL y SNC</t>
  </si>
  <si>
    <t>Ejecución de estrategias para la implementación de la Política de Catastro Multipropósito, en el marco de las competencias misionales del IGAC</t>
  </si>
  <si>
    <t>Expedir la resolución de especificaciones técnicas para los procesos de actualización en el marco del catastro multipropósito</t>
  </si>
  <si>
    <t>SUBDIRECCIÓN DE CATASTRO
MARIA ANGÉLICA ACERO</t>
  </si>
  <si>
    <t>Avance en la Ejecución de estrategias para la implementación de la Política de Catastro Multipropósito</t>
  </si>
  <si>
    <t>Se recopilan las observaciones resultado de la socialización del proyecto de resolución. /// Se revisa cada una de las observaciones realizadas. /// Se emiten las versiones finales con los representantes del sector.</t>
  </si>
  <si>
    <t>Se expide la Resolución 388 de 2020 “Por la cual se establecen las especificaciones técnicas para los productos de información generados por los procesos de formación y actualización catastral con enfoque multipropósito”.</t>
  </si>
  <si>
    <t>Capacitar a funcionarios y contratistas de la Subdirección de Catastro y Direcciones Territoriales en lo relacionado con el catastro multipropósito</t>
  </si>
  <si>
    <t>SUBDIRECCIÓN DE CATASTRO
RENÉ TORRES</t>
  </si>
  <si>
    <t>Especificar la funcionalidad requerida para la actualización jurídica masiva de propietarios</t>
  </si>
  <si>
    <t xml:space="preserve">SUBDIRECCIÓN DE CATASTRO
</t>
  </si>
  <si>
    <t>Abril: Elaboración del documento AS-IS y TO-BE para la funcionalidad de cambio de propietario automático.
Mayo: Se finaliza la construcción de la Especificación cambio de nombre masivo
Junio: Se da por finalizada la actividad.</t>
  </si>
  <si>
    <t>Realizar las pruebas de la funcionalidad de actualización jurídica masiva de propietarios</t>
  </si>
  <si>
    <t>Especificar la funcionalidad requerida para la identificación de predios segregados</t>
  </si>
  <si>
    <t>Se cuenta con versión preliminar del documento.</t>
  </si>
  <si>
    <t>Realizar las pruebas de la funcionalidad de identificación de predios segregados</t>
  </si>
  <si>
    <t>Especificar la  funcional del Repositorio de Datos Maestro  RDM/SINIC</t>
  </si>
  <si>
    <t>SUBDIRECCIÓN DE CATASTRO</t>
  </si>
  <si>
    <t>Abril: El documento de especificaciones se encuentra en revisión final por parte de SNR e IGAC.
Mayo: Se revisó en conjunto el documento de especificaciones con SNR. 
Junio: Se da por finalizada la actividad.</t>
  </si>
  <si>
    <t>Probar la  funcional del Repositorio de Datos Maestro  RDM/SINIC</t>
  </si>
  <si>
    <t xml:space="preserve">Especificar las variables del componente catastral en el modelo LADM COL </t>
  </si>
  <si>
    <t>Abril: Se consolidó la versión 3.0 del Modelo LADM_COL.
Mayo: Se expidió la Resolución 499/20 LADM_COL
Junio: Se da por cumplida la actividad.</t>
  </si>
  <si>
    <t>Probar las variables del componente catastral en el modelo LADM COL para los sistemas SNC y COBOL</t>
  </si>
  <si>
    <t>Abril: Se finalizó la prueba productos de la cual se realizaron los ajustes requeridos.
Mayo: Se da por cumplida la actividad</t>
  </si>
  <si>
    <t>Especificar la funcionalidad para el aplicativo de captura de información en terreno CICA ajustado al modelo LADM COL</t>
  </si>
  <si>
    <t>Abril: Se elaboraron las historias de usuario correspondientes.
Mayo: Se da por cumplida la actividad</t>
  </si>
  <si>
    <t>Probar la funcionalidad para el aplicativo de captura de información en terreno CICA ajustado al modelo LADM COL</t>
  </si>
  <si>
    <t>Junio: Se realizan pruebas, ajustes y puesta en operación en actualizaciones Risaralda.</t>
  </si>
  <si>
    <t>Definir el protocolo de gobernanza del modelo LADM COL</t>
  </si>
  <si>
    <t>Abril: Se publica resolución "Por la cual se adopta el Modelo Extendido de Catastro Registro del Modelo LADM_COL" en la cual se definen lineamientos para la gobernanza del modelo.
Mayo: Se da por cumplida la Actividad</t>
  </si>
  <si>
    <t>Definir el protocolo para la asignación del NUPRE</t>
  </si>
  <si>
    <t>Abril: Se elaboró documento protocolo para la asignación de NUPRE, el cual será socializado con los delegados del sector.
Mayo: Se da por cumplida la Actividad</t>
  </si>
  <si>
    <t>Diagnóstico funcional del sistema nacional catastral en el marco de la política de catastro multipropósito</t>
  </si>
  <si>
    <t>Se realiza un ajuste en la actividad de acuerdo con el seguimiento realizado con la Dirección General. El avance a mayo de la actividad anterior era del 80%.</t>
  </si>
  <si>
    <t>Elaborar el procedimiento para la valoración masiva a partir de modelos econométricos para ser aplicados en los procesos de actualización de la presente vigencia.</t>
  </si>
  <si>
    <t>Se modifica la actividad por el procedimiento para la valoración masiva a partir de modelos econométricos.</t>
  </si>
  <si>
    <t>Elaborar el procedimiento para la identificación de cambios en los territorios a partir del uso de fuentes secundarias en los procesos de actualización de la presente vigencia.</t>
  </si>
  <si>
    <t xml:space="preserve">Se modifica la actividad identificación de cambios en los territorios a partir del uso de fuentes secundarias. </t>
  </si>
  <si>
    <t>Probar las funcionales del módulo de insumos</t>
  </si>
  <si>
    <t>Abril: Se realizaron las pruebas y se avanza con los ajustes correspondientes.
Mayo: Se finalizan las pruebas de las funcionales del módulo de insumos
Junio: Se da por cumplida la actividad.</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</si>
  <si>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</si>
  <si>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</si>
  <si>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GIT TIERRAS
ASTRID TORRES</t>
  </si>
  <si>
    <t>Porcentaje de solicitudes y requerimientos atendidos, en el marco de la Política de Reparación Integral a Víctimas y de sentencias de Restitución de Tierras</t>
  </si>
  <si>
    <t>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
Junio: En junio de acuerdo a la radicación CORIDIS llegaron 6 oficios relacionados con oficios de pertenencia los cuales fueron contestados a tiempo, evidencia archivo Actividad 1 reporte oficios atendidos-JUNIO.xls</t>
  </si>
  <si>
    <t>Atender con oportunidad el 90% de las solicitudes  recibidas en etapa administrativa para el cumplimiento de la Política de Restitución de Tierras y Ley de Víctimas</t>
  </si>
  <si>
    <t>Mayo: Se incluye está actividad en el plan de acción con el fin de identificar la oportunidad de respuesta
Junio: En junio a nivel nacional llegaron 84 solicitudes de información las cuales fueron atendidas en su totalidad</t>
  </si>
  <si>
    <t xml:space="preserve">Atender el 85% las solicitudes recibidas para el cumplimiento de la Política de Restitución de Tierras y Ley de Víctimas. </t>
  </si>
  <si>
    <t>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
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
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t>
  </si>
  <si>
    <t>Realizar seguimiento mensual  al cumplimiento de los autos, medidas cautelares y/o sentencias, proferidos por los juzgados especializados de restitución de tierras, para resguardos indígenas y territorios colectivos de comunidades negras</t>
  </si>
  <si>
    <t>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
Mayo: En mayo se entrego a la URT el avance de IGAC en ordenes relacionadas con restitución de tierras étnico en medidas cautelares y sentencias, así como en tutelas asociadas a temas étnicos
Junio: Se avanza en el seguimiento y las evidencia de trabajo están recopiladas en el archivo Seguimiento etnico_actividad 4-JUNIO.xls</t>
  </si>
  <si>
    <t>Área geográfica actualizada catastralmente</t>
  </si>
  <si>
    <t>Realizar la actualización física, jurídica y económica de 9 municipios del país (6.560.314 hectáreas)</t>
  </si>
  <si>
    <t>GIT GESTIÓN CATASTRAL
MARIA ANGÉLICA ACERO</t>
  </si>
  <si>
    <t>Avance en el proceso de actualización catastral</t>
  </si>
  <si>
    <t>La continuación de las siguientes etapas, especialmente la labor de reconocimiento predial esta sujeta a las disposiciones del Gobierno Nacional con respecto al trabajo en campo.</t>
  </si>
  <si>
    <t>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
Junio: 8 municipios Risaralda, zona urbana: finalizar identificación dinámica inmobiliaria e inicia reconocimiento con un equipo de 19 personas, logrando 211 y 64 predios reconocidos en Marsella y Belén de Umbría correspondientemente.</t>
  </si>
  <si>
    <t>Trámites de conservación catastral</t>
  </si>
  <si>
    <t>Realizar 267.201  trámites que requieren visita a terreno, incluidos los saldos de vigencias anteriores</t>
  </si>
  <si>
    <t>GIT GESTIÓN CATASTRAL</t>
  </si>
  <si>
    <t>Número de trámites de conservación catastral</t>
  </si>
  <si>
    <t>La producción de mutaciones es baja debido a que por las medidas bioseguridad a causa del COVID 19 no ha sido posible realizar visitas en campo.</t>
  </si>
  <si>
    <t>Realizar 172.871 trámites de oficina, incluidos los saldos de vigencias anteriores</t>
  </si>
  <si>
    <t>Mayo: Teniendo en cuenta las medidas de bioseguridad a causa del COVID 19, las DTs, se han concentrado en el trámite de mutaciones de oficina, dado que no es posible salir a campo.
Junio: Teniendo en cuenta las medidas de bioseguridad a causa del COVID 19, las DTs, se han concentrado en el trámite de mutaciones de oficina, dado que no es posible salir a campo.</t>
  </si>
  <si>
    <t>Realizar la actualización jurídica masiva de 400.276 predios</t>
  </si>
  <si>
    <t xml:space="preserve">Definir la línea base de tiempos promedio de respuesta del proceso de conservación </t>
  </si>
  <si>
    <t>Abril: Se presentó diagnóstico de trámites a la Dirección General, a fin de determinar un plan de acción para reducir tiempos y evacuación de los mismos.
Mayo: Se cuenta con línea base de tiempos promedio de respuesta del proceso de conservación 
Junio: Se da por cumplida la actividad.</t>
  </si>
  <si>
    <t xml:space="preserve">Reducir los tiempos de respuesta en un 5% conforme a la línea base </t>
  </si>
  <si>
    <t>Se está priorizando la evacuación de saldos de mutaciones de oficinas, es decir, mutaciones radicada a partir de 2019.</t>
  </si>
  <si>
    <t>Suministro y disposición de información catastral actualizada</t>
  </si>
  <si>
    <t>Realizar la consolidación y disposición de información catastral actualizada de forma mensual</t>
  </si>
  <si>
    <t>GIT ADMINISTRACIÓN DE LA INFORMACIÓN CATASTRAL</t>
  </si>
  <si>
    <t>Porcentaje de cumplimiento en el suministro y disposición de información catastral con relación a la programación</t>
  </si>
  <si>
    <t>Se actualizó la información del geoportal y datos abiertos, con la información correspondiente al mes, de acuerdo a la meta establecida.</t>
  </si>
  <si>
    <t xml:space="preserve">Realizar un diagnóstico de la calidad de la base cartográfica y alfanumérica para identificar una línea  base de inconsistencias </t>
  </si>
  <si>
    <t>Mayo: Se realizó un diagnóstico final de la base de datos catastral del componente alfanumérico y geográfico de los municipios jurisdicción del IGAC. Dando cumplimiento al 100% de la actividad.
Junio: Se da por cumplida la actividad</t>
  </si>
  <si>
    <t>Ajustar las inconsistencias que de acuerdo con el diagnóstico sean susceptibles de realizar de forma masiva</t>
  </si>
  <si>
    <t>Mayo: Se realiza un avance cualitativo para el mes de mayo se empieza con la revisión y el alistamiento de esta actividad.
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t>
  </si>
  <si>
    <t>Gestores habilitados en el marco de lo definido en el Plan Nacional de Desarrollo 2019-2022</t>
  </si>
  <si>
    <t>Promover_la_habilitación_de_gestores_catastrales</t>
  </si>
  <si>
    <t>Tramitar las solicitudes de habilitación del servicio público catastral en los términos de ley y de acuerdo con la regulación vigente</t>
  </si>
  <si>
    <t>GIT EVALUACIÓN , SEGUIMIENTO Y CONTROL DE LOS CATASTROS</t>
  </si>
  <si>
    <t>Número de Gestores Catastrales Habilitados en el marco de lo definido en el Plan Nacional de Desarrollo 2019-2022</t>
  </si>
  <si>
    <t>Solicitud AMBQ /// Solicitud MASORA, SOPO Y SESQUIE CND. /// Solicitud de Valle de Aburra</t>
  </si>
  <si>
    <t>Abril: Solicitudes de AMBQ
Mayo: Se recibieron las solicitudes de habilitación de los municipios de Planeta rica, Santa Marta y Gobernación de Cundinamarca
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t>
  </si>
  <si>
    <t>Habilitar mínimo cinco (5) Gestores Catastrales</t>
  </si>
  <si>
    <t>Habilitacion de MASORA</t>
  </si>
  <si>
    <t>Abril: Habilitación de Soacha
Mayo: Se adelantaron las actividades previstas en el cronograma de empalme con el municipio de Soacha y se realizó el seguimiento semanal al cronograma de empalme entre  Catastro Antioquia y los Municipios Asociados del Altiplano del Oriente - Masora.
Junio:  Habilitación  AMB: Resolución No. 602 del 25-06-2020 " Por medio de la cual habilita como gestor catastral al Área Metropolitana de Barranquilla - AMB"</t>
  </si>
  <si>
    <t>Diseñar procedimiento para la entrega de información catastral por parte de los gestores habilitados</t>
  </si>
  <si>
    <t>Abril: Elaboración del procedimiento (se publicará en mayo). Se ajustó el proyecto de resolución para el inicio de la operación de gestores catastrales, la cual está para revisión del DANE
Mayo: Se ajustó el proyecto de resolución para el servicio al ciudadano interoperabilidad y empalme, la cual está para revisión del DANE
Junio: Construcción del proyecto de resolución con diferentes dependencias IGAC,   "Por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
Ejecución Empalme de MASORA Y municipio de Soacha.</t>
  </si>
  <si>
    <t>Implementación  de las políticas de gestión y desempeño institucional (MIPG)</t>
  </si>
  <si>
    <t>Actualizar la documentación asociada al proceso de Gestión Catastral</t>
  </si>
  <si>
    <t>Avence en la actualizacion, implemntacion y seguimeinto de las actividades de MIPG</t>
  </si>
  <si>
    <t>Mayo: Se realizaron reuniones con los GIT lideradas por la OAP para explicar y contextualizar la labor a realizar con la documentación, donde la OAP ofreció el apoyo para poder migrar los manuales de procedimientos a la nueva plantilla y revisión metodológica.
Junio: La OAP migró 4 procedimentos a la nueva plantilla para revisión técnica por parte de los GIT. 
1. Formación Catastral y actualización de la Formación Catastral.
2. Atención a requerimientos judiciales de jueces y/o magistrados civiles especializados en restitución de tierras, en el marco de la ley 1448 de 2011
3. Protocolo para la verificación de la Georeferenciación realizada por la unidad de restitución de tierras.
4. Habilitación de Gestores Catastrales (nuevo)</t>
  </si>
  <si>
    <t>Realizar el seguimiento de las actividades contempladas en el Plan Anticorrupción del proceso.</t>
  </si>
  <si>
    <t>Mayo: Se realizaron 4 foros "Mesas virtuales de catastro multipropósito" realizadas con la Directora del IGAC, la Subdirectora de Catastro y la Alta Consejera para las Regiones.
Junio: Se realizó 1 foro el 3 de junio con los siguiente Departmentos invitados: Guainía, Guaviare, San Andrés y Vaupés.</t>
  </si>
  <si>
    <t>Revisar y actualizar el mapa de riesgos</t>
  </si>
  <si>
    <t>Mayo: Se realizó reunión de entendimiento de la matriz de riesgos y se elabora una primera propuesta de ajuste de los riesgos actuales, sin embargo se dio claridad que se debe esperar a la socialización de la política de administración de riesgos de la entidad.
Junio: En espera de recibir las asesorías correspondientes que ayudarán a realizar la actualización de la matriz de riesgos.</t>
  </si>
  <si>
    <t>Crédito de banca multilateral implementado</t>
  </si>
  <si>
    <t>Adelantar proceso de contratación de operadores para 2021 y 2022</t>
  </si>
  <si>
    <t>SUBDIRECCIÓN DE CATASTRO
DIANA CAROLINA NARANJO
CLAUDIA RODRÍGUEZ</t>
  </si>
  <si>
    <t>Avance en la implementación del proyecto de Catastro Multipropósito, en el marco del crédito de la banca multilateral</t>
  </si>
  <si>
    <t>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
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t>
  </si>
  <si>
    <t>Adelantar el diseño y contratación del plan de calidad y supervisión para la operación del proyecto 2021 y 2022</t>
  </si>
  <si>
    <t>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
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
Junio: Se elaboró la propuesta de Términos de Referencia para la contratación de una consultoría individual para "Diseñar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t>
  </si>
  <si>
    <t>Gestión Contractual</t>
  </si>
  <si>
    <t>Procesos de Contratación suscritos y perfeccionados</t>
  </si>
  <si>
    <t>2. Plan Anual de Adquisiciones</t>
  </si>
  <si>
    <t>Direccionamiento_Estratégico_y_Planeación</t>
  </si>
  <si>
    <t>2.1. Planeacion Institucional</t>
  </si>
  <si>
    <t>Revisar, consolidar y publicar el Plan Anual de Adquisiciones a nivel nacional</t>
  </si>
  <si>
    <t>GIT Contratacion</t>
  </si>
  <si>
    <t>Porcentaje  de contratación adelantados</t>
  </si>
  <si>
    <t>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t>
  </si>
  <si>
    <t>En el segundo trimestre se realizaron 7 actualizaciones al Plan Anual de Adquisiciones.</t>
  </si>
  <si>
    <t>Elaborar los procesos de contratación utilizando las plataformas dispuestas por el Gobierno Nacional</t>
  </si>
  <si>
    <t>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t>
  </si>
  <si>
    <t xml:space="preserve">Durante el segundo trimestre se realizaron los procesos de contratación solicitadas por las áreas de la Sede Central y Direcciones Territoriales.   </t>
  </si>
  <si>
    <t>Apoyo contractual para el crédito de banca multilateral incluye: trámites en el marco del crédito vigente.</t>
  </si>
  <si>
    <t xml:space="preserve"> /// Se  realizarón reuniones con el Banco Mundial., para revisar el plan de compras, a lo cual fue remitido al Banco para su revisión y mediante correo dieron respuesta de no objeción frente al PAA /// </t>
  </si>
  <si>
    <t>Se realizaron 5 mesas de trabajo en plataformas virtuales durante el segundo trimestre de 2020</t>
  </si>
  <si>
    <t>Brindar acompañamiento a las diferentes áreas del IGAC en asuntos contractuales en desarrollo de los procesos</t>
  </si>
  <si>
    <t>Se apoyó  a las áreas ordenadoras del gasto en temas de contratación /// Se socializó la Resolución 184 de 2020, con el personal de contratación de la entidad /// Se continua prestando apoyo en temas de contratacion a las diferentes áreas  del Instituto</t>
  </si>
  <si>
    <t>Se prestó el apoyo en temas de contratación a los ordenadores de gastos y a los funcionarios designados de las diferentes áreas del instituto para la elaboración de los procesos contractuales</t>
  </si>
  <si>
    <t>Elaborar informe de los procesos de contratación mensuales.</t>
  </si>
  <si>
    <t>Se realizó el informe consolidado mensual de contratación</t>
  </si>
  <si>
    <t>Bienes de consumo y devolutivos registrados en el sistema</t>
  </si>
  <si>
    <t>10. Plan Estratégico de Tecnologías de la Información y las Comunicaciones PETI</t>
  </si>
  <si>
    <t>Actualizar y mantener el modulo ERP (SAE y SAI) todos los meses</t>
  </si>
  <si>
    <t>Almacen General</t>
  </si>
  <si>
    <t>Porcentaje de bienes de consumo y devolutivos registrados en el sistema</t>
  </si>
  <si>
    <t xml:space="preserve">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t>
  </si>
  <si>
    <t>Se realizó el proceso de cierre mensual en el ERP módulo SAI y SAE, se generaron y enviaron los correspondientes backup de los dos módulos a Nivel a Nacional</t>
  </si>
  <si>
    <t xml:space="preserve">Depurar inventario, propiedad planta y equipo, y realizar el levantamiento del mismo. </t>
  </si>
  <si>
    <t xml:space="preserve">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t>
  </si>
  <si>
    <t>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t>
  </si>
  <si>
    <t>Custodiar y controlar el ingreso y salida de elementos</t>
  </si>
  <si>
    <t>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</si>
  <si>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t>
  </si>
  <si>
    <t>Realizar el proceso de bajas de bienes</t>
  </si>
  <si>
    <t>6. Plan Institucional de Capacitación</t>
  </si>
  <si>
    <t>Elaborar y publicar tips (recomendaciones sencillas y precisas sobre los temas más relevantes).</t>
  </si>
  <si>
    <t>Se realizaron tips para los temas de ingreso, reintegro, traspaso, inventario individual y paz y salvos y para los temas de ingreso, solicitud de bienes y  traspaso</t>
  </si>
  <si>
    <t>Socialización, capacitación y acompañamiento a las Direcciones Territoriales en los tema de almacen</t>
  </si>
  <si>
    <t xml:space="preserve">Capacitación almacenistas tema: almacenamiento y organización de bienes y manual procedimientos baja de bienes   </t>
  </si>
  <si>
    <t xml:space="preserve">Socializaciones y sensibilizaciones en temas en contratación y supervisión </t>
  </si>
  <si>
    <t>Realizar capacitaciones a los funcionarios y contratistas del Instituto de acuerdo a la actualización de los  Manuales de Contratación y supervisión e interventoría y demas formatos</t>
  </si>
  <si>
    <t>Actividades de socialización y sensibilizaciones realizadas</t>
  </si>
  <si>
    <t>Se realizaron capacitaciones durante el segundo trimestre de 2020</t>
  </si>
  <si>
    <t>Elaborar y publicar tips (recomendaciones sencillas y precisas sobre los temas más relevantes a tener en cuenta en las diferentes etapas contractuales)</t>
  </si>
  <si>
    <t xml:space="preserve">Se elaboraron y se publicaron tips en el segundo trimestre    </t>
  </si>
  <si>
    <t>Coordinadora de gestión documental</t>
  </si>
  <si>
    <t>Se realizó cronograma para la actualización de los documentos vigentes del proceso</t>
  </si>
  <si>
    <t>Se realizó el reporte del primer cuatrimestre del plan anticorrupción</t>
  </si>
  <si>
    <t>Implementar oportunidades de mejora relacionadas al cumplimiento del FURAG que apliquen al proceso.</t>
  </si>
  <si>
    <t>Gestión de Comunicaciones y Mercadeo</t>
  </si>
  <si>
    <t>5.6.Fortalecimiento de mecanismos y escenarios de difusión de la información académica, técnica y científica de la gestión misional.</t>
  </si>
  <si>
    <t>Información y Comunicación</t>
  </si>
  <si>
    <t>5.5. Transparencia, acceso a la información pública y Lucha contra la Corrupción</t>
  </si>
  <si>
    <t xml:space="preserve">Ampliar y/o actualizar la oferta de productos en la tienda virtual de la entidad. </t>
  </si>
  <si>
    <t>Productos</t>
  </si>
  <si>
    <t>Oficina Difusión y Mercadeo/Oficina TIC</t>
  </si>
  <si>
    <t>Porcentaje de servicios de información implementados</t>
  </si>
  <si>
    <t>Durante el trimestre se realizó el rediseño de la página de inicio de la Tienda Virtual, incorporando imágenes de la exposición “Conoce Colombia sin salir de casa”</t>
  </si>
  <si>
    <t>Realizar campañas en medios digitales sobre la oferta de productos y servicios que genera la entidad.</t>
  </si>
  <si>
    <t>Campañas</t>
  </si>
  <si>
    <t>Oficina Difusión y Mercadeo</t>
  </si>
  <si>
    <t>Se desarrolló tema para la siguente campaña: Catálogo de bienes y servicios_x000D_
Se realizó la propuesta de catálogo digital de productos y servicios, la cual se encuentra en la ruta _x000D_
https://issuu.com/agiraldo-igac.gov/docs/catalogo_bienes_2020_x000D_
Desarrollo de seis (6) piezas para imagenes de campañas:_x000D_
- Piezas campaña anticorrupción_x000D_
Como parte de la campaña interna anticorrupción, se desarrollaron una serie de piezas para difundir ante los servidores del instituto la importancia de combatir la corrupción._x000D_
-Video Certificado catastral._x000D_
En este video se explica paso a paso cómo hacer la solicitud de certificado catastral_x000D_
. Imagen campaña “Eres parte, comparte”_x000D_
Se plantea la línea gráfica de la campaña “Eres parte, comparte” con la que se busca hacer partícipe a los servidores del Instituto (en primera instancia) de la amplia oferta de productos, servicios y conocimiento generado por la entidad_x000D_
- Subtitulación video campaña anticorrupción. _x000D_
Para garantizar la transmisión del mensaje del video sobre la lucha contra la corrupción, se subtitula el video para presentación en pantallas de la entidad._x000D_
- Imagen Día de los bosques._x000D_
Como parte de la campaña de difusión de productos de la entidad, se realiza esta pieza que reconoce el Día internacional de los bosques y presenta una publicación asociada al tema._x000D_
- Imagen Día del agua._x000D_
Como parte de la campaña de difusión de productos de la entidad, se realiza esta pieza que reconoce el Día mundial del agua y presenta una publicación asociada al tema.</t>
  </si>
  <si>
    <t xml:space="preserve">Campaña “Día del Suelo”:_x000D_
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
</t>
  </si>
  <si>
    <t>Diseñar y divulgar diferentes contenidos digitales y/o análogos sobre la información que genera el IGAC.</t>
  </si>
  <si>
    <t>Diseño y divulgación de 53 piezas para contenidos digitales y análogos a nivel de las diferentes líneas de producción de la entidad</t>
  </si>
  <si>
    <t>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t>
  </si>
  <si>
    <t xml:space="preserve">Participar en foros y/o charlas y/o talleres y/o capacitaciones que tengan como propósito posicionar la marca IGAC y su oferta institucional.  </t>
  </si>
  <si>
    <t>Eventos</t>
  </si>
  <si>
    <t>Participación en dos (2) eventos a nivel nacional: 1. Atención evento macro rueda de negocios 2020 Rionegro (Antioquia) y 2. Congreso Nacional de Municipios 2020 en Cartagena (Bolívar).</t>
  </si>
  <si>
    <t>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t>
  </si>
  <si>
    <t xml:space="preserve">Realizar alianzas estratégicas con diferentes universidades a nivel nacional para intercambiar el conocimiento investigativo a través de la biblioteca virtual. </t>
  </si>
  <si>
    <t>Se enviaron 24 solicitudes a diferentes universidades y entidades públicas y/o privadas para los futuros procesos de convenios del Igac a través de los servicios de biblioteca virtual.</t>
  </si>
  <si>
    <t>Diseñar el Plan de Mercadeo del Instituto teniendo en cuenta las prioridades de la inversión para la actual vigencia.</t>
  </si>
  <si>
    <t>Plan de Mercadeo</t>
  </si>
  <si>
    <t>Porcentaje avance de los documentos de lineamientos técnicos realizados</t>
  </si>
  <si>
    <t>Se diseño y entrego el documento que contiene el plan de mercadeo del instituto, disponible en el Drive evidencias del Proceso Gestión de Comunicaciones y Mercadeo</t>
  </si>
  <si>
    <t>Implementar el Plan de Mercadeo del Instituto teniendo en cuenta las prioridades de la inversión para la actual vigencia.</t>
  </si>
  <si>
    <t>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t>
  </si>
  <si>
    <t>Realizar el análisis estratégico de productos (Publicaciones e investigaciones) que genera el IGAC.</t>
  </si>
  <si>
    <t xml:space="preserve"> análisis estratégico de productos</t>
  </si>
  <si>
    <t>Ingresos por ventas de bienes y servicios</t>
  </si>
  <si>
    <t xml:space="preserve">5.6.Fortalecimiento de mecanismos y escenarios de difusión de la información académica, técnica y científica de la gestión misional. </t>
  </si>
  <si>
    <t>Realizar seguimiento y monitoreo, asi como diseñar estrategias comerciales para el cumplimiento de la meta de ventas de contado en la Sede Central.</t>
  </si>
  <si>
    <t>Porcentaje de cumplimiento de ingresos por venta de bienes y servicios de la entidad</t>
  </si>
  <si>
    <t>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
correspondiente al 2,43% de la meta total anual, se obtuvieron ingresos de contado por valor de $_x000D_
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t>
  </si>
  <si>
    <t>Para el segundo trimestre se obtubieron ingresos para la sede central de $129.862.964. Fuente SIIF</t>
  </si>
  <si>
    <t>Realizar seguimiento, monitoreo , asi como diseñar estrategias comerciales para el cumplimiento de la meta de ventas de contado en las 22 Direcciones Territoriales</t>
  </si>
  <si>
    <t>La meta establecida para el mes de enero en las DT es de $286.815,918,de las cuales ingresaron $357.531.500 correspondinte 3,88%de cumplimiento sobre el total /// La meta establecida para las direcciones territoriales en el mes de febrero estaba fijada en_x000D_
$476.992.395 correspondiente al 5,18% de la meta total anual, se obtuvieron ingresos de contado_x000D_
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t>
  </si>
  <si>
    <t>Para el segundo trimestre las Direcciones Territoriales a nivel nacional se generaron ingreos por $ 234.758.682. Fuente SIIF</t>
  </si>
  <si>
    <t>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t>
  </si>
  <si>
    <t xml:space="preserve">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
Por la dependencia de Catastro se registraron unos ingresos de $1.894.886.144_x000D_
Las dependencias Agrología, CIAF, Geografía y Cartografía no generaron ingresos por convenios para el mes de marzo de 2020._x000D_
</t>
  </si>
  <si>
    <t>Para el segundo trimestre se generaron ingresos por convenios por valor de $298.681.000. Fuente SIIF</t>
  </si>
  <si>
    <t>Plan estratégico de comunicaciones del IGAC</t>
  </si>
  <si>
    <t>Diseñar el plan de comunicaciones de la Entidad para la vigencia 2020</t>
  </si>
  <si>
    <t>Plan de comunicaciones</t>
  </si>
  <si>
    <t>Porcentaje avance Implementación Estrategía de comunicación.</t>
  </si>
  <si>
    <t>Se diseño y entrego el documento que contiene el plan de comunicaciones del instituto, disponible en el Drive evidencias del Proceso Gestión de Comunicaciones y Mercadeo</t>
  </si>
  <si>
    <t>Implementar el Plan de comunicaciones de la Entidad para la vigencia 2020</t>
  </si>
  <si>
    <t>Se avanzó en un 40% en la implementación del Plan de Comuniaciones Se ha venido posicionando al Instituto como una entidad en proceso de modernización y_x000D_
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t>
  </si>
  <si>
    <t>Diseñar la estrategia de divulgación instuticional de la política de catastro multipropósito según los lineamientos y metas del Plan de Desarrollo  Nacional PND 2018-2022.</t>
  </si>
  <si>
    <t>Estrategia</t>
  </si>
  <si>
    <t>Se diseño y entrego el documento que contiene la estrategia de divulgación de la política de catastro multipropósito del instituto, disponible en las evidencias del Drive del Proceso Gestión de Comunicaciones y Mercadeo</t>
  </si>
  <si>
    <t>Implementar la estrategia de divulgación instuticional de la política de catastro multipropósito según los lineamientos y metas del Plan de Desarrollo  Nacional PND 2018-2022.</t>
  </si>
  <si>
    <t>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t>
  </si>
  <si>
    <t>MIGP implementado</t>
  </si>
  <si>
    <t>Actualizar la información documentada  vigente del proceso.</t>
  </si>
  <si>
    <t xml:space="preserve">Porcentaje de implementación de la estrategia de divulgación ejecutada </t>
  </si>
  <si>
    <t>Realizar las actividades contempladas en el plan anticorrupción a cargo del proceso.</t>
  </si>
  <si>
    <t xml:space="preserve">Durante el primer y segundo trimestre se avanzó en un 50% en la realización de las actividades contempladas en el Plan Anticorrupción. </t>
  </si>
  <si>
    <t>Identificar las acciones de mejora relacionadas al cumplimiento del FURAG que apliquen al proceso</t>
  </si>
  <si>
    <t xml:space="preserve">Revisado y validado el ejercicio de identificación de las acciones de mejora  se evidenció  que no existen acciones relacionadas en el cumplimiento del FURAG que le apliquen al  proceso. </t>
  </si>
  <si>
    <t>Revisar y actualizar el mapa de riesgos del proceso de acuerdo a la politica de riesgo aprobada</t>
  </si>
  <si>
    <t>Gestión de Servicios Administrativos</t>
  </si>
  <si>
    <t>Fortalecimiento de la Infraestructura Física del IGAC a nivel nacional</t>
  </si>
  <si>
    <t>1.6. Mejoramiento en la prestación del servicio a la ciudadanía.</t>
  </si>
  <si>
    <t>3.17. Mejora Normativa</t>
  </si>
  <si>
    <t xml:space="preserve">Actualizar el diagnostico de las necesidades de infraestructura fìsica  a nivel nacional </t>
  </si>
  <si>
    <t>GIT Servicios Administrativos</t>
  </si>
  <si>
    <t xml:space="preserve"> Porcentaje de avance del Plan de Infraestructura Física del IGAC implementado</t>
  </si>
  <si>
    <t>Se adelanta proceso para contratatar profesionales para el desarrollo de actividades de infraestructura // Se contrata personal para infraestructura y se inicia diagnòstico con 3 sedes.  // Se avanza en el diagnòstico con el 40.9%  de las sedes visitadas</t>
  </si>
  <si>
    <t>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t>
  </si>
  <si>
    <t>Elaborar el plan de infraestructura corto y largo plazo</t>
  </si>
  <si>
    <t>Coordinar y realizar seguimiento al  mantenimiento de las sedes  planteadas en el proyecto de fortalecimiento de la infraestructura fisica a nivel nacional.</t>
  </si>
  <si>
    <t>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t>
  </si>
  <si>
    <t xml:space="preserve">Se realizó la intervención de las ventanillas de atención a nivel nacional con su respectivos intercomunicador de doble vía </t>
  </si>
  <si>
    <t>Coordinar y realizar seguimiento al  adecuación de las sedes  planteadas en el proyecto de fortalecimiento de la infraestructura fisica a nivel nacional.</t>
  </si>
  <si>
    <t>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t>
  </si>
  <si>
    <t>Se realizó seguimiento en el pago del arriendo de la Dirección Territorial del Meta.</t>
  </si>
  <si>
    <t>Coordinar y realizar seguimiento a la ampliación de las sedes  planteadas en el proyecto de fortalecimiento de la infraestructura fisica a nivel nacional.</t>
  </si>
  <si>
    <t>Se realiza mantenimiento a motobombas sede central // Se realiza mantenimiento de aires aoondicionados sede central // Por aislamiento cuarentena para la prevenciòn por covic 19, no se realiza mantenimiento de equipos</t>
  </si>
  <si>
    <t>Por la cuarentena estricta y obligatoria que cuenta el país no se ha podido realizar ninguna actividad frente a las sedes ampliadas.</t>
  </si>
  <si>
    <t>Sistema de transporte del IGAC en operación</t>
  </si>
  <si>
    <t>8. Plan de Trabajo Anual en Seguridad y Salud en el Trabajo</t>
  </si>
  <si>
    <t>Coordinar y realizar seguimiento a los contratos relacionados con el servicio de transporte y suministros del parque automotor de la entidad.</t>
  </si>
  <si>
    <t xml:space="preserve">Porcentaje de avance plan de seguridad vial Implementado </t>
  </si>
  <si>
    <t>Contrato transporte especial: se atendió solicitud a demanda de la Sub. Catastro; se adelantaron las condiciones técnicas para el nuevo contrato.
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t>
  </si>
  <si>
    <t xml:space="preserve">Durante el segundo trimestre se realizó el seguimiento de los contratos relacionados con el servicio de transporte y suministros del parque automotor de la entidad   </t>
  </si>
  <si>
    <t xml:space="preserve">Brindar el soporte administrativo del parque automotor propio </t>
  </si>
  <si>
    <t>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t>
  </si>
  <si>
    <t xml:space="preserve">Se brindó el soporte administrativo del parque automotor propio. </t>
  </si>
  <si>
    <t>Actualizar e implementar el Plan Estrategico de Seguridad Vial y los documentos relacionados con el parque automotor del IGAC.</t>
  </si>
  <si>
    <t>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t>
  </si>
  <si>
    <t xml:space="preserve">Se está actualizando el Plan Estratégico de Seguridad Vial                   </t>
  </si>
  <si>
    <t>Mantenimiento y operación del Sistema de Gestión Ambiental</t>
  </si>
  <si>
    <t>Ejecutar y realizar seguimiento al cumplimiento de los cinco programas del sistema de gestión ambiental a nivel nacional</t>
  </si>
  <si>
    <t>Porcentaje de avance del plan de mantenimiento del SGA Implementado</t>
  </si>
  <si>
    <t>Efectividad</t>
  </si>
  <si>
    <t>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t>
  </si>
  <si>
    <t xml:space="preserve">Se ha realizado el seguimiento al cumplimiento de los cinco programas del sistema de gestión ambiental a nivel nacional           </t>
  </si>
  <si>
    <t>Actualizar y realizar seguimiento al cumplimiento legal ambiental del IGAC a nivel nacional</t>
  </si>
  <si>
    <t xml:space="preserve">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t>
  </si>
  <si>
    <t xml:space="preserve">Se realizó e seguimiento a nivel nacional del cumplimiento legal ambiental del IGAC   </t>
  </si>
  <si>
    <t>Se realizó un cronograma de intervención a la documentación vigente del proceso</t>
  </si>
  <si>
    <t xml:space="preserve">Se realizó el reporte del primer cuatrimestre del plan anticorrupción a cargo del proceso, </t>
  </si>
  <si>
    <t>Implementar oportunidades de mejora relacionadas al cumplimiento del FURAG que apliquen al proceso en la vigencia.</t>
  </si>
  <si>
    <t>Gestión de Tecnologías de la Información</t>
  </si>
  <si>
    <t>Marco estrategico de TI</t>
  </si>
  <si>
    <t>10.Plan Estratégico de Tecnologías de la Información y las Comunicaciones PETI</t>
  </si>
  <si>
    <t>1.2. Fortalecimiento del ecosistema digital para la gestión misional de la Entidad.</t>
  </si>
  <si>
    <t>3.11. Gobierno Digital, antes Gobierno en Línea</t>
  </si>
  <si>
    <t xml:space="preserve">Ejecutar el Plan de Sensibilización del SGSI de la Vigencia </t>
  </si>
  <si>
    <t>Registros de asistencia y/o correos electronicos</t>
  </si>
  <si>
    <t>Porcentaje de implementación del marco estrategico de TI</t>
  </si>
  <si>
    <t xml:space="preserve">Se realizaron dos sensibilizaciones a través de correos electronicos del 19 y del 25 de junio. Se realizó capacitación en seguridad en el manejo del correo electronico con el proveedor Xertica. </t>
  </si>
  <si>
    <t xml:space="preserve">Apoyar a los procesos que cuentan con activos de información actualizados en la identificación, valoración y  tratamiento de riesgos de seguridad de la información </t>
  </si>
  <si>
    <t xml:space="preserve">Riesgos actualizados </t>
  </si>
  <si>
    <t>Actualizar el PETIC de acuerdo con el marco de referencia de arquitectura empresarial</t>
  </si>
  <si>
    <t>PETIC</t>
  </si>
  <si>
    <t>No se presenta avance en este periodo y la meta está programada para el cuarto periodo.</t>
  </si>
  <si>
    <t xml:space="preserve">Incrementar o elevar el nivel de los servicios presentados en el catálogo de la plataforma de interoperabilidad </t>
  </si>
  <si>
    <t>Certificación MinTic</t>
  </si>
  <si>
    <t>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t>
  </si>
  <si>
    <t xml:space="preserve">Implementar la politica de gobierno digital </t>
  </si>
  <si>
    <t>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t>
  </si>
  <si>
    <t xml:space="preserve">Apoyar a las áreas en la  actualización del inventario de activos de información </t>
  </si>
  <si>
    <t>Matriz de inventarios de activos</t>
  </si>
  <si>
    <t>Actualmente se inició el trabajo de identificación de los activos de información asociados a los procesos de Gestión Jurídica y Regulación.</t>
  </si>
  <si>
    <t xml:space="preserve">Implementar controles de seguridad de la información </t>
  </si>
  <si>
    <t>Controles implementados</t>
  </si>
  <si>
    <t>Fortalecimiento tecnológico para la implementación del SINIC/RMD</t>
  </si>
  <si>
    <t>Realizar las espécificaciones técnicas para la contratación de prueba de concepto del Repositorio de Datos Maestro  RDM/SINIC</t>
  </si>
  <si>
    <t>Documento de especificaciones tecnicas</t>
  </si>
  <si>
    <t>Porcentaje implementación SINIC</t>
  </si>
  <si>
    <t>Construcción de la ARQUITECTURA RDM</t>
  </si>
  <si>
    <t xml:space="preserve">Implementar la extracción de datos  de los sistemas catastrales  al modelo LADM COL </t>
  </si>
  <si>
    <t>Pantallazo del código fuente que se encuetra  versionado en el GITLAB.</t>
  </si>
  <si>
    <t>Se implementaron los ETL de extracción COBOL /SNC requerido para la generación de insumos en el estándar LADM_COL</t>
  </si>
  <si>
    <t>implementar las funcionalidades del aplicativo de captura de información en terreno CICA ajustado al modelo LADM COL</t>
  </si>
  <si>
    <t>Panatallazo del código fuente que se encuetra  versionado en el GITLAB.</t>
  </si>
  <si>
    <t>Se realizaron las funcionalidades primera versión del aplicativo de captura de información en terreno CICA ajustado al modelo LADM COL</t>
  </si>
  <si>
    <t>Realizar la puesta en producción del aplicativo de captura de información en terreno CICA ajustado al modelo LADM COL</t>
  </si>
  <si>
    <t>Aplicación desplegada en ambiente productivo (Enlace)</t>
  </si>
  <si>
    <t xml:space="preserve">Se realizó  entrega de la primera versión del aplicativo CICA que incorpora las variables el modelo de aplicación de levantamiento catastral LADM_COL (Captura de Información Catastral de Actualización) para inicio de la captura en campo de los municipios de Risaralda.  </t>
  </si>
  <si>
    <t>Apoyar en la definición del protocolo de gobernanza del modelo LADM COL</t>
  </si>
  <si>
    <t>Protocolo de gobernanza modelo LADM COL</t>
  </si>
  <si>
    <t>Se elaboró el documento de asignación de NUPRE, que tiene como  objetivo definir  los principios técnicos generales para la administración del NUPRE requerido en la gestión catastral en el rol de regulador en materia catastral.</t>
  </si>
  <si>
    <t>Implementar el protocolo para la asignación del NUPRE</t>
  </si>
  <si>
    <t xml:space="preserve">Se adelanto el convenio suscrito con la  Unidad Administrativa Especial de Catastro - UAECD  para la entrega del algoritmo para  generar las series de los códigos NUPRE. </t>
  </si>
  <si>
    <t>Realizar las pruebas no funcionales del módulo de insumos sobre la plataforma SNR</t>
  </si>
  <si>
    <t>Evidencias de la ejecución de pruebas no funcionales sobre el sistema de transición en la platafoma SNR</t>
  </si>
  <si>
    <t>Se realizaron pruebas de generación de insumos en formato XTF</t>
  </si>
  <si>
    <t>Realizar las especificaciones técnica  para adelantar la contratación de analisis, diseño e implementación del Repositorio de Datos Maestro</t>
  </si>
  <si>
    <t>Funcionalidades de software implementadas</t>
  </si>
  <si>
    <t>Implementar la  funcionalidad requerida para la actualización jurídica masiva de propietarios</t>
  </si>
  <si>
    <t>Porcentaje de implementación de las funcionalidades</t>
  </si>
  <si>
    <t>Realizar la puesta en producción de la funcionalidad requerida para la actualización jurídica masiva de propietarios</t>
  </si>
  <si>
    <t>Implementar la funcionalidad requerida para la identificación de predios segregados</t>
  </si>
  <si>
    <t>Evidencia de que el  código fuente se encuetra  versionado en el GITLAB.</t>
  </si>
  <si>
    <t>Realizar la puesta en producción de la funcionalidad requerida para la identificación de predios segregados</t>
  </si>
  <si>
    <t>Implementar la funcionalidad requerida para la generación de reportes de los sistemas catastrales</t>
  </si>
  <si>
    <t>Pantallazo GITLAB</t>
  </si>
  <si>
    <t>Se desarrolló la calculadora para determinar costos de Catastro Multipropósito.  Se inició desarrollo para la generación de reportes de Seguimiento a Trámites de la territoriales que operan en el SNC</t>
  </si>
  <si>
    <t>Realizar la puesta en producción de la funcionalidad de generación de reportes de los sistemas catastrales</t>
  </si>
  <si>
    <t>Ajustar el modelo de liquidación de avalúos catastrales</t>
  </si>
  <si>
    <t>Se preparó el ambiente de desarrollo y de pruebas para los casos de Liquidación de Avalúos catastrales.</t>
  </si>
  <si>
    <t>Realizar la puesta en producción de liquidación de avalúos catastrales</t>
  </si>
  <si>
    <t>Ajustar la funcionalidad de notificación de actos administrativos en el SNC</t>
  </si>
  <si>
    <t>Se ajustó el avance de los trámites en las actividades de vía administrativa, esto permite que el sistema fluya dentro de las actividades de notificación. Se realizó el ajuste por la suspensión de actividades del proceso de notificación de vía administrativa.</t>
  </si>
  <si>
    <t>Realizar la puesta en producción de notificación de actos administrativos en el SNC</t>
  </si>
  <si>
    <t>Se realizó despliegue en producción el 30 de mayo de 2020,  del ajuste sobre el avance de los trámites en las actividades de vía administrativa, esto permite que el sistema fluya dentro de las actividades de notificación.</t>
  </si>
  <si>
    <t xml:space="preserve">Ajustar la funcionalidad de sincronización de tareas en el SNC </t>
  </si>
  <si>
    <t>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"CANCELADO", Se realiza ajuste para que en la finalización de trámites, también finalice la tarea con el usuario correspondiente.</t>
  </si>
  <si>
    <t>Realizar la puesta en producción de sincronización de tareas en el SNC</t>
  </si>
  <si>
    <t>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t>
  </si>
  <si>
    <t>Realizar la implementación del micrositio de Catastro Multipropósito</t>
  </si>
  <si>
    <t>Micrositio implementado</t>
  </si>
  <si>
    <t>índice de capacidad en la prestación de servicios de tecnología.</t>
  </si>
  <si>
    <t>Realizar la puesta en producción del micrositio de Catastro Multipropósito</t>
  </si>
  <si>
    <t>Micrositio puesto en producción</t>
  </si>
  <si>
    <t>Consolidar la información de sistema COBOL a nivel central</t>
  </si>
  <si>
    <t xml:space="preserve">Migración de servidores </t>
  </si>
  <si>
    <t>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t>
  </si>
  <si>
    <t>MIPG Implementado</t>
  </si>
  <si>
    <t xml:space="preserve">Documentos actualizados </t>
  </si>
  <si>
    <t>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t>
  </si>
  <si>
    <t>Actividades realizadas</t>
  </si>
  <si>
    <t>Se realizaron las actividades contempladas dentro del plan anticorrupcíón y se realizó el respectivo seguimiento en el mes de mayo. Evidencia: Plan anticorrupción con seguimiento dispuesto en el drive</t>
  </si>
  <si>
    <t>Acciones identificadas</t>
  </si>
  <si>
    <t>Implementar oportunidades de mejora relacionadas al cumplimiento del FURAG que apliquen al proceso</t>
  </si>
  <si>
    <t>Acciones implementadas</t>
  </si>
  <si>
    <t>Mapa de riesgo revisado y actualizado</t>
  </si>
  <si>
    <t xml:space="preserve">Gestión del conocimiento, investigación e innovación </t>
  </si>
  <si>
    <t>Proyectos de innovación e investigación  para la optimización y/o validación técnica   de procesos en Agrología, Geografía,Cartografía y/o Catastro</t>
  </si>
  <si>
    <t>5.4. Identificación e incorporación de avances tecnológicos e innovación en procesos misionales</t>
  </si>
  <si>
    <t>Gestión del Conocimiento y la Innovación</t>
  </si>
  <si>
    <t>6.14. Gestión del conocimiento y la innovación</t>
  </si>
  <si>
    <t>Diseñar, construir e implementar en zonas pilotos los proyectos de innovación para la optimización de procesos en Cartografía  y/o Agrología haciendo uso de tecnologias geoespaciales y emergentes.</t>
  </si>
  <si>
    <t xml:space="preserve">Documento de formulación
Herramienta 
Informe de resultados 
Conjunto de datos </t>
  </si>
  <si>
    <t>Proyectos desarrollados para la optimización y/o validación técnica  de procesos en Agrología, Geografía,Cartografía y/o Catastro haciendo uso de tecnologias geoespaciales y emergentes.</t>
  </si>
  <si>
    <t>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t>
  </si>
  <si>
    <t>Diseñar, construir e implementar en zonas pilotos los proyectos de innovación para la optimización de procesos en Geografía y/o Catastro haciendo uso de tecnologias geoespaciales y emergentes.</t>
  </si>
  <si>
    <t>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t>
  </si>
  <si>
    <t xml:space="preserve">Eventos de difusión de información técnico cientifica relacionados con las actividades oficina CIAF </t>
  </si>
  <si>
    <t xml:space="preserve">Preparar los contenidos y  material de apoyo para la difusión de información técnico cientifica relacionada con la oficina CIAF </t>
  </si>
  <si>
    <t>Material desarrollado</t>
  </si>
  <si>
    <t>Eventos de difusión de información técnico cientifica realizados</t>
  </si>
  <si>
    <t>En el mes de junio se preparo la primera jornada técnico cientifica virtual enmarcada en la comixta de Perú, para lo cual el CIAF presento el proceso de desarrollo de generación de Cartografía en el IGAC.</t>
  </si>
  <si>
    <t xml:space="preserve">Realizar,  participar  y compilar las memorias técnicas de los  eventos de difusión de información técnico cientifica relacionada con las actividades de la oficina CIAF </t>
  </si>
  <si>
    <t>Memorias técnicas</t>
  </si>
  <si>
    <t>Los días 25 y 30 de junio se realizo la primera jornada técnico cientifica denominada "Manejo y uso de imágenes PeruSAT-1 para la Gestión del Territorio”</t>
  </si>
  <si>
    <t xml:space="preserve">Oferta académica actualizada implementada </t>
  </si>
  <si>
    <t>5.5.Ampliación de oferta de formación académica en temas agrológicos, cartográficos, geodésicos, geográficos y tecnologías geoespaciales</t>
  </si>
  <si>
    <t>Revisar y rediseñar el  Programa Académico del CIAF para su implementación en el segundo semestre de 2020</t>
  </si>
  <si>
    <t>Documento del programa académico</t>
  </si>
  <si>
    <t>Avance en la implementación de la oferta académica</t>
  </si>
  <si>
    <t>Revisar y actualizar los contenidos de los cursos que conforman el programa académico del CIAF</t>
  </si>
  <si>
    <t>Contenidos actualizados por módulo.</t>
  </si>
  <si>
    <t>Diseñar y generar contenidos de los cursos para apoyar la transferencia del conocimiento asociada a la implementación de la política de catastro multipropósito.</t>
  </si>
  <si>
    <t>Contenidos asociados al catastro multitproósito desarrollados.</t>
  </si>
  <si>
    <t>Modernizar la plataforma telecentro y disponer los contenidos del programa académico</t>
  </si>
  <si>
    <t>Plataforma en funcionamiento y documentación asociada.</t>
  </si>
  <si>
    <t>Realizar las acciones necesarias para la implementación del programa académico en el territorio nacional.</t>
  </si>
  <si>
    <t>Acuerdos y convenios establecidos.</t>
  </si>
  <si>
    <t xml:space="preserve">Instrumentos técnicos  para el fortalecimiento de la infraestructura colombiana de datos espaciales </t>
  </si>
  <si>
    <t>5.2.Consolidación de la Infraestructura Colombiana de Datos Espaciales (ICDE)</t>
  </si>
  <si>
    <t>Formular el proyecto de consolidación de la Infraestructura de Datos del IGAC en coordinación con la Dirección</t>
  </si>
  <si>
    <t>Documento con formulación del proyecto</t>
  </si>
  <si>
    <t>Instrumentos  para el fortalecimiento de la ICDE</t>
  </si>
  <si>
    <t>El documento de formulación del proyecto Consolidaciòn IDE-IGAC ha sido terminado y es instrumento de base para la caracterización de los datos fundamentales a cargo del IGAC.</t>
  </si>
  <si>
    <t>Formular documentos normativos, estandares e instrumentos de fortalecimiento asociados a la ICDE</t>
  </si>
  <si>
    <t xml:space="preserve">Guias de implementación de estandares
Proyectos normativos en información geografica </t>
  </si>
  <si>
    <t>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
Se realizó el plan de trabajo para el diseño y formulación de un modelo de gobernanza de la Infraestructura Colombiana de Datos Es</t>
  </si>
  <si>
    <t xml:space="preserve">Identificar y gestionar fuentes de información geografica de distintas entidades para disponer a traves de geoservicios. </t>
  </si>
  <si>
    <t>Geoservicios nuevos incorporados en el PGN</t>
  </si>
  <si>
    <t>Se realizó la incorporación de 15 geoservicios nuevos en el Portal Geográfico Nacional, para un total de 200 gesoservicios, publicados y disponibles. _x000D_
_x000D_
Los 200 geoservicios se componen de 586 URL que están funcionando plenamente.</t>
  </si>
  <si>
    <t>Disponer y monitorear el correcto funcionamiento de los geoservicios disponibles</t>
  </si>
  <si>
    <t>Reportes del monitoreo de geoservicios disponibles.</t>
  </si>
  <si>
    <t>En el mes de junio se realizó monitoreo automático de los geoservicios del Portal Geográfico Nacional mediante la herramienta libre GeoHealthCheck optimizando el seguimiento de 185 geoservicios, los cuales se encuentran plenamente operando.</t>
  </si>
  <si>
    <t>Caracterizar y disponer los datos fundamentales asociados a la administración de tierras</t>
  </si>
  <si>
    <t>Documento técnico con caracterización de los datos fundamentales 
Geoservicios de los datos fundamentales producidos por  el IGAC dispuestos.</t>
  </si>
  <si>
    <t>Se inició caracterización de datos con Subdirección de catastro. Se realizó la entrega revisada y ajustada del lo catálogos de objetos version 3.0 de acuerdo a la actualización del estandar LADM</t>
  </si>
  <si>
    <t xml:space="preserve">Servicios de asesoria y consultoria en el uso de tecnologicas geoespaciales </t>
  </si>
  <si>
    <t>Realizar la planeación y diseño de la asesoría o consultoría a desarrollar</t>
  </si>
  <si>
    <t>Propuestas técnico económica y plan de trabajo del servicio</t>
  </si>
  <si>
    <t>Servicios de asesoria y consultoria  realizados</t>
  </si>
  <si>
    <t xml:space="preserve">Se han gestionado un total de 8 propuestas técnico económicas con diferentes entidades de las cuales se han aprobado 2 propuestas (Empresa Promotora la Roca s.a. e ICBF) </t>
  </si>
  <si>
    <t>Ejecutar la asesoría o consultoría</t>
  </si>
  <si>
    <t>Productos definidos</t>
  </si>
  <si>
    <t>Se ejecuto la asesoría con la empresa Promotora la Roca S.A.S y se realizan avances en la asesoría con el Instituo de Bienestar Famiiar ICBF</t>
  </si>
  <si>
    <t>Generar informe de avance de la asesoría o consultoría</t>
  </si>
  <si>
    <t>Informes de Avance</t>
  </si>
  <si>
    <t>Se genero el informe final de resultados, de la asesoría con la empresa Promotora la Roca.</t>
  </si>
  <si>
    <t>Realizar procesos de socialización y difusión de los resultados generados por la asesoría o consultoria</t>
  </si>
  <si>
    <t>Informe y productos finales.
Soportes de las jornadas de socialización.</t>
  </si>
  <si>
    <t>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t>
  </si>
  <si>
    <t>Informes de avance en el plan anticorrupción</t>
  </si>
  <si>
    <t>Gestión del Talento Humano</t>
  </si>
  <si>
    <t>Plan Anual de vacantes</t>
  </si>
  <si>
    <t>3. Plan Anual de Vacantes</t>
  </si>
  <si>
    <t>1.1. Reestructuración del IGAC</t>
  </si>
  <si>
    <t>Talento Humano</t>
  </si>
  <si>
    <t>1.3. Talento Humano.</t>
  </si>
  <si>
    <t>1. Planear y elaborar el Plan Anual de Vacantes</t>
  </si>
  <si>
    <t>GI Talento Humano</t>
  </si>
  <si>
    <t>Porcentaje de avance del plan anual de vacantes</t>
  </si>
  <si>
    <t>Se elaboró el Plan Anual de Vacantes</t>
  </si>
  <si>
    <t>2. Aprobar y publicar el Plan Anual de Vacantes</t>
  </si>
  <si>
    <t>No ha sido aprobado el plan por lo tanto no se ha podido adoptar esto no queire decir que no se hayan realziado actividades del plan durante el primer trimestre, por lo tanto se adjunto informes con las actividdades realizadas</t>
  </si>
  <si>
    <t>El día 30 de junio de 2020 se realizó el Comité de Evaluación el cual aprobó el Plan, la cual en el mes de julio se generará la resolución, se publicará y se adoptará.</t>
  </si>
  <si>
    <t>3. Ejecutar el Plan de Trabajo anual de vacantes en el año 2020</t>
  </si>
  <si>
    <t>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t>
  </si>
  <si>
    <t xml:space="preserve">Se ha ejecutado el Plan de Trabajo pero no se reportó las vacantes definitivas y su variación, en el instrumento definido por la CNSC.      </t>
  </si>
  <si>
    <t>Plan de Previsión de Recursos Humanos</t>
  </si>
  <si>
    <t>4. Plan de Previsión de Recursos Humanos</t>
  </si>
  <si>
    <t>1. Planear y elaborar el Plan de Previsión del Recurso Humano</t>
  </si>
  <si>
    <t>Porcentaje de avance del plan de previsión del recurso humano</t>
  </si>
  <si>
    <t>Se elaboró el Plan de Previsión de Recursos Humanos</t>
  </si>
  <si>
    <t>3. Ejecutar el Plan de Trabajo de previsiòn del recurso humano en el año 2020</t>
  </si>
  <si>
    <t xml:space="preserve">Se ejecutó el Plan de trabajo establecido   </t>
  </si>
  <si>
    <t>Plan Estrategico del Talento Humano</t>
  </si>
  <si>
    <t>5. Plan Estratégico de Talento Humano</t>
  </si>
  <si>
    <t>1. Planear y elaborar el Plan Estratégico de Talento Humano</t>
  </si>
  <si>
    <t>Porcentaje de cumplimiento del Plan Estrategico de Talento Humano</t>
  </si>
  <si>
    <t>Se elaboró el Plan Estrategico del Talento Humano</t>
  </si>
  <si>
    <t>2. Aprobar y publicar el Plan Anual de Talento Humano</t>
  </si>
  <si>
    <t xml:space="preserve">El día 30 de junio de 2020 se realizó el Comité de Evaluación el cual aprobó el Plan, la cual en el mes de julio se generará la resolución, se publicará y se adoptará.   </t>
  </si>
  <si>
    <t>3.  Ejecutar el Plan de Trabajo 2020 de Evaluación de Desempeño para funcionarios de carrera y provisionalidad.</t>
  </si>
  <si>
    <t xml:space="preserve">Del plan de trabajo establecido falta corroborar la información suministrada con el físico 2019-2020, y la verificación de la concertación de objetivos correspondiente al periodo 2020 – 2021     </t>
  </si>
  <si>
    <t>4.  Realizar el acompañamiento técnico de los acuerdos de gestion y la evaluación comportamental de los gerentes publicos.</t>
  </si>
  <si>
    <t>Se proyectó la resolución de actualización de manual de funciones, Se creó la herramienta para evaluar a los Gerentes Públicos en la etapa de valoración de competencias comportamentales y directivas ///  Por medio de la proyección de la resolución por medio de la cual "se adopota la metodologia de los acuerdos de gestión del IGAC, como sistema de despem, Se derogó el instructivo 12000-02-17 V1 "Aceuerdos de gestión geretenes Públicos"</t>
  </si>
  <si>
    <t>En el mes de Mayo se expidió la resolución 482 de 2020, Adopta Metodología Acuerdos de Gestión</t>
  </si>
  <si>
    <t>5.  Ejecutar el proceso de nómina.</t>
  </si>
  <si>
    <t>Durante el mes de enero se realizó el preceso de nomina /// Durante el mes de febrero se realizó el preceso de nomina /// Durante el mes de marzo se realizó el preceso de nomina</t>
  </si>
  <si>
    <t>Se ejecutó el proceso de nomina en la entidad en el segundo trimestre 2020.</t>
  </si>
  <si>
    <t>6. Desarrollar actividades de gestión del conocimiento utilizando el TELECENTRO como estrategia de divulgación.</t>
  </si>
  <si>
    <t xml:space="preserve">7. Desarrollar, hacer seguimiento y evaluar el avance en el proceso de gestión del conocimiento en la entidad. </t>
  </si>
  <si>
    <t>8. Levantar información y apoyar todo lo relacionado con el proceso de modernización institucional.</t>
  </si>
  <si>
    <t>Se a adelantado la primera etapa de alistamiento</t>
  </si>
  <si>
    <t>Plan Institucional de Capacitación</t>
  </si>
  <si>
    <t xml:space="preserve">1. Planear y elaborar el Plan institucional de Capacitación </t>
  </si>
  <si>
    <t>Porcentaje de avance en el cumplimiento del cronograma del PIC</t>
  </si>
  <si>
    <t>Se elaboró el Plan Institucional de Capacitación</t>
  </si>
  <si>
    <t>2. Aprobar y publicar el Plan Anual de Capacitación</t>
  </si>
  <si>
    <t>El día 30 de junio de 2020 se realizó el Comité de Evaluación el cual aprobó el Plan, la cual en el mes de julio se generará la resolución, se publicará y se adoptará</t>
  </si>
  <si>
    <t>3. Ejecutar el Plan de Trabajo de capacitaciòn institucional para el año 2020</t>
  </si>
  <si>
    <t>Capacitación nuevo sistema tipo de evaluación del desempeño laboral /// Capacitación nuevo sistema tipo de evaluación del desempeño laboral  /// Se enviaron piezas informativas sobre el conflicto de interes</t>
  </si>
  <si>
    <t xml:space="preserve">Se ejecutó el Plan de trabajo establecido         </t>
  </si>
  <si>
    <t>Plan de Incentivos Institucionales</t>
  </si>
  <si>
    <t>7. Plan de Incentivos Institucionales</t>
  </si>
  <si>
    <t xml:space="preserve"> 1. Elaborar y adoptar el Plan de Bienestar e Incentivos de la entidad.</t>
  </si>
  <si>
    <t>Porcentaje de avance del plan de incentivos institucionales</t>
  </si>
  <si>
    <t>Se elaboró el Plan de Incentivos Institucionales</t>
  </si>
  <si>
    <t>2. Aprobar y publicar el Plan Anual de Bienestar e Incentivos Institucionales</t>
  </si>
  <si>
    <t>3. Ejecutar el Plan de Trabajo de incentivos institucionales para el año 2020</t>
  </si>
  <si>
    <t>Se realizó reunión con la Caja de Compesación Familiar Compensar para dar a conocer el Plan para esta vigencia y así que esta empresa realice la respectiva cotización /// En elmes demarzo se realizaron diferentes eventos conmemorativos al día internacional de la mujer</t>
  </si>
  <si>
    <t xml:space="preserve">Se ejecutó el Plan de trabajo establecido  </t>
  </si>
  <si>
    <t>Plan de Trabajo Anual en Seguridad y Salud en el Trabajo</t>
  </si>
  <si>
    <t>1. Planear y elaborar el Plan del Sistema de Gestión de Seguridad y Salud en el Trabajo</t>
  </si>
  <si>
    <t>Porcentaje de avance del plan anual de seguridad y salud en el trabajo</t>
  </si>
  <si>
    <t>Se elaboró el Plan de Trabajo Anual en Seguridad y Salud en el Trabajo</t>
  </si>
  <si>
    <t>2. Aprobar y publicar el Plan Anual de Trabajo Anual en Seguridad y Salud en el Trabajo</t>
  </si>
  <si>
    <t>3. Ejecutar el Plan de Trabajo de seguridad y salud en el trabajo para el año 2020</t>
  </si>
  <si>
    <t>Se adjunta informe con lo hecho en el mes de febrero ///Se adjunta informe con lo hecho en el mes de marzo</t>
  </si>
  <si>
    <t xml:space="preserve">Del plan de trabajo establecido no se realizó el procedimiento de ausentismo  </t>
  </si>
  <si>
    <t>Revisión, análisis e identificación y priorización de documentos a intervenir</t>
  </si>
  <si>
    <t>Se realizó el reporte del primer cuatremestre del plan anticorrupción</t>
  </si>
  <si>
    <t>Gestión Documental</t>
  </si>
  <si>
    <t>Instrumentos archivisticos y de gestión de la información pública actualizados</t>
  </si>
  <si>
    <t>1. Plan Institucional de Archivos de la Entidad -PINAR</t>
  </si>
  <si>
    <t>1.5. Implementación del sistema de gestión documental.</t>
  </si>
  <si>
    <t>5.10. Gestión documental</t>
  </si>
  <si>
    <t>Actualizar las tablas de retención documental (TRD)</t>
  </si>
  <si>
    <t xml:space="preserve">Número de Instrumentos archivisticos actualizados </t>
  </si>
  <si>
    <t>Realizar el diagnostico integral de archivos con el objetivo de obtener un mapa general de la implementación de la gestión documental</t>
  </si>
  <si>
    <t xml:space="preserve">Se realizó un diagnostico preliminar del estado actual de la Gestión Documental de la entidad </t>
  </si>
  <si>
    <t>Se realizó un formulario el cual tiene como objetivo el conocer el mapa general sobre el estado de la administración, organización_x000D_
y conservación de la documentación que reposa en los archivos de la Dirección Territorial</t>
  </si>
  <si>
    <t>Actualizar el programa de gestión documental PGD</t>
  </si>
  <si>
    <t>Actualizar el plan institucional de archivos (PINAR)</t>
  </si>
  <si>
    <t>Actualizar el sistema integrado de conservación (plan de preservación digital a largo plazo)</t>
  </si>
  <si>
    <t>Acervo documental organizado </t>
  </si>
  <si>
    <t xml:space="preserve">Realizar la intervención documental a 185 metros lineales </t>
  </si>
  <si>
    <t>Metros lineales del acervo documental organizado</t>
  </si>
  <si>
    <t>Acervo documental conservado</t>
  </si>
  <si>
    <t>Porcentaje de Transferencias realizadas</t>
  </si>
  <si>
    <t>Se realizo el reporte del primer cuatrimestre del Plan anticorrupción</t>
  </si>
  <si>
    <t>Revisar y actualizar el mapa de riesgo del proceso de acuerdo a la política de riesgo aprobada.</t>
  </si>
  <si>
    <t>Gestión Financiera</t>
  </si>
  <si>
    <t>GASTOS GESTIONADOS EN LA EJECUCIÒN PRESUPUESTAL POR PRODUCTOS</t>
  </si>
  <si>
    <t>2.2. Gestión Presupuestal y eficiencia del gasto público</t>
  </si>
  <si>
    <t>Realizar la desagregación del presupuesto</t>
  </si>
  <si>
    <t>GRUPO INTERNO DE TRABAJO DE PRESUPUESTO</t>
  </si>
  <si>
    <t>Porcentaje de gastos gestionados</t>
  </si>
  <si>
    <t>Se realizó la desagregación del presupuesto de acuerdo a lo solicitado por cada dependencia y según el decreto de liquidación expedido por el Ministerio de Hacienda y Crédito Público.</t>
  </si>
  <si>
    <t>Expedir Certificados de disponibilidad presupuestal  (CDP) y Registros presupuestales</t>
  </si>
  <si>
    <t>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t>
  </si>
  <si>
    <t>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t>
  </si>
  <si>
    <t>Elaborar las cuentas por pagar y las obligaciones derivadas de los compromisos del Instituto</t>
  </si>
  <si>
    <t>GRUPO INTERNO DE TRABAJO DE CONTABILIDAD</t>
  </si>
  <si>
    <t>Se elaboraron las obligaciones para pago según los CDP y la disponibilidad de PAC. // Se elaboraron las obligaciones para pago según los CDP y la disponibilidad de PAC. // Se elaboraron las obligaciones para pago según los CDP y la disponibilidad de PAC.</t>
  </si>
  <si>
    <t>Se elaboraron las obligaciones para pago según se fueron recibiendo los soportes de pago correspondientes y la disponibilidad de PAC</t>
  </si>
  <si>
    <t>Realizar los pagos de las obligaciones derivadas de los compromisos presupuestales</t>
  </si>
  <si>
    <t>GRUPO INTERNO DE TRABAJO DE TESORERÍA</t>
  </si>
  <si>
    <t>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t>
  </si>
  <si>
    <t>Durante el segundo trimestre se realizaron los pagos de las obligaciones de la vigencia 2020</t>
  </si>
  <si>
    <t>Realizar los reintegros presupuestales y la depuración de Registros  y CDPs.</t>
  </si>
  <si>
    <t>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t>
  </si>
  <si>
    <t>Se realizaron los trámites correspondientes de reintegros y depuración de CDP´s de acuerdo a lo solicitado por las dependencias</t>
  </si>
  <si>
    <t>Consolidar y generar alertas de la ejecución presupuestal a nivel nacional</t>
  </si>
  <si>
    <t>Se han realizado los análisis de la ejecución presupuestal correspondientes al segundo trimestre, analizando su nivel de ejecución. Y haciendo claridad de la no ejecución de recursos propios, por bajos ingresos teniendo en cuenta la contigencia del COVID-19</t>
  </si>
  <si>
    <t>Elaborar nformes mensuales de ejecución presupuestal vigencia y reserva</t>
  </si>
  <si>
    <t>Los informes de ejecución presupuestal, se están llevando a cabo de acuerdo a lo solicitado, se tienen informes semanales, mensuales, trimestrales, de acuerdo a lo requerido, se tiene en cuenta que se le realiza un seguimiento también a la ejecución de reservas presupuestales</t>
  </si>
  <si>
    <t>INGRESOS INSTITUCIONALES GESTIONADOS</t>
  </si>
  <si>
    <t>Implementar la prestación por excepción de la gestión catastral acorde con los procedimientos con enfoque multipropósito</t>
  </si>
  <si>
    <t>Realizar la identificación y hacer seguimiento a las partidas conciliatorias</t>
  </si>
  <si>
    <t>Porcentaje de ingresos elaborados y depurados</t>
  </si>
  <si>
    <t>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t>
  </si>
  <si>
    <t>En segundo trimestre se continuó con las partidas conciliatorias para los bancos manejados en la Sede Central y para los valores reportados por la DTN</t>
  </si>
  <si>
    <t>Consolidar y registrar en el sistema SIIF Nación la solicitudes de PAC</t>
  </si>
  <si>
    <t>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t>
  </si>
  <si>
    <t>Se realizó el registro en SIIF Nación, de los valores de PAC Programados por las áreas para el segundo trimestre del año.</t>
  </si>
  <si>
    <t>Elaborar informe trimestral de cartera por edades</t>
  </si>
  <si>
    <t>Se cumplió con la entrega de los informes de cartera por edades consolidado. // Se cumplió con la entrega de los informes de cartera por edades consolidado. // Se cumplió con la entrega de los informes de cartera por edades consolidado.</t>
  </si>
  <si>
    <t>Se realizó informe de cartera por edades consolidado</t>
  </si>
  <si>
    <t xml:space="preserve">Realizar la identificación y causación de los recaudos </t>
  </si>
  <si>
    <t>GRUPO INTERNO DE TRABAJO DE TESORERIA</t>
  </si>
  <si>
    <t>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t>
  </si>
  <si>
    <t>Se continuó con la identificación de las partidas que permiten las causaciones de los recaudos previa recepción de las causaciones enviadas por el GIT de Contabilidad</t>
  </si>
  <si>
    <t>Realizar la depuración de los documentos de recaudo por clasificar</t>
  </si>
  <si>
    <t>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t>
  </si>
  <si>
    <t>Durante el segundo trimestre se continuó con la depuración de los DRXC, correspondientes al mes de enero, febrero, marzo, marzo, abril y mayo  de la vigencia actual.</t>
  </si>
  <si>
    <t>Expedir certificados factores salariales y tributarios</t>
  </si>
  <si>
    <t>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t>
  </si>
  <si>
    <t>Se expidieron los certificados tributarios requeridos bajo las disposiciones nacionales y distritales en relación al Covid-19.</t>
  </si>
  <si>
    <t>Elaborar Informes y generar alerta mensual de ingresos de recursos propios</t>
  </si>
  <si>
    <t>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t>
  </si>
  <si>
    <t>Se elaboraron los informes de ejecución de PAC correspondiente a los meses de marzo, abril y mayo.</t>
  </si>
  <si>
    <t>VIATICOS Y LEGALIZACIONES TRAMITADAS</t>
  </si>
  <si>
    <t>Elaborar, verificar y autorizar las órdenes de comisión a nivel nacional</t>
  </si>
  <si>
    <t>GRUPO INTERNO DE TRABAJO FINANCIERA</t>
  </si>
  <si>
    <t>Porcentaje de Ordenes de viáticos  y legalizaciones tramitadas</t>
  </si>
  <si>
    <t>Se elaboró el 100% de las ordenes de comisión según solicitud del ordenador del gasto // Se elaboró el 100% de las ordenes de comisión según solicitud del ordenador del gasto // Se elaboró el 100% de las ordenes de comisión según solicitud del ordenador del gasto</t>
  </si>
  <si>
    <t>Se elaboró el 100% de las ordenes de comisión según solicitud del ordenador del gasto</t>
  </si>
  <si>
    <t>Legalizar las  órdenes de comisión Sede Central</t>
  </si>
  <si>
    <t>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t>
  </si>
  <si>
    <t>Cumplimiento 100% indicador mes de mayo y junio 2020. Adiconalmente, se legalizó el 81,25% de las órdenes de comisión pendientes de legalizar del programadas para Abril/2020 y el 100% del mes Mayo</t>
  </si>
  <si>
    <t>Elaborar informes mensuales de viáticos legalizados</t>
  </si>
  <si>
    <t>100% cumplimiento según lo programado. // 100% cumplimiento según lo programado. // 100% cumplimiento según lo programado.</t>
  </si>
  <si>
    <t xml:space="preserve">Se realizaron los informes mensuales de viaticos legalizados </t>
  </si>
  <si>
    <t>ESTADOS FINANCIEROS PRESENTADOS Y PUBLICADOS</t>
  </si>
  <si>
    <t>Elaborar las conciliaciones bancarias y contables</t>
  </si>
  <si>
    <t>GRUPO INTERNO DE TRABAJO CONTABILIDAD y TESORERIA</t>
  </si>
  <si>
    <t>Nùmero de Estados financieros presentados y publicados</t>
  </si>
  <si>
    <t>Para este mes las direcciones territoriales tiene elaboradas conciliaciones bancarias // Para este mes las direcciones territoriales tiene elaboradas conciliaciones bancarias // Para este mes las direcciones territoriales tiene elaboradas conciliaciones bancarias</t>
  </si>
  <si>
    <t>Se cuentan elaboradas las conciliaciones bancarias</t>
  </si>
  <si>
    <t>Realizar la conciliación operaciones reciprocas</t>
  </si>
  <si>
    <t>GRUPO INTERNO DE TRABAJO CONTABILIDAD</t>
  </si>
  <si>
    <t>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</si>
  <si>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</si>
  <si>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Elaborar los registros contables en el sistema SIIF Nación y SIIF extendidos</t>
  </si>
  <si>
    <t>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t>
  </si>
  <si>
    <t>Se ha enviado el correspondiente correo a las 22 direcciones territoriales, informando las fechas para el cierre interno de los procesos, procedimientos y registros manuales como la revisión de los registros automáticos del aplicativo.</t>
  </si>
  <si>
    <t>Presentar las declaraciones tributarias mensual (Retefuente)</t>
  </si>
  <si>
    <t>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</si>
  <si>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Se cumplió entregando a la DIAN la declaración a nivel nacional de Retención en la fuente de marzo, abril y mayo del 2020.</t>
  </si>
  <si>
    <t>Presentar las declaraciones tributarias bimestral (IVA, ICA y ReteICA)</t>
  </si>
  <si>
    <t>Para el mes de mayo se cumplió entregando a la DIAN la declaracion del nivel nacional el Iva del segundo bimestre 2020 (marzo-abril) y para las declaraciones municipales las de ICA y ReteICA para el segundo bimestre del 2020 (marzo-abril).</t>
  </si>
  <si>
    <t>Elaborar los Informes y Estados Financieros presentados y publicados</t>
  </si>
  <si>
    <t>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t>
  </si>
  <si>
    <t>En el link https://www.igac.gov.co/es/contenido/estados-contables se puede evidenciar el cargue de los estados financieros de los meses de enero, febrero, marzo, abril y mayo.</t>
  </si>
  <si>
    <t>Se realizó cronograma de actualización de los documentos</t>
  </si>
  <si>
    <t>Se realizó la revisión e identificación de las acciones de mejora</t>
  </si>
  <si>
    <t>Gestión Geodésica</t>
  </si>
  <si>
    <t>Datos de gravedad actualizados, procesados y dispuestos</t>
  </si>
  <si>
    <t xml:space="preserve">Capturar, procesar y disponer datos de gravedad del 50% de los puntos que conforman un anillo de la densificación de la red gravimétrica, así como en los demás proyectos. </t>
  </si>
  <si>
    <t>Calcular, consolidar y disponer datos de gravedad existentes en la subdirección desde el 2003 a 2018</t>
  </si>
  <si>
    <t>Se realizó la revisión bibliográfica y de conceptos de gravimetría, para el cálculo, ajuste y publicación de datos.</t>
  </si>
  <si>
    <t>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t>
  </si>
  <si>
    <t>Estaciones activas y conectadas al marco de referencia terrestre</t>
  </si>
  <si>
    <t>Fortalecer la red geodésica del país con estaciones en los municipios priorizados y realizar su respectivo monitoreo, actualización (2018,0), procesamiento y disposición.</t>
  </si>
  <si>
    <t>Integrar estaciones (activas y pasivas) de otras instituciones públicas y privadas a la Red Geodésica Nacional.</t>
  </si>
  <si>
    <t>El reporte de esta actividad esta programado a partir del mes de mayo</t>
  </si>
  <si>
    <t>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t>
  </si>
  <si>
    <t xml:space="preserve">Identiticar, priorizar y mantener (activación) las estaciones continuas de la Red Magna ECO </t>
  </si>
  <si>
    <t>Se realizó el seguimiento al funcionamiento de las estaciones y se reconfiguro el acceso por cambio de FTP, logrando tener en promedio 27 estaciones activas. Así mismo, se realizó la identificación y organización para el mantenimiento de las estaciones en campo.</t>
  </si>
  <si>
    <t xml:space="preserve">Procesar los datos de coordenadas (rinex) de las estaciones activas (concatenación) </t>
  </si>
  <si>
    <t>Se generaron 2.751 datos rinex de 30 estaciones activas del IGAC en promedio.</t>
  </si>
  <si>
    <t>Se  procesaron 2.423 datos de coordenadas (rinex) de 27 estaciones activas del IGAC en promedio. Para un total acumulado de 5.174 datos rinex.</t>
  </si>
  <si>
    <t>Procesar y disponer las coordenadas de estaciones activas del centro IGA del Sistema de Referencia Geocéntrico para las Américas (SIRGAS).</t>
  </si>
  <si>
    <t>Se procesaron 2.326 coordenadas de estaciones del Centro IGA del Sistema de Referencia Geocéntrico para las Américas (SIRGAS).</t>
  </si>
  <si>
    <t xml:space="preserve">Determinar, procesar y disponer los datos de coordenadas de la red pasiva del país </t>
  </si>
  <si>
    <t>Se realizó la identificación y organización para procesar y disponer los datos de coordenadas de la red pasiva del país</t>
  </si>
  <si>
    <t xml:space="preserve">Calcular y consolidar los datos de altura de las líneas de nivelación geodésica, de acuerdo a priorización basada en la identificación de insumos. </t>
  </si>
  <si>
    <t>Se continuó con el diagnóstico e identificación de la información de las líneas de nivelación y se realizó el apoyo en el diseño de la densificación de los vértices geodésicos para Colombia.</t>
  </si>
  <si>
    <t>Gestionar la contratación para la densificación de la red geodésica del país y la disposición de plataforma de datos conjunta para el servicio de datos GNSS, y realizar su respectivo seguimiento y validación de entregables, en el marco de las metas del Banco de Mundial</t>
  </si>
  <si>
    <t xml:space="preserve">Se inició la elaboración de los capítulos IV y VII para la contratación de la densificación de la Red Geodésica Nacional  IGAC-SGC con el Banco Mundial. </t>
  </si>
  <si>
    <t>Se elaboraron los capítulos IV y VII y el anexo técnico para el estudio de mercado en conjunto con el Servicio Geológico Colombiano y se realizó solicitud de cotizaciones a 12 empresas. Así mismo, se continúo con la elaboración de los RFB del Banco Mundial.</t>
  </si>
  <si>
    <t xml:space="preserve">Revisar, ajustar y socializar el plan nacional y plan de fortalecimiento de geodesia, así como iniciar su implementación. </t>
  </si>
  <si>
    <t>Se realizó la actualización del plan de fortalecimiento infraestructura geodésica nacional dentro del cual se incluyo la red pasiva del país</t>
  </si>
  <si>
    <t>Datos geomagnéticos generados, procesados y dispuestos</t>
  </si>
  <si>
    <t xml:space="preserve">Generar, procesar y disponer  datos geomagnéticos capturados a través del observatorio </t>
  </si>
  <si>
    <t xml:space="preserve">Generar propuesta para la modernización del observatorio geomagnético nacional, con su respectivo plan de acción </t>
  </si>
  <si>
    <t>Se gestionó a través de reuniones la revisión y actualización de documentos  que soportan el proceso. Se ajustó el plan de trabajo a seguir. Se encuentran en revisión técnica 35 documentos.</t>
  </si>
  <si>
    <t>Gestión Geográfica</t>
  </si>
  <si>
    <t xml:space="preserve">Informes de caracterización territorial por municipio
( Documentos de estudios técnicos sobre geografía)
</t>
  </si>
  <si>
    <t>Procesar y analizar información primaria y secundaria, así como redactar informes de caracterización para los municipios priorizados</t>
  </si>
  <si>
    <t>Informes</t>
  </si>
  <si>
    <t xml:space="preserve">GIT  Estudios Geográficos y Ordenamiento Territorial </t>
  </si>
  <si>
    <t>Informes de caracterización territorial por municipio</t>
  </si>
  <si>
    <t>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t>
  </si>
  <si>
    <t>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t>
  </si>
  <si>
    <t>Publicar los informes de caracterización.</t>
  </si>
  <si>
    <t>Publicación informe</t>
  </si>
  <si>
    <t>Documentos de investigación geográfica 
(Fase 2 del atlas funcional y
geografía del departamento del Casanare)</t>
  </si>
  <si>
    <t>Levantar, procesar y analizar información primaria y secundaria, asi como redactar y publicar documentos técnicos (Fase 2 del atlas funcional y  geografía del departamento del Casanare)</t>
  </si>
  <si>
    <t>Documento</t>
  </si>
  <si>
    <t>Documentos de Investigación geográfica generados</t>
  </si>
  <si>
    <t>Se inició el ajuste teórico y conceptual del capítulo 2 del documento Atlas del funcionamiento espacial del territorio en Colombia y, se consolidó un documento preliminar a partir de la información existente año 2019, del documento Geografía de Casanare</t>
  </si>
  <si>
    <t xml:space="preserve">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
Así mismo, se avanzó en la consolidación del capítulo de Contexto Legal del Territorio: Determinantes de Ordenamiento Territorial del documento Geografia Departamental de Casanare. </t>
  </si>
  <si>
    <t>Base Nacional de Nombres Geográficos integrada, actualizada y disponible 
(Base de Datos del Diccionario geográfico)</t>
  </si>
  <si>
    <t>Gestionar, validar y actualizar 60.000 topónimos de la Base Nacional de Nombres Geográficos</t>
  </si>
  <si>
    <t xml:space="preserve">Base Nacional de Nombres Geográficos integrada, actualizada y disponible </t>
  </si>
  <si>
    <t>Se actualizaron 3.000 topónimos asociados a demografía, reservas naturales y áreas protegidas.</t>
  </si>
  <si>
    <t>Desarrollar e implementar herramienta de colaboración que permita el levantamiento y actualización de topónimos .</t>
  </si>
  <si>
    <t>Herramienta</t>
  </si>
  <si>
    <t>Integrar y disponer la Base Nacional de Nombres Geográficos</t>
  </si>
  <si>
    <t>Base de datos</t>
  </si>
  <si>
    <t>Instrumento para el mejoramiento de los procesos de ordenamiento territorial</t>
  </si>
  <si>
    <t xml:space="preserve">Identificar y documentar recomendaciones para el proceso de revisión y ajuste de los POT </t>
  </si>
  <si>
    <t>Instrumento para el mejoramiento de los procesos de ordenamiento territorial elaborado</t>
  </si>
  <si>
    <t>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</si>
  <si>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 xml:space="preserve"> Sistema único de información geográfica, cartográfica y geodesica implementado
</t>
  </si>
  <si>
    <t xml:space="preserve">Actualizar las variables temáticas del SIGOT  (200) e integrar la información de ordenamiento territorial de los nodos regionales y locales (departamentos, municipios y figuras de asociatividad) </t>
  </si>
  <si>
    <t xml:space="preserve"> Sistema único de información geográfica, cartográfica y geodesica implementado</t>
  </si>
  <si>
    <t>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t>
  </si>
  <si>
    <t>Mantener y disponer la base de datos de límites fronterizos, departamentales y municipales del país, así como los mapas de territorios colectivos (resguardos indigenas y tierras de comunidades negras)</t>
  </si>
  <si>
    <t xml:space="preserve">GIT Fronteras y Límites Territoriales </t>
  </si>
  <si>
    <t>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t>
  </si>
  <si>
    <t>Desarrollar e implementar el Sistema único de información geográfica, cartográfica y geodésica</t>
  </si>
  <si>
    <t>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t>
  </si>
  <si>
    <t>Elaborar el diagnóstico de límites de 125 entidades territoriales como insumo para la caracterización territorial y levantamiento catastral.</t>
  </si>
  <si>
    <t>Documentos de estudios técnicos de deslindes y de Territorios Indígenas elaborados</t>
  </si>
  <si>
    <t>Se han elaborado 235  informes de diagnósticos de las líneas limítrofes de 50 municipios de los departamentos de Risaralda, Vichada, Bolívar, Antioquia, Cauca, Córdoba y Boyacá, como insumo para la caracterización territorial y levantamiento catastral.</t>
  </si>
  <si>
    <t>Realizar operaciones de deslinde y/o amojonamiento municipales y departamentales en 25 entidades territoriales, con su correspondiente informe técnico</t>
  </si>
  <si>
    <t>De los procesos de deslinde programados se ha realizado solicitud y análisis de información asi como resolucion de apertura de procesos, entre los que se destaca la apetura del deslinde del municipio de Vijes.</t>
  </si>
  <si>
    <t>Revisar y proponer estrategia para la definición del área oficial de cada una de las entidades terrioriales del país, a partir de un estudio histórico, cartográfico y normativo.</t>
  </si>
  <si>
    <t xml:space="preserve">Se realizó el análisis sobre las extensiones totales de la República de Colombia desde el año 1976 al 2018, a nivel municipal y departamental. </t>
  </si>
  <si>
    <t>Atender solicitudes y participar en escenarios de asuntos étnicos y diálogo social, con su correspondiente informe</t>
  </si>
  <si>
    <t>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t>
  </si>
  <si>
    <t>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t>
  </si>
  <si>
    <t>Definir y socializar las especificaciones técnicas para la generación, actualización y disposición de la cartografía de territorios colectivos, con protocolo de entrega por parte de los custodios.</t>
  </si>
  <si>
    <t xml:space="preserve">GIT  Estudios Geográficos y Ordenamiento Territorial / GIT Fronteras y Límites Territoriales  </t>
  </si>
  <si>
    <t>Se realizó la primera versión del flujo de información cartográfica de territorios colectivos, así como la correspondiente gestión externa con la Agencia Nacional de Tierras e interna con las áreas relacionadas con el asunto.</t>
  </si>
  <si>
    <t>Apoyar técnicamente al Ministerio de Relaciones Exteriores en la demarcación  y mantenimiento de fronteras internacionales.</t>
  </si>
  <si>
    <t>Solicitudes atendidas en temas de demarcación  y mantenimiento de fronteras internacionales</t>
  </si>
  <si>
    <t>Se atendieron diez (10) solicitudes del Ministerio de Relaciones Exteriores en el marco de la demarcación y mantenimiento de fronteras internacionales, sobre el cambio de proyección en la cartografía básica oficial,  Estudios Multitemporales y transformación de coordenadas.</t>
  </si>
  <si>
    <t xml:space="preserve">GIT  Estudios Geográficos y Ordenamiento Territorial / GIT Fronteras y Límites Territoriales </t>
  </si>
  <si>
    <t>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t>
  </si>
  <si>
    <t>Gestión Informática de Soporte</t>
  </si>
  <si>
    <t>Solicitudes de TI</t>
  </si>
  <si>
    <t xml:space="preserve">Aprovisionar y administrar plataforma tecnologica </t>
  </si>
  <si>
    <t>Reporte de solicitudes de plataforma tecnologica aprovisionada y administrada</t>
  </si>
  <si>
    <t>Solicitudes de TI atendidas</t>
  </si>
  <si>
    <t>Se atendieron 739 solicitudes distribuidas de la siguiente manera: 721 cerrado. 9 en esperas. 5 en curso y 4 resueltas. Con un indice de cumplimiento del 98%</t>
  </si>
  <si>
    <t xml:space="preserve">Atender solicitudes manteniento a los  sistemas de información, aplicaciones y portales </t>
  </si>
  <si>
    <t xml:space="preserve">Reporte de solicitudes atendidas de manteniento a los  sistemas de información, aplicaciones y portales </t>
  </si>
  <si>
    <t>Se atendieron 2287 solicitudes, de las cuales se atendieron 2074 solicitudes. Con un indice de cumplimiento del 90%</t>
  </si>
  <si>
    <t>Atender incidencias y requerimientos de la mesa de servicios TI</t>
  </si>
  <si>
    <t>Reporte de incidencias y requerimientos atendidos</t>
  </si>
  <si>
    <t xml:space="preserve">Se atendieron 1411 solicitudes, distribuidas de la siguiente manera: 1398 cerradas. 7 resueltas y 6 en espera. </t>
  </si>
  <si>
    <t xml:space="preserve">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t>
  </si>
  <si>
    <t>Se realizaron las actividades contempladas dentro del plan anticorrupción y se realizó el avance correspondiente en el mes de mayo. Evidencia: Plan anticorrupción con seguimiento dispuesto en el drive.</t>
  </si>
  <si>
    <t xml:space="preserve">Número </t>
  </si>
  <si>
    <t>Gestión Jurídica</t>
  </si>
  <si>
    <t xml:space="preserve">Documentos de Lineamientos  Juridicos </t>
  </si>
  <si>
    <t>3.13. Defensa jurídica</t>
  </si>
  <si>
    <t>Diagnosticar y generar lineamientos para la articulación juridica de la entidad a nivel nacional. (Directrices, recomendaciones, seguimientos, evaluaciones)</t>
  </si>
  <si>
    <t>Oficina Asesora Jurídica</t>
  </si>
  <si>
    <t>Porcentaje de documentosde lineamientos jurídicos formulados</t>
  </si>
  <si>
    <t>Se proyecto en el mes de junio, y se oficializa el 3 de julio la Circular 030 de 2020 mediante la cual se precisaron las funciones delegadas por la Directora General en las Direcciones Territoriales. Como evidencia, se anexa la Circular 030 de 2020.</t>
  </si>
  <si>
    <t>Generar directrices sobre actividades que tengan incidencia a nivel jurídico en la Entidad.  (Directrices, recomendaciones, circulares)</t>
  </si>
  <si>
    <t>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t>
  </si>
  <si>
    <t>Actualizar o diseñar nuevos lineamientos en defensa judicial. (Un (1) Manual de Defensa Judicial)</t>
  </si>
  <si>
    <t>Expedir la Política de Prevención del Daño Antijurídico de la Entidad y oficializarla ante la la Agencia Nacional de Defensa Jurídica del Estado. (1 política)</t>
  </si>
  <si>
    <t xml:space="preserve">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t>
  </si>
  <si>
    <t>Servicios de Procesos Juridicos</t>
  </si>
  <si>
    <t>Implementación  de las políticas de gestión y desempeño institucional (MIPG).</t>
  </si>
  <si>
    <t xml:space="preserve">Publicar en la página WEB del IGAC y socializar los actos administrativos, lineamientos e instrumentos producidos o revisados en la Oficina Asesora Jurídica a nivel nacional. </t>
  </si>
  <si>
    <t>Porcentaje de Servicios Juridicos Implementados</t>
  </si>
  <si>
    <t>Se atendio a la solicitud de publicacion en la pagina web institucional de los actos administrativos producidos y revisados por la Oficina Asesora Juridica. Como evidencia, se anexan en 18 documentos PDF soportes que demuestra o informa la respectiva publicacion en la pagina web.</t>
  </si>
  <si>
    <t>Responder las solicitudes de conceptos, asesorías y trámites o actos administrativos o contractuales, que se le requieran a la Oficina Asesora Jurídica</t>
  </si>
  <si>
    <t>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t>
  </si>
  <si>
    <t>Ejercer la defensa judicial del IGAC de acuerdo a la ley, los lineamientos y protocolos del IGAC, dentro de los términos establecidos.</t>
  </si>
  <si>
    <t>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t>
  </si>
  <si>
    <t>Realizar la gestión documental de los procesos a cargo de la Oficina Asesora Jurídica.</t>
  </si>
  <si>
    <t>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t>
  </si>
  <si>
    <t xml:space="preserve">Realizar el seguimiento a la plataforma eKOGUI para garantizar la actualización del sistema por parte de los apoderados judiciales del IGAC de acuerdo a los lineamientos dados por la Agencia Nacional de la Defensa jurídica del Estado ANDJE. </t>
  </si>
  <si>
    <t>Se llevo a cabo el seguimiento a la plataforma eKOGUI por parte de la contratista designada para realizar dicha actividad, de conformidad con los lineamientos establecidos por la ANDJE. Como evidencia, se aportan 12 correos electronicos que soportan el seguimiento a la herramienta.</t>
  </si>
  <si>
    <t>Realizar los Comités de Conciliación dentro de los términos de la Ley y someter a aprobación del mismo las fichas que presenten los apoderados dentro de las diferentes actuaciones judiciales y prejudiciales que se adelanten.</t>
  </si>
  <si>
    <t xml:space="preserve">Se celebraron ocho comites de conciliacion correspondientes a los meses de abril, mayo y junio de 2020. Como evidencia se anexan 8 documentos con los respectivos proyectos de acta de Comite correspondientes a los meses de abril, mayo y junio de 2020. </t>
  </si>
  <si>
    <t xml:space="preserve">Coordinar las actividades jurídicas desarrolladas por las Direcciones Territoriales  
</t>
  </si>
  <si>
    <t>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t>
  </si>
  <si>
    <t>Consolidar los conceptos jurídicos expedidos por la OAJ y publicarlos en la página web de la Entidad.</t>
  </si>
  <si>
    <t>Regulación</t>
  </si>
  <si>
    <t>Documentos de Regulación</t>
  </si>
  <si>
    <t>3.14. Mejora Normativa</t>
  </si>
  <si>
    <t>Regular los precios unitarios de venta de los productos y servicios a cargo de la Entidad.</t>
  </si>
  <si>
    <t>Porcentaje de documentos de regulación formulados</t>
  </si>
  <si>
    <t>Se proyectó y revisó por parte de la Oficina Asesora Jurídica la Resolucion 481 de 18 de mayo de 2020 "Por la cual se fijan los precios unitarios de venta de los productos y servicios a cargo del Instituto Geografico "Agustin Codazzi" - IGAC y se dictan otras disposiciones". Se anexa en PDF dicha Resolucion.</t>
  </si>
  <si>
    <t>Actualización de la Resolución 620 de 2008 "Por la cual se establecen los procedimientos para los avalúos ordenados dentro del marco de la Ley 388 de 1997"</t>
  </si>
  <si>
    <t>Actualización Resolucion 070 de 2011 " Por la cual se reglamenta técnicamente la formación catastral, la actualización de la formación catastral y la conservación catastral"</t>
  </si>
  <si>
    <t>Servicios del proceso de regulación</t>
  </si>
  <si>
    <t>Caracterizar el proceso de regulación.</t>
  </si>
  <si>
    <t>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t>
  </si>
  <si>
    <t>Implementar el procedimiento asociado al proceso de Regulación.</t>
  </si>
  <si>
    <t>Responder las solicitudes de  asesorías a proyectos de actos administrativos que hacen parte del alcance del proceso de regulación.</t>
  </si>
  <si>
    <t>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t>
  </si>
  <si>
    <t>Publicar los actos administrativos de regulación para comentarios de la ciudadanía en la página web de la Entidad.</t>
  </si>
  <si>
    <t>El 8 de mayo de 2020 se llevo a cabo la publicacion para comentarios de la ciudadania el proyecto de resolucion "Por la cual se adopta el Modelo Extendido de Catastro Registro del Modelo LADM_COL" . El 16 de abril de 2020 se publico la respuesta a los comentarios realizados por la ciudadania a la Resolucion 130 de 27 de enero de 2020. Ambas publicaciones se realizaron en el link https://igac.gov.co/es/noticias. Se adjuntan dos documentos PDF con los soportes de las publicaciones.</t>
  </si>
  <si>
    <t>Se llevo a cabo la publicacion en el normograma de la pagina web institucional en el link https://www.igac.gov.co/sites/igac.gov.co/files/normograma/resolucion_388_de_2020.pdf la Resolucion 388 del 13 de abril de 2020 "Por la cual se establecen las especificaciones tecnicas para los productos de informacion generados por los procesos de formacion y actualizacion catastral con enfoque multiproposito". Se anexa 1 PDF con la evidencia de la publicacion en el normograma de la pagina web.</t>
  </si>
  <si>
    <t>Seguimiento y Evaluación Institucional</t>
  </si>
  <si>
    <t>Informes de auditorias</t>
  </si>
  <si>
    <t>Control Interno</t>
  </si>
  <si>
    <t>Realizar las auditorias Integrales (3), Seguimiento (8), Especiales (2) y auditorías Internas de Calidad (14) a los procesos de la entidad en las Direcciones Territoriales, Sede Central, definidos en el plan anual de auditorias.</t>
  </si>
  <si>
    <t>Auditorias</t>
  </si>
  <si>
    <t>Informes emitidos en el trimestre/ informes progamados en el plan anual de auditorias, para el  trimestre.</t>
  </si>
  <si>
    <t>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t>
  </si>
  <si>
    <t>Realizar otros informes (Realizar: Ejecutivo Anual, Control Interno Contable. Seguimientos: Plan Anticorrupción y Atención al Ciudadano, PMCGR,  PAA, PES, Plan de fortalecimiento, Acuerdos de Gestión, ACPM, SNARIV), entre otros.</t>
  </si>
  <si>
    <t>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t>
  </si>
  <si>
    <t xml:space="preserve">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t>
  </si>
  <si>
    <t>Actividades de fomento de la cultura de autocontrol y  autoevaluación</t>
  </si>
  <si>
    <t>Realizar actividades para el fomento de la cultura de autocontrol y autoevaluación.</t>
  </si>
  <si>
    <t>actividades</t>
  </si>
  <si>
    <t>Cuatro (4) Actividades de fomento autocontrol realizadas</t>
  </si>
  <si>
    <t>Mediante  correo del 26 marzo del 2020 se envian presentaciones al GIT de Comunicaciones para su difusion a todos los Funcionarios Publicos.</t>
  </si>
  <si>
    <t>Bajo correo del 30-06-20 se remite al GIT de  Comunicación las piezas informativas de autocontrol y autoevaluación para su difusión.</t>
  </si>
  <si>
    <t>Realizar el seguimiento de las actividades contempladas en el Plan Anticorrupción del proceso</t>
  </si>
  <si>
    <t>Bajo correo del 14-05-2020 se envía seguimiento a la Oficina de  Planeación y es publicado en la página WEB del IGAC el 14-05-2020.</t>
  </si>
  <si>
    <t>Identificar e implementar las oportunidades de mejora relacionadas al cumplimiento del FURAG que esten asociadas al proceso</t>
  </si>
  <si>
    <t>Servicio al Ciudadano y Participación</t>
  </si>
  <si>
    <t>Atención del servicio al ciudadano en todos sus niveles  en cumplimiento de las normas establecidas</t>
  </si>
  <si>
    <t>Servicio al ciudadano</t>
  </si>
  <si>
    <t>Realizar el seguimiento al funcionamiento y mantenimiento asignadores de turno (digiturno) instalados</t>
  </si>
  <si>
    <t xml:space="preserve">GIT Servicio al ciudadano </t>
  </si>
  <si>
    <t xml:space="preserve">Porcentaje de avance en las actividades de fortalecimiento del servicio al ciudadano </t>
  </si>
  <si>
    <t>Se adjunta correo electrónico solicitando diagnostico del estado de los digiturnos.</t>
  </si>
  <si>
    <t xml:space="preserve">Fortalecer los canales de atencion ciudadana . Correo electronico, presencial, virtual y telefonico </t>
  </si>
  <si>
    <t xml:space="preserve">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t>
  </si>
  <si>
    <t>Se realizó enrutamiento del #367 de operador TIGO a la troncal Sip Virtual de ETB</t>
  </si>
  <si>
    <t xml:space="preserve">Realizar el Tercer Encuentro Nacional de Servicio al Ciudadano </t>
  </si>
  <si>
    <t>Garantizar acceso a la  informacion  a los ciudadanos  con discapacidad  visual y auditiva tanto  en el canal  virtual como presencial (tutoriales,  señaletica  y medios  electronicos)</t>
  </si>
  <si>
    <t>Gestionar la administración de los tramites, OPAS y/o servicios en la plataforma SUIT (Sistema Único de Información de Trámites)</t>
  </si>
  <si>
    <t>Se adjunta las mesas de trabajo realizadas con la Subdirección de Catastro, Cartografía y Agrología y las respectivas presentaciones</t>
  </si>
  <si>
    <t xml:space="preserve">Realizar las encuestas de satisfacción y niveles de oportunidad  </t>
  </si>
  <si>
    <t>PQRD de los ciudadanos de la entidad en los tiempos establecidos</t>
  </si>
  <si>
    <t>Realizar seguimiento mensual al cumplimiento de PQRDS en Sede Central y Direcciones Territoriales</t>
  </si>
  <si>
    <t>(Nùmero) Porcentaje de PQRD atendidas con oportunidad</t>
  </si>
  <si>
    <t>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t>
  </si>
  <si>
    <t>Se adjuntan los correos y mesas de trabajo con las direcciones territoriales frente al seguimiento de las PQR</t>
  </si>
  <si>
    <t xml:space="preserve">Elaborar reporte mensual del cumplimiento de las PQRDS para entregar a Dirección General y Control Interno </t>
  </si>
  <si>
    <t>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t>
  </si>
  <si>
    <t>Se adjunta la publicación del Informe de las PQR del primer trimestre de 2020.</t>
  </si>
  <si>
    <t xml:space="preserve">Documento  de caracterización de los grupos de valor y/o los grupos de interes del IGAC </t>
  </si>
  <si>
    <t>Solicitar a las diferentes áreas del IGAC  las características de los grupos de valor y/o grupos de intéres de sus procesos</t>
  </si>
  <si>
    <t xml:space="preserve">Porcentaje de Avance del Documento de Caracterización de los grupos de valor y/o grupos de interés del IGAC </t>
  </si>
  <si>
    <t>Elaborar  el documento de la Caracterización de grupos de valor y/o grupos de interés de acuerdo a la información suministrada por las diferentes áreas</t>
  </si>
  <si>
    <t>Publicar y difundir en la pagina web e igacnet la Caracterización de grupos de valor y/o grupos de interés</t>
  </si>
  <si>
    <t xml:space="preserve"> Plan de participación ciudadana </t>
  </si>
  <si>
    <t>Socializar, Consolidar y publicar  el cronograma de participación ciudadana a los responsables de los espacios de participacion incluidos en el mismo.</t>
  </si>
  <si>
    <t>Porcentaje de avance implementado del Plan de participación ciudadana.</t>
  </si>
  <si>
    <t>Se adjunta el pantallazo en donde se generaba el espacio de participación de la ciudadanía en el cronograma de participación, así como el cronograma ya consolidado</t>
  </si>
  <si>
    <t>Realizar seguimiento al cumplimiento del cronograma de Participación ciudadana</t>
  </si>
  <si>
    <t>Se adjunta las solicitudes realizadas a las D.T.  de Caquetá y Bolívar y a la Oficina de Planeación y la Subdirección de Catastro, así como la matriz de seguimiento</t>
  </si>
  <si>
    <t>Consolidar y publicar a nivel nacional el seguimiento de rendición de cuentas permanente</t>
  </si>
  <si>
    <t>Se adjunta las solicitudes realizadas a las Direcciones Territoriales participantes y al GIT Gestión Contractual, así como la matriz de seguimiento.</t>
  </si>
  <si>
    <t xml:space="preserve">Realizar un evento de Rendición de cuentas de la vigencia </t>
  </si>
  <si>
    <t xml:space="preserve">Viabilizar la difusión de la mision  institutcional del IGAC  en una lengua nativa </t>
  </si>
  <si>
    <t>Esta actividad no estaba programada para este  trimestre, quedo registrado para el mes de julio y diciembre</t>
  </si>
  <si>
    <t>Se realizó el reporte del primer cuatrimestre del Plan anticorrupción</t>
  </si>
  <si>
    <t xml:space="preserve">Actividades </t>
  </si>
  <si>
    <t>% Avance 2do Trimestre</t>
  </si>
  <si>
    <t>% Avance 1er Trimestre</t>
  </si>
  <si>
    <t>% Avance 3er Trimestre</t>
  </si>
  <si>
    <t>% Avance 4to Trimestre</t>
  </si>
  <si>
    <t>Avance Total</t>
  </si>
  <si>
    <t>ITERRITORIAL ATLANTICO</t>
  </si>
  <si>
    <t>VR, SERVICIO DE ENERGIA, DE LAS DOS SEDES DE LA TERRITORIAL ATLANTICO VIGENCIA 2020</t>
  </si>
  <si>
    <t>VR, SERVICIO DE TELEFONIA OFICINA TERRITORIAL ATLANTICO, VIGENCIA 2020</t>
  </si>
  <si>
    <t xml:space="preserve">1020, 1620, 4620, 6220 </t>
  </si>
  <si>
    <t xml:space="preserve">820, 1320, 4120 </t>
  </si>
  <si>
    <t xml:space="preserve">6020, 11220, 18420, 26620 </t>
  </si>
  <si>
    <t xml:space="preserve">20802320, 22784620, 45843220, 94714520, 116044020 </t>
  </si>
  <si>
    <t>VR, SERVICIO DE ACUEDUCTO, ALCANTARILLADO Y ASEO, DE LAS DOS SEDES DE LA TERRITORIAL ATLANTICO, VIGENCIA 2020</t>
  </si>
  <si>
    <t>VR, PAGO DE NOMINA AL PERSONAL DE PLANTA, DE LA TERRITORIAL ATLANTICO CORRESPONDIENTE AL MES DE ENERO/2020</t>
  </si>
  <si>
    <t xml:space="preserve">420, 520 </t>
  </si>
  <si>
    <t xml:space="preserve">320, 420, 520, 620, 720, 820, 920, 1020, 1120, 1220, 1320, 1420, 1520, 1620, 1720, 1820, 1920, 2020, 2120, 2220, 2320, 2420, 2520, 2620, 2720, 2820, 2920, 3020, 3120, 3220, 3320, 3420, 3520, 3620, 3720, 3820, 3920, 4020 </t>
  </si>
  <si>
    <t xml:space="preserve">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t>
  </si>
  <si>
    <t>VR, APORTES PARAFISCALES DE LA TERRITORIAL ATLANTICO, CORRESPONDIENTES AL MES DE ENERO /2020</t>
  </si>
  <si>
    <t xml:space="preserve">620 </t>
  </si>
  <si>
    <t xml:space="preserve">4120, 4220, 4320, 4420, 4520, 4620, 4720, 4820, 4920, 5020, 5120, 5220, 5320, 5420 </t>
  </si>
  <si>
    <t xml:space="preserve">7438220, 7438320, 7438420, 7438520, 7438620, 7438720, 7438820, 7438920, 7439020, 7439120, 7439220, 7439320, 7439420, 7439520 </t>
  </si>
  <si>
    <t>VR, SERVICIO DE REVISION TECNOMECANICA, PARA EL VEHICULO DE PLACAS ODS792, DE PROPIEDAD DEL IGAC, ASIGNADO A LA TERRITORIAL ATLANTICO</t>
  </si>
  <si>
    <t xml:space="preserve">720 </t>
  </si>
  <si>
    <t xml:space="preserve">520 </t>
  </si>
  <si>
    <t xml:space="preserve">5720 </t>
  </si>
  <si>
    <t xml:space="preserve">17112320 </t>
  </si>
  <si>
    <t>VR, COMISION DE SERVICIOS DE LOS DIRECTORES TERRITORIALES A BOGOTA-SEDE CENTRAL LOS DIAS 12 Y 13 DE FEBRERO/2020</t>
  </si>
  <si>
    <t xml:space="preserve">1120 </t>
  </si>
  <si>
    <t xml:space="preserve">920 </t>
  </si>
  <si>
    <t xml:space="preserve">6120 </t>
  </si>
  <si>
    <t xml:space="preserve">25033420 </t>
  </si>
  <si>
    <t>VR, PAGO DE INDUSTRIA Y COMERCIO ANUAL. Y DEL EMS DE ENERO /2020</t>
  </si>
  <si>
    <t xml:space="preserve">1220 </t>
  </si>
  <si>
    <t xml:space="preserve">1020 </t>
  </si>
  <si>
    <t xml:space="preserve">6220 </t>
  </si>
  <si>
    <t xml:space="preserve">26919420 </t>
  </si>
  <si>
    <t>VR, PAGO DE NOMINA,AL PERSONAL DE PLANTA DE LA TERRITORIAL ATLANTICO, CORRESPONDIENTE AL MES DE FEBRERO /2020</t>
  </si>
  <si>
    <t xml:space="preserve">1320, 1420 </t>
  </si>
  <si>
    <t xml:space="preserve">6320, 6420, 6520, 6620, 6720, 6820, 6920, 7020, 7120, 7220, 7320, 7420, 7520, 7620, 7720, 7820, 7920, 8020, 8120, 8220, 8320, 8420, 8520, 8620, 8720, 8820, 8920, 9020, 9120, 9220, 9320, 9420, 9520, 9620 </t>
  </si>
  <si>
    <t xml:space="preserve">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t>
  </si>
  <si>
    <t>VR, PAGO DE APORTES PARAFISCALES DE LA TERRITORIAL ATLANTICO, CORRESPONDIENTES AL MES DE FEBRERO / 2020</t>
  </si>
  <si>
    <t xml:space="preserve">1520 </t>
  </si>
  <si>
    <t xml:space="preserve">9720, 9820, 9920, 10020, 10120, 10220, 10320, 10420, 10520, 10620, 10720, 10820, 10920, 11020 </t>
  </si>
  <si>
    <t xml:space="preserve">30650620, 30650720, 30650820, 30650920, 30651020, 30651120, 30651220, 30651320, 30651420, 30651520, 30651620, 30651720, 30651820, 30651920 </t>
  </si>
  <si>
    <t>VR, VIATICOS Y GASTOS DE COMISION  PARA FUNCIONARIOS DE PLANTA DE LA TERRITORIAL ATLANTICO, VIGENCIA 2020</t>
  </si>
  <si>
    <t>VR, VIATICOS Y GASTOS DE COMISION, PARA EL PROFESIONAL DE AVALUOS Y MERCADO, VIGENCIA 2020</t>
  </si>
  <si>
    <t xml:space="preserve">2220, 2320 </t>
  </si>
  <si>
    <t xml:space="preserve">1820, 1920 </t>
  </si>
  <si>
    <t xml:space="preserve">11720, 11820 </t>
  </si>
  <si>
    <t xml:space="preserve">58383220 </t>
  </si>
  <si>
    <t>VR, IMPUESTO PREDIAL UNIFICADO VIGENCIA 2020, SEDES TERRITORIAL ATLANTICO NORTE Y CENTRO</t>
  </si>
  <si>
    <t xml:space="preserve">1720 </t>
  </si>
  <si>
    <t xml:space="preserve">11120 </t>
  </si>
  <si>
    <t xml:space="preserve">45881920 </t>
  </si>
  <si>
    <t>VR, VIATICOS Y GASTOS DE COMISION  PARA EL DESPLAZAMIENTO DE LA ABOGADA A LA TERRITORIAL MAGDALENA, A CUMPLIR CON LO ESTIPULADO EN EL MEMORANDO IE820-01</t>
  </si>
  <si>
    <t xml:space="preserve">2020 </t>
  </si>
  <si>
    <t xml:space="preserve">11620 </t>
  </si>
  <si>
    <t>VR, PRESTACION DE SERVICIOS PERSONALES, PARA REALIZAR ACTIVIDADES DE APOYO OPERATIVO EN LOS PROCESOS CATASTRALES DE LA TERRITORIAL ATLANTICO</t>
  </si>
  <si>
    <t xml:space="preserve">3320, 3620, 3720, 3820 </t>
  </si>
  <si>
    <t xml:space="preserve">3020, 3120, 3220, 3320 </t>
  </si>
  <si>
    <t>VR, PRESTACION DE SERVICIOS DE APOYO A LA GESTION EN VENTANILLA PARA ATENCION AL PUBLICO EN LOS PROCESOS CATASTRALES DE LA DIRECCION TERRITORIAL ATLANTICO</t>
  </si>
  <si>
    <t xml:space="preserve">2820, 2920 </t>
  </si>
  <si>
    <t xml:space="preserve">2420, 2520 </t>
  </si>
  <si>
    <t>VR, PRESTACION DE SERVICIOS PARA REALIZAR ACTIVIDADES DE RECONOCIMIENTO PREDIAL URBANO Y RURAL PARA LA ATENCION DE  TRAMITES EN LOS PROCESOS CATASTRALES DE LA DIRECCION TERRITORIAL DEL ATLANTICO</t>
  </si>
  <si>
    <t xml:space="preserve">3020, 3120, 3420 </t>
  </si>
  <si>
    <t xml:space="preserve">3720, 3820, 3920 </t>
  </si>
  <si>
    <t xml:space="preserve">26120, 26220, 26320, 36720, 36820, 36920, 43520, 43620, 43720 </t>
  </si>
  <si>
    <t xml:space="preserve">111668820, 111677520, 111686520, 140074920, 140077120, 140079320, 186034220, 186050920, 186057220 </t>
  </si>
  <si>
    <t>VR, PRESTACION DE SERVICIOS DE APOYO A LA GESTION DESARROLLADA EN PROCESOS CATASTRALES DE LA TERRITORIAL ATLANTICO</t>
  </si>
  <si>
    <t xml:space="preserve">2420 </t>
  </si>
  <si>
    <t xml:space="preserve">2320 </t>
  </si>
  <si>
    <t>VR, PAGO  DE INDUSTRIA Y COMERCIO MES DE FEBRERO /2020</t>
  </si>
  <si>
    <t xml:space="preserve">1920 </t>
  </si>
  <si>
    <t xml:space="preserve">1620 </t>
  </si>
  <si>
    <t xml:space="preserve">11520 </t>
  </si>
  <si>
    <t xml:space="preserve">50587620 </t>
  </si>
  <si>
    <t>VR, PAGO DE NOMINA Y PRESTACIONES CORRESPONDIENTES AL MES DE MARZO/2020 DE LA TERRITORIAL ATLANTICO</t>
  </si>
  <si>
    <t xml:space="preserve">2520, 2620 </t>
  </si>
  <si>
    <t xml:space="preserve">11920, 12020, 12120, 12220, 12320, 12420, 12520, 12620, 12720, 12820, 12920, 13020, 13120, 13220, 13320, 13420, 13520, 13620, 13720, 13820, 13920, 14020, 14120, 14220, 14320, 14420, 14520, 14620, 14720, 14820, 14920, 15020, 15120, 15220, 15320, 15420, 15520, 15620, 15720, 15820, 15920, 16020, 16120, 16220, 16320, 16420 </t>
  </si>
  <si>
    <t xml:space="preserve">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t>
  </si>
  <si>
    <t>VR, APORTES PARAFISCALES, CORRESPONDIENTES AL MES DE MARZO/2020, DE LA TERRITORIAL ATLANTICO</t>
  </si>
  <si>
    <t xml:space="preserve">2720 </t>
  </si>
  <si>
    <t xml:space="preserve">16520, 16620, 16720, 16820, 16920, 17020, 17120, 17220, 17320, 17420, 17520, 17620, 17720, 17820 </t>
  </si>
  <si>
    <t xml:space="preserve">66266120, 66266320, 66266420, 66266520, 66266620, 66266720, 66266820, 66266920, 66267020, 66267120, 66267220, 66267320, 66267420, 66267520 </t>
  </si>
  <si>
    <t>VR, ICA CORRESPONDIENTE AL MES DE MARZO/2020</t>
  </si>
  <si>
    <t xml:space="preserve">3520 </t>
  </si>
  <si>
    <t xml:space="preserve">2120 </t>
  </si>
  <si>
    <t xml:space="preserve">18020, 26720 </t>
  </si>
  <si>
    <t xml:space="preserve">89718920, 120434520 </t>
  </si>
  <si>
    <t>PRESTACDION
PRESTACION DE SERVICIOS PROFESIONALES PARA REALIZAR LOS PROCESOS DE PLANEACION Y SEGUIMIENTO AL PLAN DE ACCION DE LA DIRECCION TERRITORIAL ATLANTICOEN EL MARCO DE LOS LINEAMIENTOS INSTITUCIONALES VIGENTES</t>
  </si>
  <si>
    <t xml:space="preserve">3920 </t>
  </si>
  <si>
    <t xml:space="preserve">2920 </t>
  </si>
  <si>
    <t>REAJUSTE POR CONCEPTO DE APORTES PARAFISCALES, DE LOS MESES DE ENERO Y FEBRERO DE 2020</t>
  </si>
  <si>
    <t xml:space="preserve">4320 </t>
  </si>
  <si>
    <t xml:space="preserve">23920, 24020, 24120, 24220, 24320, 24420, 24520, 24620, 24720, 24820, 24920, 25020, 25120, 25220 </t>
  </si>
  <si>
    <t xml:space="preserve">101419420, 101419520, 101419620, 101419720, 101419820, 101419920, 101420020, 101420120, 101420220, 101420320, 101420420, 101420520, 101420620, 101420720 </t>
  </si>
  <si>
    <t>VR PAGO DE SUELDOS AL PERSONAL DE PLANTA CORRESPONDIENTE AL MES DE ABRIL /2020</t>
  </si>
  <si>
    <t xml:space="preserve">4020, 4120 </t>
  </si>
  <si>
    <t xml:space="preserve">18520, 18620, 18720, 18820, 18920, 19020, 19120, 19220, 19320, 19420, 19520, 19620, 19720, 19820, 19920, 20020, 20120, 20220, 20320, 20420, 20520, 20620, 20720, 20820, 20920, 21020, 21120, 21220, 21320, 21420, 21520, 21620, 21720, 21820, 21920, 22020, 22120, 22220, 22320, 22420 </t>
  </si>
  <si>
    <t xml:space="preserve">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t>
  </si>
  <si>
    <t>VR, APORTES PARAFISCALES CORRESPONDIENTES AL MES DE ABRIL DE 2020</t>
  </si>
  <si>
    <t xml:space="preserve">4220 </t>
  </si>
  <si>
    <t xml:space="preserve">22520, 22620, 22720, 22820, 22920, 23020, 23120, 23220, 23320, 23420, 23520, 23620, 23720, 23820 </t>
  </si>
  <si>
    <t xml:space="preserve">100720920, 100721020, 100721120, 100721220, 100721320, 100721420, 100721520, 100721620, 100721720, 100721820, 100721920, 100722020, 100722120, 100722220 </t>
  </si>
  <si>
    <t>VR, PAGO POR CONCEPTO DEL ICA CORRESPONDIENTE AL MES DE ABRIL / 2020</t>
  </si>
  <si>
    <t xml:space="preserve">4920 </t>
  </si>
  <si>
    <t xml:space="preserve">4720 </t>
  </si>
  <si>
    <t xml:space="preserve">27120 </t>
  </si>
  <si>
    <t xml:space="preserve">122888420 </t>
  </si>
  <si>
    <t>VR, NOMINA CORRESPONDIENTE AL MES DE MAYO/2020 PARA LOS FUNCIONARIOS DE PLANTA DE LA TERRITORIAL ATLANTICO</t>
  </si>
  <si>
    <t xml:space="preserve">5020, 5120 </t>
  </si>
  <si>
    <t xml:space="preserve">27220, 27320, 27420, 27520, 27620, 27720, 27820, 27920, 28020, 28120, 28220, 28320, 28420, 28520, 28620, 28720, 28820, 28920, 29020, 29120, 29220, 29320, 29420, 29520, 29620, 29720, 29820, 29920, 30020, 30120, 30220, 30320, 30420, 30520, 30620, 30720, 30820, 30920, 31020, 31120 </t>
  </si>
  <si>
    <t xml:space="preserve">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t>
  </si>
  <si>
    <t>VR, APORTES PARAFISCALES CORRESPONDIENTES AL MES DE MAYO/2020 DE LA TERRITORIAL ATLANTICO</t>
  </si>
  <si>
    <t xml:space="preserve">5220 </t>
  </si>
  <si>
    <t xml:space="preserve">31220, 31320, 31420, 31520, 31620, 31720, 31820, 31920, 32020, 32120, 32220, 32320, 32420, 32520 </t>
  </si>
  <si>
    <t xml:space="preserve">128590420, 128590520, 128590620, 128590720, 128590820, 128590920, 128591020, 128591120, 128591220, 128591320, 128591420, 128591520, 128591620, 128591720 </t>
  </si>
  <si>
    <t>VR, POR CONCEPTO DEL PAGO DE LA PRIMA DE SERVICIOS, AL PERSONAL DE PLANTA DE LA DIRECCION TERRITORIAL ATLANTICO VIG.2020</t>
  </si>
  <si>
    <t xml:space="preserve">5420 </t>
  </si>
  <si>
    <t xml:space="preserve">33520, 33620, 33720, 33820, 33920, 34020, 34120, 34220, 34320, 34420, 34520, 34620, 34720, 34820, 34920, 35020, 35120, 35220, 35320, 35420, 35520, 35620, 35720, 35820, 35920, 36020, 36120, 36220, 36320, 36420, 36520, 36620 </t>
  </si>
  <si>
    <t xml:space="preserve">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t>
  </si>
  <si>
    <t>VALOR PARA PAGO DE ICA DEL MES DE MAYO/2020</t>
  </si>
  <si>
    <t xml:space="preserve">37220 </t>
  </si>
  <si>
    <t xml:space="preserve">150124020 </t>
  </si>
  <si>
    <t>VR, PAGADO POR CONCEPTO DE N0MINA AL PERSONAL DE PLANTA CORRESPONDIENTE AL MES DE JUNIO/2020</t>
  </si>
  <si>
    <t xml:space="preserve">5820, 5920 </t>
  </si>
  <si>
    <t xml:space="preserve">37320, 37420, 37520, 37620, 37720, 37820, 37920, 38020, 38120, 38220, 38320, 38420, 38520, 38620, 38720, 38820, 38920, 39020, 39120, 39220, 39320, 39420, 39520, 39620, 39720, 39820, 39920, 40020, 40120, 40220, 40320, 40420, 40520, 40620, 40720, 40820, 40920 </t>
  </si>
  <si>
    <t xml:space="preserve">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t>
  </si>
  <si>
    <t>APORTES MES DE JUNIO</t>
  </si>
  <si>
    <t xml:space="preserve">6020 </t>
  </si>
  <si>
    <t xml:space="preserve">41020, 41120, 41220, 41320, 41420, 41520, 41620, 41720, 41820, 41920, 42020, 42120, 42220, 42320 </t>
  </si>
  <si>
    <t xml:space="preserve">157687820, 157687920, 157688020, 157688120, 157688220, 157688320, 157688420, 157688520, 157688620, 157688720, 157688820, 157688920, 157689020, 157689120 </t>
  </si>
  <si>
    <t>Instalación de Ventanillas en atencion al publico</t>
  </si>
  <si>
    <t xml:space="preserve">6620 </t>
  </si>
  <si>
    <t xml:space="preserve">compra gas refrigerante 4410, para el sistema de aire acondicionado
</t>
  </si>
  <si>
    <t>VALOR POR CONCEPTO DE ICA CORRESPONDIENTE AL MES DE JUNIO/2020</t>
  </si>
  <si>
    <t xml:space="preserve">6520 </t>
  </si>
  <si>
    <t xml:space="preserve">7320 </t>
  </si>
  <si>
    <t xml:space="preserve">43420 </t>
  </si>
  <si>
    <t xml:space="preserve">184993020 </t>
  </si>
  <si>
    <t>VALOR CORRESPONDIENTE A LA NOMINA DE SUELDOS DEL MES DE JULIO/2020 DE LA TERRITORIAL ATLANTICO</t>
  </si>
  <si>
    <t>VALOR A PAGAR POR CONCEPTO DE SUELDOS DE PERSONAL DE PLANTA A FUNCIONARIOS DEL IGAC TERRITORIAL ATLANTICO CORRESPONDIENTE AL MES DE JULIO/2020</t>
  </si>
  <si>
    <t xml:space="preserve">6720, 6820 </t>
  </si>
  <si>
    <t xml:space="preserve">43820, 43920, 44020, 44120, 44220, 44320, 44420, 44520, 44620, 44720, 44820, 44920, 45020, 45120, 45220, 45320, 45420, 45520, 45620, 45720, 45820, 45920, 46020, 46120, 46220, 46320, 46420, 46520, 46620, 46720, 46820, 46920, 47020, 47120, 47220 </t>
  </si>
  <si>
    <t xml:space="preserve">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t>
  </si>
  <si>
    <t>VALOR POR CONCEPTO DE APORTES PARAFISCALES CORRESPONDIENTES AL MES DE JULIO/2020 DE LA TERRITORIAL ATLANTICO</t>
  </si>
  <si>
    <t xml:space="preserve">6920 </t>
  </si>
  <si>
    <t xml:space="preserve">47320, 47420, 47520, 47620, 47720, 47820, 47920, 48020, 48120, 48220, 48320, 48420, 48520, 48620 </t>
  </si>
  <si>
    <t xml:space="preserve">198496820, 198496920, 198497020, 198497120, 198497320, 198497420, 198497520, 198497620, 198497820, 198497920, 198498020, 198498220, 198498420, 198498520 </t>
  </si>
  <si>
    <t>CATASTRO MULTIPROPOSITO</t>
  </si>
  <si>
    <t xml:space="preserve"> Apoyar al Instituto Geográfico Agustín Codazzi IGAC como especialista financiero, en la planificación, ejecución, seguimiento y control financiero y contable de los recursos y compromisos adquiridos con la Banca Multilateral, en el marco del Proyect</t>
  </si>
  <si>
    <t xml:space="preserve">320 </t>
  </si>
  <si>
    <t xml:space="preserve">520, 1120 </t>
  </si>
  <si>
    <t xml:space="preserve">136251920, 171061320 </t>
  </si>
  <si>
    <t xml:space="preserve">220 </t>
  </si>
  <si>
    <t xml:space="preserve">120 </t>
  </si>
  <si>
    <t xml:space="preserve">320, 420, 820, 1520 </t>
  </si>
  <si>
    <t xml:space="preserve">136249120, 136249420, 143781520, 175334120 </t>
  </si>
  <si>
    <t xml:space="preserve">420, 720 </t>
  </si>
  <si>
    <t xml:space="preserve">151797020 </t>
  </si>
  <si>
    <t>Apoyar al Instituto Geográfico Agustín Codazzi como Especialista de Salvaguardas Sociales en el marco del Proyecto denominado “Programa para la adopción e implementación de un Catastro Multipropósito Urbano – Rural”, el cual es financiado parcialment</t>
  </si>
  <si>
    <t>Apoyar al Instituto Geográfico Agustín Codazzi como Especialista de Salvaguardas Ambientales en el marco del Proyecto denominado “Programa para la adopción e implementación de un Catastro Multipropósito Urbano – Rural”, el cual es financiado parcialm</t>
  </si>
  <si>
    <t>GESTIÓN DEL PROYECTO IGAC - BID</t>
  </si>
  <si>
    <t>Apoyar al IGAC, desde el aspecto técnico y operativo, en la elaboración, estructuración de las especificaciones técnicas desde el componente catastral en el desarrollo de los procesos de contratación  “Programa Catastro Multipropósito Urbano – Rural"</t>
  </si>
  <si>
    <t>FORTALECIMIENTO INSTITUCIONAL CARTOGRÁFICA Y CATASTRAL PARA EL IGAC - BM</t>
  </si>
  <si>
    <t>Apoyar al Instituto Geográfico Agustín Codazzi (IGAC), en el análisis y alineación de los procesos de la Entidad a su estructura organizacional, con el fin de identificar dentro de los mismos procesos reglas de negocio y puntos de validación, requeri</t>
  </si>
  <si>
    <t>FORTALECIMIENTO TECNOLÓGICO DEL IGAC Y CREACIÓN DEL RMD - BID</t>
  </si>
  <si>
    <t>Apoyar al Instituto Geográfico Agustín Codazzi (IGAC), desde el aspecto técnico y operativo, en la estructuración, elaboración de los términos de referencia y en el desarrollo de los procesos de contratación para adquisición de tecnología, requeridos</t>
  </si>
  <si>
    <t xml:space="preserve">Apoyar al Instituto Geográfico Agustín Codazzi (IGAC), desde el aspecto jurídico, en las actividades administrativas y de gestión de los procesos de selección y contratación financiados, total o parcialmente, con recursos de Banca Multilateral.						</t>
  </si>
  <si>
    <t>TERRITORIAL BOLIVAR</t>
  </si>
  <si>
    <t>SERVICIOS PUBLICOS TERRITORIAL VIGENCIA 2020</t>
  </si>
  <si>
    <t>NOMINA SUELDOS MES ENERO DE 2020</t>
  </si>
  <si>
    <t xml:space="preserve">620, 720, 820 </t>
  </si>
  <si>
    <t xml:space="preserve">120, 220, 320, 420, 520, 620, 720, 820, 920, 1020, 1120, 1220, 1320, 1420, 1520, 1620, 1720, 1820, 1920, 2020, 2120, 2220, 2320, 2520, 2620 </t>
  </si>
  <si>
    <t xml:space="preserve">8211220, 8211320, 8211420, 8211520, 8211620, 8211720, 8211820, 8211920, 8212020, 8212120, 8212220, 8212320, 8212420, 8212520, 8212620, 8212820, 8212920, 8213020, 8213120, 8213220, 8213320, 8213520, 8213620, 8280320, 8814620 </t>
  </si>
  <si>
    <t>FACTURA IMPUESTO PREDIAL DE LA SEDE IGAC TERRITORIAL BOLIVAR VIGENCIA 2020</t>
  </si>
  <si>
    <t xml:space="preserve">4620 </t>
  </si>
  <si>
    <t xml:space="preserve">10336620 </t>
  </si>
  <si>
    <t>APORTES PARAFISCALES EMPLEADOR NOMINA SUELDOS MES ENERO 2020</t>
  </si>
  <si>
    <t xml:space="preserve">3220, 3320, 3420, 3520, 3620, 3720, 3820, 3920, 4020, 4120, 4220, 4320, 4420, 4520 </t>
  </si>
  <si>
    <t xml:space="preserve">9651020, 9651120, 9651220, 9651320, 9651420, 9651520, 9651620, 9651720, 9651820, 9651920, 9652020, 9652120, 9652220, 9652320 </t>
  </si>
  <si>
    <t xml:space="preserve">ANTICIPO DE VIATICOS Y GASTOS PARA CUMPLIR COMISION </t>
  </si>
  <si>
    <t xml:space="preserve">24216720 </t>
  </si>
  <si>
    <t xml:space="preserve">1420 </t>
  </si>
  <si>
    <t xml:space="preserve">820 </t>
  </si>
  <si>
    <t xml:space="preserve">4820 </t>
  </si>
  <si>
    <t xml:space="preserve">25809820 </t>
  </si>
  <si>
    <t>CONTRATO DE ARRENDAMIENTO DE LOCAL PARA ARCHIVO DE FICHAS PREDIALES</t>
  </si>
  <si>
    <t xml:space="preserve">2020, 8620 </t>
  </si>
  <si>
    <t xml:space="preserve">21220, 22620, 22720, 28720, 36920, 43320 </t>
  </si>
  <si>
    <t xml:space="preserve">105799220, 114100720, 114105620, 132507920, 167228420, 201979420 </t>
  </si>
  <si>
    <t>VIATICOS Y GASTOS DE COMISION PROCESO CONSERVACION CATASTRAL</t>
  </si>
  <si>
    <t xml:space="preserve">3420, 3520 </t>
  </si>
  <si>
    <t xml:space="preserve">2720, 2820 </t>
  </si>
  <si>
    <t xml:space="preserve">10320, 10420 </t>
  </si>
  <si>
    <t xml:space="preserve">63711620, 63713120 </t>
  </si>
  <si>
    <t>VIATICOS Y GASTOS DE COMISION AVALUOS</t>
  </si>
  <si>
    <t>NOMINA SUELDOS MES FEBRERO DE 2020</t>
  </si>
  <si>
    <t xml:space="preserve">1720, 1820 </t>
  </si>
  <si>
    <t xml:space="preserve">5320, 5420, 5520, 5620, 5720, 5820, 5920, 6020, 6120, 6220, 6320, 6420, 6520, 6620, 6720, 6820, 6920, 7020, 7120, 7220, 7320, 7420, 7520, 7620, 7720 </t>
  </si>
  <si>
    <t xml:space="preserve">32847820, 32847920, 32848020, 32848120, 32848220, 32848320, 32848420, 32848520, 32848620, 32848720, 32848820, 32848920, 32849020, 32849120, 32849220, 32849320, 32849420, 32849520, 32849620, 32849720, 32849820, 32849920, 32850020, 32868720, 32868820 </t>
  </si>
  <si>
    <t>APORTES PARAFISCALES NOMINA SUELDOS MES FEBRERO 2020</t>
  </si>
  <si>
    <t xml:space="preserve">7820, 7920, 8020, 8120, 8220, 8320, 8420, 8520, 8620, 8720, 8820, 8920, 9020, 9120 </t>
  </si>
  <si>
    <t xml:space="preserve">35592620, 35592720, 35592820, 35592920, 35593020, 35593120, 35593220, 35593320, 35593420, 35593520, 35593620, 35593720, 35593820, 35593920 </t>
  </si>
  <si>
    <t>PRESTACION DE SERVICIOS PERSONALES PARA REALIZAR ACTIVIDADES DE RECONOCIMIENTO PREDIAL URBANO Y RURAL DE SERVICIOS PERSONALES PARA LA ATENCION DE TRAMITES EN LOS PROCESOS CATASTRALES DE LA DIRECCION TERRITORIAL BOLIVAR Y SUS U.O.C.</t>
  </si>
  <si>
    <t xml:space="preserve">3620, 3720, 3820, 3920 </t>
  </si>
  <si>
    <t xml:space="preserve">3520, 3720, 3820, 4220 </t>
  </si>
  <si>
    <t>PRESTACION DE SERVICIOS PERSONALES PARA REALIZAR ACTIVIDADES DE DIGITALIZACION Y GENERACION DE PRODUCTOS DE LA INFORMACION CATASTRAL EN LA DIRECCION TERRITORIAL Y SUS U.O.C.</t>
  </si>
  <si>
    <t xml:space="preserve">2520 </t>
  </si>
  <si>
    <t xml:space="preserve">3420 </t>
  </si>
  <si>
    <t>PRESTACION DE SERVICIOS DE APOYO A LA GESTION EN VENTANILLA PARA ATENCION AL PUBLICO EN LOS PROCESOS CATASTRALES DE LA DIRECCION TERRITORIAL BOLIVAR Y SUS U.O.C.</t>
  </si>
  <si>
    <t xml:space="preserve">2620 </t>
  </si>
  <si>
    <t xml:space="preserve">4020 </t>
  </si>
  <si>
    <t>PRESTACION DE SERVICIOS PERSONALES PARA REALIZAR ACTIVIDADES DE APOYO OPERATIVO EN LOS PROCESOS CATASTRALES EN LA DIRECCION TERRITORIAL BOLIVAR Y SUS U.O.C.</t>
  </si>
  <si>
    <t xml:space="preserve">2120, 2220, 2320, 2420 </t>
  </si>
  <si>
    <t xml:space="preserve">3220, 3620, 3920, 4320 </t>
  </si>
  <si>
    <t>PRESTACION DE SERVICIOS PERSONALES COMO TECNICO DE APOYO PARA REALIZAR LAS ACTIVIDADES DE APOYO AL RESPONSABLE DE PROCESO DE CONSERVACION CATASTRAL EN LA DIRECCION TERRITORIAL BOLIVAR Y SUS U.O.C.</t>
  </si>
  <si>
    <t xml:space="preserve">4120 </t>
  </si>
  <si>
    <t>PRESTACION DE SERVICIOS PERSONALES PARA ADELANTAR ACTIVIDADES DE RECONOCIMIENTO PREDIAL URBANO Y RURAL, EN ATENCION A LOS REQUERIMIENTOS ADMINISTRATIVOS Y JUDICIALES DEL PROCESO DE RESTITUCION DE TIERRAS EN LA DIRECCION TERRITORIAL BOLIVAR</t>
  </si>
  <si>
    <t xml:space="preserve">3320 </t>
  </si>
  <si>
    <t>PRESTACION DE SERVICIOS PROFESIONALES PARA APOYAR A LA DIRECCIÓN TERRITORIAL BOLIVAR EN LOS REQUERMIENTOS DEL TRÁMITE ADMINISTRATIVO, JUDICIAL Y EL POSTFALLO DEL PROCESO DE RESTITUCIÓN DE TIERRAS EN EL MARCO DE LA LEY 1448 DE 2011 Y LA POLITICA INTEG</t>
  </si>
  <si>
    <t xml:space="preserve">2820 </t>
  </si>
  <si>
    <t xml:space="preserve">3120 </t>
  </si>
  <si>
    <t>DECLARACION DE IMPUESTO DE INDUSTRIA Y COMERCIO AÑO GRAVABLE 2019</t>
  </si>
  <si>
    <t xml:space="preserve">3220 </t>
  </si>
  <si>
    <t xml:space="preserve">9920 </t>
  </si>
  <si>
    <t xml:space="preserve">53520120 </t>
  </si>
  <si>
    <t>GASTOS DE MANUTENCION Y ALOJAMIENTO POR PRESTACION DE SERVICIOS PERSONALES PARA ADELANTAR ACTIVIDADES DE RECONOCIMIETNO PREDIAL URBANO Y RURAL, EN ATENCION A LOS REQUERIMIENTOS ADMINISTRATIVOS Y JUDICIALES DEL ´PROCESO DE RESTITUCION DE TIERRAS EN LA</t>
  </si>
  <si>
    <t>GASTOS DE MANUTENCION Y ALOJAMIENTO POR PRESTACION DE SERVICIOS PROFESIONALES PARA APOYAR A LA DIRECCION TERRITORIAL BOLIVAR EN LOS REQUERIMIENTOS DEL TRAMITE ADMINISTRATIVO, JUDICIAL Y EL POSTFALLO DEL PROCESO DE RESTITUCION DE TIERRAS EN EL MARCO D</t>
  </si>
  <si>
    <t>NOMINA SUELDOS MES MARZO DE 2020</t>
  </si>
  <si>
    <t xml:space="preserve">4320, 4420 </t>
  </si>
  <si>
    <t xml:space="preserve">10520, 10620, 10720, 10820, 10920, 11020, 11120, 11220, 11320, 11420, 11520, 11620, 11720, 11820, 11920, 12020, 12120, 12220, 12320, 12420, 12520, 12620, 12720, 12820, 12920, 13020, 13120, 13220, 13320, 13420, 13520, 13620, 13720, 13820 </t>
  </si>
  <si>
    <t xml:space="preserve">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t>
  </si>
  <si>
    <t>APORTES PARAFISCALES EMPLEADOR NOMINA SUELDOS MES MARZO DE 2020</t>
  </si>
  <si>
    <t xml:space="preserve">4520 </t>
  </si>
  <si>
    <t xml:space="preserve">13920, 14020, 14120, 14220, 14320, 14420, 14520, 14620, 14720, 14820, 14920, 15020, 15120, 15220 </t>
  </si>
  <si>
    <t xml:space="preserve">73232920, 73233020, 73233120, 73233220, 73233320, 73233420, 73233520, 73233620, 73233720, 73233820, 73233920, 73234020, 73234120, 73234220 </t>
  </si>
  <si>
    <t>SERVICIO DE IMPLEMENTACION SISTEMA DE GESTION - FORTALECIMIENTO DE LA GESTION INSTITUCIONAL DEL IGAC NIVEL NACIONAL</t>
  </si>
  <si>
    <t xml:space="preserve">5520 </t>
  </si>
  <si>
    <t xml:space="preserve">9020 </t>
  </si>
  <si>
    <t>NOMINA SUELDOS MES ABRIL DE 2020</t>
  </si>
  <si>
    <t xml:space="preserve">17220, 17320, 17420, 17520, 17620, 17720, 17820, 17920, 18020, 18120, 18220, 18320, 18420, 18520, 18620, 18720, 18820, 18920, 19020, 19120, 19220, 19320, 19420, 19520 </t>
  </si>
  <si>
    <t xml:space="preserve">100816820, 100816920, 100817020, 100817120, 100817220, 100817320, 100817420, 100817520, 100817620, 100817720, 100817820, 100817920, 100818020, 100818120, 100818220, 100818320, 100818420, 100818520, 100818620, 100818720, 100818820, 100818920, 100819020, 100819220 </t>
  </si>
  <si>
    <t>APORTES PARAFISCALES EMPLEADOR NOMINA SUELDOS MES ABRIL 2020</t>
  </si>
  <si>
    <t xml:space="preserve">19620, 19720, 19820, 19920, 20020, 20120, 20220, 20320, 20420, 20520, 20620, 20720, 20820, 20920 </t>
  </si>
  <si>
    <t xml:space="preserve">104952120, 104952220, 104952320, 104952420, 104952520, 104952620, 104952720, 104952820, 104952920, 104953020, 104953120, 104953220, 104953320, 104953420 </t>
  </si>
  <si>
    <t xml:space="preserve"> APORTES PARAFISCALES EMPLEADOR REAJUSTE MESES ENERO Y FEBRERO</t>
  </si>
  <si>
    <t xml:space="preserve">23420, 23520, 23620, 23720, 23820, 23920, 24020, 24120, 24220, 24320, 24420, 24520, 24620, 24720 </t>
  </si>
  <si>
    <t xml:space="preserve">122419920, 122420020, 122420120, 122420220, 122420320, 122420420, 122420520, 122420620, 122420720, 122420820, 122420920, 122421020, 122421120, 122421220 </t>
  </si>
  <si>
    <t>NOMINA SUELDOS MES DE MAYO DE 2020</t>
  </si>
  <si>
    <t xml:space="preserve">6320, 6420 </t>
  </si>
  <si>
    <t xml:space="preserve">24820, 24920, 25020, 25120, 25220, 25320, 25420, 25520, 25620, 25720, 25820, 25920, 26020, 26120, 26220, 26320, 26420, 26520, 26620, 26720, 26820, 26920, 27020, 27120, 27220 </t>
  </si>
  <si>
    <t xml:space="preserve">126120820, 126120920, 126121020, 126121120, 126121220, 126121320, 126121420, 126121520, 126121620, 126121720, 126121820, 126121920, 126122020, 126122120, 126122220, 126122320, 126122420, 126122520, 126122620, 126122720, 126122820, 126122920, 126123020, 126267620, 126267720 </t>
  </si>
  <si>
    <t>APORTES PARAFISCALES EMPLEADOR NOMINA SUELDOS MES MAYO 2020</t>
  </si>
  <si>
    <t xml:space="preserve">27320, 27420, 27520, 27620, 27720, 27820, 27920, 28020, 28120, 28220, 28320, 28420, 28520, 28620 </t>
  </si>
  <si>
    <t xml:space="preserve">127841420, 127841520, 127841620, 127841720, 127841820, 127841920, 127842020, 127842120, 127842220, 127842320, 127842420, 127842520, 127842620, 127842720 </t>
  </si>
  <si>
    <t>NOMINA PRIMAS DE SERVICIOS</t>
  </si>
  <si>
    <t xml:space="preserve">30220, 30320, 30420, 30520, 30620, 30720, 30820, 30920, 31020, 31120, 31220, 31320, 31420, 31520, 31620, 31720, 31820, 31920, 32020, 32120, 32220, 32320, 32420 </t>
  </si>
  <si>
    <t xml:space="preserve">143029620, 143029720, 143029820, 143029920, 143030020, 143030120, 143030220, 143030320, 143030420, 143030520, 143030620, 143030720, 143030820, 143030920, 143031020, 143031120, 143031220, 143031320, 143031420, 143031520, 143031620, 143031720, 143031820 </t>
  </si>
  <si>
    <t>NOMINA SUELDOS MES JUNIO DE 2020</t>
  </si>
  <si>
    <t xml:space="preserve">32520, 32620, 32720, 32820, 32920, 33020, 33120, 33220, 33320, 33420, 33520, 33620, 33720, 33820, 33920, 34020, 34120, 34220, 34320, 34420, 34520, 34620, 34720, 34820, 34920 </t>
  </si>
  <si>
    <t xml:space="preserve">157490920, 157491020, 157491120, 157491220, 157491320, 157491420, 157491520, 157491620, 157491720, 157491820, 157491920, 157492020, 157492120, 157492220, 157492320, 157492420, 157492520, 157492620, 157492720, 157492820, 157492920, 157493020, 157493120, 157564520, 157564620 </t>
  </si>
  <si>
    <t>APORTES PARAFISCALES EMPLEADOR NOMINA SUELDOS MES JUNIO DE 2020</t>
  </si>
  <si>
    <t xml:space="preserve">35020, 35120, 35220, 35320, 35420, 35520, 35620, 35720, 35820, 35920, 36020, 36120, 36220, 36320 </t>
  </si>
  <si>
    <t xml:space="preserve">161445520, 161445620, 161445720, 161445820, 161445920, 161446020, 161446120, 161446220, 161446320, 161446420, 161446520, 161446620, 161446720, 161446820 </t>
  </si>
  <si>
    <t>CONTRATACION DIVISIONES PARA LAS VENTANILLAS DE ATENCION AL CIUDADANO</t>
  </si>
  <si>
    <t xml:space="preserve">7620 </t>
  </si>
  <si>
    <t>NOMINA SUELDOS MES JULIO AÑO 2020</t>
  </si>
  <si>
    <t xml:space="preserve">8320, 8420 </t>
  </si>
  <si>
    <t xml:space="preserve">39120, 39220, 39320, 39420, 39520, 39620, 39720, 39820, 39920, 40020, 40120, 40220, 40320, 40420, 40520, 40620, 40720, 40820, 40920, 41020, 41120, 41220, 41320, 41420, 41520, 41620, 41720, 41820 </t>
  </si>
  <si>
    <t xml:space="preserve">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t>
  </si>
  <si>
    <t>APORTES PARAFISCALES EMPLEADOR NOMINA JULIO 2020</t>
  </si>
  <si>
    <t xml:space="preserve">8520 </t>
  </si>
  <si>
    <t xml:space="preserve">41920, 42020, 42120, 42220, 42320, 42420, 42520, 42620, 42720, 42820, 42920, 43020, 43120, 43220 </t>
  </si>
  <si>
    <t xml:space="preserve">198864220, 198864320, 198864420, 198864520, 198864620, 198864720, 198864820, 198864920, 198865020, 198865120, 198865220, 198865320, 198865420, 198865520 </t>
  </si>
  <si>
    <t>ITERRITORIAL BOYACA</t>
  </si>
  <si>
    <t>PAGO SERVICIOS PUBLICOS, ENERGIA, ACUEDUCTO, ALCANTARILLADO ASEO, TELEFONO FIJO Y ARRENDAMIENTOS VIGENCIA 2020.</t>
  </si>
  <si>
    <t>GASTOS INMOBILIARIOS ARRENDAMIENTOS</t>
  </si>
  <si>
    <t>LICENCIAS DE MATERNIDAD Y PATERNIDAD ( NO DE PENSIONES)</t>
  </si>
  <si>
    <t>NOMINA MES ENERO 2019</t>
  </si>
  <si>
    <t xml:space="preserve">720, 820 </t>
  </si>
  <si>
    <t xml:space="preserve">720, 820, 920, 1020, 1120, 1220, 1320, 1420, 1520, 1620, 1720, 1820, 1920, 2020, 2120, 2220, 2320, 2420, 2520, 2620, 2720, 2820, 2920, 3020, 3120, 3220, 3320, 3420, 3520, 3620, 3720, 3820, 3920, 4020, 4120, 4220, 4320, 4420, 4520, 4620, 4720, 4820, 4920, 5020, 5120, 5220, 5320, 5420, 5520, 5620, 5720, 5820, 5920, 6020, 6120, 6220 </t>
  </si>
  <si>
    <t xml:space="preserve">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t>
  </si>
  <si>
    <t>PARAFISCALES MES ENERO 2020 T. BOYACÁ</t>
  </si>
  <si>
    <t xml:space="preserve">6320, 6420, 6520, 6620, 6720, 6820, 6920, 7020, 7120, 7220, 7320, 7420 </t>
  </si>
  <si>
    <t xml:space="preserve">7050520, 7050620, 7050720, 7050820, 7050920, 7051020, 7051120, 7051220, 7051320, 7051420, 7051520, 7051620 </t>
  </si>
  <si>
    <t>IMPUESTO PREDIAL E IMPUESTO DE INDUSTRIA Y COMERCIO T. BOYACA</t>
  </si>
  <si>
    <t xml:space="preserve">1120, 1220, 1320, 1420, 1520, 1620, 1720, 2920 </t>
  </si>
  <si>
    <t xml:space="preserve">3420, 3520, 3620, 3720, 3820, 3920, 4020, 5220 </t>
  </si>
  <si>
    <t xml:space="preserve">10220, 10320, 10420, 10520, 10620, 10720, 10820, 18320 </t>
  </si>
  <si>
    <t xml:space="preserve">23159220, 23161420, 23163820, 23167520, 23170620, 23178020, 23183920, 41365520 </t>
  </si>
  <si>
    <t>SERVICIO DE TRANSPORTE TUNJA - BOGOTA - TUNJA, ING DIEGO MARLES MONJE DENTRO DEL CUPO MAESTRIA EN GEOGRAFIA.</t>
  </si>
  <si>
    <t xml:space="preserve">5620 </t>
  </si>
  <si>
    <t xml:space="preserve">18720 </t>
  </si>
  <si>
    <t xml:space="preserve">43558920 </t>
  </si>
  <si>
    <t>VIATICOS DE COMISIÓN Y SERVICIO DE TRANSPORTE A SEDE CENTRAL DE DIRECTOR TERRITORIAL</t>
  </si>
  <si>
    <t xml:space="preserve">10920 </t>
  </si>
  <si>
    <t xml:space="preserve">23741420 </t>
  </si>
  <si>
    <t>SERVICIOS INMOBILIARIOS  .... ARRIENDO UNIDAD OPERATIVA CATASTRAL DE SOGAMOSO 2020</t>
  </si>
  <si>
    <t xml:space="preserve">3020 </t>
  </si>
  <si>
    <t xml:space="preserve">13120 </t>
  </si>
  <si>
    <t>VIATICOS Y GASTOS DE COMISIÓN PROCESO CONSERVACIÓN, TERRITORIAL BOYACÁ, VIGENCIA 2020</t>
  </si>
  <si>
    <t>VIATICOS Y GASTOS DE COMISIÓN PROCESO DE AVALUOS, TERRITORIAL BOYACÁ, VIGENCIA 2020</t>
  </si>
  <si>
    <t xml:space="preserve">3720, 6220 </t>
  </si>
  <si>
    <t xml:space="preserve">6120, 7120 </t>
  </si>
  <si>
    <t xml:space="preserve">18920 </t>
  </si>
  <si>
    <t xml:space="preserve">55494720 </t>
  </si>
  <si>
    <t>NOMINA MES FEBRERO 2020. T. BOYACÁ</t>
  </si>
  <si>
    <t xml:space="preserve">2320, 2420 </t>
  </si>
  <si>
    <t xml:space="preserve">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t>
  </si>
  <si>
    <t xml:space="preserve">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t>
  </si>
  <si>
    <t>PARAFISCALES, NOMINA MES FEBRERO 2020. T. BOYACÁ</t>
  </si>
  <si>
    <t xml:space="preserve">16820, 16920, 17020, 17120, 17220, 17320, 17420, 17520, 17620, 17720, 17820, 17920 </t>
  </si>
  <si>
    <t xml:space="preserve">30465920, 30466020, 30466120, 30466220, 30466320, 30466420, 30466520, 30466620, 30466720, 30466820, 30466920, 30467020 </t>
  </si>
  <si>
    <t>CONTRATACION PRESTACION SERVICIOS PARA CONSERVACION CATASTRAL VIGENCIA 2020 TERRITORIAL BOYACÁ</t>
  </si>
  <si>
    <t xml:space="preserve">3920, 4020, 4120, 4220, 4520, 4620, 4720, 4820, 4920, 5020, 5120, 5220, 5320, 5420, 5520, 5620, 5720, 5820, 5920, 6020 </t>
  </si>
  <si>
    <t xml:space="preserve">8020, 8120, 8220, 8320, 8420, 8520, 8620, 8720, 8820, 8920, 9020, 9120, 9220, 9320, 9620, 9920, 10020, 10120, 10220, 10320 </t>
  </si>
  <si>
    <t>GASTOS TRANSPORTE SEDE CENTRAL MESA NEGOCIACIÓN SINDICATO</t>
  </si>
  <si>
    <t xml:space="preserve">3620 </t>
  </si>
  <si>
    <t xml:space="preserve">18820 </t>
  </si>
  <si>
    <t xml:space="preserve">55502020 </t>
  </si>
  <si>
    <t>SUMINISTRO DE COMBUSTIBLE PARQUE AUTOMOR SEDE TUNJA</t>
  </si>
  <si>
    <t xml:space="preserve">8120 </t>
  </si>
  <si>
    <t>NOMINA MES MARZO TERRITORIAL BOYACÁ</t>
  </si>
  <si>
    <t xml:space="preserve">6620, 6720 </t>
  </si>
  <si>
    <t xml:space="preserve">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t>
  </si>
  <si>
    <t xml:space="preserve">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t>
  </si>
  <si>
    <t>PARAFISCALES MES MARZO T. BOYACÁ</t>
  </si>
  <si>
    <t xml:space="preserve">6820 </t>
  </si>
  <si>
    <t xml:space="preserve">26820, 26920, 27020, 27120, 27220, 27320, 27420, 27520, 27620, 27720, 27820, 27920 </t>
  </si>
  <si>
    <t xml:space="preserve">66253420, 66253520, 66253620, 66253720, 66253820, 66253920, 66254020, 66254120, 66254220, 66254320, 66254420, 66254520 </t>
  </si>
  <si>
    <t>PAGO PLANILLAS SOI DE CORRECCION REAJUSTE APORTES MESES ENERO Y FEBRERO DE 2020 T. BOYACÁ</t>
  </si>
  <si>
    <t xml:space="preserve">7520 </t>
  </si>
  <si>
    <t xml:space="preserve">28020 </t>
  </si>
  <si>
    <t xml:space="preserve">68238420 </t>
  </si>
  <si>
    <t>IMPLEMENTACION SISTEMAS DE GESTION TERRITORIAL BOYACA.</t>
  </si>
  <si>
    <t xml:space="preserve">7820 </t>
  </si>
  <si>
    <t xml:space="preserve">15920 </t>
  </si>
  <si>
    <t>CONTRATACION AVALUOS T. BOYACÁ 2020</t>
  </si>
  <si>
    <t xml:space="preserve">8820, 8920 </t>
  </si>
  <si>
    <t>NOMINA MES ABRIL TERRITPRIAL BOYACÁ</t>
  </si>
  <si>
    <t xml:space="preserve">7420, 7520 </t>
  </si>
  <si>
    <t xml:space="preserve">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t>
  </si>
  <si>
    <t xml:space="preserve">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t>
  </si>
  <si>
    <t>PARAFISCALES MES ABRIL DE 2020 T. BOYACÁ</t>
  </si>
  <si>
    <t xml:space="preserve">7720 </t>
  </si>
  <si>
    <t xml:space="preserve">35620, 35720, 35820, 35920, 36020, 36120, 36220, 36320, 36420, 36520, 36620, 36720 </t>
  </si>
  <si>
    <t xml:space="preserve">104773620, 104773720, 104773820, 104773920, 104774020, 104774120, 104774220, 104774320, 104774420, 104774520, 104774620, 104774720 </t>
  </si>
  <si>
    <t>ADQUISICION BIENES Y SERVICIOS , MANTENIMIENTO INFRAESTRUCTURA T. BOYACÁ</t>
  </si>
  <si>
    <t xml:space="preserve">9120 </t>
  </si>
  <si>
    <t>NOMINA MES MAYO 2020 MTERRITORIAL BOYACÁ</t>
  </si>
  <si>
    <t xml:space="preserve">8220, 8320 </t>
  </si>
  <si>
    <t xml:space="preserve">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t>
  </si>
  <si>
    <t xml:space="preserve">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t>
  </si>
  <si>
    <t>parafiscales mes mayo 2020 nomina mayo t. boyacá</t>
  </si>
  <si>
    <t xml:space="preserve">8420 </t>
  </si>
  <si>
    <t xml:space="preserve">45020, 45120, 45220, 45320, 45420, 45520, 45620, 45720, 45820, 45920, 46020, 46120 </t>
  </si>
  <si>
    <t xml:space="preserve">125349020, 125349120, 125349220, 125349320, 125349420, 125349520, 125349620, 125349720, 125349820, 125349920, 125350020, 125350120 </t>
  </si>
  <si>
    <t>PRIMA DE SERVICIOS 2020 T.BOYACÁ</t>
  </si>
  <si>
    <t xml:space="preserve">8720 </t>
  </si>
  <si>
    <t xml:space="preserve">48520, 48620, 48720, 48820, 48920, 49020, 49120, 49220, 49320, 49420, 49520, 49620, 49720, 49820, 49920, 50020, 50120, 50220, 50320, 50420, 50520, 50620, 50720, 50820, 50920, 51020, 51120, 51220, 51320, 51420, 51520, 51620, 51720, 51820, 51920, 52020, 52120, 52220, 52320, 52420, 52520, 52620, 52720, 52820, 52920 </t>
  </si>
  <si>
    <t xml:space="preserve">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t>
  </si>
  <si>
    <t xml:space="preserve">APORTES JUNIO </t>
  </si>
  <si>
    <t xml:space="preserve">9620 </t>
  </si>
  <si>
    <t xml:space="preserve">54220, 54320, 54420, 54520, 54620, 54720, 54820, 54920, 55020, 55120, 55220, 55320, 55420 </t>
  </si>
  <si>
    <t xml:space="preserve">160525920, 160526020, 160526120, 160526220, 160526320, 160526420, 160526520, 160526720, 160526820, 160526920, 160527020, 160527120, 160527220 </t>
  </si>
  <si>
    <t>NOMINA Y PRESTACIONES JUNIO</t>
  </si>
  <si>
    <t xml:space="preserve">9520, 9720 </t>
  </si>
  <si>
    <t xml:space="preserve">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t>
  </si>
  <si>
    <t xml:space="preserve">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t>
  </si>
  <si>
    <t>PAGO RECONOCIMIENTO GASTOS DE TRANSPORTE AL FUNCIONARIO CARLOS GUILLERMO PUERTA MORENO T. BOYACÁ</t>
  </si>
  <si>
    <t xml:space="preserve">19720 </t>
  </si>
  <si>
    <t xml:space="preserve">70120 </t>
  </si>
  <si>
    <t xml:space="preserve">200654220 </t>
  </si>
  <si>
    <t>PARAFISCALES NOMINA MES JULIO 2020 T. BOYACÁ</t>
  </si>
  <si>
    <t xml:space="preserve">68620, 68720, 68820, 68920, 69020, 69120, 69220, 69320, 69420, 69520, 69620, 69720, 69820 </t>
  </si>
  <si>
    <t xml:space="preserve">194765720, 194765820, 194765920, 194766020, 194766120, 194766220, 194766320, 194766420, 194766520, 194766620, 194766720, 194766820, 194766920 </t>
  </si>
  <si>
    <t>NOMINA MES JULIO 2020 TERRITORIAL BOYACÁ</t>
  </si>
  <si>
    <t xml:space="preserve">10720, 10820 </t>
  </si>
  <si>
    <t xml:space="preserve">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t>
  </si>
  <si>
    <t xml:space="preserve">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t>
  </si>
  <si>
    <t>TERRITORIAL CALDAS</t>
  </si>
  <si>
    <t>SERVICIO PUBLICO DE ENERGÍA PARA OFICINAS Y SEDE ARCHIVO VIGENCIA 2020.</t>
  </si>
  <si>
    <t xml:space="preserve">820, 1220, 1420, 2620, 3020, 5420, 5520, 6220, 7320, 8320, 8420, 9220 </t>
  </si>
  <si>
    <t xml:space="preserve">520, 920, 1020, 2120, 2620, 4120, 4220, 6120, 7620, 9120, 9220, 10820 </t>
  </si>
  <si>
    <t xml:space="preserve">520, 4520, 4620, 9020, 9320, 9420, 14420, 14520, 18620, 26520, 33920, 34020, 39320 </t>
  </si>
  <si>
    <t xml:space="preserve">6360020, 10095920, 13245420, 33979520, 37155620, 41195820, 73029420, 73031220, 103105920, 130850320, 162923220, 170358520, 200358420 </t>
  </si>
  <si>
    <t>CUOTA DE ADMINISTRACIÓN DE OFICINAS, ARCHIVO Y PARQUEADEROS VIGENCIA 2020.</t>
  </si>
  <si>
    <t xml:space="preserve">220, 320, 420 </t>
  </si>
  <si>
    <t>SERVICIO DE TELEFONÍA VIGENCIA 2020.</t>
  </si>
  <si>
    <t xml:space="preserve">120, 920, 1820, 2020, 3620, 4120, 5620, 6920, 7820, 8820 </t>
  </si>
  <si>
    <t xml:space="preserve">120, 720, 1620, 1720, 3520, 3620, 5720, 7420, 8920, 10620 </t>
  </si>
  <si>
    <t xml:space="preserve">120, 620, 5220, 5320, 10020, 10120, 16020, 22620, 30020, 35420 </t>
  </si>
  <si>
    <t xml:space="preserve">5542320, 6360520, 23879120, 26936820, 52530620, 53821620, 91150420, 120326320, 153369320, 185039320 </t>
  </si>
  <si>
    <t>CUOTA DE ADMINISTRACIÓN DE OFICINAS, SEDE ARCHIVO Y PARQUEADEROS VIGENCIA 2020.</t>
  </si>
  <si>
    <t>Nómina mes de enero de 2020.</t>
  </si>
  <si>
    <t xml:space="preserve">1020, 1120 </t>
  </si>
  <si>
    <t xml:space="preserve">720, 820, 920, 1020, 1120, 1220, 1320, 1420, 1520, 1620, 1720, 1820, 1920, 2020, 2120, 2220, 2320, 2420, 2520, 2620, 2720, 2820, 2920 </t>
  </si>
  <si>
    <t xml:space="preserve">8014120, 8014220, 8014320, 8014420, 8014520, 8014620, 8014720, 8014820, 8014920, 8015020, 8015220, 8015320, 8015420, 8015520, 8015620, 8015720, 8015820, 8015920, 8016020, 8016120, 8016220, 8016320, 8016420 </t>
  </si>
  <si>
    <t xml:space="preserve">Aportes patronales sobre la nómina del mes de enero de 2020. </t>
  </si>
  <si>
    <t xml:space="preserve">1320 </t>
  </si>
  <si>
    <t xml:space="preserve">3020, 3120, 3220, 3320, 3420, 3520, 3620, 3720, 3820, 3920, 4020, 4120, 4220 </t>
  </si>
  <si>
    <t xml:space="preserve">9110420, 9110520, 9110620, 9110720, 9110820, 9110920, 9111020, 9111120, 9111220, 9111320, 9111420, 9111520, 9111620 </t>
  </si>
  <si>
    <t xml:space="preserve">Comisión de los directores territoriales a reunión en la Dirección General. </t>
  </si>
  <si>
    <t xml:space="preserve">23788620 </t>
  </si>
  <si>
    <t xml:space="preserve">Viáticos proceso de conservación DT Caldas vigencia 2020. </t>
  </si>
  <si>
    <t xml:space="preserve">2120, 2220, 2820, 2920, 3720, 3820, 3920, 4020 </t>
  </si>
  <si>
    <t xml:space="preserve">1920, 2020, 2420, 2520, 3720, 3820, 3920, 4020 </t>
  </si>
  <si>
    <t xml:space="preserve">5420, 5520, 9120, 9220, 14620, 14720, 14820, 14920 </t>
  </si>
  <si>
    <t xml:space="preserve">28988920, 28997220, 37117220, 37128420, 73034420, 73037220, 73040620, 73063020 </t>
  </si>
  <si>
    <t xml:space="preserve">Nómina mes de febrero de 2020. </t>
  </si>
  <si>
    <t xml:space="preserve">5620, 5720, 5820, 5920, 6020, 6120, 6220, 6320, 6420, 6520, 6620, 6720, 6820, 6920, 7020, 7120, 7220, 7320, 7420, 7520, 7620 </t>
  </si>
  <si>
    <t xml:space="preserve">31713220, 31713320, 31713420, 31713520, 31713620, 31713720, 31713820, 31713920, 31714020, 31714120, 31714220, 31714320, 31714420, 31714520, 31714620, 31714720, 31714820, 31714920, 31715020, 31715120, 31715220 </t>
  </si>
  <si>
    <t>Aportes patronales nomina mes de febrero de 2020.</t>
  </si>
  <si>
    <t xml:space="preserve">7720, 7820, 7920, 8020, 8120, 8220, 8320, 8420, 8520, 8620, 8720, 8820, 8920 </t>
  </si>
  <si>
    <t xml:space="preserve">32160120, 32160220, 32160320, 32160420, 32160520, 32160620, 32160720, 32160820, 32160920, 32161020, 32161120, 32161220, 32161320 </t>
  </si>
  <si>
    <t xml:space="preserve">Impuesto predial vigencia 2020 oficinas, sede archivo y dos parqueaderos. </t>
  </si>
  <si>
    <t xml:space="preserve">45370720 </t>
  </si>
  <si>
    <t xml:space="preserve">Impuesto de industria y comercio año gravable 2019. </t>
  </si>
  <si>
    <t xml:space="preserve">9520 </t>
  </si>
  <si>
    <t xml:space="preserve">41199920 </t>
  </si>
  <si>
    <t>Prestación de servicios de apoyo a la gestión en ventanilla para atención al público en los procesos catastrales de la dirección territorial Caldas y sus UOC.</t>
  </si>
  <si>
    <t xml:space="preserve">5120 </t>
  </si>
  <si>
    <t>Prestación de servicios personales para realizar actividades de  apoyo operativo en los procesos catastrales en la dirección territorial caldas y sus UOC.</t>
  </si>
  <si>
    <t xml:space="preserve">4220, 4320, 4420, 4520 </t>
  </si>
  <si>
    <t xml:space="preserve">4320, 4420, 4520, 5020 </t>
  </si>
  <si>
    <t>Prestación de servicios personales para realizar actividades de reconocimiento predial urbano y rural para la atención de trámites en los procesos catastrales de la dirección territorial Caldas  y sus UOC.</t>
  </si>
  <si>
    <t xml:space="preserve">4620, 4720 </t>
  </si>
  <si>
    <t>Prestación de servicios personales para realizar las actividades de control y verificación a los trámites del proceso de conservación catastral en la dirección territorial caldas  y sus UOC.</t>
  </si>
  <si>
    <t>Prestación de servicios personales para adelantar actividades de reconocimiento predial urbano y rural, en atención a los requerimientos administrativos y judiciales del proceso de restitución de tierras en la dirección territorial Caldas.</t>
  </si>
  <si>
    <t xml:space="preserve">Prestación de servicios personales  para el seguimiento a las solicitudes realizadas en el marco de la política integral de reparación a víctimas  en la dirección territorial Caldas. </t>
  </si>
  <si>
    <t xml:space="preserve">5020 </t>
  </si>
  <si>
    <t xml:space="preserve">Nómina mes de marzo de 2020. </t>
  </si>
  <si>
    <t xml:space="preserve">5120, 5220 </t>
  </si>
  <si>
    <t xml:space="preserve">10220, 10320, 10420, 10520, 10620, 10720, 10820, 10920, 11020, 11120, 11220, 11320, 11420, 11520, 11620, 11720, 11820, 11920, 12020, 12120, 12220, 12320, 12420, 12520, 12620, 12720, 12820, 12920 </t>
  </si>
  <si>
    <t xml:space="preserve">66494220, 66494320, 66494420, 66494620, 66494720, 66494820, 66494920, 66495020, 66495120, 66495220, 66495320, 66495420, 66495520, 66495620, 66495720, 66495820, 66495920, 66496020, 66496120, 66496220, 66496320, 66496420, 66496520, 66496620, 66496720, 66496820, 66496920, 66497020 </t>
  </si>
  <si>
    <t xml:space="preserve">Aportes patronales nómina marzo de 2020. </t>
  </si>
  <si>
    <t xml:space="preserve">5320 </t>
  </si>
  <si>
    <t xml:space="preserve">13020, 13120, 13220, 13320, 13420, 13520, 13620, 13720, 13820, 13920, 14020, 14120, 14220, 14320 </t>
  </si>
  <si>
    <t xml:space="preserve">66519120, 66519220, 66519320, 66519420, 66519520, 66519620, 66519720, 66519820, 66519920, 66520020, 66520120, 66520220, 66520320, 66520420 </t>
  </si>
  <si>
    <t>Prestación de servicios profesionales para realizar el control de calidad a los informes de avalúos comerciales, así como realizar avalúos a bienes inmuebles urbanos y rurales en todo el país.</t>
  </si>
  <si>
    <t xml:space="preserve">6420 </t>
  </si>
  <si>
    <t xml:space="preserve">8620 </t>
  </si>
  <si>
    <t>Prestación de servicios profesionales para realizar avalúos comerciales, a nivel nacional de los bienes urbanos y rurales.</t>
  </si>
  <si>
    <t>Prestación de servicios profesionales para realizar los procesos de planeación y seguimiento al plan de acción de la dirección territorial Caldas, en el marco de los lineamientos institucionales vigentes.</t>
  </si>
  <si>
    <t xml:space="preserve">Nómina mes de abril de 2020. </t>
  </si>
  <si>
    <t xml:space="preserve">6020, 6120 </t>
  </si>
  <si>
    <t xml:space="preserve">16420, 16520, 16620, 16720, 16820, 16920, 17020, 17120, 17220, 17320, 17420, 17520, 17620, 17720, 17820, 17920, 18020, 18120, 18220, 18320, 18420, 18520 </t>
  </si>
  <si>
    <t xml:space="preserve">98729720, 98729820, 98729920, 98730020, 98730120, 98730220, 98730320, 98730420, 98730520, 98730620, 98730720, 98730820, 98730920, 98731020, 98731120, 98731220, 98731320, 98731420, 98731520, 98731620, 98731720, 98731820 </t>
  </si>
  <si>
    <t xml:space="preserve">Aportes patronales nómina abril de 2020. </t>
  </si>
  <si>
    <t xml:space="preserve">6320 </t>
  </si>
  <si>
    <t xml:space="preserve">18720, 18820, 18920, 19020, 19120, 19220, 19320, 19420, 19520, 19620, 19720, 19820, 19920, 20020 </t>
  </si>
  <si>
    <t xml:space="preserve">104815920, 104816020, 104816120, 104816220, 104816320, 104816520, 104816620, 104816720, 104816820, 104816920, 104817020, 104817120, 104817220, 104817320 </t>
  </si>
  <si>
    <t xml:space="preserve">Aportes patronales sobre retroactivos de salarios de enero y febrero de 2020. </t>
  </si>
  <si>
    <t xml:space="preserve">21020, 21120, 21220, 21320, 21420, 21520, 21620, 21720, 21820, 21920, 22020, 22120, 22220 </t>
  </si>
  <si>
    <t xml:space="preserve">118627320, 118627420, 118627520, 118627620, 118627720, 118627820, 118627920, 118628020, 118628120, 118628220, 118628320, 118628420, 118628520 </t>
  </si>
  <si>
    <t xml:space="preserve">Nómina mes de mayo de 2020. </t>
  </si>
  <si>
    <t xml:space="preserve">7020, 7120, 7420 </t>
  </si>
  <si>
    <t xml:space="preserve">22720, 22820, 22920, 23020, 23120, 23220, 23320, 23420, 23520, 23620, 23720, 23820, 23920, 24020, 24120, 24220, 24320, 24420, 24520, 24620, 24720, 24820, 24920, 26620, 26720 </t>
  </si>
  <si>
    <t xml:space="preserve">125358220, 125358320, 125358420, 125358520, 125358620, 125358720, 125358820, 125358920, 125359020, 125359120, 125359220, 125359320, 125359420, 125359520, 125359620, 125359720, 125359820, 125359920, 125360020, 125360120, 125360320, 125360420, 125360520, 132630820, 132630920 </t>
  </si>
  <si>
    <t>Aportes patronales nómina de mayo de 2020.</t>
  </si>
  <si>
    <t xml:space="preserve">7220 </t>
  </si>
  <si>
    <t xml:space="preserve">25020, 25120, 25220, 25320, 25420, 25520, 25620, 25720, 25820, 25920, 26020, 26120, 26220, 26320 </t>
  </si>
  <si>
    <t xml:space="preserve">125438220, 125438320, 125438420, 125438520, 125438620, 125438720, 125438820, 125438920, 125439020, 125439120, 125439220, 125439320, 125439420, 125439520 </t>
  </si>
  <si>
    <t>Prima semestral 2020.</t>
  </si>
  <si>
    <t xml:space="preserve">27820, 27920, 28020, 28120, 28220, 28320, 28420, 28520, 28620, 28720, 28820, 28920, 29020, 29120, 29220, 29320, 29420, 29520, 29620, 29720 </t>
  </si>
  <si>
    <t xml:space="preserve">139743620, 139743720, 139743920, 139744120, 139744220, 139744320, 139744520, 139744620, 139744720, 139744820, 139744920, 139745020, 139745120, 139745320, 139745420, 139745620, 139745720, 139745820, 139745920, 139746020 </t>
  </si>
  <si>
    <t>Nómina mes de junio /2020.</t>
  </si>
  <si>
    <t xml:space="preserve">8020, 8120 </t>
  </si>
  <si>
    <t xml:space="preserve">157063520, 157063620, 157063720, 157063820, 157064020, 157064220, 157064320, 157064520, 157064620, 157064720, 157064820, 157065120, 157065220, 157065320, 157065420, 157065520, 157065620, 157065720, 157066020, 157066420, 157066520, 157066620, 157066720 </t>
  </si>
  <si>
    <t>Aportes patronales nómina mes de junio /2020.</t>
  </si>
  <si>
    <t xml:space="preserve">8220 </t>
  </si>
  <si>
    <t xml:space="preserve">32520, 32620, 32720, 32820, 32920, 33020, 33120, 33220, 33320, 33420, 33520, 33620, 33720, 33820 </t>
  </si>
  <si>
    <t xml:space="preserve">157422620, 157422720, 157422820, 157422920, 157423020, 157423120, 157423220, 157423320, 157423420, 157423520, 157423620, 157423720, 157423820, 157423920 </t>
  </si>
  <si>
    <t xml:space="preserve">Adquisición e instalación  de divisiones en vidrio laminado 3+3 incoloro, con estructura en aluminio para la adecuación de las ventanillas de atención al usuario para la  dirección territorial Caldas. </t>
  </si>
  <si>
    <t xml:space="preserve">8920, 9020 </t>
  </si>
  <si>
    <t xml:space="preserve">35520, 35620, 35720, 35820, 35920, 36020, 36120, 36220, 36320, 36420, 36520, 36620, 36720, 36820, 36920, 37020, 37120, 37220, 37320, 37420, 37520, 37620, 37720 </t>
  </si>
  <si>
    <t xml:space="preserve">194609020, 194609120, 194609220, 194609320, 194609420, 194609520, 194609620, 194609720, 194609820, 194609920, 194610020, 194610120, 194610220, 194610320, 194610420, 194610520, 194610620, 194610720, 194610820, 194632920, 194633020, 194633120, 194633220 </t>
  </si>
  <si>
    <t>APORTES PARAFISCALES NOMINA JULIO 2020</t>
  </si>
  <si>
    <t xml:space="preserve">37820, 37920, 38020, 38120, 38220, 38320, 38420, 38520, 38620, 38720, 38820, 38920, 39020, 39120 </t>
  </si>
  <si>
    <t xml:space="preserve">196065920, 196066020, 196066120, 196066220, 196066320, 196066420, 196066520, 196066620, 196066720, 196066820, 196066920, 196067020, 196067120, 196067220 </t>
  </si>
  <si>
    <t xml:space="preserve">Prestación de servicios personales para realizar actividades de reconocimiento predial urbano y rural para la atención de trámites en los procesos catastrales de la dirección territorial Caldas. </t>
  </si>
  <si>
    <t>TERRITORIAL CAQUETA</t>
  </si>
  <si>
    <t>PAGO SERVICIO DE ENERGIA Y ASEO T. CAQUETA</t>
  </si>
  <si>
    <t xml:space="preserve">5063520 </t>
  </si>
  <si>
    <t>PAGO NOMINA ENERO 2020 CAQUETA</t>
  </si>
  <si>
    <t xml:space="preserve">220, 420 </t>
  </si>
  <si>
    <t xml:space="preserve">220, 320, 420, 520, 1720, 1820, 1920, 2020, 2120, 2220, 2320, 2420, 2520, 2620, 2720, 2820, 2920, 3020, 3120, 3220 </t>
  </si>
  <si>
    <t xml:space="preserve">7985220, 7985320, 7985420, 7985520, 8113420, 8113520, 8113620, 8113720, 8113820, 8113920, 8114120, 8114220, 8114320, 8114420, 8114520, 8114620, 8114720, 8114820, 8114920, 8115020 </t>
  </si>
  <si>
    <t>PAGO APORTES PATRONALES NOMINA ENERO -2020</t>
  </si>
  <si>
    <t xml:space="preserve">620, 720, 820, 920, 1020, 1120, 1220, 1320, 1420, 1520, 1620 </t>
  </si>
  <si>
    <t xml:space="preserve">8020520, 8020620, 8020720, 8020820, 8020920, 8021020, 8021120, 8021220, 8021420, 8021520, 8021620 </t>
  </si>
  <si>
    <t>pago facturas servaf</t>
  </si>
  <si>
    <t xml:space="preserve">3720 </t>
  </si>
  <si>
    <t xml:space="preserve">17222420 </t>
  </si>
  <si>
    <t>PAGO SERVICIO DE ENERGIA Y ASEO</t>
  </si>
  <si>
    <t xml:space="preserve">3820 </t>
  </si>
  <si>
    <t xml:space="preserve">17215420 </t>
  </si>
  <si>
    <t>PAGO COMISION A BOGOTA PARA DIRECTOR TERRITORIAL</t>
  </si>
  <si>
    <t xml:space="preserve">24780120 </t>
  </si>
  <si>
    <t>ANTICIPO COMISION PARA CONDUCTOR A TOLIMA Y CAQUETA</t>
  </si>
  <si>
    <t xml:space="preserve">7420 </t>
  </si>
  <si>
    <t xml:space="preserve">42938020 </t>
  </si>
  <si>
    <t>PAGO NOMINA FEB-2020</t>
  </si>
  <si>
    <t xml:space="preserve">920, 1020 </t>
  </si>
  <si>
    <t xml:space="preserve">4120, 4220, 4320, 4420, 4520, 4620, 4720, 4820, 4920, 5020, 5120, 5220, 5320, 5420, 5520, 5620, 5720, 5820 </t>
  </si>
  <si>
    <t xml:space="preserve">30956920, 30957020, 30957120, 30957220, 30957320, 30957420, 30957520, 30957620, 30957720, 30957820, 30957920, 30958020, 30958220, 30958320, 30958420, 30958520, 31060020, 31060120 </t>
  </si>
  <si>
    <t>PAGO APORTES PATRONALES NOM FEB-2020</t>
  </si>
  <si>
    <t xml:space="preserve">5920, 6020, 6120, 6220, 6320, 6420, 6520, 6620, 6720, 6820, 6920 </t>
  </si>
  <si>
    <t xml:space="preserve">31329420, 31329520, 31329620, 31329720, 31329820, 31329920, 31330020, 31330120, 31330220, 31330320, 31330420 </t>
  </si>
  <si>
    <t>PAGO IMPUESTO ICA 2019</t>
  </si>
  <si>
    <t xml:space="preserve">7020 </t>
  </si>
  <si>
    <t xml:space="preserve">35049220 </t>
  </si>
  <si>
    <t>COMPRA DE COMBUSTIBLE T. CAQUETA</t>
  </si>
  <si>
    <t>pago facturas acueducto y alcantarillado</t>
  </si>
  <si>
    <t xml:space="preserve">7120 </t>
  </si>
  <si>
    <t xml:space="preserve">35053920 </t>
  </si>
  <si>
    <t>PAGO IMPUESTO PREDIAL 2020</t>
  </si>
  <si>
    <t xml:space="preserve">45172320 </t>
  </si>
  <si>
    <t>PAGO ANTICIPO COMISION PARA SANDRA P. RAMIREZ</t>
  </si>
  <si>
    <t xml:space="preserve">2220 </t>
  </si>
  <si>
    <t xml:space="preserve">85184620 </t>
  </si>
  <si>
    <t xml:space="preserve">pago facturas energia </t>
  </si>
  <si>
    <t xml:space="preserve">42959320 </t>
  </si>
  <si>
    <t>CONTRATACION PERSONAL PRESTACION DE SERVICIOS</t>
  </si>
  <si>
    <t xml:space="preserve">1720, 1820, 1920, 2020, 2620 </t>
  </si>
  <si>
    <t xml:space="preserve">1820, 1920, 2020, 2120, 3220 </t>
  </si>
  <si>
    <t>PAGO FACTURAS ACUEDUCTO</t>
  </si>
  <si>
    <t xml:space="preserve">62933420 </t>
  </si>
  <si>
    <t>PAGO APORTES PATRONALES</t>
  </si>
  <si>
    <t xml:space="preserve">7720, 7820, 7920, 8020, 8120, 8220, 8320, 8420, 8520, 8620, 8720 </t>
  </si>
  <si>
    <t xml:space="preserve">66523420, 66523520, 66523620, 66523720, 66523820, 66523920, 66524020, 66524120, 66524220, 66524320, 66524420 </t>
  </si>
  <si>
    <t>PAGO DE NOMINA MARZO</t>
  </si>
  <si>
    <t xml:space="preserve">8820, 8920, 9020, 9120, 9220, 9320, 9420, 9520, 9620, 9720, 9820, 9920, 10020, 10120, 10220, 10320, 10420, 10520, 10620, 10720, 10820, 10920, 11020 </t>
  </si>
  <si>
    <t xml:space="preserve">66700820, 66700920, 66701020, 66701120, 66701220, 66701320, 66701420, 67102920, 67103020, 67103120, 67103220, 67103320, 67103420, 67103520, 67103620, 67103720, 67103820, 67103920, 67104020, 67104120, 67104220, 67104320, 67104420 </t>
  </si>
  <si>
    <t>PAGO FACTURA ENERGIA</t>
  </si>
  <si>
    <t xml:space="preserve">11820 </t>
  </si>
  <si>
    <t xml:space="preserve">85186620 </t>
  </si>
  <si>
    <t>PAGO NOMINA ABRIL</t>
  </si>
  <si>
    <t xml:space="preserve">11920, 12020, 12120, 12220, 12320, 12420, 12520, 12620, 12720, 12820, 12920, 13020, 13120, 13220, 13320, 13420, 13520 </t>
  </si>
  <si>
    <t xml:space="preserve">99527720, 99527820, 99527920, 99528020, 99528120, 99528220, 99528320, 99528420, 99528520, 99528620, 99528720, 99528820, 99528920, 99529020, 99529120, 99529220, 99529320 </t>
  </si>
  <si>
    <t>PAGO APORTES PATRONALES NOMINA ABRIL</t>
  </si>
  <si>
    <t xml:space="preserve">13620, 13720, 13820, 13920, 14020, 14120, 14220, 14320, 14420, 14520, 14620 </t>
  </si>
  <si>
    <t xml:space="preserve">99529520, 99529620, 99529720, 99529820, 99529920, 99530020, 99530120, 99530220, 99530320, 99530420, 99530620 </t>
  </si>
  <si>
    <t>PAGO FACTURAS SERVICIO ACUEDUCTO Y ALCANT.</t>
  </si>
  <si>
    <t xml:space="preserve">14720 </t>
  </si>
  <si>
    <t xml:space="preserve">102588720, 114542720 </t>
  </si>
  <si>
    <t>PAGO FACTURAS</t>
  </si>
  <si>
    <t xml:space="preserve">14820 </t>
  </si>
  <si>
    <t xml:space="preserve">109751120 </t>
  </si>
  <si>
    <t xml:space="preserve">pago facturas </t>
  </si>
  <si>
    <t xml:space="preserve">15520 </t>
  </si>
  <si>
    <t xml:space="preserve">120570320 </t>
  </si>
  <si>
    <t>PAGO NOMINA DE MAYO 2020</t>
  </si>
  <si>
    <t xml:space="preserve">3520, 3620, 3920 </t>
  </si>
  <si>
    <t xml:space="preserve">15620, 15720, 15820, 15920, 16020, 16120, 16220, 16320, 16420, 16520, 16620, 16720, 16820, 16920, 17020, 17120, 17220, 17320, 19620, 19720 </t>
  </si>
  <si>
    <t xml:space="preserve">125621720, 125621820, 125621920, 125622020, 125622120, 125622220, 125622320, 125622420, 125622520, 125622620, 125622720, 125622820, 125622920, 125623020, 125623120, 125623220, 125627520, 125627620, 129513320, 129513420 </t>
  </si>
  <si>
    <t>PAGO APORTES NOMINA MAYO 2020</t>
  </si>
  <si>
    <t xml:space="preserve">17420, 17520, 17620, 17720, 17820, 17920, 18020, 18120, 18220, 18320, 18420 </t>
  </si>
  <si>
    <t xml:space="preserve">125635520, 125635620, 125635720, 125635820, 125635920, 125636020, 125636120, 125636220, 125636320, 125636420, 125636520 </t>
  </si>
  <si>
    <t>PAGO RETROACTIVO APORTES PATRONALES</t>
  </si>
  <si>
    <t xml:space="preserve">18520, 18620, 18720, 18820, 18920, 19020, 19120, 19220, 19320, 19420, 19520 </t>
  </si>
  <si>
    <t xml:space="preserve">125771020, 125771120, 125771220, 125771320, 125771420, 125771520, 125771620, 125771720, 125771820, 125771920, 125772020 </t>
  </si>
  <si>
    <t xml:space="preserve">PAGO FACTURAS </t>
  </si>
  <si>
    <t xml:space="preserve">19820 </t>
  </si>
  <si>
    <t xml:space="preserve">137609120 </t>
  </si>
  <si>
    <t>PAGO PRIMA DE JUNIO 2020</t>
  </si>
  <si>
    <t xml:space="preserve">4120, 4220 </t>
  </si>
  <si>
    <t xml:space="preserve">20620, 20720, 20820, 20920, 21020, 21120, 21220, 21320, 21420, 21520, 21620, 21720, 21820, 21920, 22020, 22120, 22220, 22320, 22420, 22520, 22620, 22720, 22820, 22920, 23020, 23120, 23220, 23320, 23420, 23520, 23620, 23720 </t>
  </si>
  <si>
    <t xml:space="preserve">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t>
  </si>
  <si>
    <t>COMPRA E INSTALACION DE ESTRUCTURAS EN VENTANILLA -ATENCION AL USUARIO</t>
  </si>
  <si>
    <t xml:space="preserve">27620 </t>
  </si>
  <si>
    <t xml:space="preserve">173715920 </t>
  </si>
  <si>
    <t>PAGO NOMINA DE JUNIO 2020</t>
  </si>
  <si>
    <t xml:space="preserve">4320, 4420, 4720 </t>
  </si>
  <si>
    <t xml:space="preserve">23820, 23920, 24020, 24120, 24220, 24320, 24420, 24520, 24620, 24720, 24820, 24920, 25020, 25120, 25220, 25320, 25420, 25520, 25620, 26820, 26920 </t>
  </si>
  <si>
    <t xml:space="preserve">156539920, 156540020, 156540120, 156540220, 156540320, 156540420, 156540520, 156540620, 156540720, 156540820, 156540920, 156541020, 156541120, 156541220, 156541320, 156541420, 156557120, 156557220, 156557320, 169834220, 169834320 </t>
  </si>
  <si>
    <t xml:space="preserve">PAGO APORTES PATRONALES NOMINA JUNIO-2020
</t>
  </si>
  <si>
    <t xml:space="preserve">25720, 25820, 25920, 26020, 26120, 26220, 26320, 26420, 26520, 26620, 26720 </t>
  </si>
  <si>
    <t xml:space="preserve">156576220, 156576320, 156576420, 156576520, 156576620, 156576720, 156576820, 156576920, 156577020, 156577120, 156577220 </t>
  </si>
  <si>
    <t xml:space="preserve">PAGO DE FACTURA DE ENERGIA </t>
  </si>
  <si>
    <t xml:space="preserve">27020 </t>
  </si>
  <si>
    <t xml:space="preserve">171843120 </t>
  </si>
  <si>
    <t>PAGO SERVICIO ACUEDUCTO DOS MESES</t>
  </si>
  <si>
    <t>PAGO FACTURA DE SERVAF</t>
  </si>
  <si>
    <t xml:space="preserve">27820 </t>
  </si>
  <si>
    <t xml:space="preserve">180168820 </t>
  </si>
  <si>
    <t>PAGO NOMINA MES DE JULIO 2020</t>
  </si>
  <si>
    <t xml:space="preserve">5120, 5320 </t>
  </si>
  <si>
    <t xml:space="preserve">27920, 28020, 28120, 28220, 28320, 28420, 28520, 28620, 28720, 28820, 28920, 29020, 29120, 29220, 29320, 29420, 30620, 30720, 30820, 30920, 31020 </t>
  </si>
  <si>
    <t xml:space="preserve">194935120, 194935220, 194935320, 194935420, 194935520, 194935620, 194935720, 194935820, 194935920, 194936020, 194936120, 194936220, 194936320, 194936420, 194936520, 194936620, 195051020, 195051120, 195051220, 195051320, 195051420 </t>
  </si>
  <si>
    <t>PAGO APORTES PATRONALES NOMINA JULIO2020</t>
  </si>
  <si>
    <t xml:space="preserve">29520, 29620, 29720, 29820, 29920, 30020, 30120, 30220, 30320, 30420, 30520 </t>
  </si>
  <si>
    <t xml:space="preserve">194946120, 194946220, 194946320, 194946420, 194946520, 194946620, 194946720, 194946820, 194946920, 194947020, 194947120 </t>
  </si>
  <si>
    <t>TERRITORIAL CAUCA</t>
  </si>
  <si>
    <t>Servicio de energía, acueducto, aseo y alcantarillado de la Sede y la UOC Santander de Quilichao</t>
  </si>
  <si>
    <t>Servicio de teléfono de la Sede y de la UOC Santander de Quilichao</t>
  </si>
  <si>
    <t>Sueldos Enero</t>
  </si>
  <si>
    <t xml:space="preserve">520, 620 </t>
  </si>
  <si>
    <t xml:space="preserve">520, 620, 720, 820, 920, 1020, 1120, 1220, 1320, 1420, 1520, 1620, 1720, 1820, 1920, 2020, 2120, 2220, 2320, 2420, 2520, 2620, 2720, 2820, 2920, 3020, 3120, 3220, 3320, 3420, 3520, 3620, 3720 </t>
  </si>
  <si>
    <t xml:space="preserve">6945420, 6945520, 6945620, 6945720, 6945820, 6945920, 6946020, 6946120, 6946220, 6946320, 6946420, 6946520, 6946620, 6946720, 6946820, 6946920, 6947020, 6947120, 6947220, 6947320, 6947420, 6947520, 6947620, 6947720, 6947820, 6948020, 6948120, 6948220, 6948320, 6948420, 6948520, 6948620, 6948720 </t>
  </si>
  <si>
    <t>Aportes Enero</t>
  </si>
  <si>
    <t xml:space="preserve">3820, 3920, 4020, 4120, 4220, 4320, 4420, 4520, 4620, 4720, 4820, 4920 </t>
  </si>
  <si>
    <t xml:space="preserve">7286920, 7287020, 7287120, 7287220, 7287320, 7287420, 7287520, 7287620, 7287720, 7287820, 7287920, 7288020 </t>
  </si>
  <si>
    <t>Arrendamiento UOC Santander de Quilichao</t>
  </si>
  <si>
    <t>Viáticos y gastos de comisión Encuentro Directores Territoriales</t>
  </si>
  <si>
    <t xml:space="preserve">23833820 </t>
  </si>
  <si>
    <t>Viáticos Proceso de Conservación</t>
  </si>
  <si>
    <t>Viáticos Proceso de Avalúos</t>
  </si>
  <si>
    <t>Sueldos Febrero</t>
  </si>
  <si>
    <t xml:space="preserve">5720, 5820, 5920, 6020, 6120, 6220, 6320, 6420, 6520, 6620, 6720, 6820, 6920, 7020, 7120, 7220, 7320, 7420, 7520, 7620, 7720, 7820, 7920, 8020, 8120, 8220, 8320 </t>
  </si>
  <si>
    <t xml:space="preserve">30438820, 30438920, 30439020, 30439120, 30439220, 30439320, 30439420, 30439520, 30439620, 30439720, 30439820, 30439920, 30440020, 30440120, 30440220, 30440320, 30440420, 30440520, 30440620, 30440720, 30440820, 30440920, 30441020, 30441120, 30441220, 30441520, 30441620 </t>
  </si>
  <si>
    <t>Aportes Febrero</t>
  </si>
  <si>
    <t xml:space="preserve">8420, 8520, 8620, 8720, 8820, 8920, 9020, 9120, 9220, 9320, 9420, 9520 </t>
  </si>
  <si>
    <t xml:space="preserve">32019920, 32020020, 32020120, 32020220, 32020320, 32020420, 32020520, 32020620, 32020720, 32020820, 32020920, 32021020 </t>
  </si>
  <si>
    <t>Suministro de combustible para el funcionamiento de los vehículos a cargo de la Territorial</t>
  </si>
  <si>
    <t>Impuesto Predial Unificado</t>
  </si>
  <si>
    <t xml:space="preserve">1820 </t>
  </si>
  <si>
    <t xml:space="preserve">9720 </t>
  </si>
  <si>
    <t xml:space="preserve">45078820 </t>
  </si>
  <si>
    <t>Impuesto de Industria y Comercio</t>
  </si>
  <si>
    <t xml:space="preserve">20920 </t>
  </si>
  <si>
    <t xml:space="preserve">103237320 </t>
  </si>
  <si>
    <t>Prestación de servicios de apoyo a la gestión desarrollada en procesos catastrales de la Territorial Cauca y sus UOC</t>
  </si>
  <si>
    <t>Prestación de servicios personales para realizar actividades de apoyo operativo en los procesos catastrales en la dirección Territorial Cauca y sus UOC</t>
  </si>
  <si>
    <t xml:space="preserve">2420, 2520, 2620 </t>
  </si>
  <si>
    <t xml:space="preserve">2020, 2120, 2820 </t>
  </si>
  <si>
    <t>Prestación de servicios personales para realizar actividades de reconocimiento predial urbano y rural para la atención de trámites en los procesos catastrales de la dirección Territorial Cauca y sus UOC</t>
  </si>
  <si>
    <t xml:space="preserve">2720, 2820, 2920 </t>
  </si>
  <si>
    <t xml:space="preserve">2420, 2620, 2720 </t>
  </si>
  <si>
    <t>Prestación de servicios personales  para el seguimiento a las solicitudes realizadas en el marco de la política integral de reparación a víctimas en la dirección Territorial Cauca</t>
  </si>
  <si>
    <t>Prestación de servicios personales para adelantar actividades de reconocimiento predial urbano y rural, en atención a los requerimientos administrativos y judiciales del proceso de restitución de tierras en la dirección Territorial Cauca</t>
  </si>
  <si>
    <t>Sueldos marzo</t>
  </si>
  <si>
    <t xml:space="preserve">3120, 3220 </t>
  </si>
  <si>
    <t xml:space="preserve">10220, 10320, 10420, 10520, 10620, 10720, 10820, 10920, 11020, 11120, 11220, 11320, 11420, 11520, 11620, 11720, 11820, 11920, 12020, 12120, 12220, 12320, 12420, 12520, 12620, 12720, 12820, 12920, 13020, 13120, 13220, 13320, 13420, 13520, 13620, 13720, 13820, 13920, 14020, 14120, 14220 </t>
  </si>
  <si>
    <t xml:space="preserve">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t>
  </si>
  <si>
    <t>Aportes marzo</t>
  </si>
  <si>
    <t xml:space="preserve">14320, 14420, 14520, 14620, 14720, 14820, 14920, 15020, 15120, 15220, 15320, 15420 </t>
  </si>
  <si>
    <t xml:space="preserve">66696720, 66696820, 66696920, 66697020, 66697120, 66697220, 66697420, 66697520, 66697620, 66697720, 66697820, 66697920 </t>
  </si>
  <si>
    <t>Prestación de servicios profesionales para realizar avalúos comerciales a nivel nacional de los bienes urbanos y rurales</t>
  </si>
  <si>
    <t xml:space="preserve">4420, 4520 </t>
  </si>
  <si>
    <t>Prestación de servicios profesionales para realizar los procesos de planeación y seguimiento al Plan de Acción de la Dirección Territorial Cauca, en el marco de los lineamientos institucionales vigentes</t>
  </si>
  <si>
    <t>Sueldos Abril</t>
  </si>
  <si>
    <t xml:space="preserve">3820, 3920 </t>
  </si>
  <si>
    <t xml:space="preserve">16920, 17020, 17120, 17220, 17320, 17420, 17520, 17620, 17720, 17820, 17920, 18020, 18120, 18220, 18320, 18420, 18520, 18620, 18720, 18820, 18920, 19020, 19120, 19220, 19320, 19420, 19520, 19620 </t>
  </si>
  <si>
    <t xml:space="preserve">98391320, 98391420, 98391520, 98391620, 98391720, 98391820, 98391920, 98392020, 98392120, 98392220, 98392320, 98392420, 98392520, 98392620, 98392720, 98392820, 98392920, 98393020, 98393120, 98393220, 98393320, 98393420, 98393520, 98393620, 98393720, 98393820, 98393920, 98394020 </t>
  </si>
  <si>
    <t>Retroactivo de Aportes de Enero y Febrero</t>
  </si>
  <si>
    <t xml:space="preserve">19720, 19820, 19920, 20020, 20120, 20220, 20320, 20420, 20520, 20620, 20720, 20820 </t>
  </si>
  <si>
    <t xml:space="preserve">100657120, 100657220, 100657320, 100657420, 100657520, 100657620, 100657720, 100657820, 100657920, 100658020, 100658120, 100658220 </t>
  </si>
  <si>
    <t>Aportes Abril</t>
  </si>
  <si>
    <t xml:space="preserve">21020, 21120, 21220, 21320, 21420, 21520, 21620, 21720, 21820, 21920, 22020, 22120 </t>
  </si>
  <si>
    <t xml:space="preserve">104062720, 104062820, 104062920, 104063020, 104063120, 104063220, 104063320, 104063420, 104063520, 104063620, 104063720, 104063820 </t>
  </si>
  <si>
    <t>NOMINA Y PRESTACIONES MES DE MAYO</t>
  </si>
  <si>
    <t xml:space="preserve">23720, 23820, 23920, 24020, 24120, 24220, 24320, 24420, 24520, 24620, 24720, 24820, 24920, 25020, 25120, 25220, 25320, 25420, 25520, 25620, 25720, 25820, 25920, 26020, 26120, 26220, 26320, 26420, 26520, 26620, 26720 </t>
  </si>
  <si>
    <t xml:space="preserve">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t>
  </si>
  <si>
    <t xml:space="preserve">APORTES PARAFISCALES  MAYO </t>
  </si>
  <si>
    <t xml:space="preserve">132542020, 132542120, 132542220, 132542320, 132542420, 132542520, 132542620, 132542820, 132542920, 132543020, 132543120, 132543220 </t>
  </si>
  <si>
    <t xml:space="preserve">28920, 29020, 29120, 29220, 29320, 29420, 29520, 29620, 29720, 29820, 29920, 30020, 30120, 30220, 30320, 30420, 30520, 30620, 30720, 30820, 30920, 31020, 31120, 31220, 31320 </t>
  </si>
  <si>
    <t xml:space="preserve">147130820, 147130920, 147131020, 147131120, 147131220, 147131320, 147131420, 147131520, 147131720, 147131820, 147131920, 147132020, 147132120, 147132220, 147132320, 147132420, 147132520, 147132620, 147132820, 147132920, 147133020, 147133120, 147133220, 147133320, 147133420 </t>
  </si>
  <si>
    <t>Adquisicion e instalacion de divisiones en vidrio laminado 3+3 incoloro, con estructura en aluminio para la adecuación de las ventanillas de atención al usuario para la Territorial Cauca</t>
  </si>
  <si>
    <t>NOMINA MES DE JUNIO</t>
  </si>
  <si>
    <t xml:space="preserve">32020, 32120, 32220, 32320, 32420, 32520, 32620, 32720, 32820, 32920, 33020, 33120, 33220, 33320, 33420, 33520, 33620, 33720, 33820, 33920, 34020, 34120, 34220, 34320, 34420, 34520, 34620, 34720, 34820, 34920, 35020 </t>
  </si>
  <si>
    <t xml:space="preserve">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t>
  </si>
  <si>
    <t xml:space="preserve">35120, 35220, 35320, 35420, 35520, 35620, 35720, 35820, 35920, 36020, 36120, 36220, 36320 </t>
  </si>
  <si>
    <t xml:space="preserve">157563220, 157563320, 157563420, 157563520, 157563620, 157563720, 157563820, 157563920, 157564020, 157564120, 157564220, 157564320, 157564420 </t>
  </si>
  <si>
    <t>NOMINA EMPLEADOS MES DE JULIO</t>
  </si>
  <si>
    <t xml:space="preserve">6520, 6620 </t>
  </si>
  <si>
    <t xml:space="preserve">37920, 38020, 38120, 38220, 38320, 38420, 38520, 38620, 38720, 38820, 38920, 39020, 39120, 39220, 39320, 39420, 39520, 39620, 39720, 39820, 39920, 40020, 40120, 40220, 40320, 40420, 40520, 40620 </t>
  </si>
  <si>
    <t xml:space="preserve">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t>
  </si>
  <si>
    <t>APORTES SOBRE NOMINA MES DE JULIO</t>
  </si>
  <si>
    <t xml:space="preserve">6720 </t>
  </si>
  <si>
    <t xml:space="preserve">40720, 40820, 40920, 41020, 41120, 41220, 41320, 41420, 41520, 41620, 41720, 41820, 41920 </t>
  </si>
  <si>
    <t xml:space="preserve">195090220, 195090320, 195090420, 195090520, 195090620, 195090720, 195090820, 195090920, 195091020, 195091120, 195091220, 195091320, 195091420 </t>
  </si>
  <si>
    <t>TERRITORIAL CESAR</t>
  </si>
  <si>
    <t>servicio de energia terr cesar</t>
  </si>
  <si>
    <t xml:space="preserve">120, 220 </t>
  </si>
  <si>
    <t xml:space="preserve">120, 320 </t>
  </si>
  <si>
    <t>servicio de agua terr cesar</t>
  </si>
  <si>
    <t xml:space="preserve">420 </t>
  </si>
  <si>
    <t xml:space="preserve">4820, 5320, 10720 </t>
  </si>
  <si>
    <t xml:space="preserve">7567620, 26147120, 53680320 </t>
  </si>
  <si>
    <t>servicio administracion edificio</t>
  </si>
  <si>
    <t>SERVICIO DE TELEFONIA</t>
  </si>
  <si>
    <t>servicio de aseo y alcantarillado uoc</t>
  </si>
  <si>
    <t xml:space="preserve">8020 </t>
  </si>
  <si>
    <t xml:space="preserve">35720 </t>
  </si>
  <si>
    <t xml:space="preserve">184914220 </t>
  </si>
  <si>
    <t>nomina enero</t>
  </si>
  <si>
    <t xml:space="preserve">320, 420, 520, 620, 720, 820, 920, 1020, 1120, 1220, 1320, 1420, 1520, 1620, 1720, 1820, 1920, 2020, 2120, 2220, 2320, 2420, 2520, 2620, 2720, 2820, 2920, 3020, 3120, 3220 </t>
  </si>
  <si>
    <t xml:space="preserve">5375020, 5375120, 5375220, 5375320, 5375420, 5375520, 5375620, 5375720, 5375820, 5375920, 5376020, 5376120, 5376220, 5376320, 5376420, 5376520, 5376620, 5376720, 5376820, 5376920, 5377020, 5377120, 5377220, 5377320, 5377420, 5424320, 5424420, 5424520, 5424620, 5424720 </t>
  </si>
  <si>
    <t>aportes mes de enero</t>
  </si>
  <si>
    <t xml:space="preserve">3320, 3420, 3520, 3620, 3720, 3820, 3920, 4020, 4120, 4220, 4320, 4420, 4520, 4620 </t>
  </si>
  <si>
    <t xml:space="preserve">5780420, 5780520, 5780620, 5780720, 5780820, 5780920, 5781020, 5781120, 5781220, 5781320, 5781420, 5781520, 5781620, 5781720 </t>
  </si>
  <si>
    <t>pago de administracion edificio igac terr cesar</t>
  </si>
  <si>
    <t xml:space="preserve">16420, 21720, 26720, 34920 </t>
  </si>
  <si>
    <t xml:space="preserve">89204020, 121410420, 138970920, 178729420 </t>
  </si>
  <si>
    <t>comision terr sucre</t>
  </si>
  <si>
    <t xml:space="preserve">21198320 </t>
  </si>
  <si>
    <t>COMISION DE DIRECTORES SEDE CENTRAL</t>
  </si>
  <si>
    <t xml:space="preserve">23600820 </t>
  </si>
  <si>
    <t>CONTRATACION ARRIENDO OFICINAS AGUACHICA Y CURUMANI TERR CESAR</t>
  </si>
  <si>
    <t xml:space="preserve">2020, 2120 </t>
  </si>
  <si>
    <t xml:space="preserve">3020, 3220 </t>
  </si>
  <si>
    <t>VIATICOS Y GASTOS DE COMISION AVALUOS TERR CESAR</t>
  </si>
  <si>
    <t xml:space="preserve">1620, 1720 </t>
  </si>
  <si>
    <t xml:space="preserve">9620, 9720 </t>
  </si>
  <si>
    <t xml:space="preserve">38298720, 38302020 </t>
  </si>
  <si>
    <t>VIATICOS Y GASTOS DE COMISION PROCESO DE CONSERVACION TERR CESAR</t>
  </si>
  <si>
    <t xml:space="preserve">2120, 2220 </t>
  </si>
  <si>
    <t xml:space="preserve">10220, 10320 </t>
  </si>
  <si>
    <t xml:space="preserve">42348120, 42351420 </t>
  </si>
  <si>
    <t>NOMINA FEBRERO TERR CESAR</t>
  </si>
  <si>
    <t xml:space="preserve">5420, 5520, 5620, 5720, 5820, 5920, 6020, 6120, 6220, 6320, 6420, 6520, 6620, 6720, 6820, 6920, 7020, 7120, 7220, 7320, 7420, 7520, 7620, 7720, 7820, 7920, 8020, 8120, 8220 </t>
  </si>
  <si>
    <t xml:space="preserve">30180920, 30181020, 30181120, 30181220, 30181320, 30181420, 30181520, 30181620, 30181720, 30181820, 30181920, 30182020, 30182120, 30182220, 30182320, 30182520, 30182620, 30182720, 30182820, 30182920, 30183020, 30183120, 30183220, 30183320, 30183420, 30183520, 30183620, 30183720, 30183820 </t>
  </si>
  <si>
    <t>APORTES MES DE FEBRERO IGAC TERR CESAR</t>
  </si>
  <si>
    <t xml:space="preserve">8320, 8420, 8520, 8620, 8720, 8820, 8920, 9020, 9120, 9220, 9320, 9420, 9520 </t>
  </si>
  <si>
    <t xml:space="preserve">30374220, 30374320, 30374420, 30374520, 30374620, 30374720, 30374820, 30374920, 30375020, 30375120, 30375220, 30375320, 30375420 </t>
  </si>
  <si>
    <t>PAGO DE IMPUESTO PREDIAL AÑO 2020</t>
  </si>
  <si>
    <t xml:space="preserve">10420 </t>
  </si>
  <si>
    <t xml:space="preserve">45970320 </t>
  </si>
  <si>
    <t>proyecto politica de tierra y ley de victimas terr cesar</t>
  </si>
  <si>
    <t xml:space="preserve">2620, 2720, 2820 </t>
  </si>
  <si>
    <t xml:space="preserve">3620, 4320, 5020 </t>
  </si>
  <si>
    <t>proceso de conservacion catastral terr cesar</t>
  </si>
  <si>
    <t xml:space="preserve">2920, 3020, 3120, 3220, 3320, 3420, 3520, 3620, 3720, 3820, 3920, 4020 </t>
  </si>
  <si>
    <t xml:space="preserve">3520, 3720, 3820, 3920, 4120, 4220, 4420, 4520, 4620, 4720, 4920, 8720 </t>
  </si>
  <si>
    <t>nomina mes de marzo 2020 terr cesar</t>
  </si>
  <si>
    <t xml:space="preserve">10820, 10920, 11020, 11120, 11220, 11320, 11420, 11520, 11620, 11720, 11820, 11920, 12020, 12120, 12220, 12320, 12420, 12520, 12620, 12720, 12820, 12920, 13020, 13120, 13220, 13320, 13420, 13520, 13620, 13720, 13820, 13920, 14020, 14120, 14220, 14320, 14420, 14520, 14620, 14720, 14820, 14920 </t>
  </si>
  <si>
    <t xml:space="preserve">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t>
  </si>
  <si>
    <t>aportes mes de marzo terr cesar</t>
  </si>
  <si>
    <t xml:space="preserve">15020, 15120, 15220, 15320, 15420, 15520, 15620, 15720, 15820, 15920, 16020, 16120, 16220 </t>
  </si>
  <si>
    <t xml:space="preserve">67420020, 67420120, 67420220, 67420320, 67420420, 67420520, 67420620, 67420720, 67420820, 67420920, 67421020, 67421120, 67421220 </t>
  </si>
  <si>
    <t>CONTRATACION PERITOS DE AVALUOS TERR CESAR</t>
  </si>
  <si>
    <t xml:space="preserve">4520, 4620, 4720, 4820 </t>
  </si>
  <si>
    <t>nomina de abril 2020 terr cesar</t>
  </si>
  <si>
    <t xml:space="preserve">16620, 16720, 16820, 16920, 17020, 17120, 17220, 17320, 17420, 17520, 17620, 17720, 17820, 17920, 18020, 18120, 18220, 18320, 18420, 18520, 18620, 18720, 18820, 18920, 19020, 19120, 19220, 19320 </t>
  </si>
  <si>
    <t xml:space="preserve">98631820, 98631920, 98632020, 98632120, 98632220, 98632320, 98632420, 98632520, 98632620, 98632720, 98632820, 98633020, 98633120, 98633220, 98633320, 98633420, 98633520, 98633620, 98633720, 98633820, 98633920, 98634020, 98634120, 98634220, 98634420, 98634520, 98634620, 98634720 </t>
  </si>
  <si>
    <t>prestacion de servicio para adelantar el proceso de la gestion en planeacion en la terr cesar</t>
  </si>
  <si>
    <t xml:space="preserve">36920 </t>
  </si>
  <si>
    <t xml:space="preserve">193016520 </t>
  </si>
  <si>
    <t>nomina</t>
  </si>
  <si>
    <t xml:space="preserve">19420 </t>
  </si>
  <si>
    <t xml:space="preserve">100982120 </t>
  </si>
  <si>
    <t>aportes cabril</t>
  </si>
  <si>
    <t xml:space="preserve">4420 </t>
  </si>
  <si>
    <t xml:space="preserve">19520, 19620, 19720, 19820, 19920, 20020, 20120, 20220, 20320, 20420, 20520, 20620, 20720 </t>
  </si>
  <si>
    <t xml:space="preserve">101994920, 101995020, 101995120, 101995220, 101995320, 101995420, 101995520, 101995620, 101995720, 101995820, 101995920, 101996020, 101996120 </t>
  </si>
  <si>
    <t>nomina mes de mayo 2020 terr cesar</t>
  </si>
  <si>
    <t xml:space="preserve">22220, 22320, 22420, 22520, 22620, 22720, 22820, 22920, 23020, 23120, 23220, 23320, 23420, 23520, 23620, 23720, 23820, 23920, 24020, 24120, 24220, 24320, 24420, 24520, 24620 </t>
  </si>
  <si>
    <t xml:space="preserve">125768420, 125768520, 125768620, 125768720, 125768820, 125768920, 125769020, 125769120, 125769220, 125769320, 125769420, 125769520, 125769620, 125769720, 125769820, 125769920, 125770020, 125770120, 125770220, 125770320, 125770420, 125770520, 125770620, 125770720, 125770820 </t>
  </si>
  <si>
    <t>aportes mes de mayo 2020</t>
  </si>
  <si>
    <t xml:space="preserve">25020, 25120, 25220, 25320, 25420, 25520, 25620, 25720, 25820, 25920, 26020, 26120, 26220 </t>
  </si>
  <si>
    <t xml:space="preserve">129313720, 129313820, 129313920, 129314020, 129314120, 129314220, 129314320, 129314420, 129314520, 129314620, 129314720, 129314820, 129314920 </t>
  </si>
  <si>
    <t>primas de junio 2020</t>
  </si>
  <si>
    <t xml:space="preserve">26820, 26920, 27020, 27120, 27220, 27320, 27420, 27520, 27620, 27720, 27820, 27920, 28020, 28120, 28220, 28320, 28420, 28520, 28620, 28720, 28820, 28920, 29020, 29120, 29220 </t>
  </si>
  <si>
    <t xml:space="preserve">139258420, 139258520, 139258620, 139258720, 139258820, 139258920, 139259020, 139259120, 139259220, 139259320, 139259420, 139259520, 139259620, 139259720, 139259820, 139259920, 139260020, 139260120, 139260220, 139260320, 139260420, 139260520, 139260620, 139260720, 139260820 </t>
  </si>
  <si>
    <t>nomina mes de junio terr cesar</t>
  </si>
  <si>
    <t xml:space="preserve">5420, 5520 </t>
  </si>
  <si>
    <t xml:space="preserve">30620, 30720, 30820, 30920, 31020, 31120, 31220, 31320, 31420, 31520, 31620, 31720, 31820, 31920, 32020, 32120, 32220, 32320, 32420, 32520, 32620, 32720, 32820, 32920, 33020 </t>
  </si>
  <si>
    <t xml:space="preserve">157613820, 157613920, 157614020, 157614120, 157614220, 157614320, 157614420, 157614520, 157614620, 157614720, 157614820, 157614920, 157615020, 157615120, 157615220, 157615320, 157615420, 157615520, 157615620, 157615720, 157615820, 157615920, 157616020, 157616120, 157616220 </t>
  </si>
  <si>
    <t>APORTES DE JUNIO</t>
  </si>
  <si>
    <t xml:space="preserve">33220, 33320, 33420, 33520, 33620, 33720, 33820, 33920, 34020, 34120, 34220, 34320, 34420 </t>
  </si>
  <si>
    <t xml:space="preserve">163120220, 163120420, 163120620, 163120720, 163120820, 163120920, 163121020, 163121120, 163121220, 163121320, 163121620, 163121820, 163121920 </t>
  </si>
  <si>
    <t>nomina mes de julio terr cesar</t>
  </si>
  <si>
    <t xml:space="preserve">5820, 5920, 6020 </t>
  </si>
  <si>
    <t xml:space="preserve">37020, 37120, 37220, 37320, 37420, 37520, 37620, 37720, 37820, 37920, 38020, 38120, 38220, 38320, 38420, 38520, 38620, 38720, 38820, 38920, 39020, 39120, 39220, 39320, 39420, 39520, 39620, 39720, 39820, 39920, 40020, 40120, 40220, 40320, 40420, 40520 </t>
  </si>
  <si>
    <t xml:space="preserve">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t>
  </si>
  <si>
    <t>aportes parafiscales mes de julio 2020 terr cesar</t>
  </si>
  <si>
    <t xml:space="preserve">40620, 40720, 40820, 40920, 41020, 41120, 41220, 41320, 41420, 41520, 41620, 41720, 41820 </t>
  </si>
  <si>
    <t xml:space="preserve">194950420, 194950520, 194950620, 194950720, 194950820, 194950920, 194951020, 194951120, 194951220, 194951320, 194951420, 194951520, 194951620 </t>
  </si>
  <si>
    <t>TERRITORIAL CORDOBA</t>
  </si>
  <si>
    <t>CDP PARA PAGO DE SERVICIOS PÚBLICOS VIGENCIA 2020, TERRITORIAL CÓRDOBA.</t>
  </si>
  <si>
    <t>CDP PAGO DE NÓMINA MES DE ENERO DE 2020, TERRITORIAL CÓRDOBA.</t>
  </si>
  <si>
    <t xml:space="preserve">520, 620, 720, 820, 920, 1020, 1120, 1220, 1320, 1420, 1520, 1620, 1720, 1820, 1920, 2020, 2120, 2220, 2320, 2420, 2520, 2620, 2720, 2820, 2920, 3020, 3120, 3220, 3320, 3420, 3520, 3620, 3720, 3820 </t>
  </si>
  <si>
    <t xml:space="preserve">7900320, 7900420, 7900520, 7900620, 7900720, 7900820, 7900920, 7901020, 7901120, 7901220, 7901320, 7901420, 7901520, 7901620, 7901720, 7901820, 7901920, 7902020, 7902120, 7902220, 7902320, 7902420, 7902520, 7902620, 7902720, 7902820, 7902920, 7903020, 7903120, 7903220, 7903320, 7903420, 7903520, 7903620 </t>
  </si>
  <si>
    <t>CDP PAGO APORTES MES DE ENERO DE 2020, TERRITORIAL CÓRDOBA.</t>
  </si>
  <si>
    <t xml:space="preserve">3920, 4020, 4120, 4220, 4320, 4420, 4520, 4620, 4720, 4820, 4920, 5020, 5120 </t>
  </si>
  <si>
    <t xml:space="preserve">8761820, 8761920, 8762020, 8762120, 8762220, 8762320, 8762420, 8762520, 8762620, 8762720, 8762820, 8762920, 8763020 </t>
  </si>
  <si>
    <t>CDP PAGO VIATICOS DIRECTORA TERRITORIAL CÓRDOBA, PARA CUMPLIR FUNCIONES DE DIRECTORA ENCARGADA DE LA TERRITORIAL MAGDALENA, SEGÚN RESOLUCIÓN No. 49 DEL 10 DE ENERO DE 2020.</t>
  </si>
  <si>
    <t xml:space="preserve">820, 1520 </t>
  </si>
  <si>
    <t xml:space="preserve">820, 1120 </t>
  </si>
  <si>
    <t xml:space="preserve">5520, 5820 </t>
  </si>
  <si>
    <t xml:space="preserve">23398020, 29487020 </t>
  </si>
  <si>
    <t>CDP - PAGO FALLO DE SENTENCIA JUDICIAL A FAVOR DE SUSLAY ALEILIS PEÑATA CANTERO.</t>
  </si>
  <si>
    <t xml:space="preserve">24253520 </t>
  </si>
  <si>
    <t xml:space="preserve">25512520 </t>
  </si>
  <si>
    <t>NOMINA SUELDOS MES FEBRERO AÑO 2020</t>
  </si>
  <si>
    <t xml:space="preserve">6020, 6120, 6220, 6320, 6420, 6520, 6620, 6720, 6820, 6920, 7020, 7120, 7220, 7320, 7420, 7520, 7620, 7720, 7820, 7920, 8020, 8120, 8220, 8320, 8420, 8520, 8620, 8720, 8820, 8920 </t>
  </si>
  <si>
    <t xml:space="preserve">31636720, 31636820, 31636920, 31637020, 31637120, 31637220, 31637320, 31637420, 31637520, 31637620, 31637720, 31637820, 31637920, 31638020, 31638120, 31638220, 31638320, 31638420, 31638520, 31638620, 31638720, 31638820, 31638920, 31639020, 31639120, 31639220, 31639320, 31639420, 31639520, 31720620 </t>
  </si>
  <si>
    <t>IMPUESTO PREDIAL SEDE TERRITORIAL CORDOBA AÑO 2020</t>
  </si>
  <si>
    <t xml:space="preserve">10820 </t>
  </si>
  <si>
    <t xml:space="preserve">47468620 </t>
  </si>
  <si>
    <t>APORTES PARAFISCALES EMPLEADOR NOMINA SUELDOS MES FEBRERO DE 2020</t>
  </si>
  <si>
    <t xml:space="preserve">9020, 9120, 9220, 9320, 9420, 9520, 9620, 9720, 9820, 9920, 10020, 10120, 10220, 10320, 10420 </t>
  </si>
  <si>
    <t xml:space="preserve">36291120, 36291220, 36291320, 36291420, 36291520, 36291620, 36291720, 36291820, 36291920, 36292020, 36292120, 36292220, 36292320, 36292420, 36292520 </t>
  </si>
  <si>
    <t>CDP VIATICOS PROCESO DE CONSERVACIÓN TERRITORIAL CÓRDOBA.</t>
  </si>
  <si>
    <t xml:space="preserve">2020, 3220 </t>
  </si>
  <si>
    <t xml:space="preserve">1720, 3020 </t>
  </si>
  <si>
    <t xml:space="preserve">10620, 17120 </t>
  </si>
  <si>
    <t xml:space="preserve">41266220, 78194720 </t>
  </si>
  <si>
    <t>CDP CONTRATACIÓN PROCESO DE CONSERVACIÓN TERRITORIAL CÓRDOBA.</t>
  </si>
  <si>
    <t xml:space="preserve">2520, 2620, 2720, 2820, 2920, 3020 </t>
  </si>
  <si>
    <t xml:space="preserve">2420, 2520, 2620, 2720, 2820, 2920 </t>
  </si>
  <si>
    <t xml:space="preserve">16520, 16620, 16720, 16820, 16920, 17020, 22720, 22820, 22920, 23020, 23120, 23220, 29620, 29720, 29820, 30020, 30120, 30320, 38820, 38920, 39120, 39320, 39420, 39520, 45420, 45520, 45620, 45920, 46020, 46120 </t>
  </si>
  <si>
    <t xml:space="preserve">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t>
  </si>
  <si>
    <t>CDP, CONTRATACIÓN DENTRO DEL MARCO DE LA POLÍTICA DE TIERRAS, TERRITORIAL CÓRDOBA.</t>
  </si>
  <si>
    <t xml:space="preserve">16320, 16420, 21220, 22620, 29920, 30220, 39020, 39220, 45720, 45820 </t>
  </si>
  <si>
    <t xml:space="preserve">77377220, 77380220, 105455020, 105465520, 132066520, 132154220, 166554120, 166586220, 201807720, 201930320 </t>
  </si>
  <si>
    <t>IMPUESTO PREDIAL UOC SAN ANDRES, VIGENCIA 2020.</t>
  </si>
  <si>
    <t xml:space="preserve">52318020 </t>
  </si>
  <si>
    <t>CDP NÓMINA DE SUELDOS MES DE MARZO DE 2020, TERRITORIAL CÓRDOBA.</t>
  </si>
  <si>
    <t xml:space="preserve">3320, 3420 </t>
  </si>
  <si>
    <t xml:space="preserve">11020, 11120, 11220, 11320, 11420, 11520, 11620, 11720, 11820, 11920, 12020, 12120, 12220, 12320, 12420, 12520, 12620, 12720, 12820, 12920, 13020, 13120, 13220, 13320, 13420, 13520, 13620, 13720, 13820, 13920, 14020, 14120, 14220, 14320, 14420, 14520, 14620, 14720, 14820, 14920 </t>
  </si>
  <si>
    <t xml:space="preserve">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t>
  </si>
  <si>
    <t>CDP PAGO APORTES MES DE MARZO 2020, TERRITORIAL CORDOBA</t>
  </si>
  <si>
    <t xml:space="preserve">73015920, 73016020, 73016120, 73016220, 73016320, 73016420, 73016520, 73016620, 73016720, 73016820, 73016920, 73017020, 73017120 </t>
  </si>
  <si>
    <t>PRESTACIÓN DE SERVICIOS PROFESIONALES PARA REALIZAR CONTROL DE CALIDAD A LOS INFORMES DE AVALÚOS COMERCIALES, ASÍ COMO REALIZAR AVALÚOS A BIENES INMUEBLES URBANOS Y RURALES EN TODO EL PAÍS.</t>
  </si>
  <si>
    <t xml:space="preserve">5920 </t>
  </si>
  <si>
    <t xml:space="preserve">30420, 39720, 45320 </t>
  </si>
  <si>
    <t xml:space="preserve">133456020, 173271720, 201375620 </t>
  </si>
  <si>
    <t>GASTOS DE MANUTENCIÓN, ALOJAMIENTO DENTRO DEL CONTRATO DE PRESTACIÓN DE SERVICIOS PROFESIONALES PARA REALIZAR CONTROL DE CALIDAD Y PRÁCTICA DE AVALÚOS A BIENES INMUEBLES URBANOS Y RURALES EN TODO EL PAÍS.</t>
  </si>
  <si>
    <t>PRESTACIÓN DE SERVICIOS PROFESIONALES PARA REALIZAR LOS PROCESOS DE PLANEACIÓN Y SEGUIMIENTO AL PLAN DE ACCIÓN DE LA TERRITORIAL CÓRDOBA EN EL MARCO DE LOS LINEAMIENTOS INSTITUCIONALES VIGENTES.</t>
  </si>
  <si>
    <t>CDP NÓMINA MES DE ABRIL DE 2020, TERRITORIAL CÓRDOBA.</t>
  </si>
  <si>
    <t xml:space="preserve">17520, 17620, 17720, 17820, 17920, 18020, 18120, 18220, 18320, 18420, 18520, 18620, 18720, 18820, 18920, 19020, 19120, 19220, 19320, 19420, 19520, 19620, 19720, 19820, 19920, 20020, 20120, 20220, 20320, 20420, 20520, 20620, 20720, 20820, 20920, 21020, 21120 </t>
  </si>
  <si>
    <t xml:space="preserve">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t>
  </si>
  <si>
    <t>CDP PAGO APORTES MES DE ABRIL DE 2020, TERRITORIAL CÓRDOBA.</t>
  </si>
  <si>
    <t xml:space="preserve">21320, 21420, 21520, 21620, 21720, 21820, 21920, 22020, 22120, 22220, 22320, 22420, 22520 </t>
  </si>
  <si>
    <t xml:space="preserve">105339320, 105339420, 105339520, 105339620, 105339720, 105339820, 105339920, 105340020, 105340120, 105340220, 105340320, 105340420, 105340520 </t>
  </si>
  <si>
    <t>CDP PAGO DE RETROACTIVO DE APORTES MESES DE ENERO Y FEBRERO DE 2020, TERRITORIAL CÓRDOBA.</t>
  </si>
  <si>
    <t xml:space="preserve">23720, 23820, 23920, 24020, 24120, 24220, 24320, 24420, 24520, 24620, 24720, 24820, 24920 </t>
  </si>
  <si>
    <t xml:space="preserve">123694420, 123694520, 123694620, 123694720, 123694820, 123694920, 123695020, 123695120, 123695220, 123695320, 123695420, 123695520, 123695620 </t>
  </si>
  <si>
    <t>CDP PAGO DE NÓMINA DEL MES DE MAYO DE 2020, TERRITORIAL CÓRDOBA.</t>
  </si>
  <si>
    <t xml:space="preserve">4820, 4920 </t>
  </si>
  <si>
    <t xml:space="preserve">25020, 25120, 25220, 25320, 25420, 25520, 25620, 25720, 25820, 25920, 26020, 26120, 26220, 26320, 26420, 26520, 26620, 26720, 26820, 26920, 27020, 27120, 27220, 27320, 27420, 27520, 27620, 27720, 27820, 27920, 28020 </t>
  </si>
  <si>
    <t xml:space="preserve">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t>
  </si>
  <si>
    <t>CDP PAGO APORTES MES DE MAYO DE 2020, TERRITORIAL CÓRDOBA.</t>
  </si>
  <si>
    <t xml:space="preserve">28120, 28220, 28320, 28420, 28520, 28620, 28720, 28820, 28920, 29020, 29120, 29220, 29320, 29420 </t>
  </si>
  <si>
    <t xml:space="preserve">128442720, 128442820, 128442920, 128443020, 128443120, 128443220, 128443320, 128443420, 128443520, 128443620, 128443720, 128443820, 128443920, 128444020 </t>
  </si>
  <si>
    <t>CDP PRIMA DE SERVICIOS 2020, TERRITORIAL CÓRDOBA.</t>
  </si>
  <si>
    <t xml:space="preserve">30620, 30720, 30820, 30920, 31020, 31120, 31220, 31320, 31420, 31520, 31620, 31720, 31820, 31920, 32020, 32120, 32220, 32320, 32420, 32520, 32620, 32720, 32820, 32920, 33020, 33120, 33220, 33320, 33420 </t>
  </si>
  <si>
    <t xml:space="preserve">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t>
  </si>
  <si>
    <t>CDP NÓMINA MES DE JUNIO DE 2020, TERRITORIAL CÓRDOBA</t>
  </si>
  <si>
    <t xml:space="preserve">33920, 34020, 34120, 34220, 34320, 34420, 34520, 34620, 34720, 34820, 34920, 35020, 35120, 35220, 35320, 35420, 35520, 35620, 35720, 35820, 35920, 36020, 36120, 36220, 36320, 36420, 36520, 36620, 36720, 36820, 36920, 37020, 37120, 37220, 37320 </t>
  </si>
  <si>
    <t xml:space="preserve">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t>
  </si>
  <si>
    <t>CDP PAGO APORTES MES DE JUNIO DE 2020, TERRITORIAL CÓRDOBA.</t>
  </si>
  <si>
    <t xml:space="preserve">37420, 37520, 37620, 37720, 37820, 37920, 38020, 38120, 38220, 38320, 38420, 38520, 38620, 38720 </t>
  </si>
  <si>
    <t xml:space="preserve">161843820, 161843920, 161844020, 161844120, 161844220, 161844320, 161844420, 161844520, 161844620, 161844720, 161844820, 161844920, 161845020, 161845120 </t>
  </si>
  <si>
    <t>CDP NÓMINA MES DE JULIO DE 2020, TERRITORIAL CÓRDOBA.</t>
  </si>
  <si>
    <t xml:space="preserve">40220, 40320, 40420, 40520, 40620, 40720, 40820, 40920, 41020, 41120, 41220, 41320, 41420, 41520, 41620, 41720, 41820, 41920, 42020, 42120, 42220, 42320, 42420, 42520, 42620, 42720, 42820, 42920, 43020, 43120, 43220, 43320, 43420, 43520, 43620, 43720 </t>
  </si>
  <si>
    <t xml:space="preserve">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t>
  </si>
  <si>
    <t>CDP APORTES MES DE JULIO DE 2020, TERRITORIAL CÓRDOBA.</t>
  </si>
  <si>
    <t xml:space="preserve">43820, 43920, 44020, 44120, 44220, 44320, 44420, 44520, 44620, 44720, 44820, 44920, 45020, 45120 </t>
  </si>
  <si>
    <t xml:space="preserve">198471620, 198471720, 198471820, 198471920, 198472020, 198472120, 198472220, 198472320, 198472420, 198472520, 198472620, 198472720, 198472820, 198472920 </t>
  </si>
  <si>
    <t>TERRITORIAL CUNDINAMARCA</t>
  </si>
  <si>
    <t>PARA PAGO DE FACTURAS SERVICIOS PUBLICOS VIGENCIA 2020</t>
  </si>
  <si>
    <t>NOMINA EMPLEADOS MES DE ENERO</t>
  </si>
  <si>
    <t xml:space="preserve">420, 520, 620, 720, 820, 920, 1020, 1120, 1220, 1320, 1420, 1520, 1620, 1720, 1820, 1920, 2020, 2120, 2220, 2320, 2420, 2520, 2620, 2720, 2820, 2920, 3020, 3120, 3220, 3320, 3420, 3520, 3620, 3720, 3820, 3920, 4020, 4120, 4220, 4320, 4420, 4520, 4620, 4720, 4820, 4920, 5020, 5120, 5220, 5320, 5420, 5520, 5620, 5720, 5820 </t>
  </si>
  <si>
    <t xml:space="preserve">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t>
  </si>
  <si>
    <t>PAGO APORTES SOBRE NOMINA DE ENERO 2020</t>
  </si>
  <si>
    <t xml:space="preserve">5920, 6020, 6120, 6220, 6320, 6420, 6520, 6620, 6720, 6820, 6920, 7020, 7120, 7220, 7320, 7420, 7520, 7620 </t>
  </si>
  <si>
    <t xml:space="preserve">5689420, 5689520, 5689620, 5689720, 5689820, 5689920, 5690020, 5690120, 5690220, 5690320, 5690420, 5690520, 5690620, 5690720, 5690820, 5690920, 5691020, 5691120 </t>
  </si>
  <si>
    <t>PARA VIATICOS FUNCIONARIOS</t>
  </si>
  <si>
    <t xml:space="preserve">1620, 1720, 2420, 2520, 2620, 3120, 3220, 3320, 3420 </t>
  </si>
  <si>
    <t xml:space="preserve">3320, 3420, 3920, 4020, 4320, 5220, 5420, 5520, 5620 </t>
  </si>
  <si>
    <t xml:space="preserve">10420, 10520, 18320, 18420, 18520, 19120, 19320, 19420, 19520 </t>
  </si>
  <si>
    <t xml:space="preserve">23850620, 23865520, 32728320, 32734620, 32739320, 43394120, 46979520, 46985320, 46993120 </t>
  </si>
  <si>
    <t>NOMINA EMPLEADOS DE PLANTA MES DE FEBRERO</t>
  </si>
  <si>
    <t xml:space="preserve">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t>
  </si>
  <si>
    <t xml:space="preserve">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t>
  </si>
  <si>
    <t>APORTES SOBRE NOMINA MES DE FEBRERO</t>
  </si>
  <si>
    <t xml:space="preserve">16520, 16620, 16720, 16820, 16920, 17020, 17120, 17220, 17320, 17420, 17520, 17620, 17720, 17820, 17920, 18020, 18120, 18220 </t>
  </si>
  <si>
    <t xml:space="preserve">30633520, 30633620, 30633720, 30633820, 30633920, 30634020, 30634120, 30634220, 30634320, 30634420, 30634520, 30634620, 30634720, 30634820, 30634920, 30635020, 30635120, 30635220 </t>
  </si>
  <si>
    <t>PARA EL PROCESO DE CONTRATACION DE PRESTACION DE SERVICIOS EN EL PROCESO DE CONSERVACION CATASTRAL</t>
  </si>
  <si>
    <t xml:space="preserve">7220, 7320, 7420, 7520, 7620, 7720, 7820, 7920, 8020, 8120, 8220, 8320, 8420, 8520, 8620, 8720, 9420, 9520, 10820, 12120, 12320, 12420, 12520 </t>
  </si>
  <si>
    <t>CONTRATOS PRESTACION DE SERVICIOS, GASTOS DE DESPLAZAMIENTO DE CONTRATISTAS Y VIATICOS Y GASTOS DE COMISION DE FUNCIONARIOS EN EL MARCO DE LA POLITICA DE TIERRAS Y LEY DE VICTIMAS</t>
  </si>
  <si>
    <t>PRESTACION DE SERVICIOS PERSONALES PARA REALIZAR ACTIVIDADES DE APOYO OPERATIVO EN LOS PROCESOS CATASTRALES DE LA DIRECCION TERRITORIAL CUNDINAMARCA Y SUS UOC</t>
  </si>
  <si>
    <t xml:space="preserve">6720, 6820, 7320, 7520, 12820, 13220, 13720, 15120, 15320, 15420, 16320 </t>
  </si>
  <si>
    <t xml:space="preserve">PRESTACION DE SERVICIOS PERSONALES PARA REALIZAR LAS ACTIVIDADES DE CONTROL Y VERIFICACION A LOS TRAMITES DEL PROCESO DE CONSERVACION CATASTRAL EN LA DIRECCION T CUNDINAMARCA Y SUS UOC
</t>
  </si>
  <si>
    <t xml:space="preserve">9620, 9720, 10720 </t>
  </si>
  <si>
    <t xml:space="preserve">14920, 15020, 16420 </t>
  </si>
  <si>
    <t xml:space="preserve">"PRESTACION DE SERVICIOS TECNICOS Y ADMINISTRATIVOS PARA REALIZAR INVENTARIO, ORGANIZACION Y CUSTODIA DE LAS FICHAS PREDIALES DENTRO  DEL PROCESO DE CONSERVACION CATASTRAL EN LA DIRECCION T CUNDINAMARCA Y SUS UOC
"																			
</t>
  </si>
  <si>
    <t>PRESTACION DE SERVICIO DE APOYO A LA GESTION DESARROLLADA EN LOS PROCESOS CATASTRALES DE LA T. CUNDINAMARCA Y SUS UOC</t>
  </si>
  <si>
    <t>PRESTACION DE SERVICIOS PERSONALES COMO TECNICO DE APOYO PARA REALIZAR LAS ACTIVIDADES AL RESPONSABLE DEL PROCESO DE CONSERVACION CATASTRAL Y EN LA DIRECCION TERRITORIAL CUNDINAMARCA Y SUS UOC</t>
  </si>
  <si>
    <t>PRESTACION DE SERVICIOS PROFESIONALES PARA REALIZAR LAS ACTIVIDADES DE CONTROL Y APROBACION A LA CALIDAD GRAFICA Y ALFANUMERICA DE LAS ACTIVIDADES DE DIGITALIZACION Y GENERACION DE PRODUCTOS DE LA INFORMACION CATASTRAL EN LA T. CUNDINAMARCA Y SUS UOC</t>
  </si>
  <si>
    <t xml:space="preserve">10020 </t>
  </si>
  <si>
    <t xml:space="preserve">16020 </t>
  </si>
  <si>
    <t>PRESTACION DE SERVICIOS PERSONALES PARA EL SEGUIMIENTO DE LAS SOLICITUDES REALIZADAS EN EL MARCO DE LA POLITICA INTEGRAL DE REPARACION A VICTIMAS EN LA DIRECCION TERRITORIAL CUNDINAMARCA</t>
  </si>
  <si>
    <t xml:space="preserve">13320 </t>
  </si>
  <si>
    <t>NOMINA DE EMPLEADOS MES DE MARZO</t>
  </si>
  <si>
    <t xml:space="preserve">4720, 4820 </t>
  </si>
  <si>
    <t xml:space="preserve">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t>
  </si>
  <si>
    <t xml:space="preserve">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t>
  </si>
  <si>
    <t>APORTES SOBRE NOMINA DE EMPLEADOS MES DE MARZO</t>
  </si>
  <si>
    <t xml:space="preserve">26720, 26820, 26920, 27020, 27120, 27220, 27320, 27420, 27520, 27620, 27720, 27820, 27920, 28020, 28120, 28220, 28320 </t>
  </si>
  <si>
    <t xml:space="preserve">62618520, 62618620, 62618720, 62618820, 62618920, 62619020, 62619120, 62619220, 62619320, 62619420, 62619520, 62619620, 62619720, 62619820, 62619920, 62620020, 62620120 </t>
  </si>
  <si>
    <t>Prestación de servicios profesionales para realizar el proceso de Planeación y seguimiento al plan de acción del a Dirección Territorial Cundinamarca, en el marco de los lineamientos institucionales vigentes</t>
  </si>
  <si>
    <t>NOMINA MES DE ABRIL</t>
  </si>
  <si>
    <t xml:space="preserve">5820 </t>
  </si>
  <si>
    <t xml:space="preserve">34620, 34720, 34820, 34920, 35020, 35120, 35220, 35320, 35420, 35520, 35620, 35720, 35820, 35920, 36020, 36120, 36220 </t>
  </si>
  <si>
    <t xml:space="preserve">100845720, 100845820, 100845920, 100846020, 100846120, 100846220, 100846320, 100846420, 100846520, 100846620, 100846720, 100846820, 100846920, 100847020, 100847120, 100847220, 100847320 </t>
  </si>
  <si>
    <t xml:space="preserve">5520, 5620, 5720 </t>
  </si>
  <si>
    <t xml:space="preserve">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t>
  </si>
  <si>
    <t xml:space="preserve">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t>
  </si>
  <si>
    <t>PRESTACION DE SERVICIOS PARA REALIZAR AVALUOS COMERCIALES</t>
  </si>
  <si>
    <t>PRESTACION DE SERVICIO, CONTROL DE CALIDAD A INFORMES DE AVALUOS</t>
  </si>
  <si>
    <t xml:space="preserve">12220 </t>
  </si>
  <si>
    <t xml:space="preserve">CONTRATACION PRESTACION DE SERVICIOS PARA REALIZAR CONTROL DE CALIDAD A LOS INFORMES DE AVALUOS </t>
  </si>
  <si>
    <t>PAGO DE RETROACTIVO DE APORTES SOBRE LOS MESES DE ENERO Y FEBRERO</t>
  </si>
  <si>
    <t xml:space="preserve">38120, 38220, 38320, 38420, 38520, 38620, 38720, 38820, 38920, 39020, 39120, 39220, 39320, 39420, 39520, 39620, 39720, 39820 </t>
  </si>
  <si>
    <t xml:space="preserve">113568420, 113568520, 113568620, 113568720, 113568820, 113568920, 113569020, 113569120, 113569220, 113569320, 113569420, 113569520, 113569620, 113569720, 113569820, 113569920, 113570020, 113570120 </t>
  </si>
  <si>
    <t xml:space="preserve">MANTENIMIENTO VENTANILLAS </t>
  </si>
  <si>
    <t>PAGO APORTES SOBRE NOMINA MES DE MAYO</t>
  </si>
  <si>
    <t xml:space="preserve">9320 </t>
  </si>
  <si>
    <t xml:space="preserve">46420, 46520, 46620, 46720, 46820, 46920, 47020, 47120, 47220, 47320, 47420, 47520, 47620, 47720, 47820, 47920, 48020 </t>
  </si>
  <si>
    <t xml:space="preserve">125611920, 125612020, 125612120, 125612220, 125612320, 125612420, 125612520, 125612620, 125612720, 125612820, 125612920, 125613020, 125613120, 125613220, 125613320, 125613420, 125613520 </t>
  </si>
  <si>
    <t>NOMINA DE EMPLEADOS MES DE MAYO</t>
  </si>
  <si>
    <t xml:space="preserve">9120, 9220 </t>
  </si>
  <si>
    <t xml:space="preserve">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t>
  </si>
  <si>
    <t xml:space="preserve">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t>
  </si>
  <si>
    <t xml:space="preserve">PAGO PRIMA DE SERVICIOS FUNCIONARIOS </t>
  </si>
  <si>
    <t xml:space="preserve">10520 </t>
  </si>
  <si>
    <t xml:space="preserve">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t>
  </si>
  <si>
    <t xml:space="preserve">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t>
  </si>
  <si>
    <t>PAGO PLANILLA DE APORTES SOBRE NOMINA EMPLEADOS MES DE JUNIO</t>
  </si>
  <si>
    <t xml:space="preserve">11420 </t>
  </si>
  <si>
    <t xml:space="preserve">60820, 60920, 61020, 61120, 61220, 61320, 61420, 61520, 61620, 61720, 61820, 61920, 62020, 62120, 62220, 62320, 62420 </t>
  </si>
  <si>
    <t xml:space="preserve">157524620, 157524720, 157524820, 157524920, 157525020, 157525120, 157525220, 157525320, 157525520, 157525620, 157525720, 157525820, 157525920, 157526020, 157526120, 157526220, 157526320 </t>
  </si>
  <si>
    <t>NOMINA EMPLEADOS MES DE JUNIO</t>
  </si>
  <si>
    <t xml:space="preserve">11220, 11320, 11520, 11620 </t>
  </si>
  <si>
    <t xml:space="preserve">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t>
  </si>
  <si>
    <t xml:space="preserve">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t>
  </si>
  <si>
    <t>NOMINAN EMPLEADOS MES DE JULIO</t>
  </si>
  <si>
    <t xml:space="preserve">13020, 13120 </t>
  </si>
  <si>
    <t xml:space="preserve">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t>
  </si>
  <si>
    <t xml:space="preserve">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t>
  </si>
  <si>
    <t xml:space="preserve">13220 </t>
  </si>
  <si>
    <t xml:space="preserve">74320, 74420, 74520, 74620, 74720, 74820, 74920, 75020, 75120, 75220, 75320, 75420, 75520, 75620, 75720, 75820, 75920 </t>
  </si>
  <si>
    <t xml:space="preserve">195026120, 195026220, 195026320, 195026420, 195026520, 195026620, 195026720, 195026820, 195026920, 195027020, 195027120, 195027220, 195027320, 195027420, 195027520, 195027620, 195027720 </t>
  </si>
  <si>
    <t>TERRITORIAL GUAJIRA</t>
  </si>
  <si>
    <t>SERVICIOS PUBLICOS PARA LA VIGENCIA 2020</t>
  </si>
  <si>
    <t xml:space="preserve">120, 220, 320 </t>
  </si>
  <si>
    <t>IMPUESTO DE INDUSTRIA Y COMERCIO PARA LA VIGENCIA 2020</t>
  </si>
  <si>
    <t xml:space="preserve">3720, 7620, 16120, 17520, 26920 </t>
  </si>
  <si>
    <t xml:space="preserve">20273520, 54160120, 111142620, 114383520, 117848920, 177618920 </t>
  </si>
  <si>
    <t>NOMINA Y APORTES PATRONALES MES DE ENERO DE 2020</t>
  </si>
  <si>
    <t xml:space="preserve">520, 620, 720 </t>
  </si>
  <si>
    <t xml:space="preserve">420, 520, 620, 720, 820, 920, 1020, 1120, 1220, 1320, 1420, 1520, 1620, 1720, 1820, 1920, 2020, 2120, 2220, 2320, 2420, 2520, 2620, 2720, 2820, 2920, 3020, 3120, 3220, 3320, 3420, 3520 </t>
  </si>
  <si>
    <t xml:space="preserve">5716020, 5716120, 5716220, 5716320, 5716420, 5716520, 5716620, 5716720, 5716820, 5716920, 5717020, 5717120, 5717220, 5717320, 5717420, 5726920, 5727020, 5727120, 5727220, 5734520, 5734620, 5734720, 5734820, 5734920, 5735020, 5735120, 5735220, 5735320, 5735420, 5735520, 5735620, 5735720 </t>
  </si>
  <si>
    <t>IMPUESTO PREDIAL VIGENCIA 2020</t>
  </si>
  <si>
    <t xml:space="preserve">16995020 </t>
  </si>
  <si>
    <t>VIATICOS Y GASTOS DE COMISION A FUNCIONARIOS</t>
  </si>
  <si>
    <t xml:space="preserve">24619420 </t>
  </si>
  <si>
    <t>VIATICOS PROCESO DE CONSERVACION</t>
  </si>
  <si>
    <t xml:space="preserve">1220, 1320 </t>
  </si>
  <si>
    <t xml:space="preserve">1120, 1220 </t>
  </si>
  <si>
    <t xml:space="preserve">7020, 7120 </t>
  </si>
  <si>
    <t xml:space="preserve">46860820, 46861920 </t>
  </si>
  <si>
    <t>Viáticos Proceso  Politica de Tierras y Ley de Víctimas</t>
  </si>
  <si>
    <t xml:space="preserve">Viáticos Proceso  de Avaluos </t>
  </si>
  <si>
    <t xml:space="preserve">1420, 1520, 1620 </t>
  </si>
  <si>
    <t xml:space="preserve">7320, 7420, 7520 </t>
  </si>
  <si>
    <t xml:space="preserve">52624620, 52626720, 52631320 </t>
  </si>
  <si>
    <t xml:space="preserve">4220, 4320, 4420, 4520, 4620, 4720, 4820, 4920, 5020, 5120, 5220, 5320, 5420, 5520, 5620 </t>
  </si>
  <si>
    <t xml:space="preserve">30869120, 30869220, 30869320, 30869420, 30869520, 30869620, 30869720, 30869820, 30869920, 30870020, 30870120, 30870220, 30870320, 30870420, 30870620 </t>
  </si>
  <si>
    <t>APORTES PATRONALES NOMINA MES DE FEBRERO DE 2020</t>
  </si>
  <si>
    <t xml:space="preserve">5720, 5820, 5920, 6020, 6120, 6220, 6320, 6420, 6520, 6620, 6720, 6820, 6920 </t>
  </si>
  <si>
    <t xml:space="preserve">30883420, 30883520, 30883620, 30883720, 30883820, 30883920, 30884020, 30884120, 30884220, 30884320, 30884420, 30884520, 30884620 </t>
  </si>
  <si>
    <t>CONTRATACION PRESTACION DE SERVICIOS PROCESO DE CONSERVACION CATASTRAL</t>
  </si>
  <si>
    <t xml:space="preserve">1720, 1820, 1920, 2020, 2120, 2220 </t>
  </si>
  <si>
    <t>NOMINA MES DE MARZO DE 2020</t>
  </si>
  <si>
    <t xml:space="preserve">7920, 8020, 8120, 8220, 8320, 8420, 8520, 8620, 8720, 8820, 8920, 9020, 9120, 9220, 9320, 9420, 9520, 9620, 9720, 9820, 9920, 10020, 10120 </t>
  </si>
  <si>
    <t xml:space="preserve">66209320, 66209420, 66209520, 66209620, 66209720, 66209820, 66209920, 66210020, 66210120, 66210220, 66210320, 66210420, 66210520, 66210620, 66210720, 66227220, 66227320, 66227420, 66227520, 66227620, 66227720, 66227820, 66227920 </t>
  </si>
  <si>
    <t>APORTES PATRONALES NOMINA MES DE MARZO DE 2020</t>
  </si>
  <si>
    <t xml:space="preserve">10220, 10320, 10420, 10520, 10620, 10720, 10820, 10920, 11020, 11120, 11220, 11320, 11420 </t>
  </si>
  <si>
    <t xml:space="preserve">66252120, 66252220, 66252320, 66252420, 66252520, 66252620, 66252720, 66252820, 66252920, 66253020, 66253120, 66253220, 66253320 </t>
  </si>
  <si>
    <t>CONTRATACION MANO DE OBRA FORTALECIMIENTO DE LA GESTIÓN INSTITUCIONAL DEL IGAC DT GUAJIRA</t>
  </si>
  <si>
    <t>NOMINA MES DE ABRIL DE 2020</t>
  </si>
  <si>
    <t xml:space="preserve">12420, 12520, 12620, 12720, 12820, 12920, 13020, 13120, 13220, 13320, 13420, 13520, 13620, 13720, 13820, 13920, 14020, 14120 </t>
  </si>
  <si>
    <t xml:space="preserve">99463620, 99463720, 99463820, 99463920, 99464020, 99464120, 99464220, 99464320, 99464420, 99464520, 99464620, 99464720, 99464820, 99464920, 99465020, 99465220, 99465320, 99465420 </t>
  </si>
  <si>
    <t>APORTES PATRONALES MES DE ABRIL DE 2020</t>
  </si>
  <si>
    <t xml:space="preserve">14220, 14320, 14420, 14520, 14620, 14720, 14820, 14920, 15020, 15120, 15220, 15320, 15420 </t>
  </si>
  <si>
    <t xml:space="preserve">102586420, 102586520, 102586620, 102586720, 102586820, 102586920, 102587020, 102587120, 102587220, 102587320, 102587420, 102587520, 102587620 </t>
  </si>
  <si>
    <t xml:space="preserve">ADQUISION E INSTALACION DE DIVISIONES EN VIDRIO LAMINADO PARA EL AREA DE ATENCION AL CLIENTE. </t>
  </si>
  <si>
    <t xml:space="preserve">27320 </t>
  </si>
  <si>
    <t xml:space="preserve">194611320 </t>
  </si>
  <si>
    <t>RETROACTIVOS APORTES 2020</t>
  </si>
  <si>
    <t xml:space="preserve">16320, 16420, 16520, 16620, 16720, 16820, 16920, 17020, 17120, 17220, 17320, 17420 </t>
  </si>
  <si>
    <t xml:space="preserve">116685720, 116685820, 116685920, 116686020, 116686120, 116686220, 116686320, 116686420, 116686520, 116686620, 116686720, 116686820 </t>
  </si>
  <si>
    <t>NOMINA MES DE MAYO DE 2020</t>
  </si>
  <si>
    <t xml:space="preserve">3220, 3320 </t>
  </si>
  <si>
    <t xml:space="preserve">19220, 19320, 19420, 19520, 19620, 19720, 19820, 19920, 20020, 20120, 20220, 20320, 20420, 20520, 20620, 20720 </t>
  </si>
  <si>
    <t xml:space="preserve">125565320, 125565420, 125565520, 125565620, 125565720, 125565820, 125565920, 125566020, 125566120, 125566220, 125566320, 125566420, 125566520, 125566620, 125566720, 125576520 </t>
  </si>
  <si>
    <t>APORTES PATRONALES NOMINA MES DE MAYO DE 2020</t>
  </si>
  <si>
    <t xml:space="preserve">17920, 18020, 18120, 18220, 18320, 18420, 18520, 18620, 18720, 18820, 18920, 19020, 19120 </t>
  </si>
  <si>
    <t xml:space="preserve">125564020, 125564120, 125564220, 125564320, 125564420, 125564520, 125564620, 125564720, 125564820, 125564920, 125565020, 125565120, 125565220 </t>
  </si>
  <si>
    <t>PRIMA DE SERVICIOS 2020 DT GUAJIRA</t>
  </si>
  <si>
    <t xml:space="preserve">21420, 21520, 21620, 21720, 21820, 21920, 22020, 22120, 22220, 22320, 22420, 22520, 22620, 22720, 22820 </t>
  </si>
  <si>
    <t xml:space="preserve">139471320, 139471420, 139471520, 139471620, 139471720, 139471820, 139472020, 139472120, 139472220, 139472320, 139472420, 139472520, 139472720, 139472820, 139473020 </t>
  </si>
  <si>
    <t xml:space="preserve">3520, 3620 </t>
  </si>
  <si>
    <t xml:space="preserve">23320, 23420, 23520, 23620, 23720, 23820, 23920, 24020, 24120, 24220, 24320, 24420, 24520, 24620, 24720, 24820 </t>
  </si>
  <si>
    <t xml:space="preserve">156462220, 156462320, 156462420, 156462520, 156462620, 156462720, 156462820, 156462920, 156463020, 156463120, 156463220, 156463320, 156463420, 156463520, 156463620, 156468220 </t>
  </si>
  <si>
    <t>APORTES PATRONALES NOMINA MES DE JUNIO DE 2020</t>
  </si>
  <si>
    <t xml:space="preserve">24920, 25020, 25120, 25220, 25320, 25420, 25520, 25620, 25720, 25820, 25920, 26020, 26120 </t>
  </si>
  <si>
    <t xml:space="preserve">156578820, 156578920, 156579020, 156579120, 156579220, 156579320, 156579420, 156579520, 156579620, 156579720, 156579820, 156579920, 156580020 </t>
  </si>
  <si>
    <t>RECURSO 10 PARA COMPRA DE COMBUSTIBLES</t>
  </si>
  <si>
    <t>NOMINA MES DE JULIO DE 2020</t>
  </si>
  <si>
    <t xml:space="preserve">27420, 27520, 27620, 27720, 27820, 27920, 28020, 28120, 28220, 28320, 28420, 28520, 28620, 28720, 28820 </t>
  </si>
  <si>
    <t xml:space="preserve">194615320, 194615420, 194615520, 194615620, 194615720, 194615820, 194615920, 194616020, 194616120, 194616220, 194616320, 194616420, 194616520, 194616620, 194616720 </t>
  </si>
  <si>
    <t>APORTES PATRONALES MES DE JULIO DE 2020</t>
  </si>
  <si>
    <t xml:space="preserve">28920, 29020, 29120, 29220, 29320, 29420, 29520, 29620, 29720, 29820, 29920, 30020 </t>
  </si>
  <si>
    <t xml:space="preserve">194629220, 194629320, 194629420, 194629520, 194629620, 194629720, 194629820, 194629920, 194630020, 194630120, 194630220, 194630320 </t>
  </si>
  <si>
    <t>TERRITORIAL HUILA</t>
  </si>
  <si>
    <t>PAGO DE SERVICIOS PUBLICOS DOMICILIARIOS EN LA TERRITORIAL HUILA</t>
  </si>
  <si>
    <t xml:space="preserve">120, 220, 320, 720, 920, 1020, 1820, 2320, 2420, 2520, 3220, 3320, 4020, 4720, 5020, 5420, 5620, 5720, 5820 </t>
  </si>
  <si>
    <t xml:space="preserve">220, 320, 420, 2220, 2420, 2520, 3420, 3620, 3720, 3820, 4120, 4220, 4320, 4420, 4620, 5220, 5420, 6320, 6620 </t>
  </si>
  <si>
    <t xml:space="preserve">120, 220, 320, 7320, 7520, 7620, 12520, 20120, 20220, 20320, 24820, 24920, 29420, 32220, 32520, 37320, 38120, 38620, 38720 </t>
  </si>
  <si>
    <t xml:space="preserve">4692620, 4695220, 4697420, 24022520, 26130620, 26132920, 57867420, 92656420, 92665120, 95689020, 122597120, 122599920, 133705620, 148815020, 152716720, 163254920, 182869420, 190787420, 192970320 </t>
  </si>
  <si>
    <t>NOMINA ENERO 2020</t>
  </si>
  <si>
    <t xml:space="preserve">420, 520, 620, 720, 820, 920, 1020, 1120, 1220, 1320, 1420, 1520, 1620, 1720, 1820, 1920, 2020, 2120, 2220, 2320, 2420, 2520, 2620, 2720, 2820, 2920, 3020, 3120, 3220, 3320, 3420, 3520, 3620, 3720, 3820, 3920, 4020, 4120 </t>
  </si>
  <si>
    <t xml:space="preserve">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t>
  </si>
  <si>
    <t>APORTES PATRONALES SOBRE NOMINA ENERO 2020</t>
  </si>
  <si>
    <t xml:space="preserve">4220, 4320, 4420, 4520, 4620, 4720, 4820, 4920, 5020, 5120, 5220, 5320, 5420 </t>
  </si>
  <si>
    <t xml:space="preserve">9340120, 9340220, 9340320, 9340420, 9340520, 9340620, 9340720, 9340820, 9340920, 9341020, 9341120, 9341320, 9341420 </t>
  </si>
  <si>
    <t>ASISTIR A ENCUENTRO DE DIRECTORES TERRITORIALES EN LA SEDE CENTRAL.</t>
  </si>
  <si>
    <t xml:space="preserve">25014920 </t>
  </si>
  <si>
    <t>VIÁTICOS Y GASTOS DE COMISIÓN EN CUMPLIMIENTO A LOS COMPROMISOS DEL IGAC EN EL MARGO DE LA POLÍTICA DE TIERRAS Y LEY DE VICTIMAS, SEGÚN MEMORANDO 8002020IE531 DE FEBRERO 10/2020.</t>
  </si>
  <si>
    <t>VIÁTICOS Y GASTOS DE COMISIÓN EN CUMPLIMIENTO A LAS METAS ESTABLECIDAS PARA LA VIGENCIA 2020 DEL PROCESO DE CONSERVACIÓN CATASTRAL, SEGÚN MEMORANDO 8002020IE532 DE FEBRERO 10/2020</t>
  </si>
  <si>
    <t xml:space="preserve">1120, 1220, 1720 </t>
  </si>
  <si>
    <t xml:space="preserve">2620, 2820, 3520 </t>
  </si>
  <si>
    <t xml:space="preserve">7720, 7820, 18720 </t>
  </si>
  <si>
    <t xml:space="preserve">30846920, 30850320, 73933720 </t>
  </si>
  <si>
    <t>VALOR NOMINA FEBRERO DE 2020</t>
  </si>
  <si>
    <t xml:space="preserve">7920, 8020, 8120, 8220, 8320, 8420, 8520, 8620, 8720, 8820, 8920, 9020, 9120, 9220, 9320, 9420, 9520, 9620, 9720, 9820, 9920, 10020, 10120, 10220, 10320, 10420, 10520, 10620, 10720, 10820, 10920 </t>
  </si>
  <si>
    <t xml:space="preserve">30886120, 30886220, 30886320, 30886420, 30886620, 30886720, 30886820, 30886920, 30887020, 30887120, 30887220, 30887420, 30887520, 30887620, 30887720, 30887820, 30887920, 30888020, 30888220, 30888320, 30888420, 30888520, 30888620, 30888820, 30888920, 30889020, 30889120, 30889320, 30889520, 30889620, 30889720 </t>
  </si>
  <si>
    <t>APORTES PATRONALES SOBRE NOMINA FEBRERO 2020</t>
  </si>
  <si>
    <t xml:space="preserve">11020, 11120, 11220, 11320, 11420, 11520, 11620, 11720, 11820, 11920, 12020, 12120, 12220 </t>
  </si>
  <si>
    <t xml:space="preserve">33075120, 33075220, 33075320, 33075420, 33075520, 33075720, 33075820, 33075920, 33076020, 33076120, 33076220, 33076320, 33076420 </t>
  </si>
  <si>
    <t xml:space="preserve">IMPUESTO PREDIAL </t>
  </si>
  <si>
    <t xml:space="preserve">12420 </t>
  </si>
  <si>
    <t xml:space="preserve">45902820 </t>
  </si>
  <si>
    <t>ACTIVIDADES DE RECONOCIMIENTO PREDIAL URBANO Y RURAL PARA LA ATENCIÓN DE TRÁMITES  EN LOS PROCESOS CATASTRALES DE LA DIRECCIÓN TERRITORIAL HUILA Y SUS UOC, SEGÚN EL PAA APROBADO Y ASIGNACION PRESUPUESTAL SEGÚN MEMORANDO 8002020IE913 DEL 03-03-2020.</t>
  </si>
  <si>
    <t xml:space="preserve">4820, 4920, 5020 </t>
  </si>
  <si>
    <t>Prestación de servicios personales para realizar las actividades de control y verificación a los trámites del proceso de conservación catastral en la dirección territorial Huila y sus UOC. según el PAA aprobado y asignación presupuestal con memorando</t>
  </si>
  <si>
    <t>Prestación de servicios personales para realizar actividades de  apoyo operativo en los procesos catastrales en la dirección territorial Huila y sus UOC, según PAA aprobado y asignación presupuestal con memorando 8002020IE913 del 03-03-2020</t>
  </si>
  <si>
    <t xml:space="preserve">4120, 4220, 4320, 4420, 5520 </t>
  </si>
  <si>
    <t>Prestación de servicios de apoyo a la gestión en ventanilla para atención al público en los procesos catastrales de la dirección territorial Huila y sus UOC, según PAA aprobado y asignación presupuestal con memorando 8002020IE913 del 03-03-2020</t>
  </si>
  <si>
    <t>PARA PAGO DE IMPUESTO INDUSTRIA Y COMERCIO 2019</t>
  </si>
  <si>
    <t xml:space="preserve">2820, 4920, 6220 </t>
  </si>
  <si>
    <t xml:space="preserve">3920, 4520, 6720 </t>
  </si>
  <si>
    <t xml:space="preserve">24720, 32420, 43020 </t>
  </si>
  <si>
    <t xml:space="preserve">105750720, 152713420, 200028320 </t>
  </si>
  <si>
    <t>NOMINA MARZO DE 2020</t>
  </si>
  <si>
    <t xml:space="preserve">1920, 2020 </t>
  </si>
  <si>
    <t xml:space="preserve">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t>
  </si>
  <si>
    <t xml:space="preserve">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t>
  </si>
  <si>
    <t>APORTES PATRONALES SOBRE NOMINA MARZO DE 2020</t>
  </si>
  <si>
    <t xml:space="preserve">17520, 17620, 17720, 17820, 17920, 18020, 18120, 18220, 18320, 18420, 18520, 18620 </t>
  </si>
  <si>
    <t xml:space="preserve">66409720, 66409820, 66409920, 66410020, 66410120, 66410220, 66410320, 66410420, 66410520, 66410620, 66410720, 66410820 </t>
  </si>
  <si>
    <t>APORTE PATRONAL REAJUSTE SEGURIDAD SOCIAL ENERO Y FEBRERO DE 2020</t>
  </si>
  <si>
    <t xml:space="preserve">18820, 18920, 19020, 19120, 19220, 19320, 19420, 19520, 19620, 19720, 19820, 19920, 20020 </t>
  </si>
  <si>
    <t xml:space="preserve">88342520, 88342620, 88342720, 88342820, 88342920, 88343020, 88343120, 88343220, 88343320, 88343420, 88343520, 88343620, 88343720 </t>
  </si>
  <si>
    <t>Prestación de servicios profesionales para realizar los procesos de planeación y seguimiento al Plan de Acción de la Dirección Territorial Huila, en el marco de los lineamientos institucionales vigentes.</t>
  </si>
  <si>
    <t xml:space="preserve">nomina abril 2020
</t>
  </si>
  <si>
    <t xml:space="preserve">2620, 2720 </t>
  </si>
  <si>
    <t xml:space="preserve">20420, 20520, 20620, 20720, 20820, 20920, 21020, 21120, 21220, 21320, 21420, 21520, 21620, 21720, 21820, 21920, 22020, 22120, 22220, 22320, 22420, 22520, 22620, 22720, 22820, 22920, 23020, 23120, 23220, 23320, 23420 </t>
  </si>
  <si>
    <t xml:space="preserve">98815920, 98816020, 98816120, 98816220, 98816320, 98816420, 98816520, 98816620, 98816720, 98816820, 98816920, 98817020, 98817120, 98817220, 98817320, 98817420, 98817520, 98817620, 98817720, 98817820, 98817920, 98818020, 98818120, 98818220, 98818320, 98818420, 98818520, 98818620, 98825020, 98825120, 98825220 </t>
  </si>
  <si>
    <t>APORTES PATRONALES SOBRE NOMINA ABRIL DE 2020</t>
  </si>
  <si>
    <t xml:space="preserve">23520, 23620, 23720, 23820, 23920, 24020, 24120, 24220, 24320, 24420, 24520, 24620 </t>
  </si>
  <si>
    <t xml:space="preserve">105013220, 105013320, 105013420, 105013520, 105013620, 105013720, 105013820, 105013920, 105014020, 105014120, 105014220, 105014320 </t>
  </si>
  <si>
    <t>NOMINA MAYO DE 2020</t>
  </si>
  <si>
    <t xml:space="preserve">25020, 25120, 25220, 25320, 25420, 25520, 25620, 25720, 25820, 25920, 26020, 26120, 26220, 26320, 26420, 26520, 26620, 26720, 26820, 26920, 27020, 27120, 27220, 27320, 27420, 27520, 27620, 27720, 27820, 27920, 28020, 28120 </t>
  </si>
  <si>
    <t xml:space="preserve">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t>
  </si>
  <si>
    <t>APORTES PATRONALES SOBRE NOMINA MAYO DE 2020</t>
  </si>
  <si>
    <t xml:space="preserve">28220, 28320, 28420, 28520, 28620, 28720, 28820, 28920, 29020, 29120, 29220, 29320 </t>
  </si>
  <si>
    <t xml:space="preserve">125921920, 125922020, 125922120, 125922220, 125922320, 125922420, 125922520, 125922620, 125922720, 125922820, 125922920, 125923020 </t>
  </si>
  <si>
    <t>VALOR PRIMA SERVICIOS 2020</t>
  </si>
  <si>
    <t xml:space="preserve">4520, 4820 </t>
  </si>
  <si>
    <t xml:space="preserve">29520, 29620, 29720, 29820, 29920, 30020, 30120, 30220, 30320, 30420, 30520, 30620, 30720, 30820, 30920, 31020, 31120, 31220, 31320, 31420, 31520, 31620, 31720, 31820, 31920, 32020, 32120, 32320 </t>
  </si>
  <si>
    <t xml:space="preserve">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t>
  </si>
  <si>
    <t>Adquisición e instalación de divisiones en vidrio laminado 3+3 incoloro, con estructura en aluminio para la adecuación de las ventanillas de atención al usuario para la Dirección Territorial Huila y UOC Pitalito e instalación inmobiliaria UOC Pitalit</t>
  </si>
  <si>
    <t>NOMINA JUNIO DE 2020</t>
  </si>
  <si>
    <t xml:space="preserve">33120, 33220, 33320, 33420, 33520, 33620, 33720, 33820, 33920, 34020, 34120, 34220, 34320, 34420, 34520, 34620, 34720, 34820, 34920, 35020, 35120, 35220, 35320, 35420, 35520, 35620, 35720, 35820, 35920, 36020 </t>
  </si>
  <si>
    <t xml:space="preserve">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t>
  </si>
  <si>
    <t>APORTES PATRONALES SOBRE NOMINA JUNIO DE 2020.</t>
  </si>
  <si>
    <t xml:space="preserve">36120, 36220, 36320, 36420, 36520, 36620, 36720, 36820, 36920, 37020, 37120, 37220 </t>
  </si>
  <si>
    <t xml:space="preserve">157417120, 157417220, 157417320, 157417420, 157417520, 157417620, 157417720, 157417820, 157417920, 157418020, 157418120, 157418220 </t>
  </si>
  <si>
    <t>PAGO NOMINA JULIO 2020 FUNCIONARIOS DT HUILA</t>
  </si>
  <si>
    <t xml:space="preserve">5920, 6020 </t>
  </si>
  <si>
    <t xml:space="preserve">38820, 38920, 39020, 39120, 39220, 39320, 39420, 39520, 39620, 39720, 39820, 39920, 40020, 40120, 40220, 40320, 40420, 40520, 40620, 40720, 40820, 40920, 41020, 41120, 41220, 41320, 41420, 41520, 41620, 41720 </t>
  </si>
  <si>
    <t xml:space="preserve">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t>
  </si>
  <si>
    <t>PAGO APORTES PARAFISCALES NOMINA JULIO 2020 DT HUILA</t>
  </si>
  <si>
    <t xml:space="preserve">41820, 41920, 42020, 42120, 42220, 42320, 42420, 42520, 42620, 42720, 42820, 42920 </t>
  </si>
  <si>
    <t xml:space="preserve">197224620, 197224720, 197224820, 197224920, 197225020, 197225120, 197225220, 197225320, 197225420, 197225520, 197225620, 197225720 </t>
  </si>
  <si>
    <t>TERRITORIAL MAGDALENA</t>
  </si>
  <si>
    <t>SERVICIOS PUBLICOS DE ENERGIA Y ASEO</t>
  </si>
  <si>
    <t>SERVICIOS PUBLICOS DE ACUEDUCTO Y ALCANTARILLADO</t>
  </si>
  <si>
    <t xml:space="preserve">220, 320 </t>
  </si>
  <si>
    <t xml:space="preserve">320, 420 </t>
  </si>
  <si>
    <t xml:space="preserve">4220, 4320, 4520, 9520, 9620, 10120, 16620, 22820, 22920, 27320, 28420, 36220, 36320, 42120 </t>
  </si>
  <si>
    <t xml:space="preserve">18643720, 18655820, 18677220, 37002720, 37023720, 63062320, 102886820, 114481520, 114485720, 129743920, 138066620, 179420120, 179423220, 201916120 </t>
  </si>
  <si>
    <t>SERVICIOS PUBLICOS  TELEFONICOS</t>
  </si>
  <si>
    <t xml:space="preserve">220, 4920, 5120, 16720, 23220, 36520 </t>
  </si>
  <si>
    <t xml:space="preserve">5652520, 28587620, 101782020, 132006220, 190698620 </t>
  </si>
  <si>
    <t>CUOTA DE ADMNISTRACION DEL EDIFICIO BCH.</t>
  </si>
  <si>
    <t>CUOTA DE ADMINISTRACION DEL EDIFICIO DE ENERO A DICIEMBRE 2020</t>
  </si>
  <si>
    <t>NOMINA DE ENERO 2020</t>
  </si>
  <si>
    <t xml:space="preserve">320, 420, 520, 620, 720, 820, 920, 1020, 1120, 1220, 1320, 1420, 1520, 1620, 1720, 1820, 1920, 2020, 2120, 2220, 2320, 2420, 2520, 2620, 2720, 2820, 2920, 3020 </t>
  </si>
  <si>
    <t xml:space="preserve">5614620, 5614720, 5614820, 5614920, 5615020, 5615120, 5615220, 5615320, 5615420, 5615520, 5615620, 5615720, 5615820, 5615920, 5616020, 5616120, 5616220, 5616320, 5616420, 5616520, 5616620, 5616720, 5616820, 5616920, 5633020, 5633120, 5633220, 5633320 </t>
  </si>
  <si>
    <t>SOI DEL MES DE ENERO 2020</t>
  </si>
  <si>
    <t xml:space="preserve">3120, 3220, 3320, 3420, 3520, 3620, 3720, 3820, 3920, 4020, 4120 </t>
  </si>
  <si>
    <t xml:space="preserve">6804220, 6804320, 6804420, 6804520, 6804620, 6804720, 6804820, 6804920, 6805020, 6805120, 6805220 </t>
  </si>
  <si>
    <t>ARRIENDO DE LA U.O.C EL BANCO MAGDALENA POR 1O MESES  DE LA VIGENCIA 2020</t>
  </si>
  <si>
    <t xml:space="preserve">16120, 21920, 27520, 34320, 37720 </t>
  </si>
  <si>
    <t xml:space="preserve">84159520, 102957420, 129754920, 161290120, 193949720 </t>
  </si>
  <si>
    <t xml:space="preserve">COMISION DE DIRECTORES EN LA SEDE CENTRAL </t>
  </si>
  <si>
    <t xml:space="preserve">24030520 </t>
  </si>
  <si>
    <t>VIATICOS Y GASTOS DE COMISION EN EL PROCESO DE AVALUOS</t>
  </si>
  <si>
    <t xml:space="preserve">28586720 </t>
  </si>
  <si>
    <t>VIATICOS Y GASTOS DE COMISION EN CUMPLIMIENTO A LAS METASS ESTABLECIDAS EN PROCESO DE CONSERVACION CATASTRAL 2020</t>
  </si>
  <si>
    <t>VIATICOS Y GASTOS DE COMISION EN CUMPLIMIENTO A LOS COMPROMISOS DEL IGAC EN EL MARCO DE LA POLITICA DE TIERRAS Y LEY DE VICTIMAS</t>
  </si>
  <si>
    <t xml:space="preserve">1220, 1320, 1420 </t>
  </si>
  <si>
    <t xml:space="preserve">1320, 1420, 1520 </t>
  </si>
  <si>
    <t xml:space="preserve">5220, 5320, 5420, 5520 </t>
  </si>
  <si>
    <t xml:space="preserve">29772820, 29774120, 36769020 </t>
  </si>
  <si>
    <t>NOMINA DE FEBRERO 2020</t>
  </si>
  <si>
    <t xml:space="preserve">1520, 1620 </t>
  </si>
  <si>
    <t xml:space="preserve">5620, 5720, 5820, 5920, 6020, 6120, 6220, 6320, 6420, 6520, 6620, 6720, 6820, 6920, 7020, 7120, 7220, 7320, 7420, 7520, 7620, 7720, 7820, 7920, 8020, 8120, 8220, 8320 </t>
  </si>
  <si>
    <t xml:space="preserve">30481720, 30481820, 30481920, 30482020, 30482120, 30482220, 30482320, 30482420, 30482520, 30482620, 30482720, 30482820, 30482920, 30483020, 30483120, 30483220, 30483320, 30483420, 30483520, 30483620, 30483720, 30483820, 30483920, 30484020, 30576620, 30576720, 30576820, 30576920 </t>
  </si>
  <si>
    <t>SOI CORRESPONDIENTE A LA NOMINA DE FEBRERO 2020</t>
  </si>
  <si>
    <t xml:space="preserve">8420, 8520, 8620, 8720, 8820, 8920, 9020, 9120, 9220, 9320, 9420 </t>
  </si>
  <si>
    <t xml:space="preserve">31289320, 31289420, 31289520, 31289620, 31289720, 31289820, 31289920, 31290020, 31290220, 31290320, 31290420 </t>
  </si>
  <si>
    <t>IMPUESTO PREDIAL</t>
  </si>
  <si>
    <t xml:space="preserve">9820 </t>
  </si>
  <si>
    <t xml:space="preserve">47406320 </t>
  </si>
  <si>
    <t>RECONOCEDORES EN EL PROCESO DE CONSERVACION</t>
  </si>
  <si>
    <t xml:space="preserve">2520, 2620, 2720, 2820 </t>
  </si>
  <si>
    <t xml:space="preserve">3520, 3620, 3720, 3820 </t>
  </si>
  <si>
    <t xml:space="preserve">15720, 15820, 15920, 16020, 22120, 22220, 22320, 22420, 28020, 28120, 28220, 28320, 35620, 35720, 35820, 35920, 36920, 37020, 37220, 41820 </t>
  </si>
  <si>
    <t xml:space="preserve">77942620, 77946020, 77951020, 77954320, 103439520, 103448420, 103454920, 103458820, 131899720, 131906520, 131909220, 131956020, 166783620, 166784020, 166785220, 166786120, 192658020, 192666920, 192687720, 199141920 </t>
  </si>
  <si>
    <t>CONTROL DE CALIDAD EN PROCESO DE CONSERVACION</t>
  </si>
  <si>
    <t xml:space="preserve">15420, 21820, 27820, 31320, 37120 </t>
  </si>
  <si>
    <t xml:space="preserve">77941820, 102939520, 131168020, 162092520, 192685520 </t>
  </si>
  <si>
    <t>AUXILIAR DE APOYO EN EL PROCESO DE CONSERVACION</t>
  </si>
  <si>
    <t xml:space="preserve">2920, 3020, 3420, 4120 </t>
  </si>
  <si>
    <t xml:space="preserve">15220, 15320, 15620, 16420, 21420, 21520, 21720, 22020, 26920, 27020, 27220, 27420, 31120, 31220, 31420, 31620, 36620, 37320, 37420, 41920 </t>
  </si>
  <si>
    <t xml:space="preserve">76834220, 76837920, 77949920, 86495020, 101792520, 101797320, 102901220, 103007720, 129102020, 129113120, 129140720, 129748520, 161300020, 162091220, 162093720, 162133320, 190729420, 192694420, 192696320, 199148820 </t>
  </si>
  <si>
    <t>DIGITALIZACION</t>
  </si>
  <si>
    <t xml:space="preserve">16220, 21620, 27120, 31520, 36720 </t>
  </si>
  <si>
    <t xml:space="preserve">84433420, 101801020, 129135720, 162097620, 190733520 </t>
  </si>
  <si>
    <t>ABOGADO DE  POLITICA DE TIERRA</t>
  </si>
  <si>
    <t xml:space="preserve">15120, 22620, 27920, 36020, 42020 </t>
  </si>
  <si>
    <t xml:space="preserve">76830520, 103662520, 131894120, 166782520, 199152220 </t>
  </si>
  <si>
    <t>RECONOCEDOR DE POLITICA DE TIERRA</t>
  </si>
  <si>
    <t xml:space="preserve">15520, 22520, 27720, 35520, 36820 </t>
  </si>
  <si>
    <t xml:space="preserve">77949120, 103465820, 131164120, 166783120, 192652220 </t>
  </si>
  <si>
    <t>NOMINA DE MARZO 2020</t>
  </si>
  <si>
    <t xml:space="preserve">10220, 10320, 10420, 10520, 10620, 10720, 10820, 10920, 11020, 11120, 11220, 11320, 11420, 11520, 11620, 11720, 11820, 11920, 12020, 12120, 12220, 12320, 12420, 12520, 12620, 12720, 12820, 12920, 13020, 13120, 13220, 13320, 13420, 13520, 13620, 13720, 13820, 13920 </t>
  </si>
  <si>
    <t xml:space="preserve">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t>
  </si>
  <si>
    <t>SOI DEL MES DE MARZO 2020</t>
  </si>
  <si>
    <t xml:space="preserve">14020, 14120, 14220, 14320, 14420, 14520, 14620, 14720, 14820, 14920, 15020 </t>
  </si>
  <si>
    <t xml:space="preserve">66212820, 66212920, 66213020, 66213120, 66213220, 66213320, 66213420, 66213520, 66213620, 66213720, 66213820 </t>
  </si>
  <si>
    <t>PRESTACION DE SERVICIOS DE IMPLEMENTACION SISTEMA DE GESTION</t>
  </si>
  <si>
    <t xml:space="preserve">22720, 27620, 31020, 37520 </t>
  </si>
  <si>
    <t xml:space="preserve">103682820, 131149620, 156522520, 192715320 </t>
  </si>
  <si>
    <t>ARRENDAMIENDO OFICINA GESTION DOCUMENTAL</t>
  </si>
  <si>
    <t>REAJUSTE DEL SOI DE ENERO Y FEBRERO 2020</t>
  </si>
  <si>
    <t xml:space="preserve">20320, 20420, 20520, 20620, 20720, 20820, 20920, 21020, 21120, 21220, 21320 </t>
  </si>
  <si>
    <t xml:space="preserve">100735920, 100736020, 100736120, 100736220, 100736320, 100736420, 100736520, 100736620, 100736720, 100736820, 100736920 </t>
  </si>
  <si>
    <t>NOMINA DE ABRIL 2020</t>
  </si>
  <si>
    <t xml:space="preserve">3620, 3720 </t>
  </si>
  <si>
    <t xml:space="preserve">16820, 16920, 17020, 17120, 17220, 17320, 17420, 17520, 17620, 17720, 17820, 17920, 18020, 18120, 18220, 18320, 18420, 18520, 18620, 18720, 18820, 18920, 19020, 19120 </t>
  </si>
  <si>
    <t xml:space="preserve">99083820, 99083920, 99084020, 99084120, 99084220, 99084320, 99084420, 99084520, 99084620, 99084720, 99084820, 99084920, 99085020, 99085120, 99085220, 99085320, 99085420, 99085520, 99085620, 99085720, 99085820, 99085920, 99086020, 99123520 </t>
  </si>
  <si>
    <t>SOI CORRESPONDIENTE AL MES DE ABRIL 2020</t>
  </si>
  <si>
    <t xml:space="preserve">19220, 19320, 19420, 19520, 19620, 19720, 19820, 19920, 20020, 20120, 20220 </t>
  </si>
  <si>
    <t xml:space="preserve">100727220, 100727320, 100727420, 100727520, 100727620, 100727720, 100727820, 100727920, 100728020, 100728120, 100728220 </t>
  </si>
  <si>
    <t>NOMINA DE MAYO 2020</t>
  </si>
  <si>
    <t xml:space="preserve">23320, 23420, 23520, 23620, 23720, 23820, 23920, 24020, 24120, 24220, 24320, 24420, 24520, 24620, 24720, 24820, 24920, 25020, 25120, 25220, 25320, 25420, 25520, 25620, 25720 </t>
  </si>
  <si>
    <t xml:space="preserve">126655320, 126655420, 126655520, 126655620, 126655720, 126655820, 126655920, 126656020, 126656120, 126656220, 126656320, 126656420, 126656520, 126656620, 126656720, 126656820, 126656920, 126657020, 126657120, 126657220, 126657320, 126657420, 126657520, 126667620, 126667720 </t>
  </si>
  <si>
    <t>SOI CORRESPONDIENTE AL MES DE MAYO 2020</t>
  </si>
  <si>
    <t xml:space="preserve">25820, 25920, 26020, 26120, 26220, 26320, 26420, 26520, 26620, 26720, 26820 </t>
  </si>
  <si>
    <t xml:space="preserve">127099920, 127100020, 127100120, 127100220, 127100320, 127100420, 127100520, 127100620, 127100720, 127100820, 127100920 </t>
  </si>
  <si>
    <t>NOMINA DE PRIMA DE SERVICIOS</t>
  </si>
  <si>
    <t xml:space="preserve">28520, 28620, 28720, 28820, 28920, 29020, 29120, 29220, 29320, 29420, 29520, 29620, 29720, 29820, 29920, 30020, 30120, 30220, 30320, 30420, 30520, 30620, 30720 </t>
  </si>
  <si>
    <t xml:space="preserve">139434720, 139434820, 139434920, 139435020, 139435120, 139435220, 139435320, 139435420, 139435520, 139435620, 139435720, 139435920, 139436020, 139436220, 139436320, 139436420, 139436520, 139436620, 139436720, 139436820, 139436920, 139437020, 139437120 </t>
  </si>
  <si>
    <t>NOMINA DE JUNIO 2020</t>
  </si>
  <si>
    <t xml:space="preserve">31720, 31820, 31920, 32020, 32120, 32220, 32320, 32420, 32520, 32620, 32720, 32820, 32920, 33020, 33120, 33220, 33320, 33420, 33520, 33620, 33720, 33820, 33920, 34020, 34120, 34220 </t>
  </si>
  <si>
    <t xml:space="preserve">157621120, 157621220, 157621320, 157621420, 157621520, 157621620, 157621720, 157621820, 157621920, 157622020, 157622120, 157622220, 157622320, 157622420, 157622520, 157622620, 157622720, 157622820, 157622920, 157623020, 157623120, 157623220, 157623320, 157623420, 157623520, 157623620 </t>
  </si>
  <si>
    <t>SOI CORRESPONDIENTE AL MES DE JUNIO 2020</t>
  </si>
  <si>
    <t xml:space="preserve">34420, 34520, 34620, 34720, 34820, 34920, 35020, 35120, 35220, 35320, 35420 </t>
  </si>
  <si>
    <t xml:space="preserve">159199020, 159199120, 159199220, 159199320, 159199420, 159199520, 159199620, 159199720, 159199820, 159199920, 159200020 </t>
  </si>
  <si>
    <t>la conciliación radicada con número 47-001-3333-005-2020-00007-00</t>
  </si>
  <si>
    <t xml:space="preserve">36120 </t>
  </si>
  <si>
    <t xml:space="preserve">166779220 </t>
  </si>
  <si>
    <t>Adquisición vidrio laminado atención al publico en la DT Magdalena</t>
  </si>
  <si>
    <t>Adquisición vidrio laminado atencion al publico en la UOC- Banco-MAgdalena</t>
  </si>
  <si>
    <t>NOMINA DE JULIO DE 2020</t>
  </si>
  <si>
    <t xml:space="preserve">37820, 37920, 38020, 38120, 38220, 38320, 38420, 38520, 38620, 38720, 38820, 38920, 39020, 39120, 39220, 39320, 39420, 39520, 39620, 39720, 39820, 39920, 40020, 40120, 40220, 40320, 40420, 40520, 40620 </t>
  </si>
  <si>
    <t xml:space="preserve">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t>
  </si>
  <si>
    <t>SOI DEL MES DE JULIO 2020</t>
  </si>
  <si>
    <t xml:space="preserve">40720, 40820, 40920, 41020, 41120, 41220, 41320, 41420, 41520, 41620, 41720 </t>
  </si>
  <si>
    <t xml:space="preserve">194997520, 194997620, 194997720, 194997820, 194997920, 194998020, 194998120, 194998220, 194998320, 194998420, 194998520 </t>
  </si>
  <si>
    <t>TERRITORIAL META</t>
  </si>
  <si>
    <t xml:space="preserve">Servicio de agua </t>
  </si>
  <si>
    <t>Servicio de aseo y alcantarillado</t>
  </si>
  <si>
    <t>Servicio de agua</t>
  </si>
  <si>
    <t xml:space="preserve">320, 1620, 5520, 8220, 9520, 12220, 15020, 15520 </t>
  </si>
  <si>
    <t xml:space="preserve">220, 1020, 5920, 9220, 11620, 14820, 18820, 19020 </t>
  </si>
  <si>
    <t xml:space="preserve">220, 6120, 14120, 22620, 30020, 46920, 55920, 56120 </t>
  </si>
  <si>
    <t xml:space="preserve">4705620, 24881520, 54267620, 91099920, 121065320, 166770920, 201371820, 201501220 </t>
  </si>
  <si>
    <t xml:space="preserve">Servicio de teléfono </t>
  </si>
  <si>
    <t>Administración edificio Naty</t>
  </si>
  <si>
    <t xml:space="preserve">Arrendamientos del edificio del centro de información y archivo </t>
  </si>
  <si>
    <t xml:space="preserve">3620, 4420 </t>
  </si>
  <si>
    <t xml:space="preserve">8320, 8520 </t>
  </si>
  <si>
    <t xml:space="preserve">22220, 22320, 28920, 29420 </t>
  </si>
  <si>
    <t xml:space="preserve">76941920, 84480820, 105556320, 118386720 </t>
  </si>
  <si>
    <t xml:space="preserve">Servicio de energía </t>
  </si>
  <si>
    <t xml:space="preserve">920, 2020, 5420, 7920, 9420, 11320, 13620 </t>
  </si>
  <si>
    <t xml:space="preserve">520, 2120, 6120, 9120, 11320, 14220, 17820 </t>
  </si>
  <si>
    <t xml:space="preserve">620, 7220, 14320, 22520, 29520, 41620, 50120 </t>
  </si>
  <si>
    <t xml:space="preserve">4713120, 25183220, 51742520, 89695920, 118385620, 151787020, 183735320 </t>
  </si>
  <si>
    <t>Nomina mes de Enero 2020</t>
  </si>
  <si>
    <t xml:space="preserve">1020, 1120, 1220 </t>
  </si>
  <si>
    <t xml:space="preserve">720, 820, 920, 1020, 1120, 1220, 1320, 1420, 1520, 1620, 1720, 1820, 1920, 2020, 2120, 2220, 2320, 2420, 2520, 2620, 2720, 2820, 2920, 3020, 3120, 3220, 3320, 3420, 3520, 3620, 3720, 3820, 3920, 4020, 4120, 4220 </t>
  </si>
  <si>
    <t xml:space="preserve">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t>
  </si>
  <si>
    <t>Aportes parafiscales mes de enero 2020</t>
  </si>
  <si>
    <t xml:space="preserve">4320, 4420, 4520, 4620, 4720, 4820, 4920, 5020, 5120, 5220, 5320, 5420, 5520, 5620, 5720, 5820 </t>
  </si>
  <si>
    <t xml:space="preserve">13218620, 13218720, 13218820, 13218920, 13219020, 13219120, 13219220, 13219320, 13219420, 13219520, 13219620, 13219720, 13219820, 13219920, 13220020, 13220120 </t>
  </si>
  <si>
    <t>Impuesto predial 2020</t>
  </si>
  <si>
    <t xml:space="preserve">28209720 </t>
  </si>
  <si>
    <t>Pago de impuesto de industria y comercio 2020</t>
  </si>
  <si>
    <t xml:space="preserve">2220, 2520, 2620, 2720 </t>
  </si>
  <si>
    <t xml:space="preserve">2320, 2420, 2520, 2620 </t>
  </si>
  <si>
    <t xml:space="preserve">7420, 7520, 7620, 7720 </t>
  </si>
  <si>
    <t xml:space="preserve">28212320, 28214120, 28214920, 28217420 </t>
  </si>
  <si>
    <t>Viáticos y gastos de comisión Director Territorial</t>
  </si>
  <si>
    <t xml:space="preserve">25187320 </t>
  </si>
  <si>
    <t>Viáticos y gastos de comisión proceso conservación catastral</t>
  </si>
  <si>
    <t xml:space="preserve">2820, 2920, 3020, 3120, 3220, 3320, 3420, 3520, 3920, 4020, 4520, 4620, 4720, 4820, 4920, 5020, 5120, 5220, 14220 </t>
  </si>
  <si>
    <t xml:space="preserve">2920, 3020, 3120, 3220, 3320, 3420, 3520, 3620, 3720, 3820, 4120, 4220, 5120, 6220, 6520, 7120, 7220, 7320, 18520 </t>
  </si>
  <si>
    <t xml:space="preserve">7920, 8020, 8120, 8220, 8320, 8420, 8520, 8620, 13320, 13420, 13620, 13720, 13820, 14420, 14720, 21020, 21120, 21220, 54220 </t>
  </si>
  <si>
    <t xml:space="preserve">29387220, 29388720, 29390420, 29392220, 30632820, 30633120, 30633320, 30633420, 37352920, 37360420, 37362120, 41903320, 41904820, 52295120, 53576920, 74960420, 74975120, 74977820, 198662520 </t>
  </si>
  <si>
    <t>Nomina mes de febrero 2020</t>
  </si>
  <si>
    <t xml:space="preserve">3720, 3820, 4220 </t>
  </si>
  <si>
    <t xml:space="preserve">8720, 8820, 8920, 9020, 9120, 9220, 9320, 9420, 9520, 9620, 9720, 9820, 9920, 10020, 10120, 10220, 10320, 10420, 10520, 10620, 10720, 10820, 10920, 11020, 11120, 11220, 11320, 11420, 11520, 11620 </t>
  </si>
  <si>
    <t xml:space="preserve">30597320, 30597420, 30597520, 30597620, 30597720, 30597820, 30598020, 30598120, 30598220, 30598320, 30598420, 30598520, 30598620, 30598720, 30598820, 30599020, 30599120, 30599220, 30599320, 30599420, 30599520, 30599620, 30599720, 30599820, 30599920, 30600120, 30600220, 30600420, 30675920, 30676020 </t>
  </si>
  <si>
    <t>Aportes parafiscales mes de febrero 2020</t>
  </si>
  <si>
    <t xml:space="preserve">11720, 11820, 11920, 12020, 12120, 12220, 12320, 12420, 12520, 12620, 12720, 12820, 12920, 13020, 13120, 13220 </t>
  </si>
  <si>
    <t xml:space="preserve">33564420, 33564520, 33564620, 33564720, 33564820, 33564920, 33565020, 33565120, 33565220, 33565320, 33565420, 33565520, 33565720, 33565820, 33565920, 33566020 </t>
  </si>
  <si>
    <t>Prestación de servicios profesionales para apoyar a la Dirección Territorial Meta en los requerimientos del trámite administrativo, judicial y el postfallo del proceso de restitución de tierras en el marco de la ley 1448 de 2011 y la política integra</t>
  </si>
  <si>
    <t xml:space="preserve">11020 </t>
  </si>
  <si>
    <t>Prestación de servicios personales para adelantar actividades de reconocimiento predial urbano y rural, en atención a los requerimientos administrativos y judiciales del proceso de restitución de tierras en la dirección Territorial Meta</t>
  </si>
  <si>
    <t>Prestación de servicios personales  para el seguimiento a las solicitudes realizadas en el marco de la política integral de reparación a víctimas  en la Dirección Territorial Meta</t>
  </si>
  <si>
    <t>Gastos de manutención, alojamiento y transporte para el Abogado del proceso de tierras</t>
  </si>
  <si>
    <t>Gastos de manutención, alojamiento y transporte para el reconocedor predial del proceso de tierras</t>
  </si>
  <si>
    <t>Prestación de servicios de apoyo a la gestión en ventanilla para atención al público en los procesos catastrales de la Dirección Territorial Meta y sus UOC</t>
  </si>
  <si>
    <t xml:space="preserve">17520 </t>
  </si>
  <si>
    <t xml:space="preserve">49320 </t>
  </si>
  <si>
    <t>Prestación de servicios de apoyo a la gestión desarrollada en procesos catastrales de la territorial Meta y sus UOC</t>
  </si>
  <si>
    <t xml:space="preserve">5320, 7620 </t>
  </si>
  <si>
    <t xml:space="preserve">7720, 10920 </t>
  </si>
  <si>
    <t>Prestación de servicios personales para realizar actividades de  apoyo  en los procesos catastrales en la Dirección Territorial Meta y sus UOC</t>
  </si>
  <si>
    <t xml:space="preserve">5920, 9120 </t>
  </si>
  <si>
    <t xml:space="preserve">8620, 13720 </t>
  </si>
  <si>
    <t>Prestación de servicios personales para realizar actividades de  apoyo operativo en los procesos catastrales en la Dirección Territorial Meta y sus UOC</t>
  </si>
  <si>
    <t xml:space="preserve">6020, 7320, 7720, 7820 </t>
  </si>
  <si>
    <t xml:space="preserve">7520, 8220, 9720, 10120 </t>
  </si>
  <si>
    <t>Prestación de servicios personales para realizar actividades de reconocimiento predial urbano y rural para la atención de trámites en los procesos catastrales de la Dirección Territorial Meta y sus UOC</t>
  </si>
  <si>
    <t xml:space="preserve">6120, 6220, 6320, 6520 </t>
  </si>
  <si>
    <t xml:space="preserve">7420, 7620, 7820, 7920 </t>
  </si>
  <si>
    <t>Prestación de servicios profesionales para gestionar desde el componente jurídico las actividades de los procesos catastrales en la Dirección Territorial Meta</t>
  </si>
  <si>
    <t xml:space="preserve">13520 </t>
  </si>
  <si>
    <t>Prestación de servicios personales como técnico de apoyo para realizar las actividades de apoyo al responsable de conservación del proceso de conservación catastral en la Dirección Territorial Meta y sus UOC</t>
  </si>
  <si>
    <t xml:space="preserve">8920 </t>
  </si>
  <si>
    <t xml:space="preserve">14620 </t>
  </si>
  <si>
    <t xml:space="preserve">Gastos de transporte para funcionarios </t>
  </si>
  <si>
    <t>Nomina mes de marzo de 2020</t>
  </si>
  <si>
    <t xml:space="preserve">7020, 7120, 7220 </t>
  </si>
  <si>
    <t xml:space="preserve">15120, 15220, 15320, 15420, 15520, 15620, 15720, 15820, 15920, 16020, 16120, 16220, 16320, 16420, 16520, 16620, 16720, 16820, 16920, 17020, 17120, 17220, 17320, 17420, 17520, 17620, 17720, 17820, 17920, 18020, 18120, 18220, 18320, 18420, 18520, 18620, 18720, 18820, 18920, 19020, 19120, 19220, 19320 </t>
  </si>
  <si>
    <t xml:space="preserve">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t>
  </si>
  <si>
    <t>Aportes parafiscales mes de marzo 2020</t>
  </si>
  <si>
    <t xml:space="preserve">19420, 19520, 19620, 19720, 19820, 19920, 20020, 20120, 20220, 20320, 20420, 20520, 20620, 20720, 20820, 20920 </t>
  </si>
  <si>
    <t xml:space="preserve">70903920, 70904020, 70904120, 70904220, 70904320, 70904420, 70904520, 70904620, 70904720, 70904820, 70904920, 70905020, 70905120, 70905220, 70905320, 70905420 </t>
  </si>
  <si>
    <t xml:space="preserve">Prestación de servicios profesionales para realizar los procesos de planeación y seguimiento al plan de acción de la Dirección Territorial Meta </t>
  </si>
  <si>
    <t xml:space="preserve">17720 </t>
  </si>
  <si>
    <t>Prestación de servicios profesionales para realizar el control de calidad a los informes de avalúos comerciales, así como realizar avalúos a bienes inmuebles urbanos y rurales, solicitados por la Dirección Territorial Meta</t>
  </si>
  <si>
    <t xml:space="preserve">13920 </t>
  </si>
  <si>
    <t>Arrendamientos del edificio del centro de información y archivo</t>
  </si>
  <si>
    <t xml:space="preserve">9220, 9320 </t>
  </si>
  <si>
    <t xml:space="preserve">15020, 15120 </t>
  </si>
  <si>
    <t xml:space="preserve">47320, 47420, 50420, 56320 </t>
  </si>
  <si>
    <t xml:space="preserve">166865020, 166867820, 184481020, 201704320 </t>
  </si>
  <si>
    <t>Nomina mes de abril 2020</t>
  </si>
  <si>
    <t xml:space="preserve">8520, 8620, 8720 </t>
  </si>
  <si>
    <t xml:space="preserve">23120, 23220, 23320, 23420, 23520, 23620, 23720, 23820, 23920, 24020, 24120, 24220, 24320, 24420, 24520, 24620, 24720, 24820, 24920, 25020, 25120, 25220, 25320, 25420, 25520, 25620, 25720, 25820, 25920, 26020, 26120, 26220 </t>
  </si>
  <si>
    <t xml:space="preserve">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t>
  </si>
  <si>
    <t>Aportes parafiscales mes de abril 2020</t>
  </si>
  <si>
    <t xml:space="preserve">8820 </t>
  </si>
  <si>
    <t xml:space="preserve">26320, 26420, 26520, 26620, 26720, 26820, 26920, 27020, 27120, 27220, 27320, 27420, 27520, 27620, 27720, 27820 </t>
  </si>
  <si>
    <t xml:space="preserve">104801520, 104801620, 104801720, 104801820, 104801920, 104802020, 104802120, 104802320, 104802420, 104802520, 104802620, 104802720, 104802820, 104802920, 104803020, 104803120 </t>
  </si>
  <si>
    <t>Nomina mes de mayo de 2020</t>
  </si>
  <si>
    <t xml:space="preserve">10220, 10320, 10420 </t>
  </si>
  <si>
    <t xml:space="preserve">30520, 30620, 30720, 30820, 30920, 31020, 31120, 31220, 31320, 31420, 31520, 31620, 31720, 31820, 31920, 32020, 32120, 32220, 32320, 32420, 32520, 32620, 32720, 32820, 32920, 33020, 33120, 33220, 33320, 33420, 33520, 33620, 33720 </t>
  </si>
  <si>
    <t xml:space="preserve">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t>
  </si>
  <si>
    <t>Aportes parafiscales mes de mayo 2020</t>
  </si>
  <si>
    <t xml:space="preserve">10720 </t>
  </si>
  <si>
    <t xml:space="preserve">35420, 35520, 35620, 35720, 35820, 35920, 36020, 36120, 36220, 36320, 36420, 36520, 36620, 36720, 36820, 36920 </t>
  </si>
  <si>
    <t xml:space="preserve">128650820, 128650920, 128651020, 128651120, 128651220, 128651320, 128651420, 128651520, 128651620, 128651720, 128651820, 128651920, 128652020, 128652120, 128652220, 128652320 </t>
  </si>
  <si>
    <t>Aportes parafiscales retroacivo mes de enero y febrero de 2020</t>
  </si>
  <si>
    <t xml:space="preserve">10620 </t>
  </si>
  <si>
    <t xml:space="preserve">33820, 33920, 34020, 34120, 34220, 34320, 34420, 34520, 34620, 34720, 34820, 34920, 35020, 35120, 35220, 35320 </t>
  </si>
  <si>
    <t xml:space="preserve">127007920, 127008020, 127008120, 127008220, 127008320, 127008420, 127008520, 127008620, 127008720, 127008820, 127008920, 127009020, 127009120, 127009220, 127009320, 127009420 </t>
  </si>
  <si>
    <t>Prima de servicios 200</t>
  </si>
  <si>
    <t xml:space="preserve">38720, 38820, 38920, 39020, 39120, 39220, 39320, 39420, 39520, 39620, 39720, 39820, 39920, 40020, 40120, 40220, 40320, 40420, 40520, 40620, 40720, 40820, 40920, 41020, 41120, 41220, 41320 </t>
  </si>
  <si>
    <t xml:space="preserve">140039320, 140039420, 140039520, 140039620, 140039720, 140039820, 140039920, 140040020, 140040120, 140040220, 140040320, 140040420, 140040520, 140040620, 140040720, 140040820, 140040920, 140041020, 140041120, 140041220, 140041320, 140041420, 140041520, 140041620, 140041720, 140041820, 140041920 </t>
  </si>
  <si>
    <t>Gastos de manutención, alojamiento y transporte de Control de calidad Avalúos</t>
  </si>
  <si>
    <t xml:space="preserve">14120 </t>
  </si>
  <si>
    <t xml:space="preserve">18620 </t>
  </si>
  <si>
    <t xml:space="preserve">50820 </t>
  </si>
  <si>
    <t xml:space="preserve">196416020 </t>
  </si>
  <si>
    <t>PRESTACIÓN DE SERVICIOS DE APOYO A LA GESTIÓN DESARROLLADA EN
PROCESOS CATASTRALES DE LA TERRITORIAL META PARA LA ACTUALIZACIÓN CATASTRAL EN EL  MUNICIPIO DE CUMARIBO</t>
  </si>
  <si>
    <t xml:space="preserve">11720 </t>
  </si>
  <si>
    <t xml:space="preserve">17620 </t>
  </si>
  <si>
    <t>PRESTACIÓN DE SERVICIOS TÉCNICOS COMO LÍDER DE APOYO DE RECONOCIMIENTO PREDIAL EN LOS PROCESOS CATASTRALES DE LA DIRECCIÓN TERRITORIAL META PARA LA ACTUALIZACIÓN CATASTRAL EN EL  MUNICIPIO DE CUMARIBO.</t>
  </si>
  <si>
    <t xml:space="preserve">12520 </t>
  </si>
  <si>
    <t xml:space="preserve">17120 </t>
  </si>
  <si>
    <t>PRESTACIÓN DE SERVICIOS PERSONALES PARA REALIZAR SEGUIMIENTO E IMPLEMENTACIÓN DE LOS COMPROMISOS REGISTRADOS DURANTE LA ETAPA DE CONSULTA PREVIA EN EL MUNICIPIO DE CUMARIBO</t>
  </si>
  <si>
    <t xml:space="preserve">13820 </t>
  </si>
  <si>
    <t>PRESTACIÓN DE SERVICIOS PERSONALES PARA REALIZAR ACTIVIDADES DE RECONOCIMIENTO PREDIAL URBANO Y RURAL PARA LA ATENCIÓN DE TRÁMITES EN LOS PROCESOS DE FORMACIÓN, ACTUALIZACIÓN DE LA FORMACIÓN Y CONSERVACIÓN CATASTRAL EN LA DIRECCIÓN TERRITORIAL META P</t>
  </si>
  <si>
    <t xml:space="preserve">12920, 13020, 13120, 13220, 13320 </t>
  </si>
  <si>
    <t>PRESTACIÓN DE SERVICIOS TÉCNICOS PARA DESARROLLAR ACTIVIDADES DE SOPORTE INFORMÁTICO RELACIONADOS CON LA GESTIÓN DE SOFTWARE, HARDWARE E INFRAESTRUCTURA TECNOLÓGICA EN DE FORMACIÓN, ACTUALIZACIÓN DE LA FORMACIÓN Y CONSERVACIÓN CATASTRAL EN LA DIRECCI</t>
  </si>
  <si>
    <t xml:space="preserve">17420 </t>
  </si>
  <si>
    <t xml:space="preserve">49920 </t>
  </si>
  <si>
    <t>PRESTACIÓN DE SERVICIOS PERSONALES PARA REALIZAR ACTIVIDADES DE DIGITALIZACIÓN Y GENERACION DE PRODUCTOS DE LA INFORMACIÓN CATASTRAL EN LA DIRECCION TERRITORIAL META PARA LA ACTUALIZACIÓN CATASTRAL EN EL  MUNICIPIO DE CUMARIBO</t>
  </si>
  <si>
    <t xml:space="preserve">12620, 12720 </t>
  </si>
  <si>
    <t xml:space="preserve">17020, 17320 </t>
  </si>
  <si>
    <t>PRESTACIÓN DE SERVICIOS PERSONALES PARA REALIZAR ACTIVIDADES DE  APOYO OPERATIVO EN LOS PROCESOS CATASTRALES EN LA DIRECCIÓN TERRITORIAL META PARA LA ACTUALIZACIÓN CATASTRAL EN EL  MUNICIPIO DE CUMARIBO</t>
  </si>
  <si>
    <t xml:space="preserve">12820 </t>
  </si>
  <si>
    <t xml:space="preserve">17220 </t>
  </si>
  <si>
    <t xml:space="preserve">11820, 11920, 12020 </t>
  </si>
  <si>
    <t xml:space="preserve">42020, 42120, 42220, 42320, 42420, 42520, 42620, 42720, 42820, 42920, 43020, 43120, 43220, 43320, 43420, 43520, 43620, 43720, 43820, 43920, 44020, 44120, 44220, 44320, 44420, 44520, 44620, 44720, 44820, 44920, 45020, 45120, 45220 </t>
  </si>
  <si>
    <t xml:space="preserve">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t>
  </si>
  <si>
    <t>APORTES JUNIO</t>
  </si>
  <si>
    <t xml:space="preserve">12120 </t>
  </si>
  <si>
    <t xml:space="preserve">45320, 45420, 45520, 45620, 45720, 45820, 45920, 46020, 46120, 46220, 46320, 46420, 46520, 46620, 46720, 46820 </t>
  </si>
  <si>
    <t xml:space="preserve">161295820, 161295920, 161296020, 161296120, 161296220, 161296320, 161296420, 161296520, 161296620, 161296720, 161296820, 161296920, 161297020, 161297120, 161297220, 161297320 </t>
  </si>
  <si>
    <t>Prestación de servicios personales para realizar actividades de reconocimiento predial en la zona rural y centros poblados y atención a trámites del proceso de formación catastral rural centros poblados del municipio de Cumaribo Vichada, pertenecient</t>
  </si>
  <si>
    <t>Prestación servicios profesionales para ejercer el control y seguimiento de todas las actividades requeridas para la ejecución y puesta en vigencia del proyecto de la formación rural y centros poblados del municipio de Cumaribo Vichada, perteneciente</t>
  </si>
  <si>
    <t xml:space="preserve">14920 </t>
  </si>
  <si>
    <t>Prestación de servicios profesionales para realizar la consulta previa en los resguardos Awia Tuparro Ssikuani y Nacuanedorro Tuparro conformados en la vigencia 2018 del municipio de Cumaribo Vichada, perteneciente a la Dt Meta</t>
  </si>
  <si>
    <t xml:space="preserve">Prestación de servicios técnicos como líder de reconocimiento predial inherentes a los procesos catastrales en el marco de la consulta previa de los resguardos indígenas awia tuparro sikuani y nacuanedorro tuparro conformados en la vigencia 2018 del </t>
  </si>
  <si>
    <t>Prestación de servicios técnicos como líder de reconocimiento predial en los procesos catastrales para la formación catastral rural y centros poblados del municipio de Cumaribo Vichada, perteneciente a la Dt Meta.</t>
  </si>
  <si>
    <t>Prestación de servicios profesionales como apoyo en zonas físicas y geoeconómicas dentro del proceso formación catastral rural y centros poblados del municipio de Cumaribo Vichada, 
perteneciente a la Dt Meta</t>
  </si>
  <si>
    <t>Prestación de servicios profesionales para la elaboración del estudio de zonas físicas y 
geoeconómicas dentro del proceso formación catastral rural y centros poblados del municipio de Cumaribo Vichada, perteneciente a la DT Meta</t>
  </si>
  <si>
    <t>Prestación de servicios de apoyo desde el aspecto jurídico en los trámites relacionados con el proceso de formación catastral rural y centros poblados del municipio de Cumaribo Vichada, perteneciente a la Dt Meta.</t>
  </si>
  <si>
    <t>Prestación de servicios personales para realizar actividades de digitalización y generación de productos resultantes del proceso de la formación catastral rural y centros poblados del municipio de Cumaribo Vichada, perteneciente a la Dt Meta</t>
  </si>
  <si>
    <t xml:space="preserve">Prestación de servicios personales para realizar actividades de apoyo en oficina y terreno a los coordinadores y reconocedores prediales en el proceso de formación catastral rural y centros poblados del municipio de Cumaribo Vichada, perteneciente a </t>
  </si>
  <si>
    <t>Prestación de servicios personales como guía terrestre al personal del proyecto de formación catastral rural y centros poblados del municipio de Cumaribo Vichada, perteneciente a la Dt Meta.</t>
  </si>
  <si>
    <t>Prestación de servicios como técnico operativo desde la sede de la dirección territorial meta, en el proceso de formación catastral rural y centros poblados del municipio Cumaribo Vichada</t>
  </si>
  <si>
    <t xml:space="preserve">14620, 14720 </t>
  </si>
  <si>
    <t>Prestación de servicios como técnico operativo a la coordinadora de planta en oficina y terreno delproceso de formación catastral rural y centros poblados del municipio de Cumaribo Vichada, perteneciente a la Dt Meta</t>
  </si>
  <si>
    <t xml:space="preserve">Prestación de servicios técnicos para desarrollar actividades de soporte informático en campo y oficina, relacionados con la gestión de software, hardware e infraestructura tecnológica en la formación catastral rural y centros poblados del municipio </t>
  </si>
  <si>
    <t>Mantenimiento del parque automotor de la dirección territorial meta en el marco del proceso de formación catastral rural y centros poblados del municipio de Cumaribo Vichada, perteneciente a la Dt Meta</t>
  </si>
  <si>
    <t>Viaticos para Cumaribo $140.838.291, gastos $24.748.000</t>
  </si>
  <si>
    <t>Nomina mes de Julio de 2020</t>
  </si>
  <si>
    <t xml:space="preserve">14320, 14420, 14520 </t>
  </si>
  <si>
    <t xml:space="preserve">50920, 51020, 51120, 51220, 51320, 51420, 51520, 51620, 51720, 51820, 51920, 52020, 52120, 52220, 52320, 52420, 52520, 52620, 52720, 52820, 52920, 53020, 53120, 53220, 53320, 53420, 53520, 53620, 53720, 53820, 53920, 54020, 54120 </t>
  </si>
  <si>
    <t xml:space="preserve">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t>
  </si>
  <si>
    <t>Aportes parafiscales mes de Julio de 2020</t>
  </si>
  <si>
    <t xml:space="preserve">15220 </t>
  </si>
  <si>
    <t xml:space="preserve">54320, 54420, 54520, 54620, 54720, 54820, 54920, 55020, 55120, 55220, 55320, 55420, 55520, 55620, 55720, 55820 </t>
  </si>
  <si>
    <t xml:space="preserve">198931620, 198931720, 198931820, 198931920, 198932020, 198932120, 198932220, 198932320, 198932420, 198932520, 198932620, 198932720, 198932820, 198932920, 198933020, 198933120 </t>
  </si>
  <si>
    <t>TERRITORIAL NARIÑO</t>
  </si>
  <si>
    <t>SERVICIO PUBLICO DE ENERGIA - SEDE DE PASTO Y UNIDADES OPERATIVAS DE IPIALES Y MOCOA DE LA TERRITORIAL NARIÑO.</t>
  </si>
  <si>
    <t xml:space="preserve">420, 520, 620, 920, 1620, 1720, 1920, 3320, 3720, 4920, 7720, 8620, 8720, 9720, 11120, 11420, 12320, 12520, 12620 </t>
  </si>
  <si>
    <t xml:space="preserve">120, 220, 420, 1720, 1820, 2420, 4620, 4720, 5520, 9020, 11020, 11120, 12120, 15220, 15720, 18420, 18520, 18620 </t>
  </si>
  <si>
    <t xml:space="preserve">120, 220, 420, 6920, 7020, 7520, 13720, 13820, 14420, 22920, 29320, 29420, 31720, 43120, 43520, 52020, 52120, 52320 </t>
  </si>
  <si>
    <t xml:space="preserve">4686020, 4691220, 5230420, 23394820, 23398320, 25609220, 42903520, 42928320, 57773020, 92917220, 115479320, 115482520, 124532320, 149009420, 155318320, 187542420, 190532320, 192960620 </t>
  </si>
  <si>
    <t>SERVICIO PUBLICO DE AGUA - SEDE DE PASTO Y UNIDADES OPERATIVAS DE IPIALES Y MOCOA DE LA TERRITORIAL NARIÑO.</t>
  </si>
  <si>
    <t xml:space="preserve">720, 820, 1020, 2520, 3420, 5120, 6120, 7820, 8820, 10720, 11220, 12720 </t>
  </si>
  <si>
    <t xml:space="preserve">520, 620, 720, 3320, 4820, 5620, 7220, 9120, 10920, 15120, 15820, 18720 </t>
  </si>
  <si>
    <t xml:space="preserve">520, 620, 720, 8220, 13920, 14520, 22420, 23020, 29220, 42920, 43620, 52220 </t>
  </si>
  <si>
    <t xml:space="preserve">5278620, 5283020, 6676420, 30868820, 42891520, 60899120, 86542320, 95180720, 115461620, 149006820, 155321720, 190534220 </t>
  </si>
  <si>
    <t>DMINISTRACION Y PARQUEADERO DE LA SEDE DE PASTO  DE TERRITORIAL NARIÑO</t>
  </si>
  <si>
    <t>SERVICIO DE TELEFONIA FIJA   SEDE DE PASTO Y UNIDADES OPERATIVAS DE IPIALES Y MOCOA DE TERRITORIAL NARIÑO</t>
  </si>
  <si>
    <t xml:space="preserve">320, 1420, 1520, 3620, 4220, 5220, 5320, 5420, 5520, 7620, 7920, 9820, 9920, 10020, 10120, 10220, 10320, 11320, 11820, 11920, 12820, 12920 </t>
  </si>
  <si>
    <t xml:space="preserve">320, 2020, 2120, 5320, 5720, 5820, 5920, 6020, 8920, 9220, 12220, 12320, 12420, 12520, 12620, 12720, 15920, 16020, 16120, 18820, 18920 </t>
  </si>
  <si>
    <t xml:space="preserve">320, 7120, 7220, 7320, 14220, 14620, 14720, 14820, 14920, 22820, 23120, 31820, 31920, 32020, 32120, 32220, 32320, 43720, 49620, 49720, 52420, 52520 </t>
  </si>
  <si>
    <t xml:space="preserve">4697120, 6701020, 23401320, 23406320, 47698520, 60907620, 60918020, 60923520, 60926120, 92921920, 97124220, 124481820, 124487620, 124508920, 124521120, 124524120, 124536420, 155342020, 174894820, 174911320, 192971320, 192980120 </t>
  </si>
  <si>
    <t>ADMINISTRACION Y PARQUEADERO  OFICINA DE LA SEDE PASTO TERRITORIAL NARIÑO</t>
  </si>
  <si>
    <t xml:space="preserve">220, 4020, 8020, 8520, 11020, 12420 </t>
  </si>
  <si>
    <t xml:space="preserve">1920, 5220, 9520, 11220, 15320, 18320 </t>
  </si>
  <si>
    <t xml:space="preserve">6820, 7820, 14120, 23320, 29520, 43020, 51720 </t>
  </si>
  <si>
    <t xml:space="preserve">25939220, 45965820, 98636720, 114304820, 149008020, 187523720 </t>
  </si>
  <si>
    <t xml:space="preserve">NOMINA MES ENERO 2020-TERRITORIAL NARIÑO.
</t>
  </si>
  <si>
    <t xml:space="preserve">2220, 2320, 2420, 2520, 2620, 2720, 2820, 2920, 3020, 3120, 3220, 3320, 3420, 3520, 3620, 3720, 3820, 3920, 4020, 4120, 4220, 4320, 4420, 4520, 4620, 4720, 4820, 4920, 5020, 5120, 5220, 5320, 5420, 5520, 5620, 5720, 5820 </t>
  </si>
  <si>
    <t xml:space="preserve">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t>
  </si>
  <si>
    <t>APORTES Y PARAFISCALES NOMINA MES ENERO 2020 TERRITORIAL NARIÑO</t>
  </si>
  <si>
    <t xml:space="preserve">820, 920, 1020, 1120, 1220, 1320, 1420, 1520, 1620, 1720, 1820, 1920, 2020, 2120 </t>
  </si>
  <si>
    <t xml:space="preserve">9376820, 9376920, 9377020, 9377120, 9377220, 9377320, 9377420, 9377520, 9377620, 9377720, 9377820, 9377920, 9378020, 9378120 </t>
  </si>
  <si>
    <t>CANNON DE ARRENDAMIENTO UNIDAD OPERATIVA IPIALES  AÑO 2020</t>
  </si>
  <si>
    <t xml:space="preserve">9420 </t>
  </si>
  <si>
    <t xml:space="preserve">23220, 42520, 58420, 58520 </t>
  </si>
  <si>
    <t xml:space="preserve">98591520, 147539820, 198407020, 202033520 </t>
  </si>
  <si>
    <t xml:space="preserve">REUNION DIRECTORES TERRITORIALES A SEDE CENTRAL LOS DIAS 12, 13, 14 DE FEBRERO DEL 2020 </t>
  </si>
  <si>
    <t xml:space="preserve">24206520 </t>
  </si>
  <si>
    <t>VIATICOS PROCESO DE AVALUOS 2020</t>
  </si>
  <si>
    <t xml:space="preserve">7620, 7720 </t>
  </si>
  <si>
    <t xml:space="preserve">25905920, 25910220 </t>
  </si>
  <si>
    <t>VIATICOS Y GASTOS DE COMISION EN CUMPLIMIENTOS A LAS METAS ESTABLECIDAS VIGENCIA 2020, PROCESO CONSERVACION.
EJECUTAR PROCESOS DE CONSERVACION CATASTRAL A NIVEL  NACIONAL</t>
  </si>
  <si>
    <t xml:space="preserve">2220, 2320, 2420, 2920, 3020, 3120, 3220, 3520, 3820, 3920, 4320, 4520, 4620, 4720 </t>
  </si>
  <si>
    <t xml:space="preserve">2920, 3020, 3120, 3820, 3920, 4020, 4920, 5020, 6220, 6320, 6420, 6520, 6620, 6720 </t>
  </si>
  <si>
    <t xml:space="preserve">7920, 8020, 8120, 13420, 13520, 13620, 21620, 21720, 21820, 21920, 22020, 22120, 22220, 22320 </t>
  </si>
  <si>
    <t xml:space="preserve">29642520, 29687820, 30872620, 36814420, 36878520, 37377020, 75156620, 75161120, 75162320, 75168320, 75175120, 75175520, 75177220, 83444020 </t>
  </si>
  <si>
    <t>APORTES Y APRAFISCALES NOMINA FEBRERO 2020
FUNCIONARIOS TERRITORIAL NARIÑO</t>
  </si>
  <si>
    <t xml:space="preserve">12020, 12120, 12220, 12320, 12420, 12520, 12620, 12720, 12820, 12920, 13020, 13120, 13220, 13320 </t>
  </si>
  <si>
    <t xml:space="preserve">33299020, 33299120, 33299220, 33299320, 33299420, 33299520, 33299620, 33299720, 33299820, 33299920, 33300020, 33300120, 33300220, 33300320 </t>
  </si>
  <si>
    <t>NOMINA MES FEBRERO 2020</t>
  </si>
  <si>
    <t xml:space="preserve">8320, 8420, 8520, 8620, 8720, 8820, 8920, 9020, 9120, 9220, 9320, 9420, 9520, 9620, 9720, 9820, 9920, 10020, 10120, 10220, 10320, 10420, 10520, 10620, 10720, 10820, 10920, 11020, 11120, 11220, 11320, 11420, 11520, 11620, 11720, 11820, 11920 </t>
  </si>
  <si>
    <t xml:space="preserve">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t>
  </si>
  <si>
    <t xml:space="preserve">COMBUSTIBLE PARA EL  VEHICULO DE LA TERITORIAL NARIÑO </t>
  </si>
  <si>
    <t>ARRENDAMIENTO  BODEGA DE ARCHIVO DOCUMENTAL</t>
  </si>
  <si>
    <t xml:space="preserve">19220 </t>
  </si>
  <si>
    <t>IMPUESTO PREDIAL AÑO 2020 OFICINAS DE SSEDE PASTO INSTITUTO GEOGRAFICO AGUSTIN CODAZZI</t>
  </si>
  <si>
    <t xml:space="preserve">14320 </t>
  </si>
  <si>
    <t xml:space="preserve">50968420 </t>
  </si>
  <si>
    <t>Prestación de servicios profesionales para apoyar a la dirección territorial Nariño en los requerimientos del trámite administrativo, judicial y el postfallo del proceso de restitución de tierras en el marco de la ley 1448 de 2011  y la política inte</t>
  </si>
  <si>
    <t xml:space="preserve">22620, 31620, 42820, 51920 </t>
  </si>
  <si>
    <t xml:space="preserve">86541320, 120030320, 147542620, 187642320 </t>
  </si>
  <si>
    <t>Prestación de servicios personales para adelantar actividades de reconocimiento predial urbano y rural, en atención a los requerimientos administrativos y judiciales del proceso de restitución de tierras en la dirección territorial Nariño</t>
  </si>
  <si>
    <t>Prestación de servicios personales para adelantar actividades de reconocimiento predial urbano y rural, en atención a los requerimientos administrativos y judiciales del proceso de restitución de tierras en unidad operativa de Mocoa</t>
  </si>
  <si>
    <t>Prestación de servicios personales  para el seguimiento a las solicitudes realizadas en el marco de la política integral de reparación a víctimas  en la dirección territorial unidad operativa de Mocoa</t>
  </si>
  <si>
    <t>Gastos de desplazamietos al personal contratado es  para el seguimiento a las solicitudes realizadas en el marco de la política integral de reparación a víctimas  en la dirección territorial unidad operativa de Mocoa</t>
  </si>
  <si>
    <t>Prestación de servicios personales (5) para  realizar actividades de reconocimiento predial urbano y rural para la atención de trámites en los procesos catastrales de la dirección territorial Nariño  y sus UOC.</t>
  </si>
  <si>
    <t xml:space="preserve">5620, 5720, 5820, 5920, 6020 </t>
  </si>
  <si>
    <t xml:space="preserve">7120, 10520, 10620, 11720, 11820 </t>
  </si>
  <si>
    <t>Prestación de servicios personales para realizar actividades de  apoyo operativo en los procesos catastrales en la dirección territorial Nariño  y sus UOC</t>
  </si>
  <si>
    <t xml:space="preserve">6720, 6820, 6920, 7020, 7120, 7220, 7420 </t>
  </si>
  <si>
    <t xml:space="preserve">9620, 9720, 10020, 10120, 10320, 10420, 10720 </t>
  </si>
  <si>
    <t>Prestación de servicios personales  para realizar las actividades de control y verificación a los trámites del proceso de conservación catastral en la dirección territorial Nariño  y  sus UOC.</t>
  </si>
  <si>
    <t>Prestación de servicios de apoyo a la gestión en ventanilla para atención al público en los procesos catastrales de la dirección territorial Nariño y sus UOC.</t>
  </si>
  <si>
    <t>Prestación de servicios de apoyo a la gestión desarrollada en procesos catastrales de la territorial Nariño y sus UOC.</t>
  </si>
  <si>
    <t>PRESTACION DE SERVICIO PERSONALES PARA REALIZAR ACTIVIDADES DE DIGITALIZACION Y GENERACION DE PRODUCTOS DE LA INFORMACION CATASTRAL, EN LA DIRECCION TERRITORIAL NARIÑO Y SUS  UNIDADES OPERATIVAS</t>
  </si>
  <si>
    <t>APORTES Y PARAFISCALES NOMINA M ES DE MARZO DEL 2020.
TERRITORIAL NARIÑO</t>
  </si>
  <si>
    <t xml:space="preserve">20220, 20320, 20420, 20520, 20620, 20720, 20820, 20920, 21020, 21120, 21220, 21320, 21420, 21520 </t>
  </si>
  <si>
    <t xml:space="preserve">67143420, 67143520, 67143620, 67143720, 67143820, 67143920, 67144020, 67144220, 67144320, 67144420, 67144520, 67144620, 67144720, 67144820 </t>
  </si>
  <si>
    <t>NOMINA SUELDOS FUNCIONARIOS TERRITORIAL NARIÑO.
MEAS MARZO DEL 2020
RA1506</t>
  </si>
  <si>
    <t xml:space="preserve">6220, 6320 </t>
  </si>
  <si>
    <t xml:space="preserve">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t>
  </si>
  <si>
    <t xml:space="preserve">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t>
  </si>
  <si>
    <t xml:space="preserve">42620, 43420, 51020 </t>
  </si>
  <si>
    <t xml:space="preserve">147541220, 153443920, 185631020 </t>
  </si>
  <si>
    <t>Gastos de Alojamiento y manutención personal , control de calidad</t>
  </si>
  <si>
    <t>Prestación de servicios profesionales para realizar avalúos comerciales, a nivel nacional de los bienes urbanos y rurales</t>
  </si>
  <si>
    <t xml:space="preserve">8920, 9020, 9120, 9220 </t>
  </si>
  <si>
    <t>PRESTACION DE SERVICIO PROFESIONALES  PARA REALIZAR PROCESOS  DE PLANEACION Y SEGUIMIENTO  AL PLAN DE ACCION EN LA TERRITORIAL NARIÑO</t>
  </si>
  <si>
    <t xml:space="preserve">43320, 51820 </t>
  </si>
  <si>
    <t xml:space="preserve">153436020, 187640720 </t>
  </si>
  <si>
    <t>SUELDO DE FUNCIONARIOS.
NOMINA MES ABRIL 2020
TERRITORIAL NARIÑO</t>
  </si>
  <si>
    <t xml:space="preserve">8120, 8220 </t>
  </si>
  <si>
    <t xml:space="preserve">23420, 23520, 23620, 23720, 23820, 23920, 24020, 24120, 24220, 24320, 24420, 24520, 24620, 24720, 24820, 24920, 25020, 25120, 25220, 25320, 25420, 25520, 25620, 25720, 25820, 25920, 26020, 26120, 26220, 26320, 26420, 26520, 26620 </t>
  </si>
  <si>
    <t xml:space="preserve">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t>
  </si>
  <si>
    <t>APORTES Y PARAFISCALES  NOMINA MES DE ABRIL 2020 SEGUN RA 1509 MODULO HACENDARIO TERRITORIAL NARIÑO</t>
  </si>
  <si>
    <t xml:space="preserve">8320 </t>
  </si>
  <si>
    <t xml:space="preserve">26720, 26820, 26920, 27020, 27120, 27220, 27320, 27420, 27520, 27620, 27720, 27820, 27920, 28020 </t>
  </si>
  <si>
    <t xml:space="preserve">100146520, 100146620, 100146720, 100146820, 100146920, 100147020, 100147120, 100147220, 100147320, 100147420, 100147520, 100147620, 100147720, 100147820 </t>
  </si>
  <si>
    <t>PRESTACION DE SERVICIOS PERSONALES PARA LA REALIZAR ACTIVIDADES DE APOYO DE GESTION EN LOS  PROCESOS CATASTRALES EN LA DIRECCION TERRITORIAL NARIÑO</t>
  </si>
  <si>
    <t xml:space="preserve">9420, 9520 </t>
  </si>
  <si>
    <t xml:space="preserve">14920, 15420 </t>
  </si>
  <si>
    <t>REAJUSTE DE SUELDO ENERO- FEBRERO  AÑO 202O  APORTES   PATRONAL</t>
  </si>
  <si>
    <t xml:space="preserve">30220, 30320, 30420, 30520, 30620, 30720, 30820, 30920, 31020, 31120, 31220, 31320, 31420, 31520 </t>
  </si>
  <si>
    <t xml:space="preserve">119636220, 119636320, 119636420, 119636520, 119636620, 119636720, 119636820, 119636920, 119637020, 119637120, 119637220, 119637320, 119637420, 119637520 </t>
  </si>
  <si>
    <t>NOMINA MES MAYO DEL 2020 TERRITORIAL NARIÑO</t>
  </si>
  <si>
    <t xml:space="preserve">10420, 10520 </t>
  </si>
  <si>
    <t xml:space="preserve">32420, 32520, 32620, 32720, 32820, 32920, 33020, 33120, 33220, 33320, 33420, 33520, 33620, 33720, 33820, 33920, 34020, 34120, 34220, 34320, 34420, 34520, 34620, 34720, 34820, 34920, 35020, 35120, 35220, 35320, 35420, 35520, 35620, 35720, 35820, 35920, 36020, 36120 </t>
  </si>
  <si>
    <t xml:space="preserve">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t>
  </si>
  <si>
    <t>APORTES PATRONALES NOMINA MAYO 2020</t>
  </si>
  <si>
    <t xml:space="preserve">36220, 36320, 36420, 36520, 36620, 36720, 36820, 36920, 37020, 37120, 37220, 37320, 37420, 37520 </t>
  </si>
  <si>
    <t xml:space="preserve">127230520, 127230620, 127230720, 127230920, 127231120, 127231220, 127231320, 127231420, 127231520, 127231620, 127231720, 127231820, 127231920, 127232120 </t>
  </si>
  <si>
    <t>PRIMA  SEMESTRAL AÑO 2020</t>
  </si>
  <si>
    <t xml:space="preserve">39120, 39220, 39320, 39420, 39520, 39620, 39720, 39820, 39920, 40020, 40120, 40220, 40320, 40420, 40520, 40620, 40720, 40820, 40920, 41020, 41120, 41220, 41320, 41420, 41520, 41620, 41720, 41820, 41920, 42020, 42120 </t>
  </si>
  <si>
    <t xml:space="preserve">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t>
  </si>
  <si>
    <t>NOMINA SUELDO FUNCIONARIO TERRITORIAL NARIÑO MES JUNIO DEL 2020</t>
  </si>
  <si>
    <t xml:space="preserve">11520, 11620 </t>
  </si>
  <si>
    <t xml:space="preserve">43820, 43920, 44020, 44120, 44220, 44320, 44420, 44520, 44620, 44720, 44820, 44920, 45020, 45120, 45220, 45320, 45420, 45520, 45620, 45720, 45820, 45920, 46020, 46120, 46220, 46320, 46420, 46520, 46620, 46720, 46820, 46920, 47020, 47120, 47220, 47320 </t>
  </si>
  <si>
    <t xml:space="preserve">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t>
  </si>
  <si>
    <t xml:space="preserve">APORTES Y PARAFISCALES  NOMINA SUELDO MES JUNIO  2020 TERRITORIAL NARIÑO </t>
  </si>
  <si>
    <t xml:space="preserve">47420, 47520, 47620, 47720, 47820, 47920, 48020, 48120, 48220, 48320, 48420, 48520, 48620, 48720 </t>
  </si>
  <si>
    <t xml:space="preserve">159068720, 159068820, 159068920, 159069020, 159069120, 159069220, 159069320, 159069420, 159069520, 159069620, 159069720, 159069820, 159069920, 159070020 </t>
  </si>
  <si>
    <t>Rubro: C-0499-1003-6-0-0499016-02 ADQUISICIÓN DE BIENES Y SERVICIOS - SEDES MANTENIDAS- FORTALECIMIENTO DE LA INFRAESTRUCTURA FÍSICA DEL IGAC NARIÑO A NIVEL NACIONAL.
Recurso: Nación -10.
presupuesto relacionado a la instalación de ventanillas de acu</t>
  </si>
  <si>
    <t>PLANILLA N RETIRO FUNCIONARIOS APORTES PATRONALES</t>
  </si>
  <si>
    <t xml:space="preserve">12020, 12120, 12220 </t>
  </si>
  <si>
    <t xml:space="preserve">48820, 48920, 49020, 49120, 49220, 49320, 49420, 49520 </t>
  </si>
  <si>
    <t xml:space="preserve">166817520, 166817620, 166817720, 166817820, 166817920, 166818020, 166818120, 166818220 </t>
  </si>
  <si>
    <t>APORTES Y PARAFISCALES NOMINA MES JULIO 2020</t>
  </si>
  <si>
    <t xml:space="preserve">57020, 57120, 57220, 57320, 57420, 57520, 57620, 57720, 57820, 57920, 58020, 58120, 58220, 58320 </t>
  </si>
  <si>
    <t xml:space="preserve">196118820, 196118920, 196119020, 196119120, 196119220, 196119320, 196119420, 196119520, 196119620, 196119720, 196119820, 196119920, 196120020, 196120120 </t>
  </si>
  <si>
    <t>NOMINA SUELDO MES DE JULIO 2020</t>
  </si>
  <si>
    <t xml:space="preserve">52620, 52720, 52820, 52920, 53020, 53120, 53220, 53320, 53420, 53520, 53620, 53720, 53820, 53920, 54020, 54120, 54220, 54320, 54420, 54520, 54620, 54720, 54820, 54920, 55020, 55120, 55220, 55320, 55420, 55520, 55620, 55720, 55820, 55920, 56020, 56120, 56220, 56320, 56420, 56520, 56620, 56720, 56820, 56920 </t>
  </si>
  <si>
    <t xml:space="preserve">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t>
  </si>
  <si>
    <t>TERRITORIAL NORTE DE SANTANDER</t>
  </si>
  <si>
    <t>RECURSOS DESTINADOS PARA EL ARRENDAMIENTO DEL PARQUEADERO, BODEGA Y PAGO DEL CONDOMINIO VIGENCIA 2020.</t>
  </si>
  <si>
    <t>RECURSOS PARA CUBRIR EL SERVICIO PUBLICO DE ENERGÍA DE LA DIRECCIÓN TERRITORIAL NORTE DE SANTANDER VIGENCIA 2020.</t>
  </si>
  <si>
    <t>RECURSOS PARA CUBRIR EL SERVICIO DE TELÉFONO DE LA DIRECCIÓN TERRITORIAL NORTE DE SANTANDER VIGENCIA 2020.</t>
  </si>
  <si>
    <t>RECURSOS DESTINADOS AL ARRENDAMIENTO DEL PARQUEADERO, BODEGA Y ADMINISTRACIÓN  DEL CONDOMINIO VIGENCIA 2020.</t>
  </si>
  <si>
    <t xml:space="preserve">420, 1920, 2020 </t>
  </si>
  <si>
    <t xml:space="preserve">120, 2220, 2520 </t>
  </si>
  <si>
    <t>NOMINA PERSONAL DE PLANTA TERRITORIAL NORTE DE SANTANDER , MES ENERO DE 2020.</t>
  </si>
  <si>
    <t xml:space="preserve">620, 720 </t>
  </si>
  <si>
    <t xml:space="preserve">8292920, 8293020, 8293120, 8293220, 8293320, 8293420, 8293520, 8293620, 8293720, 8293820, 8293920, 8294120, 8294220, 8294320, 8294420, 8294620, 8294720, 8294820, 8294920, 8295020, 8295120, 8295220, 8295320, 8295420, 8295520, 8295620, 8295720, 8295820, 8356920, 8357020, 8357120, 8357220, 8357320, 8357420 </t>
  </si>
  <si>
    <t>APORTES DE SEGURIDAD SOCIAL EN SALUD Y PARAFISCALES DEL MES DE ENERO DE 2020, PERSONAL DE PLANTA TERRITORIAL NORTE DE SANTANDER.</t>
  </si>
  <si>
    <t xml:space="preserve">3920, 4020, 4120, 4220, 4320, 4420, 4520, 4620, 4720, 4820, 4920, 5020, 5120, 5220 </t>
  </si>
  <si>
    <t xml:space="preserve">8406820, 8406920, 8407020, 8407120, 8407220, 8407320, 8407420, 8407520, 8407620, 8407720, 8407820, 8407920, 8408020, 8408120 </t>
  </si>
  <si>
    <t>IMPUESTO PREDIAL  DE LA TERRITORIAL NORTE DE SANTANDER VIGENCIA 2020, DE LOS SIGUIENTES PREDIOS: 010700700063901-010700700070901-010700700071901-010700700072901-010700700073901 Y 010703720008000.</t>
  </si>
  <si>
    <t xml:space="preserve">23280520 </t>
  </si>
  <si>
    <t>REUNIÓN DE DIRECTORES EN LA DIRECCIÓN GENERAL SEDE CENTRAL-BOGOTÁ, LOS DÍAS 12 Y 13 DE ENERO DEL 2020</t>
  </si>
  <si>
    <t xml:space="preserve">23980720 </t>
  </si>
  <si>
    <t>Viáticos Proceso de Conservación..</t>
  </si>
  <si>
    <t xml:space="preserve">1420, 2120, 2220, 2320, 2920, 3020 </t>
  </si>
  <si>
    <t xml:space="preserve">1820, 3020, 3120, 3220, 3620, 3720 </t>
  </si>
  <si>
    <t xml:space="preserve">6520, 17820, 17920, 18020, 18420, 18520 </t>
  </si>
  <si>
    <t xml:space="preserve">31009420, 74103220, 74103620, 74104220, 74105620, 74105920 </t>
  </si>
  <si>
    <t xml:space="preserve"> Viáticos Proceso  Política de Tierras y Ley de Víctimas.</t>
  </si>
  <si>
    <t xml:space="preserve">3320, 3420, 3520 </t>
  </si>
  <si>
    <t xml:space="preserve">18120, 18220, 18320 </t>
  </si>
  <si>
    <t xml:space="preserve">74104920, 74105320, 74105520 </t>
  </si>
  <si>
    <t>NOMINA MES DE FEBRERO DE 2020, PERSONAL DE PLANTA TERRITORIAL NORTE DE SANTANDER.</t>
  </si>
  <si>
    <t xml:space="preserve">6620, 6720, 6820, 6920, 7020, 7120, 7220, 7320, 7420, 7520, 7620, 7720, 7820, 7920, 8020, 8120, 8220, 8320, 8420, 8520, 8620, 8720, 8820, 8920, 9020, 9120, 9220, 9320, 9420, 9520, 9620, 9720, 9820 </t>
  </si>
  <si>
    <t xml:space="preserve">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t>
  </si>
  <si>
    <t>APORTES SEGURIDAD SOCIAL EN SALUD Y PARAFISCALES MES DE FEBRERO DE 2020.TERRITORIAL NORTE DE SANTANDER.</t>
  </si>
  <si>
    <t xml:space="preserve">9920, 10020, 10120, 10220, 10320, 10420, 10520, 10620, 10720, 10820, 10920, 11020, 11120 </t>
  </si>
  <si>
    <t xml:space="preserve">32158020, 32158120, 32158220, 32158320, 32158420, 32158520, 32158620, 32158720, 32158820, 32158920, 32159020, 32159120, 32159220 </t>
  </si>
  <si>
    <t>SUMINISTRO DE COMBUSTIBLE PARA EL FUNCIONAMIENTO DEL VEHÍCULO A CARGO  DE LA DIRECCIÓN TERRITORIAL NORTE DE SANTANDER.</t>
  </si>
  <si>
    <t>PRESTACIÓN DE SERVICIOS PERSONALES PARA REALIZAR ACTIVIDADES DE RECONOCIMIENTO PREDIAL URBANO Y RURAL PARA LA ATENCIÓN DE TRÁMITES EN LOS PROCESOS CATASTRALES DE LA DIRECCIÓN TERRITORIAL NORTE DE SANTANDER Y SUS UOC.</t>
  </si>
  <si>
    <t>PRESTACIÓN DE SERVICIOS PROFESIONALES PARA REALIZAR LAS ACTIVIDADES DE CONTROL Y APROBACIÓN A LA CALIDAD GRAFICA Y ALFANUMERICA DE LAS ACTIVIDADES DE DIGITALIZACIÓN Y GENERACION DE PRODUCTOS DE LA INFORMACIÓN CATASTRAL EN LA DIRECCION TERRITORIAL Y S</t>
  </si>
  <si>
    <t>PRESTACIÓN DE SERVICIOS PERSONALES PARA REALIZAR ACTIVIDADES DE DIGITALIZACIÓN Y GENERACION DE PRODUCTOS DE LA INFORMACIÓN CATASTRAL EN LA DIRECCION TERRITORIAL Y SUS UOC.</t>
  </si>
  <si>
    <t>PRESTACIÓN DE SERVICIOS PERSONALES PARA REALIZAR ACTIVIDADES DE APOYO OPERATIVO EN LOS PROCESOS CATASTRALES EN LA DIRECCIÓN TERRITORIAL NORTE DE SANTANDER Y SUS UOC.</t>
  </si>
  <si>
    <t xml:space="preserve">3520, 3620, 3720, 3820, 3920, 4020 </t>
  </si>
  <si>
    <t xml:space="preserve">4720, 5120, 5220, 5320, 5620, 6520 </t>
  </si>
  <si>
    <t>PRESTACIÓN DE SERVICIOS PROFESIONALES PARA GESTIONAR DESDE EL COMPONENTE JURÍDICO LAS ACTIVIDADES DE LOS PROCESOS CATASTRALES EN LA DIRECCIÓN TERRITORIAL NORTE DE SANTANDER.</t>
  </si>
  <si>
    <t xml:space="preserve">18620, 25020, 36020, 42820 </t>
  </si>
  <si>
    <t xml:space="preserve">82912320, 112850720, 112855820, 143506320, 179848120 </t>
  </si>
  <si>
    <t xml:space="preserve">PRESTACIÓN DE SERVICIOS DE APOYO A LA GESTIÓN EN VENTANILLA PARA ATENCIÓN AL PÚBLICO EN LOS PROCESOS CATASTRALES DE LA DIRECCIÓN TERRITORIAL NORTE DE SANTANDER Y SUS UOC. </t>
  </si>
  <si>
    <t xml:space="preserve"> PRESTACIÓN DE SERVICIOS DE APOYO A LA GESTIÓN DESARROLLADA EN PROCESOS CATASTRALES DE LA TERRITORIAL NORTE DE SANTANDER Y SUS UOC.</t>
  </si>
  <si>
    <t>APORTES DE SEGURIDAD SOCIAL EN SALUD Y PARAFISCALES MES DE MARZO DE 2020, TERRITORIAL NORTE DE SANTANDER.</t>
  </si>
  <si>
    <t xml:space="preserve">16420, 16520, 16620, 16720, 16820, 16920, 17020, 17120, 17220, 17320, 17420, 17520, 17620 </t>
  </si>
  <si>
    <t xml:space="preserve">66615520, 66615620, 66615720, 66615820, 66615920, 66616020, 66616120, 66616220, 66616320, 66616420, 66616520, 66616620, 66616720 </t>
  </si>
  <si>
    <t>NOMINA MES DE MARZO DE 2020, TERRITORIAL NORTE DE SANTANDER.</t>
  </si>
  <si>
    <t xml:space="preserve">4220, 4320 </t>
  </si>
  <si>
    <t xml:space="preserve">12020, 12120, 12220, 12320, 12420, 12520, 12620, 12720, 12820, 12920, 13020, 13120, 13220, 13320, 13420, 13520, 13620, 13720, 13820, 13920, 14020, 14120, 14220, 14320, 14420, 14520, 14620, 14720, 14820, 14920, 15020, 15120, 15220, 15320, 15420, 15520, 15620, 15720, 15820, 15920, 16020, 16120, 16220, 16320 </t>
  </si>
  <si>
    <t xml:space="preserve">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t>
  </si>
  <si>
    <t>PRESTACIÓN DE SERVICIOS PROFESIONALES  PARA REALIZAR LOS PROCESOS DE PLANEACIÓN Y SEGUIMIENTO AL PLAN DE ACCIÓN DE LA DIRECCIÓN TERRITORIAL NORTE DE SANTANDER, EN EL MARCO DE LOS LINEAMIENTOS INSTITUCIONALES VIGENTES.</t>
  </si>
  <si>
    <t>NOMINA MES DE ABRIL DE 2020, TERRITORIAL NORTE DE SANTANDER.</t>
  </si>
  <si>
    <t>NOMINA MES DE ABRIL DE 2020. TERRITORIAL NORTE DE SANTANDER.</t>
  </si>
  <si>
    <t xml:space="preserve">20020, 20120, 20220, 20320, 20420, 20520, 20620, 20720, 20820, 20920, 21020, 21120, 21220, 21320, 21420, 21520, 21620, 21720, 21820, 21920, 22020, 22120, 22220, 22320, 22420, 22520, 22620, 22720, 22820 </t>
  </si>
  <si>
    <t xml:space="preserve">99748420, 99748520, 99748620, 99748720, 99748820, 99748920, 99749020, 99749120, 99749220, 99749320, 99749420, 99749520, 99749620, 99749720, 99749820, 99749920, 99750020, 99750120, 99750220, 99750320, 99750420, 99750520, 99750620, 99750720, 99750820, 99750920, 99751020, 99751120, 99751220 </t>
  </si>
  <si>
    <t>APORTES DE SEGURIDAD SOCIAL EN SALUD Y PARAFISCALES MES DE ABRIL DE 2020.TERRITORIAL NORTE DE SANTANDER.</t>
  </si>
  <si>
    <t xml:space="preserve">22920, 23020, 23120, 23220, 23320, 23420, 23520, 23620, 23720, 23820, 23920, 24020, 24120 </t>
  </si>
  <si>
    <t xml:space="preserve">99756220, 99756320, 99756420, 99756520, 99756620, 99756720, 99756820, 99756920, 99757020, 99757120, 99757220, 99757320, 99757420 </t>
  </si>
  <si>
    <t xml:space="preserve">PRESTACIÓN DE SERVICIOS PERSONALES PARA REALIZAR ACTIVIDADES DE RECONOCIMIENTO PREDIAL URBANO Y RURAL PARA LA ATENCIÓN DE TRÁMITES EN LOS PROCESOS CATASTRALES DE LA DIRECCIÓN TERRITORIAL NORTE DE SANTANDER Y SUS UNIDADES OPERATIVAS DE CATASTRO.
</t>
  </si>
  <si>
    <t xml:space="preserve">5620, 5720 </t>
  </si>
  <si>
    <t>PRESTACIÓN DE SERVICIOS PERSONALES PARA REALIZAR ACTIVIDADES DE RECONOCIMIENTO PREDIAL URBANO Y RURAL PARA LA ATENCIÓN DE TRÁMITES EN LOS PROCESOS CATASTRALES DE LA DIRECCIÓN TERRITORIAL NORTE DE SANTANDER Y SUS UNIDADES OPERATIVAS DE CATASTRO.</t>
  </si>
  <si>
    <t xml:space="preserve">6120, 6220, 6320, 6420 </t>
  </si>
  <si>
    <t xml:space="preserve">9820, 9920, 10020, 10120 </t>
  </si>
  <si>
    <t>RETROACTIVO DE APORTES EN SEGURIDAD SOCIAL Y PARAFISCALES DE LOS MESES DE ENERO Y FEBRERO DEL PRESENTE AÑO,  POR EL INCREMENTO SALARIAL DE LA VIGENCIA DEL 2020.</t>
  </si>
  <si>
    <t xml:space="preserve">25720, 25820, 25920, 26020, 26120, 26220, 26320, 26420, 26520, 26620, 26720, 26820, 26920 </t>
  </si>
  <si>
    <t xml:space="preserve">116056120, 116056220, 116056320, 116056420, 116056520, 116056620, 116056720, 116056820, 116056920, 116057020, 116057120, 116057220, 116057320 </t>
  </si>
  <si>
    <t>NOMINA MES DE MAYO DE 2020,PERSONAL DE PLANTA-TERRITORIAL NORTE DE SANTANDER.</t>
  </si>
  <si>
    <t xml:space="preserve">27520, 27620, 27720, 27820, 27920, 28020, 28120, 28220, 28320, 28420, 28520, 28620, 28720, 28820, 28920, 29020, 29120, 29220, 29320, 29420, 29520, 29620, 29720, 29820, 29920, 30020, 30120, 30220, 30320, 30420, 30520, 30620, 30720, 30820, 30920, 31020 </t>
  </si>
  <si>
    <t xml:space="preserve">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t>
  </si>
  <si>
    <t>APORTES SEGURIDAD SOCIAL EN SALUD Y PARAFISCALES MES DE MAYO DE 2020,TERRITORIAL NORTE DE SANTANDER.</t>
  </si>
  <si>
    <t xml:space="preserve">31120, 31220, 31320, 31420, 31520, 31620, 31720, 31820, 31920, 32020, 32120, 32220, 32320 </t>
  </si>
  <si>
    <t xml:space="preserve">125366720, 125366820, 125366920, 125367020, 125367120, 125367220, 125367320, 125367420, 125367520, 125367620, 125367720, 125367820, 125367920 </t>
  </si>
  <si>
    <t>ADQUISICION E INSTALACION DE DIVISIONES EN VIDRIO LAMINADO (3+3) INCOLORO, CON ESTRUCTURA EN ALUMINIO PARA LA ADECUACION DE LAS VENTANILLAS DE ATENCIÓN AL USUARIO PARA LA DIRECCIÓN TERRITORIAL NORTE DE SANTANDER.</t>
  </si>
  <si>
    <t xml:space="preserve">12920 </t>
  </si>
  <si>
    <t xml:space="preserve">44820 </t>
  </si>
  <si>
    <t xml:space="preserve">186454120 </t>
  </si>
  <si>
    <t>PRIMA DE SERVICIOS 2020 (ENERO-JUNIO), TERRITORIAL NORTE DE SANTANDER.</t>
  </si>
  <si>
    <t xml:space="preserve">33220, 33320, 33420, 33520, 33620, 33720, 33820, 33920, 34020, 34120, 34220, 34320, 34420, 34520, 34620, 34720, 34820, 34920, 35020, 35120, 35220, 35320, 35420, 35520, 35620, 35720, 35820, 35920 </t>
  </si>
  <si>
    <t xml:space="preserve">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t>
  </si>
  <si>
    <t>PRESTACIÓN DE SERVICIOS PROFESIONALES PARA REALIZAR EL CONTROL DE CALIDAD A LOS INFORMES DE AVALÚOS COMERCIALES, ASÍ COMO REALIZAR AVALÚOS A BIENES INMUEBLES URBANOS Y RURALES EN TODO EL PAÍS.</t>
  </si>
  <si>
    <t xml:space="preserve">13020 </t>
  </si>
  <si>
    <t xml:space="preserve">44920, 45020, 45120 </t>
  </si>
  <si>
    <t xml:space="preserve">195099420 </t>
  </si>
  <si>
    <t>NOMINA MES DE JUNIO DE 2020-TERRITORIAL NORTE DE SANTANDER.</t>
  </si>
  <si>
    <t xml:space="preserve">7120, 7220 </t>
  </si>
  <si>
    <t xml:space="preserve">37620, 37720, 37820, 37920, 38020, 38120, 38220, 38320, 38420, 38520, 38620, 38720, 38820, 38920, 39020, 39120, 39220, 39320, 39420, 39520, 39620, 39720, 39820, 39920, 40020, 40120, 40220, 40320, 40420, 40520, 40620, 40720, 40820, 40920, 41020 </t>
  </si>
  <si>
    <t xml:space="preserve">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t>
  </si>
  <si>
    <t>APORTES DE SEGURIDAD SOCIAL Y PARAFISCALES MES DE JUNIO DE 2020, TERRITORIAL NORTE DE SANTANDER.</t>
  </si>
  <si>
    <t xml:space="preserve">41120, 41220, 41320, 41420, 41520, 41620, 41720, 41820, 41920, 42020, 42120, 42220, 42320 </t>
  </si>
  <si>
    <t xml:space="preserve">157042320, 157042420, 157042620, 157042720, 157042820, 157042920, 157043020, 157043120, 157043220, 157043320, 157043420, 157043520, 157043620 </t>
  </si>
  <si>
    <t>NOMINA MES DE JULIO DE 2020, TERRITORIAL NORTE DE SANTANDER.</t>
  </si>
  <si>
    <t xml:space="preserve">7720, 7820, 8020 </t>
  </si>
  <si>
    <t xml:space="preserve">45220, 45320, 45420, 45520, 45620, 45720, 45820, 47220, 47320, 47420, 47520, 47620, 47720, 47820, 47920, 48020, 48120, 48220, 48320, 48420, 48520, 48620, 48720, 48820, 48920, 49020, 49120, 49220, 49320, 49420, 49520, 49620, 49720, 49820 </t>
  </si>
  <si>
    <t xml:space="preserve">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t>
  </si>
  <si>
    <t>APORTES EN SEGURIDAD SOCIAL Y PARAFISCLES MES DE JULIO DEL 2020, TERRITORIAL NORTE DE SANTANDER.</t>
  </si>
  <si>
    <t xml:space="preserve">7920 </t>
  </si>
  <si>
    <t xml:space="preserve">45920, 46020, 46120, 46220, 46320, 46420, 46520, 46620, 46720, 46820, 46920, 47020, 47120 </t>
  </si>
  <si>
    <t xml:space="preserve">195075120, 195075220, 195075320, 195075420, 195075520, 195075620, 195075720, 195075820, 195075920, 195076020, 195076120, 195076220, 195076320 </t>
  </si>
  <si>
    <t>TERRITORIAL QUINDIO</t>
  </si>
  <si>
    <t xml:space="preserve">SERVICIO DE ENERGIA Y AGUA DT QUINDIO </t>
  </si>
  <si>
    <t xml:space="preserve">220, 420, 1320, 1720, 2920, 3320, 3820, 3920, 4520, 4720, 5320, 5820, 6120, 6320 </t>
  </si>
  <si>
    <t xml:space="preserve">720, 920, 1420, 1520, 2820, 2920, 3920, 4020, 4920, 5120, 6220, 6520, 7520, 7720 </t>
  </si>
  <si>
    <t xml:space="preserve">4320, 4520, 8320, 8420, 9320, 13320, 16320, 16420, 21120, 24120, 30620, 30920, 31820, 32020 </t>
  </si>
  <si>
    <t xml:space="preserve">16476220, 17163520, 42854620, 42861020, 62726420, 77840020, 105656920, 105664620, 129656120, 136180420, 165129820, 165135220, 192725320, 192757220 </t>
  </si>
  <si>
    <t xml:space="preserve">CUOTA DE ADMINISTRACION DEL EDIFICIO 
</t>
  </si>
  <si>
    <t xml:space="preserve">26920 </t>
  </si>
  <si>
    <t xml:space="preserve">151822720 </t>
  </si>
  <si>
    <t xml:space="preserve"> SERVICIO DE TELEFONO DT QUINDIO 
</t>
  </si>
  <si>
    <t xml:space="preserve">SERVICIO DE ALCANTARILLADO Y ASEO 
</t>
  </si>
  <si>
    <t xml:space="preserve">320, 1820, 3420, 4020, 4620, 5420, 6220 </t>
  </si>
  <si>
    <t xml:space="preserve">820, 1620, 3020, 4120, 5020, 6320, 7620 </t>
  </si>
  <si>
    <t xml:space="preserve">4420, 8520, 13420, 16520, 21220, 30720, 31920 </t>
  </si>
  <si>
    <t xml:space="preserve">16481520, 42866920, 77843620, 105668020, 129676920, 165163320, 192733220 </t>
  </si>
  <si>
    <t>PAGO NOMINA FUNCIONARIOS DT QUINDIO MES DE ENERO 2020</t>
  </si>
  <si>
    <t xml:space="preserve">220, 320, 420, 520, 620, 720, 820, 920, 1020, 1120, 1220, 1320, 1420, 1520, 1620, 1720, 1820, 1920, 2020, 2120, 2220, 2320 </t>
  </si>
  <si>
    <t xml:space="preserve">12025820, 12025920, 12026020, 12026120, 12026320, 12026420, 12026520, 12026620, 12026720, 12026820, 12026920, 12027020, 12027120, 12027220, 12027320, 12027420, 12027520, 12027620, 12041820, 12041920, 12042020, 12042120 </t>
  </si>
  <si>
    <t>PAGO APORTES A SEGURIDAD SOCIAL Y PARAFISCALES NOMINA ENERO 2020 T. QUINDIO</t>
  </si>
  <si>
    <t xml:space="preserve">2420, 2520, 2620, 2720, 2820, 2920, 3020, 3120, 3220, 3320, 3420, 3520, 3620, 3720 </t>
  </si>
  <si>
    <t xml:space="preserve">14200720, 14200820, 14200920, 14201020, 14201220, 14201320, 14201420, 14201520, 14201620, 14201720, 14201820, 14201920, 14202020, 14202120 </t>
  </si>
  <si>
    <t xml:space="preserve">COMISIÓN DIRECTORA TERRITORIAL, PARA REUNIÓN EN LA DIRECCIÓN GENERAL </t>
  </si>
  <si>
    <t xml:space="preserve">26274520 </t>
  </si>
  <si>
    <t xml:space="preserve">VIATICOS PROCESO DE CONSERVACION. </t>
  </si>
  <si>
    <t>VIÁTICOS PROCESO DE AVALÚOS</t>
  </si>
  <si>
    <t>PAGO NOMINA FUNCIONARIOS MES DE FEBRERO 2020 DT QUINDIO</t>
  </si>
  <si>
    <t xml:space="preserve">4920, 5020, 5120, 5220, 5320, 5420, 5520, 5620, 5720, 5820, 5920, 6020, 6120, 6220, 6320, 6420, 6520, 6620, 6720, 6820 </t>
  </si>
  <si>
    <t xml:space="preserve">34754220, 34754320, 34754420, 34754520, 34754620, 34754720, 34754820, 34754920, 34755020, 34755220, 34755320, 34755420, 34755520, 34755620, 34755720, 34755820, 34755920, 34756020, 34756120, 34756220 </t>
  </si>
  <si>
    <t>PAGO APORTES A SEGURIDAD SOCIAL FUNCIONARIOS NOMINA FEBRERO 2020 DT QUINDIO</t>
  </si>
  <si>
    <t xml:space="preserve">6920, 7020, 7120, 7220, 7320, 7420, 7520, 7620, 7720, 7820, 7920, 8020, 8120, 8220 </t>
  </si>
  <si>
    <t xml:space="preserve">36428620, 36428720, 36428820, 36428920, 36429020, 36429220, 36429320, 36429420, 36429520, 36429620, 36429720, 36429820, 36429920, 36430120 </t>
  </si>
  <si>
    <t xml:space="preserve">PRESTACIÓN DE SERVICIOS PERSONALES PARA REALIZAR ACTIVIDADES DE RECONOCIMIENTO PREDIAL URBANO Y RURAL PARA LA ATENCIÓN DE TRÁMITES EN LOS PROCESOS CATASTRALES DE LA DIRECCIÓN TERRITORIAL QUINDIO Y SUS UOC SEGÚN PAA APROBADO Y ASIGNACION PREUSPUESTAL </t>
  </si>
  <si>
    <t xml:space="preserve">3420, 3620 </t>
  </si>
  <si>
    <t>PRESTACIÓN DE SERVICIOS PERSONALES PARA REALIZAR ACTIVIDADES DE  APOYO OPERATIVO EN LOS PROCESOS CATASTRALES EN LA DIRECCIÓN TERRITORIAL QUINDIO Y SUS UOC SEGÚN PAA APROBADO Y ASIGNACION PRESUPUESTAL CON MEMORANDO 8002020IE913 del 03-03-2020</t>
  </si>
  <si>
    <t xml:space="preserve">3120, 3220, 3320, 3520, 3720 </t>
  </si>
  <si>
    <t>IMPUESTO PREDIAL UNIFICADO, SOBRETASA AMBIENTAL Y SOBRETASA BOMBERIL</t>
  </si>
  <si>
    <t xml:space="preserve">52686320 </t>
  </si>
  <si>
    <t>PAGO IMPUESTO INDUSTRIA Y COMERCIO VIGENCIA 2019</t>
  </si>
  <si>
    <t xml:space="preserve">52775420 </t>
  </si>
  <si>
    <t>PAGO NOMINA FUNCIONARIOS DT QUINDIO MARZO 2020</t>
  </si>
  <si>
    <t xml:space="preserve">3020, 3120 </t>
  </si>
  <si>
    <t xml:space="preserve">9420, 9520, 9620, 9720, 9820, 9920, 10020, 10120, 10220, 10320, 10420, 10520, 10620, 10720, 10820, 10920, 11020, 11120, 11220, 11320, 11420, 11520, 11620, 11720, 11820 </t>
  </si>
  <si>
    <t xml:space="preserve">68765720, 68765820, 68765920, 68766020, 68766120, 68766220, 68766320, 68766420, 68766520, 68766620, 68766720, 68766820, 68766920, 68767020, 68767120, 68767220, 68767320, 68767420, 68788620, 68788820, 68788920, 68789020, 68789120, 68789220, 68789320 </t>
  </si>
  <si>
    <t>PAGO APORTES A SEGURIDAD SOCIAL MES DE MARZO FUNCIONARIOS DT QUINDIO</t>
  </si>
  <si>
    <t xml:space="preserve">11920, 12020, 12120, 12220, 12320, 12420, 12520, 12620, 12720, 12820, 12920, 13020, 13120, 13220 </t>
  </si>
  <si>
    <t xml:space="preserve">70692020, 70692120, 70692220, 70692320, 70692420, 70692520, 70692620, 70692720, 70692820, 70692920, 70693020, 70693120, 70693220, 70693320 </t>
  </si>
  <si>
    <t>PRESTACION DE SERVICIOS PROFESIONALES PARA REALIZAR LOS PROCESOS DE PLANEACION Y SEGUIMIENTO AL PLAN DE ACCION EN LA DT QUINDIO EN EL MARCO DE LOS LINEAMIENTOS INSTITUCIONALES VIGENTES</t>
  </si>
  <si>
    <t>PAGO NOMINA FUNCIONARIOS ABRIL 2020 DT QUINDIO</t>
  </si>
  <si>
    <t xml:space="preserve">14320, 14420, 14520, 14620, 14720, 14820, 14920, 15020, 15120, 15220, 15320, 15420, 15520, 15620, 15720, 15820, 15920, 16020, 16120, 16220 </t>
  </si>
  <si>
    <t xml:space="preserve">101838620, 101838720, 101838820, 101838920, 101839020, 101839120, 101839220, 101839320, 101839420, 101839520, 101839620, 101839720, 101839820, 101839920, 101840020, 101840120, 101840220, 101840320, 101857120, 101857220 </t>
  </si>
  <si>
    <t>PAGO APORTES ABRIL 2020 DT TOLIMA</t>
  </si>
  <si>
    <t xml:space="preserve">17220, 17320, 17420, 17520, 17620, 17720, 17820, 17920, 18020, 18120, 18220, 18320, 18420, 18520 </t>
  </si>
  <si>
    <t xml:space="preserve">105644920, 105645020, 105645120, 105645220, 105645320, 105645420, 105645520, 105645620, 105645720, 105645820, 105645920, 105646020, 105646120, 105646220 </t>
  </si>
  <si>
    <t>PAGO NOMINA MAYO 2020 FUNCIONARIOS DT QUINDIO</t>
  </si>
  <si>
    <t xml:space="preserve">18720, 18820, 18920, 19020, 19120, 19220, 19320, 19420, 19520, 19620, 19720, 19820, 19920, 20020, 20120, 20220, 20320, 20420, 20520, 20620, 20720, 20820, 20920, 21020 </t>
  </si>
  <si>
    <t xml:space="preserve">126586520, 126586620, 126586720, 126586820, 126586920, 126587020, 126587120, 126587220, 126587320, 126587420, 126587520, 126587620, 126587720, 126587820, 126587920, 126588020, 126588120, 126588220, 126588320, 126588420, 126588520, 126588620, 126588720, 126588820 </t>
  </si>
  <si>
    <t>PAGO APORTE PARAFISCALES NOMINA MAYO 2020 DT QUINDIO</t>
  </si>
  <si>
    <t xml:space="preserve">21320, 21420, 21520, 21620, 21720, 21820, 21920, 22020, 22120, 22220, 22320, 22420, 22520, 22620 </t>
  </si>
  <si>
    <t xml:space="preserve">130122220, 130122320, 130122420, 130122520, 130122620, 130122720, 130122820, 130122920, 130123020, 130123120, 130123220, 130123320, 130123420, 130123520 </t>
  </si>
  <si>
    <t>PAGO APORTES PATRONALES RETROACTIVO 2020</t>
  </si>
  <si>
    <t xml:space="preserve">22720, 22820, 22920, 23020, 23120, 23220, 23320, 23420, 23520, 23620, 23720, 23820, 23920, 24020 </t>
  </si>
  <si>
    <t xml:space="preserve">132386120, 132386220, 132386320, 132386420, 132386520, 132386620, 132386720, 132386820, 132386920, 132387020, 132387120, 132387220, 132387320, 132387420 </t>
  </si>
  <si>
    <t>PAGO PRIMA DE SERVICIOS FUNCIONARIOS DT QUINDIO</t>
  </si>
  <si>
    <t xml:space="preserve">25020, 25120, 25220, 25320, 25420, 25520, 25620, 25720, 25820, 25920, 26020, 26120, 26220, 26320, 26420, 26520, 26620, 26720 </t>
  </si>
  <si>
    <t xml:space="preserve">144102620, 144102720, 144102820, 144102920, 144103020, 144103120, 144103220, 144103320, 144103420, 144103520, 144103720, 144103820, 144103920, 144104020, 144104120, 144104220, 144104320, 144104420 </t>
  </si>
  <si>
    <t>PAGO NOMINA JUNIO FUNCIONARIOS DT QUINDIO</t>
  </si>
  <si>
    <t xml:space="preserve">27020, 27120, 27220, 27320, 27420, 27520, 27620, 27720, 27820, 27920, 28020, 28120, 28220, 28320, 28420, 28520, 28620, 28720, 28820, 28920, 29020, 29120 </t>
  </si>
  <si>
    <t xml:space="preserve">161000120, 161000220, 161000320, 161000420, 161000520, 161000620, 161000720, 161000820, 161000920, 161001020, 161001120, 161001220, 161001320, 161001420, 161001520, 161001620, 161001720, 161001820, 161001920, 161002020, 161002120, 161002220 </t>
  </si>
  <si>
    <t xml:space="preserve">PAGO APORTES PATRONALES NOMINA JUNIO 2020 DT QUINDIO </t>
  </si>
  <si>
    <t xml:space="preserve">29220, 29320, 29420, 29520, 29620, 29720, 29820, 29920, 30020, 30120, 30220, 30320, 30420, 30520 </t>
  </si>
  <si>
    <t xml:space="preserve">163140620, 163140720, 163140820, 163140920, 163141020, 163141120, 163141220, 163141320, 163141420, 163141520, 163141620, 163141720, 163141820, 163141920 </t>
  </si>
  <si>
    <t>PAGO NOMINA JULIO 2020 FUNCIONARIOS DT QUINDIO</t>
  </si>
  <si>
    <t xml:space="preserve">6420, 6520 </t>
  </si>
  <si>
    <t xml:space="preserve">32120, 32220, 32320, 32420, 32520, 32620, 32720, 32820, 32920, 33020, 33120, 33220, 33320, 33420, 33520, 33620, 33720, 33820, 33920, 34020 </t>
  </si>
  <si>
    <t xml:space="preserve">196150620, 196150720, 196150820, 196150920, 196151020, 196151120, 196151220, 196151320, 196151420, 196151520, 196151620, 196151720, 196151820, 196151920, 196152020, 196152120, 196152220, 196152320, 196156320, 196156420 </t>
  </si>
  <si>
    <t>PAGO APORTES PARAFISCALES NOMINA  JULIO 2020 DT QUINDIO</t>
  </si>
  <si>
    <t xml:space="preserve">34120, 34220, 34320, 34420, 34520, 34620, 34720, 34820, 34920, 35020, 35120, 35220, 35320, 35420 </t>
  </si>
  <si>
    <t xml:space="preserve">197074620, 197074720, 197074820, 197074920, 197075020, 197075120, 197075220, 197075320, 197075520, 197075620, 197075720, 197075820, 197075920, 197076020 </t>
  </si>
  <si>
    <t>TERRITORIAL RISARALDA</t>
  </si>
  <si>
    <t>PARA PAGO SERVICIOS PUBLICOS ENERGIA Y ACUEDUCTO LOCAL 8 T. RISARALDA Y U. O. CHOCO AÑO 2020</t>
  </si>
  <si>
    <t>ADMINISTRACION LOCAL 8 T. RISARALDA AÑO 2020</t>
  </si>
  <si>
    <t>PARQUEADEROS VEHICULOS T. RISARALDA AÑO 2020</t>
  </si>
  <si>
    <t>TELEFONOS LOCAL 8 T. RISARALDA Y U. O. CHOCO AÑO 2020</t>
  </si>
  <si>
    <t>ACUEDUCTO Y ALCANTARILLADO LOCAL 8 T. RISARALDA Y U. O. CHOCO AÑO 2020</t>
  </si>
  <si>
    <t>DECLARACION INDUSTRIA Y COMERCIO NOV-DIC 2019 T. RISARALDA</t>
  </si>
  <si>
    <t xml:space="preserve">27749120, 27823620 </t>
  </si>
  <si>
    <t>PARA PAGO PARQUEADEROS T. RISARALDA POR 9 MESES AÑO 2020</t>
  </si>
  <si>
    <t>NOMINA T. RISARALDA ENERO 2020</t>
  </si>
  <si>
    <t xml:space="preserve">1320, 1520 </t>
  </si>
  <si>
    <t xml:space="preserve">1020, 1120, 1220, 1320, 1420, 3220, 3320, 3420, 3520, 3620, 3720, 3820, 3920, 4020, 4120, 4220, 4320, 4420, 4520, 4620, 4720, 4820, 4920, 5020, 5120, 5220, 5320, 5420, 5520, 5620, 5720, 5820 </t>
  </si>
  <si>
    <t xml:space="preserve">7005520, 7005620, 7005720, 7005820, 7005920, 8757820, 8757920, 8758020, 8758120, 8758220, 8758320, 8758420, 8758520, 8758620, 8758720, 8758820, 8758920, 8759020, 8759120, 8759220, 8759320, 8759420, 8759520, 8759620, 8759720, 8759820, 8759920, 8760020, 8760120, 8760220, 8760320, 8760420 </t>
  </si>
  <si>
    <t>APORTES NOMINA ENERO 2020 T. RISARALDA</t>
  </si>
  <si>
    <t xml:space="preserve">1520, 1620, 1720, 1820, 1920, 2020, 2120, 2220, 2320, 2420, 2520, 2620, 2720, 2820, 2920, 3020, 3120 </t>
  </si>
  <si>
    <t xml:space="preserve">7014820, 7014920, 7015020, 7015120, 7015220, 7015320, 7015420, 7015520, 7015620, 7015720, 7015820, 7015920, 7016020, 7016120, 7016220, 7016320, 7016420 </t>
  </si>
  <si>
    <t>IMPUESTO PREDIAL AÑO 2020 LOCAL 8 T. RISARALDA</t>
  </si>
  <si>
    <t xml:space="preserve">13720 </t>
  </si>
  <si>
    <t xml:space="preserve">40867820 </t>
  </si>
  <si>
    <t>ARRENDAMIENTO U. O. CHOCO POR 10 MESES AÑO 2020</t>
  </si>
  <si>
    <t xml:space="preserve">22020, 29920, 32620, 42420, 52620 </t>
  </si>
  <si>
    <t xml:space="preserve">85580120, 110968420, 123239220, 147641420, 186924020 </t>
  </si>
  <si>
    <t>REUNION DIRECTORES TERRITORIALES EN SEDE CENTRAL</t>
  </si>
  <si>
    <t xml:space="preserve">23659820 </t>
  </si>
  <si>
    <t>VIATICOS PROCESO DE CONSERVACION T. RISARALDA AÑO 2020</t>
  </si>
  <si>
    <t>VIATICOS PROCESO DE AVALUOS T. RISARALDA AÑO 2020</t>
  </si>
  <si>
    <t>NOMINA FEBRERO 2020 T. RISARALDA</t>
  </si>
  <si>
    <t xml:space="preserve">2920, 3020 </t>
  </si>
  <si>
    <t xml:space="preserve">8620, 8720, 8820, 8920, 9020, 9120, 9220, 9320, 9420, 9520, 9620, 9720, 9820, 9920, 10020, 10120, 10220, 10320, 10420, 10520, 10620, 10720, 10820, 10920, 11020, 11120, 11220, 11320, 11420, 11520, 11620, 11720, 11820 </t>
  </si>
  <si>
    <t xml:space="preserve">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t>
  </si>
  <si>
    <t>APORTES PATRONALES NOMINA FEBRERO 2020 T. RISARALDA</t>
  </si>
  <si>
    <t xml:space="preserve">30142620, 30142720, 30142820, 30142920, 30143020, 30143120, 30143220, 30143320, 30143420, 30143520, 30143620, 30143720, 30143820, 30143920, 30144020, 30144120, 30144220 </t>
  </si>
  <si>
    <t>ADELANTAR COMISIONES PARA LA CONSECUCION DE SEDES DONDE SE LLEVARA A CABO LOS PROCESOS DE ACTUALIZACION CATASTRAL ZONAS URBANAS DE LOS MPIOS DE APIA, BALBOA, BELEN DE UMBRIA,GUATICA,LA CELIA, MARSELLA, PUEBLO RICO Y SANTUARIO.</t>
  </si>
  <si>
    <t xml:space="preserve">4220, 4320, 4420, 11320, 11420, 11520, 11620 </t>
  </si>
  <si>
    <t xml:space="preserve">6620, 6720, 6820, 13020, 13120, 13220, 13320 </t>
  </si>
  <si>
    <t xml:space="preserve">21720, 21820, 21920, 43020, 43120, 43220, 43320 </t>
  </si>
  <si>
    <t xml:space="preserve">83737620, 83738220, 83739520, 156254120, 156287720, 156298520, 156328720 </t>
  </si>
  <si>
    <t>PARA CONTRATACION CUMPLIMIENTO DE METAS ESTABLECIDAS EN EL PROCESO DE CONSERVACION CATASTRAL AÑO 2020</t>
  </si>
  <si>
    <t xml:space="preserve">4520, 4620, 4920, 5020 </t>
  </si>
  <si>
    <t xml:space="preserve">6020, 6120, 7020, 7120 </t>
  </si>
  <si>
    <t>CONTRATO POLITICA DE TIERRAS Y LEY DE VICTIMAS</t>
  </si>
  <si>
    <t>VIATICOS Y GASTOS POLITICA DE TIERRAS Y LEY DE VICTIMAS</t>
  </si>
  <si>
    <t>DECLARACION INDUSTRIA Y COMERCIO ENERO FEBRERO 2020 T. RISARALDA</t>
  </si>
  <si>
    <t xml:space="preserve">52293720 </t>
  </si>
  <si>
    <t>PARA CUBRIR EL 4 X MIL DE DINERO SOLICITADO A LA CUENTA DE LA SEDE CENTRAL DAVIVIENDA 007769996013</t>
  </si>
  <si>
    <t xml:space="preserve">14420 </t>
  </si>
  <si>
    <t xml:space="preserve">53481220 </t>
  </si>
  <si>
    <t>NOMINA SUELDOS Y OTROS T. RISARALDA MARZO 2020</t>
  </si>
  <si>
    <t xml:space="preserve">15120, 15220, 15320, 15420, 15520, 15620, 15720, 15820, 15920, 16020, 16120, 16220, 16320, 16420, 16520, 16620, 16720, 16820, 16920, 17020, 17120, 17220, 17320, 17420, 17520, 17620, 17720, 17820, 17920, 18020, 18120, 18220, 18320, 18420, 18520, 18620, 18720, 18820, 18920, 19020, 19120, 19220 </t>
  </si>
  <si>
    <t xml:space="preserve">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t>
  </si>
  <si>
    <t>APORTES PATRONALES NOMINA MARZO 2020 T. RISARALDA</t>
  </si>
  <si>
    <t xml:space="preserve">19320, 19420, 19520, 19620, 19720, 19820, 19920, 20020, 20120, 20220, 20320, 20420, 20520, 20620, 20720, 20820, 20920 </t>
  </si>
  <si>
    <t xml:space="preserve">66052820, 66052920, 66053020, 66053120, 66053220, 66053320, 66053420, 66053520, 66053620, 66053720, 66053820, 66053920, 66054020, 66054120, 66054220, 66054320, 66054420 </t>
  </si>
  <si>
    <t>PARA CONTRATOS PRESTACION DE SERVICIOS PERITOS AVALUADORES AÑO 2020</t>
  </si>
  <si>
    <t>IMPLEMENTACIÓN DEL SISTEMA DE GESTION. PLANEACION Y SEGUIMIENTO AL PLAN DE ACCION DE LA DIRECCION TERRITORIAL RISARALDA.</t>
  </si>
  <si>
    <t>NOMINA T. RISARALDA ABRIL 2020</t>
  </si>
  <si>
    <t xml:space="preserve">22820, 22920, 23020, 23120, 23220, 23320, 23420, 23520, 23620, 23720, 23820, 23920, 24020, 24120, 24220, 24320, 24420, 24520, 24620, 24720, 24820, 24920, 25020, 25120, 25220, 25320, 25420, 25520 </t>
  </si>
  <si>
    <t xml:space="preserve">99024720, 99024820, 99024920, 99025020, 99025120, 99025220, 99025320, 99025420, 99025520, 99025620, 99025720, 99025820, 99025920, 99026020, 99026120, 99026220, 99026320, 99026420, 99026520, 99026620, 99026720, 99026820, 99026920, 99027020, 99027120, 99027220, 99027320, 99027520 </t>
  </si>
  <si>
    <t>APORTES PATRONALES NOMINA ABRIL 2020 T. RISARALDA</t>
  </si>
  <si>
    <t xml:space="preserve">25620, 25720, 25820, 25920, 26020, 26120, 26220, 26320, 26420, 26520, 26620, 26720, 26820, 26920, 27020, 27120, 27220 </t>
  </si>
  <si>
    <t xml:space="preserve">99131720, 99131820, 99131920, 99132020, 99132120, 99132220, 99132320, 99132420, 99132520, 99132620, 99132720, 99132820, 99132920, 99133020, 99133120, 99133220, 99133320 </t>
  </si>
  <si>
    <t>APORTES PATRONALES REAJUSTE NOMINA ENERO 2020</t>
  </si>
  <si>
    <t xml:space="preserve">27520, 27620, 27720, 27820, 27920, 28020, 28120, 28220, 28320, 28420, 28520, 28620, 28720, 28820, 28920, 29020, 29120 </t>
  </si>
  <si>
    <t xml:space="preserve">101799120, 101799220, 101799320, 101799420, 101799620, 101799720, 101799820, 101799920, 101800020, 101800120, 101800220, 101800320, 101800420, 101800520, 101800620, 101800720, 101800820 </t>
  </si>
  <si>
    <t>MANO DE OBRA PROCESO DE ACTUALIZACIÓN CATASTRAL URBANA EN 8 MUNICIPIOS DE ACUERDO A CONVENIO SUSCRITO CON LA GOBERNACIÓN DE RISARALDA.</t>
  </si>
  <si>
    <t>DECLARACION DE INDUSTRIA Y COMERCIO MARZO-ABRIL 2020 T. RISARALDA</t>
  </si>
  <si>
    <t xml:space="preserve">30020 </t>
  </si>
  <si>
    <t xml:space="preserve">116381820 </t>
  </si>
  <si>
    <t>REAJUSTE APORTES PATRONALES  NOMINA FEBRERO 2020</t>
  </si>
  <si>
    <t xml:space="preserve">30420, 30520, 30620, 30720, 30820, 30920, 31020, 31120, 31220, 31320, 31420, 31520, 31620, 31720, 31820, 31920, 32020 </t>
  </si>
  <si>
    <t xml:space="preserve">118205920, 118206020, 118206120, 118206220, 118206320, 118206420, 118206520, 118206620, 118206720, 118206820, 118206920, 118207020, 118207120, 118207220, 118207320, 118207420, 118207520 </t>
  </si>
  <si>
    <t>NOMINA T. RISARALDA MAYO 2020</t>
  </si>
  <si>
    <t xml:space="preserve">32820, 32920, 33020, 33120, 33220, 33320, 33420, 33520, 33620, 33720, 33820, 33920, 34020, 34120, 34220, 34320, 34420, 34520, 34620, 34720, 34820, 34920, 35020, 35120, 35220, 35320, 35420, 35520, 35620, 35720, 35820, 35920, 36020, 36120 </t>
  </si>
  <si>
    <t xml:space="preserve">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t>
  </si>
  <si>
    <t>APORTES PATRONALES EN NOMINA T. RISARALDA MAYO 2020</t>
  </si>
  <si>
    <t xml:space="preserve">36220, 36320, 36420, 36520, 36620, 36720, 36820, 36920, 37020, 37120, 37220, 37320, 37420, 37520, 37620, 37720, 37820 </t>
  </si>
  <si>
    <t xml:space="preserve">125872320, 125872420, 125872520, 125872620, 125872820, 125872920, 125873020, 125873120, 125873220, 125873320, 125873420, 125873520, 125873620, 125873820, 125874020, 125874120, 125874220 </t>
  </si>
  <si>
    <t>PRIMA DE SERVICIOS T. RISARALDA JUNIO 2020</t>
  </si>
  <si>
    <t xml:space="preserve">39020, 39120, 39220, 39320, 39420, 39520, 39620, 39720, 39820, 39920, 40020, 40120, 40220, 40320, 40420, 40520, 40620, 40720, 40820, 40920, 41020, 41120, 41220, 41320, 41420, 41520, 41620 </t>
  </si>
  <si>
    <t xml:space="preserve">142123320, 142123420, 142123520, 142123620, 142123720, 142123820, 142123920, 142124020, 142124120, 142124220, 142124320, 142124420, 142124520, 142124620, 142124720, 142124820, 142124920, 142125020, 142125120, 142125220, 142125320, 142125420, 142125520, 142125620, 142125720, 142125820, 142125920 </t>
  </si>
  <si>
    <t>NOMINA JUNIO 2020 T. RISARALDA</t>
  </si>
  <si>
    <t xml:space="preserve">43420, 43520, 43620, 43720, 43820, 43920, 44020, 44120, 44220, 44320, 44420, 44520, 44620, 44720, 44820, 44920, 45020, 45120, 45220, 45320, 45420, 45520, 45620, 45720, 45820, 45920, 46020, 46120, 46220, 46320, 46420, 46520, 46620, 46720, 46820, 46920 </t>
  </si>
  <si>
    <t xml:space="preserve">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t>
  </si>
  <si>
    <t>APORTES PATRONALES NOMINA JUNIO 2020</t>
  </si>
  <si>
    <t xml:space="preserve">11920 </t>
  </si>
  <si>
    <t xml:space="preserve">47020, 47120, 47220, 47320, 47420, 47520, 47620, 47720, 47820, 47920, 48020, 48120, 48220, 48320, 48420, 48520, 48620 </t>
  </si>
  <si>
    <t xml:space="preserve">156770520, 156770620, 156770720, 156770820, 156770920, 156771020, 156771120, 156771220, 156771320, 156771420, 156771520, 156771620, 156771720, 156771820, 156771920, 156772020, 156772220 </t>
  </si>
  <si>
    <t>DECLARACION INDUSTRIA Y COMERCIO T. RISARALDA MAYO-JUNIO 2020</t>
  </si>
  <si>
    <t xml:space="preserve">15720 </t>
  </si>
  <si>
    <t xml:space="preserve">176267420 </t>
  </si>
  <si>
    <t>NOMINA T. RISARALDA JULIO 2020</t>
  </si>
  <si>
    <t xml:space="preserve">16720, 16820 </t>
  </si>
  <si>
    <t xml:space="preserve">53320, 53420, 53520, 53620, 53720, 53820, 53920, 54020, 54120, 54220, 54320, 54420, 54520, 54620, 54720, 54820, 54920, 55020, 55120, 55220, 55320, 55420, 55520, 55620, 55720, 55820, 55920, 56020, 56120 </t>
  </si>
  <si>
    <t xml:space="preserve">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t>
  </si>
  <si>
    <t>APORTES PATRONALES NOMINA JULIO 2020 T. RISARALDA</t>
  </si>
  <si>
    <t xml:space="preserve">16920 </t>
  </si>
  <si>
    <t xml:space="preserve">56220, 56320, 56420, 56520, 56620, 56720, 56820, 56920, 57020, 57120, 57220, 57320, 57420, 57520, 57620, 57720, 57820 </t>
  </si>
  <si>
    <t xml:space="preserve">194619720, 194619820, 194619920, 194620020, 194620120, 194620220, 194620320, 194620420, 194620520, 194620620, 194620720, 194620820, 194620920, 194621020, 194621120, 194621220, 194621320 </t>
  </si>
  <si>
    <t>REVISION TECNOMECANICA 2 VEHICULOS SUSCRITOS A LA T. RISARALDA AÑO 2020</t>
  </si>
  <si>
    <t xml:space="preserve">17320 </t>
  </si>
  <si>
    <t>TERRITORIAL SANTANDER</t>
  </si>
  <si>
    <t>ASIGNACION PRESUPUESTAL SERV. ENERGIA, ACUEDUCTO, ALCANTARILLADO Y ASEO VIGENCIA 2020</t>
  </si>
  <si>
    <t>ASIGNACION PRESUPUESTAL SERV. ADMINISTRACION EDIF. CL. 36 B/MANGA Y LOCAL UOC SAN GIL VIGENCIA 2020</t>
  </si>
  <si>
    <t>ASIGNACION PRESUPUESTAL SERV. TELEFONICO  VIGENCIA 2020</t>
  </si>
  <si>
    <t xml:space="preserve">820, 2320, 4320, 5220, 8620, 10320, 12020 </t>
  </si>
  <si>
    <t xml:space="preserve">620, 2620, 4520, 5920, 7420, 13120, 17320 </t>
  </si>
  <si>
    <t xml:space="preserve">620, 8820, 16820, 26020, 35920, 52020, 62720 </t>
  </si>
  <si>
    <t xml:space="preserve">5079120, 29196520, 63202220, 91470820, 119579720, 152358520, 184610620 </t>
  </si>
  <si>
    <t>ASIGNACION PRESUPUESTAL SERV. ADMINISTRACION EDIF. CL. 36 B/MANGA. Y LOCAL UOC SAN GIL VIGENCIA 2020</t>
  </si>
  <si>
    <t>ASIGNACION PRESUPUESTAL P/IMPUESTO PREDIAL 2.020 OF. CRA. 20 Y CL. 36 BUCARAMANGA</t>
  </si>
  <si>
    <t xml:space="preserve">9167420, 9169020 </t>
  </si>
  <si>
    <t>NOMINA ENERO DE 2020</t>
  </si>
  <si>
    <t xml:space="preserve">1120, 1220, 1320, 1420, 1520, 1620, 1720, 1820, 1920, 2020, 2120, 2220, 2320, 2420, 2520, 2620, 2720, 2820, 2920, 3020, 3120, 3220, 3320, 3420, 3520, 3620, 3720, 3820, 3920, 4020, 4120, 4220, 4320, 4420, 4520, 4620, 4720, 4820, 4920, 5020, 5120, 5220, 5320, 5420, 5520, 5620, 5720, 5820, 5920, 6020 </t>
  </si>
  <si>
    <t xml:space="preserve">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t>
  </si>
  <si>
    <t>APORTES NOMINA ENERO DE 2020</t>
  </si>
  <si>
    <t xml:space="preserve">6120, 6220, 6320, 6420, 6520, 6620, 6720, 6820, 6920, 7020, 7120, 7220, 7320, 7420, 7520, 7620 </t>
  </si>
  <si>
    <t xml:space="preserve">10054320, 10054420, 10054520, 10054620, 10054720, 10054820, 10054920, 10055020, 10055120, 10055220, 10055320, 10055420, 10055520, 10055620, 10055720, 10055820 </t>
  </si>
  <si>
    <t>VIATICOS COMISION DIRECTOR TERRITORIAL A BOGOTA FEB. 12 Y 13 DE 2020</t>
  </si>
  <si>
    <t xml:space="preserve">24902420 </t>
  </si>
  <si>
    <t>VIATICOS COMISION ING. SISTEMAS A UOC T. SANTANDER FEB. 17 - 26 DE 2020</t>
  </si>
  <si>
    <t xml:space="preserve">24895220 </t>
  </si>
  <si>
    <t>IE532 ASIGNACION PRESUPUESTO VIATICOS Y GASTOS DE COMISION PROCESO DE CONSERVACION CATASTRAL 2020 T. SANTANDER</t>
  </si>
  <si>
    <t>NOMINA FEBRERO DE 2020</t>
  </si>
  <si>
    <t xml:space="preserve">8920, 9020, 9120, 9220, 9320, 9420, 9520, 9620, 9720, 9820, 9920, 10020, 10120, 10220, 10320, 10420, 10520, 10620, 10720, 10820, 10920, 11020, 11120, 11220, 11320, 11420, 11520, 11620, 11720, 11820, 11920, 12020, 12120, 12220, 12320, 12420, 12520, 12620, 12720, 12820, 12920, 13020, 13120, 13220, 13320, 13420, 13520, 13620 </t>
  </si>
  <si>
    <t xml:space="preserve">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t>
  </si>
  <si>
    <t>APORTES NOMINA FEBRERO 2020</t>
  </si>
  <si>
    <t xml:space="preserve">13720, 13820, 13920, 14020, 14120, 14220, 14320, 14420, 14520, 14620, 14720, 14820, 14920, 15020, 15120 </t>
  </si>
  <si>
    <t xml:space="preserve">33974320, 33974420, 33974520, 33974620, 33974720, 33974820, 33974920, 33975020, 33975120, 33975220, 33975320, 33975420, 33975520, 33975620, 33975720 </t>
  </si>
  <si>
    <t>SUMINISTRO COMBUSTIBLE VEHICULOS TERRITORIAL SANTANDER.</t>
  </si>
  <si>
    <t>IE913 ASIGN. PRESTACION DE SERVICIOS PERSONALES PARA REALIZAR ACTIVIDADES DE RECONOCIMIENTO PREDIAL URBANO Y RURAL PARA LA ATENCION DE TRAMITES EN LOS PROCESOS CATASTRALES DE LA DIRECCION TERRITORIAL SANTANDER Y SUS UOC</t>
  </si>
  <si>
    <t xml:space="preserve">7320, 7420, 7520, 7620, 7720, 7820, 8120 </t>
  </si>
  <si>
    <t xml:space="preserve">7720, 8020, 8620, 8720, 9020, 9320, 9520 </t>
  </si>
  <si>
    <t>IE913 ASIGN. PRESTACION DE SERVICIOS PERSONALES PARA REALIZAR ACTIVIDADES DE APOYO EN OFICINA DENTRO DE LOS PROCESOS CATASTRALES EN LA DIRECCION TERRITORIAL SANTANDER Y SUS UOC</t>
  </si>
  <si>
    <t xml:space="preserve">3920, 4020, 4220 </t>
  </si>
  <si>
    <t xml:space="preserve">5020, 5120, 5520 </t>
  </si>
  <si>
    <t>IE913 ASIGN. PRESTACION DE SERVICIOS PERSONALES PARA REALIZAR ACTIVIDADES DE APOYO OPERATIVO EN  LOS PROCESOS CATASTRALES EN LA DIRECCION TERRITORIAL SANTANDER Y SUS UOC</t>
  </si>
  <si>
    <t xml:space="preserve">5620, 5720, 5820, 5920, 6020, 6120, 6220, 6320, 6420, 6520, 6620, 6720 </t>
  </si>
  <si>
    <t xml:space="preserve">7120, 7320, 8120, 8220, 8420, 8520, 8820, 8920, 9120, 9220, 9420, 12820 </t>
  </si>
  <si>
    <t>IE913 ASIGN. PRESTACION DE SERVICIOS  DE APOYO A LA GESTION EN VENTANILLA PARA ATENCION AL PUBLICO EN  LOS PROCESOS CATASTRALES DE LA DIRECCION TERRITORIAL SANTANDER Y SUS UOC</t>
  </si>
  <si>
    <t>IE913 ASIGN. PRESTACION DE SERVICIOS  DE APOYO A LA GESTION DESARROLLADA EN PROCESOS CATASTRALES DE LA DIRECCION TERRITORIAL SANTANDER Y SUS UOC</t>
  </si>
  <si>
    <t xml:space="preserve">4720, 4820, 4920 </t>
  </si>
  <si>
    <t xml:space="preserve">5220, 5620, 7220 </t>
  </si>
  <si>
    <t>IE913 ASIGN. PRESTACION DE SERVICIOS  PERSONALES PARA REALIZAR ACTIVIDADES DE DIGITALIZACION Y GENERACION DE PRODUCTOS DE LA INFORMACION CATASTRAL EN LA DIRECCION TERRITORIAL SANTANDER Y SUS UOC</t>
  </si>
  <si>
    <t>IE914 ASIGN. MANUTENCION Y PRESTACION DE SERVICIOS  PERSONALES PARA ADELANTAR ACTIVIDADES DE RECONOCIMIENTO PREDIAL URBANO Y RURAL, EN ATENCION A LOS REQUERIMIENTOS ADMINISTRATIVOS Y JUDICIALES DEL PROCESO DE RESTITUCION DE TIERRAS EN LA DIRECCION TE</t>
  </si>
  <si>
    <t xml:space="preserve">15620 </t>
  </si>
  <si>
    <t>GASTOS COMISION DIRECTOR TERRITORIAL SANTANDER RESOLUCION 256 (02-03-2020)</t>
  </si>
  <si>
    <t>ASIGN. PPTAL. PG. IMPTO. INDUSTRIA Y COMERCIO MPIO. B/MANGA. AÑO 2019</t>
  </si>
  <si>
    <t xml:space="preserve">16620 </t>
  </si>
  <si>
    <t xml:space="preserve">59962720 </t>
  </si>
  <si>
    <t xml:space="preserve">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t>
  </si>
  <si>
    <t xml:space="preserve">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t>
  </si>
  <si>
    <t>APORTES NOMINA MARZO DE 2020</t>
  </si>
  <si>
    <t xml:space="preserve">23620, 23720, 23820, 23920, 24020, 24120, 24220, 24320, 24420, 24520, 24620, 24720, 24820, 24920, 25020 </t>
  </si>
  <si>
    <t xml:space="preserve">65993520, 65993620, 65993720, 65993820, 65993920, 65994020, 65994120, 65994220, 65994320, 65994420, 65994520, 65994620, 65994720, 65994820, 65994920 </t>
  </si>
  <si>
    <t>ASIGN. PPTAL. IMPLEMENTACIÓN SISTEMAS DE GESTIÓN - FORTALECIMIENTO DE LA GESTIÓN INSTITUCIONAL DEL IGAC A NIVEL NACIONAL</t>
  </si>
  <si>
    <t>NOMINA ABRIL DE 2020</t>
  </si>
  <si>
    <t xml:space="preserve">26220, 26320, 26420, 26520, 26620, 26720, 26820, 26920, 27020, 27120, 27220, 27320, 27420, 27520, 27620, 27720, 27820, 27920, 28020, 28120, 28220, 28320, 28420, 28520, 28620, 28720, 28820, 28920, 29020, 29120, 29220, 29320, 29420, 29520, 29620, 29720, 29820, 29920, 30020, 30120, 30220, 30320, 30420, 30520, 30620, 30720 </t>
  </si>
  <si>
    <t xml:space="preserve">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t>
  </si>
  <si>
    <t>APORTES NOMINA ABRIL DE 2020</t>
  </si>
  <si>
    <t xml:space="preserve">30820, 30920, 31020, 31120, 31220, 31320, 31420, 31520, 31620, 31720, 31820, 31920, 32020, 32120, 32220 </t>
  </si>
  <si>
    <t xml:space="preserve">99626720, 99626820, 99626920, 99627020, 99627120, 99627220, 99627320, 99627420, 99627520, 99627620, 99627720, 99627820, 99627920, 99628020, 99628120 </t>
  </si>
  <si>
    <t>RETROACTIVO APORTES NOMINA ENERO Y FEBRERO DE 2020</t>
  </si>
  <si>
    <t xml:space="preserve">32420, 32520, 32620, 32720, 32820, 32920, 33020, 33120, 33220, 33320, 33420, 33520, 33620, 33720 </t>
  </si>
  <si>
    <t xml:space="preserve">104677420, 104677520, 104677620, 104677720, 104677820, 104677920, 104678020, 104678120, 104678220, 104678320, 104678420, 104678520, 104678620, 104678720 </t>
  </si>
  <si>
    <t>COMPLEMENTO VR. PLANILLAS RETROACTIVO APORTES NOMINA ENERO Y FEBRERO DE 2020</t>
  </si>
  <si>
    <t xml:space="preserve">34520, 34620, 34720, 34820, 34920, 35020, 35120, 35220, 35320 </t>
  </si>
  <si>
    <t xml:space="preserve">116006720, 116006820, 116006920, 116007020, 116007120, 116007220, 116007320, 116007420, 116007520 </t>
  </si>
  <si>
    <t xml:space="preserve">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t>
  </si>
  <si>
    <t xml:space="preserve">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t>
  </si>
  <si>
    <t>APORTES NOMINA MAYO DE 2020</t>
  </si>
  <si>
    <t xml:space="preserve">41920, 42020, 42120, 42220, 42320, 42420, 42520, 42620, 42720, 42820, 42920, 43020, 43120, 43220, 43320 </t>
  </si>
  <si>
    <t xml:space="preserve">125287420, 125287520, 125287620, 125287720, 125287820, 125287920, 125288020, 125288120, 125288220, 125288320, 125288420, 125288520, 125288620, 125288720, 125288820 </t>
  </si>
  <si>
    <t>CI 22 - IE1211 ASIGNAC. PRESUPUESTO CONTROL DE CALIDAD AVALUOS COMERCIALES 2020</t>
  </si>
  <si>
    <t>CI 22 - IE1211 ASIGNAC. PRESUPUESTO GAST. DE MANUTENCION AVALUOS COMERCIALES 2020</t>
  </si>
  <si>
    <t xml:space="preserve">11220 </t>
  </si>
  <si>
    <t xml:space="preserve">69720 </t>
  </si>
  <si>
    <t xml:space="preserve">194668720 </t>
  </si>
  <si>
    <t>MEMORANDO IE1666 EJECUTAR PROCESOS  DE CONSERVACION CATASTRAL</t>
  </si>
  <si>
    <t xml:space="preserve">9520, 9620 </t>
  </si>
  <si>
    <t xml:space="preserve">16120, 16220 </t>
  </si>
  <si>
    <t>PRIMA DE SERVICIOS 2020</t>
  </si>
  <si>
    <t xml:space="preserve">44920, 45020, 45120, 45220, 45320, 45420, 45520, 45620, 45720, 45820, 45920, 46020, 46120, 46220, 46320, 46420, 46520, 46620, 46720, 46820, 46920, 47020, 47120, 47220, 47320, 47420, 47520, 47620, 47720, 47820, 47920, 48020, 48120, 48220, 48320, 48420, 48520, 48620, 48720, 48820, 48920, 49020 </t>
  </si>
  <si>
    <t xml:space="preserve">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t>
  </si>
  <si>
    <t>IE289 PREST. DE SERV. PERSONALES PARA REALIZAR ACTIVIDADES DE  APOYO   PARA  OFICINA Y TERRENO  (URBANO - RURAL) DENTRO DE LOS PROCESOS  DE CONSERVACION CATASTRAL EN LA DIRECCIÓN TERRITORIAL SANTANDER Y SUS UOC</t>
  </si>
  <si>
    <t xml:space="preserve">10820, 10920 </t>
  </si>
  <si>
    <t xml:space="preserve">16920, 17020 </t>
  </si>
  <si>
    <t>IE 289 PREST. DE SERV. PERSONALES PARA REALIZAR ACTIV. DE DIGITALIZACIÓN  Y SOPORTE GRAFICO  DE LA INFORMACIÓN CATASTRAL EN LA DIRECCIÓN T. SANTANDER Y SUS UOC.</t>
  </si>
  <si>
    <t xml:space="preserve">10520, 10620 </t>
  </si>
  <si>
    <t xml:space="preserve">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t>
  </si>
  <si>
    <t xml:space="preserve">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t>
  </si>
  <si>
    <t>APORTES NOMINA JUNIO DE 2020</t>
  </si>
  <si>
    <t xml:space="preserve">57320, 57420, 57520, 57620, 57720, 57820, 57920, 58020, 58120, 58220, 58320, 58420, 58520, 58620, 58720, 58820 </t>
  </si>
  <si>
    <t xml:space="preserve">156723620, 156723720, 156723820, 156723920, 156724020, 156724120, 156724220, 156724320, 156724420, 156724520, 156724620, 156724720, 156724820, 156724920, 156725020, 156725120 </t>
  </si>
  <si>
    <t>ASIGN. PPTAL. P/INSTALACION VENTANILLAS DT. SANTANDER, UOC BARRANCABERMEJA, SAN GIL Y VELEZ</t>
  </si>
  <si>
    <t>PREST. SERV. DE APOYO A LA GESTIÓN PARA ADELANTAR LABORES PROPIAS DE LA SECRETARIA DENTRO DEL PROCESO DE CONSERVACION DE LA TERRITORIAL SANTANDER Y SUS UOC.</t>
  </si>
  <si>
    <t xml:space="preserve">12320, 12420 </t>
  </si>
  <si>
    <t xml:space="preserve">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t>
  </si>
  <si>
    <t xml:space="preserve">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t>
  </si>
  <si>
    <t>APORTES NOMINA JULIO DE 2020</t>
  </si>
  <si>
    <t xml:space="preserve">68120, 68220, 68320, 68420, 68520, 68620, 68720, 68820, 68920, 69020, 69120, 69220, 69320, 69420, 69520, 69620 </t>
  </si>
  <si>
    <t xml:space="preserve">194639920, 194640020, 194640120, 194640220, 194640320, 194640420, 194640520, 194640620, 194640720, 194640820, 194640920, 194641020, 194641120, 194641220, 194641320, 194641420 </t>
  </si>
  <si>
    <t xml:space="preserve">73320 </t>
  </si>
  <si>
    <t xml:space="preserve">178020, 182120, 265520, 270420, 346520, 515020, 603020 </t>
  </si>
  <si>
    <t xml:space="preserve">66420 </t>
  </si>
  <si>
    <t xml:space="preserve">107220, 154520, 271120, 321020, 346320, 511520, 557320 </t>
  </si>
  <si>
    <t xml:space="preserve">35866820, 99293420, 105770420, 125587120, 166707420, 187044420 </t>
  </si>
  <si>
    <t xml:space="preserve">66320 </t>
  </si>
  <si>
    <t xml:space="preserve">136620 </t>
  </si>
  <si>
    <t xml:space="preserve">129920 </t>
  </si>
  <si>
    <t xml:space="preserve">265220, 265320, 326920, 391720, 509820 </t>
  </si>
  <si>
    <t xml:space="preserve">87632120, 87633320, 109416320, 132546820, 164519420 </t>
  </si>
  <si>
    <t xml:space="preserve">84820 </t>
  </si>
  <si>
    <t xml:space="preserve">84920 </t>
  </si>
  <si>
    <t xml:space="preserve">84520 </t>
  </si>
  <si>
    <t xml:space="preserve">163020, 252920, 313720, 346820, 510120, 557820 </t>
  </si>
  <si>
    <t xml:space="preserve">45288620, 83896920, 105017620, 129079420, 166783420, 193471320 </t>
  </si>
  <si>
    <t xml:space="preserve">66520 </t>
  </si>
  <si>
    <t xml:space="preserve">72320 </t>
  </si>
  <si>
    <t xml:space="preserve">154420, 253020, 313620, 346920, 510420, 600620 </t>
  </si>
  <si>
    <t xml:space="preserve">35857220, 81494320, 105026520, 129077420, 166981720, 196710620 </t>
  </si>
  <si>
    <t xml:space="preserve">84620 </t>
  </si>
  <si>
    <t xml:space="preserve">84720 </t>
  </si>
  <si>
    <t xml:space="preserve">45353920, 83894520, 103693320, 129101720, 166758720 </t>
  </si>
  <si>
    <t xml:space="preserve">79920 </t>
  </si>
  <si>
    <t xml:space="preserve">159520 </t>
  </si>
  <si>
    <t xml:space="preserve">41234520 </t>
  </si>
  <si>
    <t xml:space="preserve">76820 </t>
  </si>
  <si>
    <t xml:space="preserve">70620 </t>
  </si>
  <si>
    <t xml:space="preserve">109120, 109220, 110020, 110120, 159420, 241720, 327520, 557220 </t>
  </si>
  <si>
    <t xml:space="preserve">37916020, 37922120, 40953020, 67708620, 110861020, 187079520 </t>
  </si>
  <si>
    <t xml:space="preserve">4420, 30120, 44420, 46820, 53620, 78620 </t>
  </si>
  <si>
    <t xml:space="preserve">57120, 78920, 109920, 137820, 219120 </t>
  </si>
  <si>
    <t xml:space="preserve">97420, 159320, 245420, 313220, 511820 </t>
  </si>
  <si>
    <t xml:space="preserve">23885920, 40934020, 70246420, 102555520, 166563020 </t>
  </si>
  <si>
    <t xml:space="preserve">3020, 3120, 3220, 17420, 17520, 17620, 17720, 34720, 34820, 34920, 35020, 39120, 50520, 50620, 50720, 50820, 59820, 59920, 60020, 60120, 61920 </t>
  </si>
  <si>
    <t xml:space="preserve">58220, 58520, 58620, 64120, 64220, 64420, 65620, 88920, 89120, 89220, 89420, 98220, 134220, 134320, 134420, 134520, 169220, 169420, 169520, 169620, 171420 </t>
  </si>
  <si>
    <t xml:space="preserve">98820, 99020, 99120, 105220, 105420, 105520, 107020, 168920, 169220, 169320, 169620, 173820, 269420, 269520, 269620, 269720, 344120, 344220, 344320, 344420, 346220 </t>
  </si>
  <si>
    <t xml:space="preserve">22522920, 22526620, 22529820, 25233320, 25241920, 25248720, 25255620, 45384820, 45387220, 45389220, 45390220, 51026520, 93959220, 95414820, 96074620, 96077020, 119028120, 119044020, 119057320, 119058920, 122315720 </t>
  </si>
  <si>
    <t xml:space="preserve">58720 </t>
  </si>
  <si>
    <t xml:space="preserve">104020 </t>
  </si>
  <si>
    <t xml:space="preserve">22431120, 22450920 </t>
  </si>
  <si>
    <t xml:space="preserve">99020 </t>
  </si>
  <si>
    <t xml:space="preserve">182620 </t>
  </si>
  <si>
    <t xml:space="preserve">67185920 </t>
  </si>
  <si>
    <t xml:space="preserve">9420, 9520, 37520, 42920, 93820 </t>
  </si>
  <si>
    <t xml:space="preserve">48920, 49020, 94720, 105020, 276920 </t>
  </si>
  <si>
    <t xml:space="preserve">90420, 90520, 172220, 177820, 610920 </t>
  </si>
  <si>
    <t xml:space="preserve">16457420, 16461320, 48796520, 63577620, 201810820 </t>
  </si>
  <si>
    <t xml:space="preserve">90020 </t>
  </si>
  <si>
    <t xml:space="preserve">173320, 268220 </t>
  </si>
  <si>
    <t xml:space="preserve">49052720, 91321720 </t>
  </si>
  <si>
    <t xml:space="preserve">3420, 3520, 3720, 3820, 3920, 4020, 4120, 4220, 6820 </t>
  </si>
  <si>
    <t xml:space="preserve">50320, 50420, 50520, 50620, 50720, 50820, 50920, 51020, 55120 </t>
  </si>
  <si>
    <t xml:space="preserve">66820 </t>
  </si>
  <si>
    <t xml:space="preserve">4520, 4620, 4720, 4820, 4920, 5020, 5320, 5420, 5520, 5620, 5720, 5820 </t>
  </si>
  <si>
    <t xml:space="preserve">55020, 55220, 55320, 55420, 55620, 55720, 55820, 56020, 57020, 64720 </t>
  </si>
  <si>
    <t xml:space="preserve">92920 </t>
  </si>
  <si>
    <t xml:space="preserve">174420, 252520, 272620, 395120, 519020, 604420 </t>
  </si>
  <si>
    <t xml:space="preserve">51703920, 75421420, 100966220, 135095820, 169393720, 199929420 </t>
  </si>
  <si>
    <t xml:space="preserve">10220 </t>
  </si>
  <si>
    <t xml:space="preserve">113420 </t>
  </si>
  <si>
    <t xml:space="preserve">249020, 323320, 343920, 513420, 606920 </t>
  </si>
  <si>
    <t xml:space="preserve">8620, 8720, 8820, 8920, 9020, 9120 </t>
  </si>
  <si>
    <t xml:space="preserve">72520, 83420, 85120, 85320, 91020 </t>
  </si>
  <si>
    <t xml:space="preserve">15220, 41320 </t>
  </si>
  <si>
    <t xml:space="preserve">93520, 129020 </t>
  </si>
  <si>
    <t xml:space="preserve">6920, 9720 </t>
  </si>
  <si>
    <t xml:space="preserve">63520, 131520 </t>
  </si>
  <si>
    <t xml:space="preserve">7120, 7220, 7320, 7820, 7920, 9820, 9920, 10020, 10120, 18620, 18720, 19620, 36920, 43020, 43220, 43920, 44820, 46120, 49420, 57120 </t>
  </si>
  <si>
    <t xml:space="preserve">66620, 68120, 68720, 72020, 82020, 82120, 86720, 87920, 88020, 88520, 90320, 99420, 120320, 131720, 132920, 148020, 162620, 163020, 170320, 186020 </t>
  </si>
  <si>
    <t xml:space="preserve">AUXILIO DE CESANTÍAS </t>
  </si>
  <si>
    <t xml:space="preserve">9086820 </t>
  </si>
  <si>
    <t xml:space="preserve">68920 </t>
  </si>
  <si>
    <t xml:space="preserve">86420 </t>
  </si>
  <si>
    <t xml:space="preserve">64620 </t>
  </si>
  <si>
    <t xml:space="preserve">64520 </t>
  </si>
  <si>
    <t xml:space="preserve">65920 </t>
  </si>
  <si>
    <t xml:space="preserve">64320 </t>
  </si>
  <si>
    <t xml:space="preserve">71720 </t>
  </si>
  <si>
    <t xml:space="preserve">88620 </t>
  </si>
  <si>
    <t xml:space="preserve">168720, 254220, 345920, 460120, 551220 </t>
  </si>
  <si>
    <t xml:space="preserve">44532920, 76542420, 122326820, 148549120, 179862920 </t>
  </si>
  <si>
    <t xml:space="preserve">	
PAGO NOMINA MES DE ENERO DE 2020</t>
  </si>
  <si>
    <t xml:space="preserve">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t>
  </si>
  <si>
    <t xml:space="preserve">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t>
  </si>
  <si>
    <t xml:space="preserve">10320 </t>
  </si>
  <si>
    <t xml:space="preserve">88720 </t>
  </si>
  <si>
    <t xml:space="preserve">43120, 43220, 43320, 43420, 43520, 43620, 43720, 43820, 43920, 44020, 44120, 44220, 44320, 44420, 44520, 44620, 44720, 44820, 44920, 45020, 45120, 45220, 45320, 45420, 45520, 45620 </t>
  </si>
  <si>
    <t xml:space="preserve">10550220, 10550320, 10550420, 10550520, 10550620, 10550720, 10550820, 10550920, 10551020, 10551120, 10551220, 10551320, 10551420, 10551520, 10551620, 10551720, 10551820, 10551920, 10552020, 10552120, 10552220, 10552320, 10552420, 10552520, 10552620, 10552720 </t>
  </si>
  <si>
    <t xml:space="preserve">68020 </t>
  </si>
  <si>
    <t xml:space="preserve">PRESTACIÓN DE SERVICIOS PROFESIONALES PARA ADELANTAR EL SEGUIMIENTO, CONTROL Y ACOMPAÑAMIENTO A LA IMPLEMENTACIÓN DE LA GESTIÓN CATASTRAL CON ENFOQUE MULTIPROPÓSITO, EL PROCESO DE HABILITACIÓN DE GESTORES CATASTRALES Y EL DESARROLLO DEL CRÉDITO </t>
  </si>
  <si>
    <t xml:space="preserve">74320 </t>
  </si>
  <si>
    <t xml:space="preserve">12020 </t>
  </si>
  <si>
    <t xml:space="preserve">79820 </t>
  </si>
  <si>
    <t xml:space="preserve">26320 </t>
  </si>
  <si>
    <t xml:space="preserve">85820 </t>
  </si>
  <si>
    <t xml:space="preserve">166120, 245020, 320720, 393920, 515220, 606220 </t>
  </si>
  <si>
    <t xml:space="preserve">44103820, 70164420, 105583620, 134970220, 168244820, 200515820 </t>
  </si>
  <si>
    <t xml:space="preserve">11320 </t>
  </si>
  <si>
    <t xml:space="preserve">86920 </t>
  </si>
  <si>
    <t xml:space="preserve">166220, 245220, 322820, 393620, 515720, 605120 </t>
  </si>
  <si>
    <t xml:space="preserve">44182920, 71443320, 108795320, 134965220, 168396120, 200456020 </t>
  </si>
  <si>
    <t xml:space="preserve">44620 </t>
  </si>
  <si>
    <t xml:space="preserve">147320 </t>
  </si>
  <si>
    <t xml:space="preserve">321720, 321820, 394220, 517220, 610820 </t>
  </si>
  <si>
    <t xml:space="preserve">105784920, 105785720, 134991520, 169696120, 201803320 </t>
  </si>
  <si>
    <t xml:space="preserve">24020 </t>
  </si>
  <si>
    <t xml:space="preserve">82220 </t>
  </si>
  <si>
    <t xml:space="preserve">165820, 245120, 322920, 393120, 515920, 606420 </t>
  </si>
  <si>
    <t xml:space="preserve">44013220, 71450920, 108766420, 134922120, 169646020, 200525220 </t>
  </si>
  <si>
    <t xml:space="preserve">24120 </t>
  </si>
  <si>
    <t xml:space="preserve">83520 </t>
  </si>
  <si>
    <t xml:space="preserve">165920, 246220, 318220, 393520, 517320, 610320 </t>
  </si>
  <si>
    <t xml:space="preserve">44031620, 71997020, 105153820, 134944920, 169698720, 201294720 </t>
  </si>
  <si>
    <t xml:space="preserve">38320 </t>
  </si>
  <si>
    <t xml:space="preserve">110520 </t>
  </si>
  <si>
    <t xml:space="preserve">246020, 321520, 395720, 515820, 610720 </t>
  </si>
  <si>
    <t xml:space="preserve">71305020, 105779520, 135175520, 169642420, 201797720 </t>
  </si>
  <si>
    <t xml:space="preserve">85220 </t>
  </si>
  <si>
    <t xml:space="preserve">166020, 244920, 320620, 392020, 516020, 605220 </t>
  </si>
  <si>
    <t xml:space="preserve">44054120, 70177420, 105502020, 134899220, 169650520, 200452520 </t>
  </si>
  <si>
    <t xml:space="preserve">46920 </t>
  </si>
  <si>
    <t xml:space="preserve">144920 </t>
  </si>
  <si>
    <t xml:space="preserve">PRESTACIÓN DE SERVICIOS PROFESIONALES PARA LLEVAR A CABO LA OPERACIÓN, MONITOREO Y SOPORTE TECNICO A LAS INFRAESTRUCTURAS TECNOLOGICAS ASIGNADAS POR LA OFICINA DE INFORMATICA Y TELECOMUNICACIONES </t>
  </si>
  <si>
    <t xml:space="preserve">17020 </t>
  </si>
  <si>
    <t xml:space="preserve">91720 </t>
  </si>
  <si>
    <t xml:space="preserve">107820 </t>
  </si>
  <si>
    <t xml:space="preserve">21020 </t>
  </si>
  <si>
    <t xml:space="preserve">80320 </t>
  </si>
  <si>
    <t xml:space="preserve">161120, 161420, 180220, 254620, 255320, 324720, 405220, 529820 </t>
  </si>
  <si>
    <t xml:space="preserve">42095120, 67101120, 77260620, 108108920, 137488920, 172313520 </t>
  </si>
  <si>
    <t xml:space="preserve">25120 </t>
  </si>
  <si>
    <t xml:space="preserve">83920 </t>
  </si>
  <si>
    <t xml:space="preserve">41520 </t>
  </si>
  <si>
    <t xml:space="preserve">117420 </t>
  </si>
  <si>
    <t xml:space="preserve">75416820, 117969220, 153009520, 185202020 </t>
  </si>
  <si>
    <t xml:space="preserve">34520 </t>
  </si>
  <si>
    <t xml:space="preserve">130720 </t>
  </si>
  <si>
    <t xml:space="preserve">28920 </t>
  </si>
  <si>
    <t xml:space="preserve">92320 </t>
  </si>
  <si>
    <t xml:space="preserve">78220 </t>
  </si>
  <si>
    <t xml:space="preserve">39620 </t>
  </si>
  <si>
    <t xml:space="preserve">117120 </t>
  </si>
  <si>
    <t xml:space="preserve">87240420, 108126420, 137790920, 177028620, 187104120 </t>
  </si>
  <si>
    <t xml:space="preserve">20820, 21320 </t>
  </si>
  <si>
    <t xml:space="preserve">93120, 94020 </t>
  </si>
  <si>
    <t xml:space="preserve">24920, 26520 </t>
  </si>
  <si>
    <t xml:space="preserve">117020, 129320 </t>
  </si>
  <si>
    <t xml:space="preserve">75408820, 77920220, 85867920, 86397920, 113078820, 113473420, 147720720, 158991720, 178875720, 184001820, 199948520 </t>
  </si>
  <si>
    <t xml:space="preserve">15020 </t>
  </si>
  <si>
    <t xml:space="preserve">91620 </t>
  </si>
  <si>
    <t xml:space="preserve">78720 </t>
  </si>
  <si>
    <t xml:space="preserve">34320 </t>
  </si>
  <si>
    <t xml:space="preserve">123120 </t>
  </si>
  <si>
    <t xml:space="preserve">26420 </t>
  </si>
  <si>
    <t xml:space="preserve">63220 </t>
  </si>
  <si>
    <t xml:space="preserve">12982320 </t>
  </si>
  <si>
    <t xml:space="preserve">80920 </t>
  </si>
  <si>
    <t xml:space="preserve">12720 </t>
  </si>
  <si>
    <t xml:space="preserve">80820 </t>
  </si>
  <si>
    <t xml:space="preserve">20320 </t>
  </si>
  <si>
    <t xml:space="preserve">81020 </t>
  </si>
  <si>
    <t xml:space="preserve">81120 </t>
  </si>
  <si>
    <t xml:space="preserve">81320 </t>
  </si>
  <si>
    <t xml:space="preserve">16220 </t>
  </si>
  <si>
    <t xml:space="preserve">80620 </t>
  </si>
  <si>
    <t xml:space="preserve">26720 </t>
  </si>
  <si>
    <t xml:space="preserve">92720 </t>
  </si>
  <si>
    <t xml:space="preserve">16120 </t>
  </si>
  <si>
    <t xml:space="preserve">80720 </t>
  </si>
  <si>
    <t xml:space="preserve">18420 </t>
  </si>
  <si>
    <t xml:space="preserve">72120 </t>
  </si>
  <si>
    <t xml:space="preserve">81220 </t>
  </si>
  <si>
    <t xml:space="preserve">26520 </t>
  </si>
  <si>
    <t xml:space="preserve">64120 </t>
  </si>
  <si>
    <t xml:space="preserve">13051920 </t>
  </si>
  <si>
    <t xml:space="preserve">85420 </t>
  </si>
  <si>
    <t xml:space="preserve">95720 </t>
  </si>
  <si>
    <t xml:space="preserve">172320, 262220, 342920, 461820, 550720 </t>
  </si>
  <si>
    <t xml:space="preserve">47364020, 85857520, 116449620, 150212720, 179861420 </t>
  </si>
  <si>
    <t xml:space="preserve">86520 </t>
  </si>
  <si>
    <t xml:space="preserve">83120 </t>
  </si>
  <si>
    <t xml:space="preserve">89020 </t>
  </si>
  <si>
    <t xml:space="preserve">86620 </t>
  </si>
  <si>
    <t xml:space="preserve">27520 </t>
  </si>
  <si>
    <t xml:space="preserve">68720 </t>
  </si>
  <si>
    <t xml:space="preserve">13570720 </t>
  </si>
  <si>
    <t xml:space="preserve">85520 </t>
  </si>
  <si>
    <t xml:space="preserve">59720, 60720 </t>
  </si>
  <si>
    <t xml:space="preserve">101020, 102020 </t>
  </si>
  <si>
    <t xml:space="preserve">21423220, 21424420 </t>
  </si>
  <si>
    <t xml:space="preserve">19220, 19820 </t>
  </si>
  <si>
    <t xml:space="preserve">88120, 88220 </t>
  </si>
  <si>
    <t xml:space="preserve">16820 </t>
  </si>
  <si>
    <t xml:space="preserve">77720 </t>
  </si>
  <si>
    <t xml:space="preserve">18320 </t>
  </si>
  <si>
    <t xml:space="preserve">86320 </t>
  </si>
  <si>
    <t xml:space="preserve">19320 </t>
  </si>
  <si>
    <t xml:space="preserve">88320 </t>
  </si>
  <si>
    <t xml:space="preserve">22320, 22420 </t>
  </si>
  <si>
    <t xml:space="preserve">85920, 86220 </t>
  </si>
  <si>
    <t xml:space="preserve">15320, 15420, 15520 </t>
  </si>
  <si>
    <t xml:space="preserve">77920, 78020, 78620 </t>
  </si>
  <si>
    <t xml:space="preserve">16320, 17120, 17220, 18220, 18820 </t>
  </si>
  <si>
    <t xml:space="preserve">77820, 78320, 78420, 78520, 85620 </t>
  </si>
  <si>
    <t xml:space="preserve">96320 </t>
  </si>
  <si>
    <t xml:space="preserve">18120, 18520, 19120, 19520 </t>
  </si>
  <si>
    <t xml:space="preserve">90520, 90620, 90720, 90820 </t>
  </si>
  <si>
    <t xml:space="preserve">24720 </t>
  </si>
  <si>
    <t xml:space="preserve">92620 </t>
  </si>
  <si>
    <t xml:space="preserve">23620, 23920 </t>
  </si>
  <si>
    <t xml:space="preserve">92820, 93020 </t>
  </si>
  <si>
    <t xml:space="preserve">24220 </t>
  </si>
  <si>
    <t xml:space="preserve">93320 </t>
  </si>
  <si>
    <t xml:space="preserve">26820, 27620 </t>
  </si>
  <si>
    <t xml:space="preserve">95520, 95620 </t>
  </si>
  <si>
    <t xml:space="preserve">PRESTACIÓN DE SERVICIOS PROFESIONALES  PARA ACTUAR COMO AUXILIARES 
 DE LA JUSTICIA Y EN LA EJECUCIÓN DE AVALUOS   COMERCIALES  DE LOS BIENES INMUEBLES EN TODO EL PAIS, DE ACUERDO  A LOS CONVENIOS  Y/O CONTRATOS FIRMADOS POR EL INSTITUTO </t>
  </si>
  <si>
    <t xml:space="preserve">25520, 25620, 25720 </t>
  </si>
  <si>
    <t xml:space="preserve">95120, 95220, 95420 </t>
  </si>
  <si>
    <t xml:space="preserve">20220, 22120, 22220, 22520, 24620 </t>
  </si>
  <si>
    <t xml:space="preserve">21720 </t>
  </si>
  <si>
    <t xml:space="preserve">91920 </t>
  </si>
  <si>
    <t xml:space="preserve">94120 </t>
  </si>
  <si>
    <t xml:space="preserve">118620 </t>
  </si>
  <si>
    <t xml:space="preserve">24320 </t>
  </si>
  <si>
    <t xml:space="preserve">132620 </t>
  </si>
  <si>
    <t xml:space="preserve">35120 </t>
  </si>
  <si>
    <t xml:space="preserve">130420 </t>
  </si>
  <si>
    <t xml:space="preserve">33820 </t>
  </si>
  <si>
    <t xml:space="preserve">117720 </t>
  </si>
  <si>
    <t xml:space="preserve">25220, 25320 </t>
  </si>
  <si>
    <t xml:space="preserve">81720, 91220 </t>
  </si>
  <si>
    <t xml:space="preserve">34020, 34120 </t>
  </si>
  <si>
    <t xml:space="preserve">117220, 128920 </t>
  </si>
  <si>
    <t xml:space="preserve">21120 </t>
  </si>
  <si>
    <t xml:space="preserve">93220 </t>
  </si>
  <si>
    <t xml:space="preserve">42220 </t>
  </si>
  <si>
    <t xml:space="preserve">119220 </t>
  </si>
  <si>
    <t xml:space="preserve">21920 </t>
  </si>
  <si>
    <t xml:space="preserve">96220 </t>
  </si>
  <si>
    <t xml:space="preserve">28220, 28820 </t>
  </si>
  <si>
    <t xml:space="preserve">93720, 96020 </t>
  </si>
  <si>
    <t xml:space="preserve">20620 </t>
  </si>
  <si>
    <t xml:space="preserve">94820 </t>
  </si>
  <si>
    <t xml:space="preserve">80420 </t>
  </si>
  <si>
    <t xml:space="preserve">21220 </t>
  </si>
  <si>
    <t xml:space="preserve">81820 </t>
  </si>
  <si>
    <t xml:space="preserve">38420 </t>
  </si>
  <si>
    <t xml:space="preserve">158520 </t>
  </si>
  <si>
    <t xml:space="preserve">333420, 391820, 550120 </t>
  </si>
  <si>
    <t xml:space="preserve">110992420, 132537020, 189596720 </t>
  </si>
  <si>
    <t xml:space="preserve">20020, 20120 </t>
  </si>
  <si>
    <t xml:space="preserve">91520, 91820 </t>
  </si>
  <si>
    <t xml:space="preserve">45620 </t>
  </si>
  <si>
    <t xml:space="preserve">199020 </t>
  </si>
  <si>
    <t xml:space="preserve">449220, 555620 </t>
  </si>
  <si>
    <t xml:space="preserve">143401220, 185508820 </t>
  </si>
  <si>
    <t xml:space="preserve">53920 </t>
  </si>
  <si>
    <t xml:space="preserve">Prestación de servicios como técnico TLA para realizar el control y seguimiento de los procesos de mantenimiento aeronáutico y suministro de combustible del avión Twin Turbocommander 690A con matricula HK1771G, propiedad del IGAC.	
</t>
  </si>
  <si>
    <t xml:space="preserve">45920 </t>
  </si>
  <si>
    <t xml:space="preserve">167220 </t>
  </si>
  <si>
    <t xml:space="preserve">Prestación de servicios como piloto al mando de la aeronave HK 1771-G y la gestión  de seguimiento, control y continuidad de los procesos y procedimientos de operaciones aéreas  de los equipos tripulados y no tripulados del IGAC	
</t>
  </si>
  <si>
    <t xml:space="preserve">46020 </t>
  </si>
  <si>
    <t xml:space="preserve">205920 </t>
  </si>
  <si>
    <t xml:space="preserve">458820, 556620 </t>
  </si>
  <si>
    <t xml:space="preserve">148967520, 186484820 </t>
  </si>
  <si>
    <t xml:space="preserve">PRESTACIÓN DE SERVICIOS PARA GESTIONAR,  REALIZAR EL CONTROL  Y SEGUIMIENTO A LA TOMA DE FOTOGRAFÍA AÉREA Y CONSECUSIÓN DE INSUMOS NECESARIOS PARA PRODUCCIÓN CARTOGRÁFICA.	
</t>
  </si>
  <si>
    <t xml:space="preserve">25020 </t>
  </si>
  <si>
    <t xml:space="preserve">100120 </t>
  </si>
  <si>
    <t xml:space="preserve">PRESTACIÓN DE SERVICIOS PARA  ORIENTAR LA OPERACIÓN TÉCNICA DE LOS PROYECTOS MISIONALES DE LA SUBDIRECCIÓN DE GEOGRAFÍA Y CARTOGRAFÍA 	</t>
  </si>
  <si>
    <t xml:space="preserve">PRESTACIÓN DE SERVICIOS PARA  GESTIONAR,  REALIZAR EL CONTROL  Y SEGUIMIENTO DE LA PRODUCCIÓN CARTOGRÁFICA DE METAS MISIONALES Y, CONVENIOS Y/O CONTRATOS DE LA SUBDIRECCIÓN DE GEOGRAFÍA Y CARTOGRAFÍA	</t>
  </si>
  <si>
    <t xml:space="preserve">32420 </t>
  </si>
  <si>
    <t xml:space="preserve">119020 </t>
  </si>
  <si>
    <t xml:space="preserve">78120 </t>
  </si>
  <si>
    <t xml:space="preserve">21820 </t>
  </si>
  <si>
    <t xml:space="preserve">86020 </t>
  </si>
  <si>
    <t xml:space="preserve">22020 </t>
  </si>
  <si>
    <t xml:space="preserve">86120 </t>
  </si>
  <si>
    <t xml:space="preserve">12320, 12420, 12620, 12920, 13020, 13220, 13320, 13420, 13520, 13620, 13720, 13820, 13920, 14020, 14120, 14220, 14320, 14420, 14520, 15120 </t>
  </si>
  <si>
    <t xml:space="preserve">59820, 59920, 60120, 60220, 60320, 60520, 60620, 60820, 60920, 61120, 61220, 61320, 61420, 61520, 61620, 61720, 61820, 61920, 62920 </t>
  </si>
  <si>
    <t xml:space="preserve">101120, 101220, 101320, 101420, 101620, 101720, 101920, 102120, 102220, 102420, 102520, 102620, 102720, 102820, 102920, 103020, 103120, 103220, 104320 </t>
  </si>
  <si>
    <t xml:space="preserve">21245320, 21247620, 21257220, 21263420, 21352620, 21363420, 21371320, 21394820, 21397520, 21402520, 21406920, 21408220, 21409920, 21413520, 21415720, 21417020, 21418020, 21419520, 22090820 </t>
  </si>
  <si>
    <t xml:space="preserve">21420 </t>
  </si>
  <si>
    <t xml:space="preserve">92220 </t>
  </si>
  <si>
    <t xml:space="preserve">52833120, 77891820, 107976320, 139323720, 180049820 </t>
  </si>
  <si>
    <t xml:space="preserve">29420, 33620, 33720, 34620, 45120 </t>
  </si>
  <si>
    <t xml:space="preserve">114420, 131820, 132420, 133520, 158920 </t>
  </si>
  <si>
    <t xml:space="preserve">75820 </t>
  </si>
  <si>
    <t xml:space="preserve">24820 </t>
  </si>
  <si>
    <t xml:space="preserve">80520 </t>
  </si>
  <si>
    <t xml:space="preserve">27920 </t>
  </si>
  <si>
    <t xml:space="preserve">92020 </t>
  </si>
  <si>
    <t xml:space="preserve">43320 </t>
  </si>
  <si>
    <t xml:space="preserve">146220 </t>
  </si>
  <si>
    <t xml:space="preserve">342120 </t>
  </si>
  <si>
    <t xml:space="preserve">114973020 </t>
  </si>
  <si>
    <t xml:space="preserve">25420 </t>
  </si>
  <si>
    <t xml:space="preserve">81520 </t>
  </si>
  <si>
    <t xml:space="preserve">26620 </t>
  </si>
  <si>
    <t xml:space="preserve">81620 </t>
  </si>
  <si>
    <t xml:space="preserve">81420 </t>
  </si>
  <si>
    <t xml:space="preserve">16920, 26020, 26120, 26220, 35520, 35620 </t>
  </si>
  <si>
    <t xml:space="preserve">63920, 71420, 71520, 71620, 89720, 89820 </t>
  </si>
  <si>
    <t xml:space="preserve">104920, 109620, 109720, 109820, 169820, 169920 </t>
  </si>
  <si>
    <t xml:space="preserve">23875820, 33034520, 33081920, 33087320, 44584520, 44587920 </t>
  </si>
  <si>
    <t xml:space="preserve">17820, 17920, 18020, 19020 </t>
  </si>
  <si>
    <t xml:space="preserve">64020, 64820, 64920, 65020 </t>
  </si>
  <si>
    <t xml:space="preserve">105020, 105920, 106020, 106120 </t>
  </si>
  <si>
    <t xml:space="preserve">24354120, 24383520, 24405620, 24415320 </t>
  </si>
  <si>
    <t xml:space="preserve">19420, 37020 </t>
  </si>
  <si>
    <t xml:space="preserve">65420, 93920 </t>
  </si>
  <si>
    <t xml:space="preserve">106620, 171620 </t>
  </si>
  <si>
    <t xml:space="preserve">24784020, 46350720 </t>
  </si>
  <si>
    <t xml:space="preserve">30720 </t>
  </si>
  <si>
    <t xml:space="preserve">113220 </t>
  </si>
  <si>
    <t xml:space="preserve">248720, 322320, 458220, 531620 </t>
  </si>
  <si>
    <t xml:space="preserve">72978520, 105996920, 147440420, 171920820 </t>
  </si>
  <si>
    <t xml:space="preserve">29020 </t>
  </si>
  <si>
    <t xml:space="preserve">118420 </t>
  </si>
  <si>
    <t xml:space="preserve">253220, 253320, 335320, 514220, 536320 </t>
  </si>
  <si>
    <t xml:space="preserve">76491020, 76524620, 111571620, 169623020, 173541620 </t>
  </si>
  <si>
    <t xml:space="preserve">30420 </t>
  </si>
  <si>
    <t xml:space="preserve">110420 </t>
  </si>
  <si>
    <t xml:space="preserve">245920, 318020, 391220, 518320, 605320 </t>
  </si>
  <si>
    <t xml:space="preserve">71270220, 105107220, 134871520, 169387020, 199949520 </t>
  </si>
  <si>
    <t xml:space="preserve">37320 </t>
  </si>
  <si>
    <t xml:space="preserve">126520 </t>
  </si>
  <si>
    <t xml:space="preserve">30320 </t>
  </si>
  <si>
    <t xml:space="preserve">109320 </t>
  </si>
  <si>
    <t xml:space="preserve">242420, 313520, 393720, 511920, 601320 </t>
  </si>
  <si>
    <t xml:space="preserve">67818920, 102857220, 134969520, 166421520, 197914320, 199887520 </t>
  </si>
  <si>
    <t xml:space="preserve">80220 </t>
  </si>
  <si>
    <t xml:space="preserve">92120 </t>
  </si>
  <si>
    <t xml:space="preserve">24420 </t>
  </si>
  <si>
    <t xml:space="preserve">80120 </t>
  </si>
  <si>
    <t xml:space="preserve">RENOVACIÓN DE LOS SERVICIOS DE SOFTWARE UP DATE SUPPORT Y ORACLE PREMIE SUPPORT FOR SYSTEMS </t>
  </si>
  <si>
    <t xml:space="preserve">30220 </t>
  </si>
  <si>
    <t xml:space="preserve">137920 </t>
  </si>
  <si>
    <t xml:space="preserve">313320, 313420 </t>
  </si>
  <si>
    <t xml:space="preserve">104328120, 104337320 </t>
  </si>
  <si>
    <t xml:space="preserve">37620 </t>
  </si>
  <si>
    <t xml:space="preserve">96620 </t>
  </si>
  <si>
    <t xml:space="preserve">172820 </t>
  </si>
  <si>
    <t xml:space="preserve">47899720 </t>
  </si>
  <si>
    <t xml:space="preserve">29520 </t>
  </si>
  <si>
    <t xml:space="preserve">108220 </t>
  </si>
  <si>
    <t xml:space="preserve">241520, 271820, 393420, 511720, 601220 </t>
  </si>
  <si>
    <t xml:space="preserve">67685020, 100047320, 134919420, 166373420, 197895220, 199886420 </t>
  </si>
  <si>
    <t xml:space="preserve">32320 </t>
  </si>
  <si>
    <t xml:space="preserve">122420 </t>
  </si>
  <si>
    <t xml:space="preserve">29720, 29820 </t>
  </si>
  <si>
    <t xml:space="preserve">91320, 93620 </t>
  </si>
  <si>
    <t xml:space="preserve">24520 </t>
  </si>
  <si>
    <t xml:space="preserve">76120 </t>
  </si>
  <si>
    <t xml:space="preserve">157820, 247820, 247920, 314120, 392620, 510820, 601820 </t>
  </si>
  <si>
    <t xml:space="preserve">40916120, 73613520, 102929720, 134936920, 166115020, 198204920 </t>
  </si>
  <si>
    <t xml:space="preserve">65220 </t>
  </si>
  <si>
    <t xml:space="preserve">29120 </t>
  </si>
  <si>
    <t xml:space="preserve">131220 </t>
  </si>
  <si>
    <t xml:space="preserve">97920 </t>
  </si>
  <si>
    <t xml:space="preserve">VIATICOS Y GASTOS DE COMISIÓN REVISAR LAS CLASES AGROLOGICAS DE 3 PREDIOS EN EL MUNICIPIO DE SUBACHOQUE, CUNDINAMARCA </t>
  </si>
  <si>
    <t xml:space="preserve">21520, 21620 </t>
  </si>
  <si>
    <t xml:space="preserve">67420, 67520 </t>
  </si>
  <si>
    <t xml:space="preserve">107820, 107920 </t>
  </si>
  <si>
    <t xml:space="preserve">26884220, 26897920 </t>
  </si>
  <si>
    <t xml:space="preserve">29220 </t>
  </si>
  <si>
    <t xml:space="preserve">100020 </t>
  </si>
  <si>
    <t xml:space="preserve">241020, 258420, 329720, 407720, 524120 </t>
  </si>
  <si>
    <t xml:space="preserve">67535820, 77672020, 111461420, 145475820, 174764620 </t>
  </si>
  <si>
    <t xml:space="preserve">22920, 23020, 23120, 23220, 23320, 23420, 23520, 23720, 23820, 25820, 25920, 28120, 32720, 32820, 32920, 33020, 33120, 33220, 33320, 33420, 33520, 66220 </t>
  </si>
  <si>
    <t xml:space="preserve">68520, 68620, 68820, 69020, 69120, 69220, 69320, 69420, 69520, 71220, 73020, 85020, 85720, 86820, 87020, 87120, 87220, 87320, 87420, 87520, 191320 </t>
  </si>
  <si>
    <t xml:space="preserve">108620, 108720, 109420, 155120, 164620, 164720, 164820, 164920, 165020, 165120, 165220, 165320, 165420, 409320 </t>
  </si>
  <si>
    <t xml:space="preserve">33032120, 36052420, 42785720, 42848420, 42850220, 42853020, 42893320, 42897220, 42943520, 42948120, 42964720, 139827520 </t>
  </si>
  <si>
    <t xml:space="preserve">39420, 39520 </t>
  </si>
  <si>
    <t xml:space="preserve">111820, 112620 </t>
  </si>
  <si>
    <t xml:space="preserve">30820 </t>
  </si>
  <si>
    <t xml:space="preserve">119520 </t>
  </si>
  <si>
    <t xml:space="preserve">31320, 54620, 54720, 54820, 55220, 55320 </t>
  </si>
  <si>
    <t xml:space="preserve">133220, 157620, 160420, 165520, 166420, 166520 </t>
  </si>
  <si>
    <t xml:space="preserve">Prestación de servicios profesionales para realizar el control de calidad y programación analítica que garantice el cumplimiento oportuno de la prestación de servicios de </t>
  </si>
  <si>
    <t xml:space="preserve">30620 </t>
  </si>
  <si>
    <t xml:space="preserve">128620 </t>
  </si>
  <si>
    <t xml:space="preserve">261720, 337120, 447520, 536120 </t>
  </si>
  <si>
    <t xml:space="preserve">85174820, 112145220, 139518920, 173550920 </t>
  </si>
  <si>
    <t xml:space="preserve">40620, 40720, 40820, 41420, 41620, 41820 </t>
  </si>
  <si>
    <t xml:space="preserve">108320, 110120, 115120, 116920, 119120, 119320 </t>
  </si>
  <si>
    <t xml:space="preserve">33920 </t>
  </si>
  <si>
    <t xml:space="preserve">112720 </t>
  </si>
  <si>
    <t xml:space="preserve">40420 </t>
  </si>
  <si>
    <t xml:space="preserve">112220 </t>
  </si>
  <si>
    <t xml:space="preserve">37420 </t>
  </si>
  <si>
    <t xml:space="preserve">114320 </t>
  </si>
  <si>
    <t xml:space="preserve">249820, 272220, 398720, 520120 </t>
  </si>
  <si>
    <t xml:space="preserve">73990320, 102858820, 135856220, 171075920 </t>
  </si>
  <si>
    <t xml:space="preserve">32520, 32620 </t>
  </si>
  <si>
    <t xml:space="preserve">125520, 127420 </t>
  </si>
  <si>
    <t xml:space="preserve">32220 </t>
  </si>
  <si>
    <t xml:space="preserve">128520 </t>
  </si>
  <si>
    <t xml:space="preserve">41220, 63020 </t>
  </si>
  <si>
    <t xml:space="preserve">155620, 221720 </t>
  </si>
  <si>
    <t xml:space="preserve">42320 </t>
  </si>
  <si>
    <t xml:space="preserve">135920 </t>
  </si>
  <si>
    <t xml:space="preserve">272120, 340520, 459120, 547220 </t>
  </si>
  <si>
    <t xml:space="preserve">100176620, 112386620, 147901020, 177968920 </t>
  </si>
  <si>
    <t xml:space="preserve">30920 </t>
  </si>
  <si>
    <t xml:space="preserve">114220 </t>
  </si>
  <si>
    <t xml:space="preserve">31420 </t>
  </si>
  <si>
    <t xml:space="preserve">114920 </t>
  </si>
  <si>
    <t xml:space="preserve">29920 </t>
  </si>
  <si>
    <t xml:space="preserve">107920 </t>
  </si>
  <si>
    <t xml:space="preserve">PRESTACIÓN DE SERVICIOS PROFESIONALES PARA APOYAR A LA OFICINA ASESORA JURIDICA EN LA ESTRUCTURACIÓN DE LA DEFENSA JUDICIAL Y PREVENCIÓN DEL DAÑO ANTIJURIDICO DEL INSTITUTO DEL INSTITUTO GEOGRAFICO AGUSTIN CODAZZI, ASI COMO EJERCER LA REPRESENTACIÓN </t>
  </si>
  <si>
    <t xml:space="preserve">57620 </t>
  </si>
  <si>
    <t xml:space="preserve">205620 </t>
  </si>
  <si>
    <t xml:space="preserve">36220 </t>
  </si>
  <si>
    <t xml:space="preserve">130320 </t>
  </si>
  <si>
    <t xml:space="preserve">39020 </t>
  </si>
  <si>
    <t xml:space="preserve">130520 </t>
  </si>
  <si>
    <t xml:space="preserve">87634620, 117970620, 189598620, 199959620 </t>
  </si>
  <si>
    <t xml:space="preserve">58520 </t>
  </si>
  <si>
    <t xml:space="preserve">203920 </t>
  </si>
  <si>
    <t xml:space="preserve">38720 </t>
  </si>
  <si>
    <t xml:space="preserve">133120 </t>
  </si>
  <si>
    <t xml:space="preserve">268320, 338220, 449120, 546220 </t>
  </si>
  <si>
    <t xml:space="preserve">92369220, 112184920, 142113220, 177637820 </t>
  </si>
  <si>
    <t xml:space="preserve">42520 </t>
  </si>
  <si>
    <t xml:space="preserve">126220 </t>
  </si>
  <si>
    <t xml:space="preserve">47120 </t>
  </si>
  <si>
    <t xml:space="preserve">162820 </t>
  </si>
  <si>
    <t xml:space="preserve">89720 </t>
  </si>
  <si>
    <t xml:space="preserve">34420 </t>
  </si>
  <si>
    <t xml:space="preserve">110820 </t>
  </si>
  <si>
    <t xml:space="preserve">246320, 316120, 396220, 516920 </t>
  </si>
  <si>
    <t xml:space="preserve">72009320, 104504520, 135328920, 169661720 </t>
  </si>
  <si>
    <t xml:space="preserve">41720, 41920, 42020, 42120, 48620 </t>
  </si>
  <si>
    <t xml:space="preserve">113720, 113820, 114620, 114820, 177020 </t>
  </si>
  <si>
    <t xml:space="preserve">39720 </t>
  </si>
  <si>
    <t xml:space="preserve">118020 </t>
  </si>
  <si>
    <t xml:space="preserve">27220, 27320, 27420 </t>
  </si>
  <si>
    <t xml:space="preserve">72220 </t>
  </si>
  <si>
    <t xml:space="preserve">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t>
  </si>
  <si>
    <t xml:space="preserve">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t>
  </si>
  <si>
    <t xml:space="preserve">27720 </t>
  </si>
  <si>
    <t xml:space="preserve">151820, 151920, 152020, 152120, 152220, 152320, 152420, 152520, 152620, 152720, 152820, 152920, 153020, 153120, 153220, 153320, 153420, 153520, 153620, 153720, 153820, 153920, 154020, 154120, 154220, 154320 </t>
  </si>
  <si>
    <t xml:space="preserve">35209220, 35209320, 35209520, 35209620, 35209720, 35209820, 35209920, 35210020, 35210120, 35210220, 35210420, 35210520, 35210620, 35210720, 35210820, 35210920, 35211020, 35211120, 35211320, 35211420, 35211520, 35211620, 35211720, 35211820, 35211920, 35212020 </t>
  </si>
  <si>
    <t xml:space="preserve">37120, 37220 </t>
  </si>
  <si>
    <t xml:space="preserve">115920 </t>
  </si>
  <si>
    <t xml:space="preserve">37920 </t>
  </si>
  <si>
    <t xml:space="preserve">96420 </t>
  </si>
  <si>
    <t xml:space="preserve">172620 </t>
  </si>
  <si>
    <t xml:space="preserve">47904120 </t>
  </si>
  <si>
    <t xml:space="preserve">29620, 38020, 38120, 39220, 40020, 68620 </t>
  </si>
  <si>
    <t xml:space="preserve">77620, 96820, 98420, 98720, 99720, 202120 </t>
  </si>
  <si>
    <t xml:space="preserve">160320, 173020, 173920, 174120, 175420, 453620 </t>
  </si>
  <si>
    <t xml:space="preserve">41956820, 47905720, 51045020, 51066420, 52704220, 143642220 </t>
  </si>
  <si>
    <t xml:space="preserve">31020 </t>
  </si>
  <si>
    <t xml:space="preserve">121620 </t>
  </si>
  <si>
    <t xml:space="preserve">257120, 346020, 514820, 603720 </t>
  </si>
  <si>
    <t xml:space="preserve">77882820, 122318520, 168239220, 199939920 </t>
  </si>
  <si>
    <t xml:space="preserve">Prestación de servicios personales para realizar la preparación y manejo de muestras de suelos, aguas, compost y tejido vegetal en el GIT Laboratorio Nacional de Suelos. </t>
  </si>
  <si>
    <t xml:space="preserve">58820, 58920 </t>
  </si>
  <si>
    <t xml:space="preserve">197120, 205120 </t>
  </si>
  <si>
    <t xml:space="preserve">57520, 58220 </t>
  </si>
  <si>
    <t xml:space="preserve">191720, 210620 </t>
  </si>
  <si>
    <t xml:space="preserve">60620 </t>
  </si>
  <si>
    <t xml:space="preserve">198320 </t>
  </si>
  <si>
    <t xml:space="preserve">Prestación de servicios profesionales para la ejecución de análisis de baja complejidad y validación  metodológica en el GIT Laboratorio Nacional de Suelos. </t>
  </si>
  <si>
    <t xml:space="preserve">53420 </t>
  </si>
  <si>
    <t xml:space="preserve">157320 </t>
  </si>
  <si>
    <t xml:space="preserve">55420 </t>
  </si>
  <si>
    <t xml:space="preserve">164220 </t>
  </si>
  <si>
    <t xml:space="preserve">Prestación de servicios profesionales para la realización de los procedimientos requeridos para el mantenimiento  y ajuste permanente del programa de aseguramiento de la calidad en el GIT  Laboratorio Nacional de Suelos. </t>
  </si>
  <si>
    <t xml:space="preserve">52920 </t>
  </si>
  <si>
    <t xml:space="preserve">159720 </t>
  </si>
  <si>
    <t xml:space="preserve">112052520, 142223320, 171243120 </t>
  </si>
  <si>
    <t xml:space="preserve">53820 </t>
  </si>
  <si>
    <t xml:space="preserve">151520 </t>
  </si>
  <si>
    <t xml:space="preserve">48820 </t>
  </si>
  <si>
    <t xml:space="preserve">147520 </t>
  </si>
  <si>
    <t xml:space="preserve">52820 </t>
  </si>
  <si>
    <t xml:space="preserve">146720 </t>
  </si>
  <si>
    <t xml:space="preserve">52620 </t>
  </si>
  <si>
    <t xml:space="preserve">164320 </t>
  </si>
  <si>
    <t xml:space="preserve">51720 </t>
  </si>
  <si>
    <t xml:space="preserve">148520 </t>
  </si>
  <si>
    <t xml:space="preserve">50020, 50220, 50420, 51020, 51620 </t>
  </si>
  <si>
    <t xml:space="preserve">145020, 145520, 147020, 155120, 168620 </t>
  </si>
  <si>
    <t xml:space="preserve">50320 </t>
  </si>
  <si>
    <t xml:space="preserve">166620 </t>
  </si>
  <si>
    <t xml:space="preserve">52420 </t>
  </si>
  <si>
    <t xml:space="preserve">156420 </t>
  </si>
  <si>
    <t xml:space="preserve">52120, 53220, 53720 </t>
  </si>
  <si>
    <t xml:space="preserve">148320, 161520, 163820 </t>
  </si>
  <si>
    <t xml:space="preserve">APORTES DE  CESANTÍAS MES DE FEBRERO </t>
  </si>
  <si>
    <t xml:space="preserve">29320 </t>
  </si>
  <si>
    <t xml:space="preserve">75720 </t>
  </si>
  <si>
    <t xml:space="preserve">156720 </t>
  </si>
  <si>
    <t xml:space="preserve">38692820 </t>
  </si>
  <si>
    <t xml:space="preserve">VIÁTICOS FUNCIONARIOS - SERVICIOS TECNOLÓGICOS </t>
  </si>
  <si>
    <t xml:space="preserve">31720, 31920, 84020 </t>
  </si>
  <si>
    <t xml:space="preserve">82520, 82720, 250620 </t>
  </si>
  <si>
    <t xml:space="preserve">159620, 159820, 160120, 543320, 545920 </t>
  </si>
  <si>
    <t xml:space="preserve">41663020, 41664320, 177004220, 177628320 </t>
  </si>
  <si>
    <t xml:space="preserve">44120, 44220 </t>
  </si>
  <si>
    <t xml:space="preserve">212720, 213020 </t>
  </si>
  <si>
    <t xml:space="preserve">464120, 465120 </t>
  </si>
  <si>
    <t xml:space="preserve">152887020, 154412620 </t>
  </si>
  <si>
    <t xml:space="preserve">37720, 37820, 82420 </t>
  </si>
  <si>
    <t xml:space="preserve">96520, 96720, 247420 </t>
  </si>
  <si>
    <t xml:space="preserve">172720, 172920, 540020 </t>
  </si>
  <si>
    <t xml:space="preserve">47894520, 47897220, 174588520 </t>
  </si>
  <si>
    <t xml:space="preserve">38220 </t>
  </si>
  <si>
    <t xml:space="preserve">98520 </t>
  </si>
  <si>
    <t xml:space="preserve">174020 </t>
  </si>
  <si>
    <t xml:space="preserve">51058920 </t>
  </si>
  <si>
    <t xml:space="preserve">32120 </t>
  </si>
  <si>
    <t xml:space="preserve">84020 </t>
  </si>
  <si>
    <t xml:space="preserve">165720 </t>
  </si>
  <si>
    <t xml:space="preserve">45365120 </t>
  </si>
  <si>
    <t xml:space="preserve"> VIATICOS Y GASTOS DE COMISIÓN ENTREGA DE PRODUCTOS DEL CONVENIO IGAC - CORTOLIMA</t>
  </si>
  <si>
    <t xml:space="preserve">35220, 35320, 35420 </t>
  </si>
  <si>
    <t xml:space="preserve">89320, 89520, 89620 </t>
  </si>
  <si>
    <t xml:space="preserve">169420, 169520, 169720 </t>
  </si>
  <si>
    <t xml:space="preserve">44589820, 44591220, 44594620 </t>
  </si>
  <si>
    <t xml:space="preserve">40120 </t>
  </si>
  <si>
    <t xml:space="preserve">166920 </t>
  </si>
  <si>
    <t xml:space="preserve">114157520, 115847520, 143388320, 199942420 </t>
  </si>
  <si>
    <t xml:space="preserve">201920 </t>
  </si>
  <si>
    <t xml:space="preserve">59020, 61220, 63520 </t>
  </si>
  <si>
    <t xml:space="preserve">192720, 197520, 201420 </t>
  </si>
  <si>
    <t xml:space="preserve">58420, 59120 </t>
  </si>
  <si>
    <t xml:space="preserve">192620, 195320 </t>
  </si>
  <si>
    <t xml:space="preserve">119420 </t>
  </si>
  <si>
    <t xml:space="preserve">PRESTACIÓN DE SERVICIOS PROFESIONALES PARA REALIZAR EL ANÁLISIS DE LA INFORMACIÓN GENERADA EN LOS PROYECTOS  ADELANTADOS POR LA SUBDIRECCIÓN DE CATASTRO QUE PERMITAN LA IMPLEMENTACIÓN DE MEJORAS EN LOS ASPECTOS TÉCNICOS Y OPERATIVOS DEL PROCESO </t>
  </si>
  <si>
    <t xml:space="preserve">44020 </t>
  </si>
  <si>
    <t xml:space="preserve">171620 </t>
  </si>
  <si>
    <t xml:space="preserve">346420, 461920, 557020 </t>
  </si>
  <si>
    <t xml:space="preserve">125587820, 154772420, 199946920 </t>
  </si>
  <si>
    <t xml:space="preserve">38520, 38620 </t>
  </si>
  <si>
    <t xml:space="preserve">96920, 97820 </t>
  </si>
  <si>
    <t xml:space="preserve">173120, 173620 </t>
  </si>
  <si>
    <t xml:space="preserve">48780020, 50400020 </t>
  </si>
  <si>
    <t xml:space="preserve">PROGRAMACIÓN DE VIATICOS Y GASTOS DE COMISIÓN PARA REALIZAR LA REVISIÓN GEOMORFOLÓGICA Y LA CLASIFICACIÓN AGROLÓGICA DE 5 PREDIOS EN EL MUNICIPIO DE TOCANCIPÁ, CUNDINAMARCA </t>
  </si>
  <si>
    <t xml:space="preserve">38820 </t>
  </si>
  <si>
    <t xml:space="preserve">97020 </t>
  </si>
  <si>
    <t xml:space="preserve">173220 </t>
  </si>
  <si>
    <t xml:space="preserve">48874020 </t>
  </si>
  <si>
    <t xml:space="preserve">45820 </t>
  </si>
  <si>
    <t xml:space="preserve">167720 </t>
  </si>
  <si>
    <t xml:space="preserve">342420, 461220, 555220 </t>
  </si>
  <si>
    <t xml:space="preserve">115400120, 150232320, 185746620 </t>
  </si>
  <si>
    <t xml:space="preserve">82120, 82220, 82320 </t>
  </si>
  <si>
    <t xml:space="preserve">40920, 41020, 41120 </t>
  </si>
  <si>
    <t xml:space="preserve">102120, 102220 </t>
  </si>
  <si>
    <t xml:space="preserve">177120, 177220 </t>
  </si>
  <si>
    <t xml:space="preserve">57390220, 57392220 </t>
  </si>
  <si>
    <t xml:space="preserve">42420 </t>
  </si>
  <si>
    <t xml:space="preserve">102020 </t>
  </si>
  <si>
    <t xml:space="preserve">177020 </t>
  </si>
  <si>
    <t xml:space="preserve">56749820 </t>
  </si>
  <si>
    <t xml:space="preserve">42820 </t>
  </si>
  <si>
    <t xml:space="preserve">219620 </t>
  </si>
  <si>
    <t xml:space="preserve">512720 </t>
  </si>
  <si>
    <t xml:space="preserve">166702920 </t>
  </si>
  <si>
    <t xml:space="preserve">45420, 45520, 48520, 49120 </t>
  </si>
  <si>
    <t xml:space="preserve">156520, 156620, 158420, 159420 </t>
  </si>
  <si>
    <t xml:space="preserve">46420 </t>
  </si>
  <si>
    <t xml:space="preserve">163120 </t>
  </si>
  <si>
    <t xml:space="preserve">43120 </t>
  </si>
  <si>
    <t xml:space="preserve">105120 </t>
  </si>
  <si>
    <t xml:space="preserve">177920 </t>
  </si>
  <si>
    <t xml:space="preserve">63954820 </t>
  </si>
  <si>
    <t xml:space="preserve">43620, 43720, 43820 </t>
  </si>
  <si>
    <t xml:space="preserve">108120 </t>
  </si>
  <si>
    <t xml:space="preserve">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t>
  </si>
  <si>
    <t xml:space="preserve">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t>
  </si>
  <si>
    <t xml:space="preserve">44320 </t>
  </si>
  <si>
    <t xml:space="preserve">242520, 242620, 242720, 242820, 242920, 243020, 243120, 243220, 243320, 243420, 243520, 243620, 243720, 243820, 243920, 244020, 244120, 244220, 244320, 244420, 244520, 244620, 244720, 244820 </t>
  </si>
  <si>
    <t xml:space="preserve">69357620, 69357720, 69357820, 69357920, 69358020, 69358120, 69358220, 69358320, 69358420, 69358520, 69358620, 69358720, 69358820, 69358920, 69359020, 69359120, 69359220, 69359320, 69359420, 69359520, 69359620, 69359720, 69359820, 69359920 </t>
  </si>
  <si>
    <t xml:space="preserve">70920 </t>
  </si>
  <si>
    <t xml:space="preserve">265820 </t>
  </si>
  <si>
    <t xml:space="preserve">565920 </t>
  </si>
  <si>
    <t xml:space="preserve">196769520 </t>
  </si>
  <si>
    <t xml:space="preserve">46320 </t>
  </si>
  <si>
    <t xml:space="preserve">148820 </t>
  </si>
  <si>
    <t xml:space="preserve">46220 </t>
  </si>
  <si>
    <t xml:space="preserve">143120 </t>
  </si>
  <si>
    <t xml:space="preserve">92820 </t>
  </si>
  <si>
    <t xml:space="preserve">56120 </t>
  </si>
  <si>
    <t xml:space="preserve">199120 </t>
  </si>
  <si>
    <t xml:space="preserve">48420 </t>
  </si>
  <si>
    <t xml:space="preserve">167620 </t>
  </si>
  <si>
    <t xml:space="preserve">Adición y Prorroga contrato 22910 de 2019, Objeto:  Prestación de servicios para el mantenimiento preventivo, correctivo y suministro e instalación de repuestos, para los vehículos livianos del parque automotor del IGAC (multimarca) </t>
  </si>
  <si>
    <t xml:space="preserve">45020 </t>
  </si>
  <si>
    <t xml:space="preserve">56020 </t>
  </si>
  <si>
    <t xml:space="preserve">176620 </t>
  </si>
  <si>
    <t xml:space="preserve">73520 </t>
  </si>
  <si>
    <t xml:space="preserve">269820 </t>
  </si>
  <si>
    <t xml:space="preserve">Prestación de servicios personales para realizar actividades relacionadas con el parque automotor del Instituto a nivel nacional en el marco del Plan Estrátegico de Seguridad Vial </t>
  </si>
  <si>
    <t xml:space="preserve">44720 </t>
  </si>
  <si>
    <t xml:space="preserve">114120 </t>
  </si>
  <si>
    <t xml:space="preserve">249620 </t>
  </si>
  <si>
    <t xml:space="preserve">73594720 </t>
  </si>
  <si>
    <t xml:space="preserve">51220, 51320 </t>
  </si>
  <si>
    <t xml:space="preserve">140120, 142520 </t>
  </si>
  <si>
    <t xml:space="preserve">47220, 47420, 47620, 48320, 48720, 55820 </t>
  </si>
  <si>
    <t xml:space="preserve">169120, 170520, 171020, 171220, 174520, 203520 </t>
  </si>
  <si>
    <t xml:space="preserve">344020, 345320, 345820, 346120, 390520, 456320, 456420, 465220, 465320, 465420, 465520, 465620, 554620, 555420, 555520, 556320, 556420, 556520 </t>
  </si>
  <si>
    <t xml:space="preserve">118548420, 121110220, 122322120, 122329020, 131123920, 143880720, 143885120, 155746020, 155756120, 155756620, 155757220, 157537720, 185221320, 185478320, 185747520, 185748920, 186486620, 186488920 </t>
  </si>
  <si>
    <t xml:space="preserve">47520, 48920, 49020, 53020, 53120 </t>
  </si>
  <si>
    <t xml:space="preserve">148920, 151420, 155720, 165420, 166820 </t>
  </si>
  <si>
    <t xml:space="preserve">169920 </t>
  </si>
  <si>
    <t xml:space="preserve">49620, 53320 </t>
  </si>
  <si>
    <t xml:space="preserve">169820, 170220 </t>
  </si>
  <si>
    <t xml:space="preserve">49220 </t>
  </si>
  <si>
    <t xml:space="preserve">175320 </t>
  </si>
  <si>
    <t xml:space="preserve">391420, 464020, 603420 </t>
  </si>
  <si>
    <t xml:space="preserve">131769720, 152798220, 198837720 </t>
  </si>
  <si>
    <t xml:space="preserve">Prestación de servicios para la formulación, revisión, control y seguimiento de los proyectos de la Subdirección de Geografía y Cartografía, asi como adelantar las acciones que se requiera para el cumplimiento de los compromisos del IGAC </t>
  </si>
  <si>
    <t xml:space="preserve">52320 </t>
  </si>
  <si>
    <t xml:space="preserve">158020 </t>
  </si>
  <si>
    <t xml:space="preserve">46720 </t>
  </si>
  <si>
    <t xml:space="preserve">148420 </t>
  </si>
  <si>
    <t xml:space="preserve">48220 </t>
  </si>
  <si>
    <t xml:space="preserve">155820 </t>
  </si>
  <si>
    <t xml:space="preserve">47320 </t>
  </si>
  <si>
    <t xml:space="preserve">167820 </t>
  </si>
  <si>
    <t xml:space="preserve">55120 </t>
  </si>
  <si>
    <t xml:space="preserve">165020 </t>
  </si>
  <si>
    <t xml:space="preserve">47020 </t>
  </si>
  <si>
    <t xml:space="preserve">171920 </t>
  </si>
  <si>
    <t xml:space="preserve">54120 </t>
  </si>
  <si>
    <t xml:space="preserve">167320 </t>
  </si>
  <si>
    <t xml:space="preserve">49720 </t>
  </si>
  <si>
    <t xml:space="preserve">161720 </t>
  </si>
  <si>
    <t xml:space="preserve">51420, 52020, 52220, 52720 </t>
  </si>
  <si>
    <t xml:space="preserve">161220, 165220, 165820, 166120 </t>
  </si>
  <si>
    <t xml:space="preserve">50920, 51120, 51520, 51820, 53520 </t>
  </si>
  <si>
    <t xml:space="preserve">159620, 160120, 160520, 160920, 162220 </t>
  </si>
  <si>
    <t xml:space="preserve">Prestación de servicios para realizar estudios multitemporales y análisis de información desde el aspecto geológico para las cuencas hidrográficas de fronteras. </t>
  </si>
  <si>
    <t xml:space="preserve">56420 </t>
  </si>
  <si>
    <t xml:space="preserve">205520 </t>
  </si>
  <si>
    <t xml:space="preserve">55920, 56320 </t>
  </si>
  <si>
    <t xml:space="preserve">189220, 198520 </t>
  </si>
  <si>
    <t xml:space="preserve">57420 </t>
  </si>
  <si>
    <t xml:space="preserve">205720 </t>
  </si>
  <si>
    <t xml:space="preserve">458620, 603820 </t>
  </si>
  <si>
    <t xml:space="preserve">147432820, 199877220 </t>
  </si>
  <si>
    <t xml:space="preserve">Prestación de servicios profesionales para realizar las actividades de apoyo estratégico para el desarrollo de los proyectos de la Oficina CIAF. </t>
  </si>
  <si>
    <t xml:space="preserve">55020 </t>
  </si>
  <si>
    <t xml:space="preserve">207720 </t>
  </si>
  <si>
    <t xml:space="preserve">460420, 461320, 552920 </t>
  </si>
  <si>
    <t xml:space="preserve">150133020, 150213420, 182910620 </t>
  </si>
  <si>
    <t xml:space="preserve">Prestación de servicios profesionales para articular los procesos de formación en tecnologías geoespaciales, en el marco de los proyectos desarrollados por la oficina CIAF. </t>
  </si>
  <si>
    <t xml:space="preserve">56720 </t>
  </si>
  <si>
    <t xml:space="preserve">211220 </t>
  </si>
  <si>
    <t xml:space="preserve">463520, 550320 </t>
  </si>
  <si>
    <t xml:space="preserve">152732920, 179418520 </t>
  </si>
  <si>
    <t xml:space="preserve">Adquisición de certificados digitales																		</t>
  </si>
  <si>
    <t xml:space="preserve">68820 </t>
  </si>
  <si>
    <t xml:space="preserve">50120 </t>
  </si>
  <si>
    <t xml:space="preserve">143220 </t>
  </si>
  <si>
    <t xml:space="preserve">52520 </t>
  </si>
  <si>
    <t xml:space="preserve">143520 </t>
  </si>
  <si>
    <t xml:space="preserve">57320 </t>
  </si>
  <si>
    <t xml:space="preserve">179820 </t>
  </si>
  <si>
    <t xml:space="preserve">56220 </t>
  </si>
  <si>
    <t xml:space="preserve">194620 </t>
  </si>
  <si>
    <t xml:space="preserve">54020, 54520, 54920 </t>
  </si>
  <si>
    <t xml:space="preserve">149320, 156320, 157220 </t>
  </si>
  <si>
    <t xml:space="preserve">Prestación de servicios personales para realizar la digitación de la información recolectada en campo  en levantamiento de suelos y en el mapa nacional de suelos de Colombia, acorde con los estándares de control de calidad de la entidad. </t>
  </si>
  <si>
    <t xml:space="preserve">58120 </t>
  </si>
  <si>
    <t xml:space="preserve">181820 </t>
  </si>
  <si>
    <t xml:space="preserve">395620, 517620, 605020 </t>
  </si>
  <si>
    <t xml:space="preserve">135122420, 169693420, 199943520 </t>
  </si>
  <si>
    <t xml:space="preserve">55620, 60920 </t>
  </si>
  <si>
    <t xml:space="preserve">201520 </t>
  </si>
  <si>
    <t xml:space="preserve">456020, 540620 </t>
  </si>
  <si>
    <t xml:space="preserve">143891820, 174739820 </t>
  </si>
  <si>
    <t xml:space="preserve">	Prestación de servicios profesionales para desarrollar los análisis económicos y financieros para establecer las mejores prácticas y fuente de información en el desarrollo de metodologías masivas de valoración de predios  a partir de fuentes secunda</t>
  </si>
  <si>
    <t xml:space="preserve">57220 </t>
  </si>
  <si>
    <t xml:space="preserve">208220 </t>
  </si>
  <si>
    <t xml:space="preserve">462520, 550520 </t>
  </si>
  <si>
    <t xml:space="preserve">151539220, 179875620 </t>
  </si>
  <si>
    <t xml:space="preserve">Prestación de servicios para apoyar el proceso de escaneo, fotogramétrico de rollos de aerofotografías analogas y compresión de imágenes																		</t>
  </si>
  <si>
    <t xml:space="preserve">56920, 57020 </t>
  </si>
  <si>
    <t xml:space="preserve">190920, 193520 </t>
  </si>
  <si>
    <t xml:space="preserve">Prestación de servicios profesionales para la evaluación el control y seguimiento al funcionamiento y modernización efectiva de la red nacional MAGNA- ECO  e implementación del GNSS en tiempo real </t>
  </si>
  <si>
    <t xml:space="preserve">82920 </t>
  </si>
  <si>
    <t xml:space="preserve">Prestación de servicios profesionales para el apoyo en la gestión de procesamiento de estaciones de funcionamiento continuo y control de calidad en la obtención de coordenadas semanales para sirgas  </t>
  </si>
  <si>
    <t xml:space="preserve">77920 </t>
  </si>
  <si>
    <t xml:space="preserve">274520 </t>
  </si>
  <si>
    <t xml:space="preserve">90220 </t>
  </si>
  <si>
    <t xml:space="preserve">Prestación de servicios profesionales para el seguimiento al proceso de implementación de los servicios NTRIP VRS </t>
  </si>
  <si>
    <t xml:space="preserve">85120 </t>
  </si>
  <si>
    <t xml:space="preserve">56820 </t>
  </si>
  <si>
    <t xml:space="preserve">170820 </t>
  </si>
  <si>
    <t xml:space="preserve">345620, 454420 </t>
  </si>
  <si>
    <t xml:space="preserve">122281020, 147442620 </t>
  </si>
  <si>
    <t xml:space="preserve">Adquisición de dotación de vestuario de calle para los funcionarios a nivel nacional </t>
  </si>
  <si>
    <t xml:space="preserve">91420, 91520, 91620, 91720 </t>
  </si>
  <si>
    <t xml:space="preserve">54220, 54320 </t>
  </si>
  <si>
    <t xml:space="preserve">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t>
  </si>
  <si>
    <t xml:space="preserve">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t>
  </si>
  <si>
    <t xml:space="preserve">Suministro de combustible para el funcionamiento de los vehículos del Instituto Geográfico Agustín Codazzi a nivel nacional </t>
  </si>
  <si>
    <t xml:space="preserve">Adquisición de consumibles de impresión a nivel nacional </t>
  </si>
  <si>
    <t xml:space="preserve">72420, 72520, 72620, 73420, 73620, 74220, 80220 </t>
  </si>
  <si>
    <t xml:space="preserve">208720, 220820, 229920, 249720, 257920, 258020, 272920, 273920, 275820 </t>
  </si>
  <si>
    <t xml:space="preserve">61120, 61320, 61420, 61520, 61620, 61720, 62020, 62120, 62220, 62620, 62920 </t>
  </si>
  <si>
    <t xml:space="preserve">188520, 194320, 197720, 208120, 208620, 209020, 209120, 228320, 248320, 250420 </t>
  </si>
  <si>
    <t xml:space="preserve">249420, 273620, 275120, 275320 </t>
  </si>
  <si>
    <t xml:space="preserve">63220, 63320, 63420, 63620 </t>
  </si>
  <si>
    <t xml:space="preserve">207220, 209220, 220520, 220920 </t>
  </si>
  <si>
    <t xml:space="preserve">72720, 72820, 73020, 73120, 73220 </t>
  </si>
  <si>
    <t xml:space="preserve">247220, 272720, 273220, 274420, 275220 </t>
  </si>
  <si>
    <t xml:space="preserve">71420 </t>
  </si>
  <si>
    <t xml:space="preserve">272820 </t>
  </si>
  <si>
    <t xml:space="preserve">88220 </t>
  </si>
  <si>
    <t xml:space="preserve">83820 </t>
  </si>
  <si>
    <t xml:space="preserve">Prestación de servicios para realizar el control de calidad de las bases cartográficas y cartografía temática requeridas para las caracterizaciones territoriales de los municipios priorizados para Catastro Multipropósito </t>
  </si>
  <si>
    <t xml:space="preserve">65620, 65720, 66720 </t>
  </si>
  <si>
    <t xml:space="preserve">258120, 259420, 269620 </t>
  </si>
  <si>
    <t xml:space="preserve">Prestación de servicios profesionales para gestionar , controlar y hacer seguimiento de los procesos de  producción cartográfica, asignados de conformidad con los lineamientos establecidos  </t>
  </si>
  <si>
    <t xml:space="preserve">58620, 58720 </t>
  </si>
  <si>
    <t xml:space="preserve">200520, 242320 </t>
  </si>
  <si>
    <t xml:space="preserve">64620, 64720, 64920, 65120, 65420 </t>
  </si>
  <si>
    <t xml:space="preserve">242520, 244220, 246420, 259020, 275420 </t>
  </si>
  <si>
    <t xml:space="preserve">Prestación de servicios para la captura de coordenadas, elaboración de levantamiento topográficos y clasificación de campo, de acuerdo con las especificaciones de conformidad con los lineamientos establecidos </t>
  </si>
  <si>
    <t xml:space="preserve">73720, 76320, 77720, 83720 </t>
  </si>
  <si>
    <t xml:space="preserve">65520, 65920, 66420 </t>
  </si>
  <si>
    <t xml:space="preserve">263120, 268020, 268320 </t>
  </si>
  <si>
    <t xml:space="preserve">221120 </t>
  </si>
  <si>
    <t xml:space="preserve">514620, 553520 </t>
  </si>
  <si>
    <t xml:space="preserve">169681620, 184043220 </t>
  </si>
  <si>
    <t xml:space="preserve">62720, 62820, 77020 </t>
  </si>
  <si>
    <t xml:space="preserve">208420, 212520, 275920 </t>
  </si>
  <si>
    <t xml:space="preserve">462620, 463920, 548020, 549120, 610020 </t>
  </si>
  <si>
    <t xml:space="preserve">151547420, 152734520, 177965520, 178693220, 201269620 </t>
  </si>
  <si>
    <t xml:space="preserve">66820, 67220 </t>
  </si>
  <si>
    <t xml:space="preserve">269720, 275620 </t>
  </si>
  <si>
    <t xml:space="preserve">68120, 68220, 68320 </t>
  </si>
  <si>
    <t xml:space="preserve">221820, 241920, 244020 </t>
  </si>
  <si>
    <t xml:space="preserve">276320 </t>
  </si>
  <si>
    <t xml:space="preserve">610420 </t>
  </si>
  <si>
    <t xml:space="preserve">201298920 </t>
  </si>
  <si>
    <t xml:space="preserve">64420 </t>
  </si>
  <si>
    <t xml:space="preserve">220620 </t>
  </si>
  <si>
    <t xml:space="preserve">514120, 603120 </t>
  </si>
  <si>
    <t xml:space="preserve">169610220, 199930120 </t>
  </si>
  <si>
    <t xml:space="preserve">67420, 70320 </t>
  </si>
  <si>
    <t xml:space="preserve">262620, 276120 </t>
  </si>
  <si>
    <t xml:space="preserve">60720, 76120 </t>
  </si>
  <si>
    <t xml:space="preserve">226720, 276020 </t>
  </si>
  <si>
    <t xml:space="preserve">64220 </t>
  </si>
  <si>
    <t xml:space="preserve">206520 </t>
  </si>
  <si>
    <t xml:space="preserve">Prestación de servicios profesionales para la toma de datos en campo de exploración, materialización , GNSS, nivelación geodesica y gravimetria </t>
  </si>
  <si>
    <t xml:space="preserve">78020 </t>
  </si>
  <si>
    <t xml:space="preserve">Prestación de servicios para la gestión,  inventario y verificación de los equipos de medición de la Subdirección de Geografia y Cartografia </t>
  </si>
  <si>
    <t xml:space="preserve">90320 </t>
  </si>
  <si>
    <t xml:space="preserve">Prestación de servicios para realizar la preparación, revisión y consolidación de datos de campo para el cálculo y ajuste de la linea de nivelación </t>
  </si>
  <si>
    <t xml:space="preserve">78920, 89620 </t>
  </si>
  <si>
    <t xml:space="preserve">Prestación de servicios para la preparacion de insumos, validación, y digitación de la información levantada en campo. </t>
  </si>
  <si>
    <t xml:space="preserve">Prestación de servicios para la toma de datos en campo de  gravimetria y geomacnetismo </t>
  </si>
  <si>
    <t xml:space="preserve">55520 </t>
  </si>
  <si>
    <t xml:space="preserve">318320, 318420, 318520, 318620, 318720, 318820, 318920, 319020, 319120, 319220, 319320, 319420, 319520, 319620, 319720, 319820, 319920, 320020, 320120, 320220, 320320, 320420, 320520 </t>
  </si>
  <si>
    <t xml:space="preserve">105112820, 105112920, 105113020, 105113120, 105113220, 105113320, 105113420, 105113520, 105113720, 105113820, 105113920, 105114020, 105114120, 105114220, 105114320, 105114420, 105114520, 105114620, 105114720, 105114820, 105114920, 105115020, 105115120 </t>
  </si>
  <si>
    <t xml:space="preserve">55720 </t>
  </si>
  <si>
    <t xml:space="preserve">147620 </t>
  </si>
  <si>
    <t xml:space="preserve">322020 </t>
  </si>
  <si>
    <t xml:space="preserve">105780320 </t>
  </si>
  <si>
    <t xml:space="preserve">Adquisición e instalación de divisiones en vidrio laminado (3+3) incoloro, con estructura en aluminio para la adecuación de las ventanillas de atención al usuario para la Sede Central y la Dirección Territorial Casanare  </t>
  </si>
  <si>
    <t xml:space="preserve">59220 </t>
  </si>
  <si>
    <t xml:space="preserve">209820 </t>
  </si>
  <si>
    <t xml:space="preserve">463420, 463820 </t>
  </si>
  <si>
    <t xml:space="preserve">159346320 </t>
  </si>
  <si>
    <t xml:space="preserve">65820 </t>
  </si>
  <si>
    <t xml:space="preserve">238720 </t>
  </si>
  <si>
    <t xml:space="preserve">65320 </t>
  </si>
  <si>
    <t xml:space="preserve">260820 </t>
  </si>
  <si>
    <t xml:space="preserve">Prestación de servicios profesionales para apoyar el proceso de direccionamiento estratégico y planeación, fortalecimiento del Modelo Integrado de Planeación y Gestión y apoyo en lo referente a cooperación internacional y los lineamientos nacionales </t>
  </si>
  <si>
    <t xml:space="preserve">62420 </t>
  </si>
  <si>
    <t xml:space="preserve">199220 </t>
  </si>
  <si>
    <t xml:space="preserve">247020 </t>
  </si>
  <si>
    <t xml:space="preserve">67920 </t>
  </si>
  <si>
    <t xml:space="preserve">256420 </t>
  </si>
  <si>
    <t xml:space="preserve">62520 </t>
  </si>
  <si>
    <t xml:space="preserve">210820 </t>
  </si>
  <si>
    <t xml:space="preserve">463020, 517820, 611220 </t>
  </si>
  <si>
    <t xml:space="preserve">76720 </t>
  </si>
  <si>
    <t xml:space="preserve">274620 </t>
  </si>
  <si>
    <t xml:space="preserve">64520, 79120 </t>
  </si>
  <si>
    <t xml:space="preserve">221020 </t>
  </si>
  <si>
    <t xml:space="preserve">59520 </t>
  </si>
  <si>
    <t xml:space="preserve">201120 </t>
  </si>
  <si>
    <t xml:space="preserve">Prestación de servicios profesionales para desarrollar e implementar los análisis económicos y financieros para establecer las mejores prácticas y fuente de información en el desarrollo de metodologías masivas de valoración de predios </t>
  </si>
  <si>
    <t xml:space="preserve">63120 </t>
  </si>
  <si>
    <t xml:space="preserve">203820 </t>
  </si>
  <si>
    <t xml:space="preserve">62320, 66320 </t>
  </si>
  <si>
    <t xml:space="preserve">171820 </t>
  </si>
  <si>
    <t xml:space="preserve">346620, 398820, 398920, 399020, 399120, 399220, 399320, 399420, 399520, 399620, 399720, 399820, 399920, 400020, 400120, 400220, 400320, 400420, 400520, 400620, 400720, 400820, 400920 </t>
  </si>
  <si>
    <t xml:space="preserve">134863020, 134863120, 134863220, 134863320, 134863420, 134863520, 134863620, 134863720, 134863820, 134863920, 134864020, 134864120, 134864220, 134864320, 134864420, 134864520, 134864620, 134864720, 134864820, 134864920, 134865020, 134865120 </t>
  </si>
  <si>
    <t xml:space="preserve">70420 </t>
  </si>
  <si>
    <t xml:space="preserve">229520 </t>
  </si>
  <si>
    <t xml:space="preserve">70620, 70720, 70820 </t>
  </si>
  <si>
    <t xml:space="preserve">244420, 245420, 249920 </t>
  </si>
  <si>
    <t xml:space="preserve">69720, 69820, 70520 </t>
  </si>
  <si>
    <t xml:space="preserve">227820, 229720, 233420 </t>
  </si>
  <si>
    <t xml:space="preserve">229820 </t>
  </si>
  <si>
    <t xml:space="preserve">Prestación de servicios profesionales para la ejecución de análisis de mediana complejidad y validación metodológica que garantice el cumplimiento oportuno de la prestación de servicios de análisis en el área de biología del GIT Laboratorio Nacional </t>
  </si>
  <si>
    <t xml:space="preserve">272520 </t>
  </si>
  <si>
    <t xml:space="preserve">76020, 76920 </t>
  </si>
  <si>
    <t xml:space="preserve">261220, 271120 </t>
  </si>
  <si>
    <t xml:space="preserve">74520 </t>
  </si>
  <si>
    <t xml:space="preserve">274020 </t>
  </si>
  <si>
    <t xml:space="preserve">608220 </t>
  </si>
  <si>
    <t xml:space="preserve">200724720 </t>
  </si>
  <si>
    <t xml:space="preserve">71620 </t>
  </si>
  <si>
    <t xml:space="preserve">249220 </t>
  </si>
  <si>
    <t xml:space="preserve">271520 </t>
  </si>
  <si>
    <t xml:space="preserve">70220 </t>
  </si>
  <si>
    <t xml:space="preserve">69920 </t>
  </si>
  <si>
    <t xml:space="preserve">247720 </t>
  </si>
  <si>
    <t xml:space="preserve">74420 </t>
  </si>
  <si>
    <t xml:space="preserve">273320 </t>
  </si>
  <si>
    <t xml:space="preserve">607620, 610620 </t>
  </si>
  <si>
    <t xml:space="preserve">200648420, 201303120 </t>
  </si>
  <si>
    <t xml:space="preserve">67020, 67120, 67820, 70020, 70120, 71020 </t>
  </si>
  <si>
    <t xml:space="preserve">240020, 245220, 247620, 249020, 249120 </t>
  </si>
  <si>
    <t xml:space="preserve">Prestación de servicios profesionales para la interpretación, control de calidad y consolidación de información de cobertura de la tierra o gemorfología, de acuerdo a los lineamientos y metas de la Subdirección de Agrología. </t>
  </si>
  <si>
    <t xml:space="preserve">67320, 67720 </t>
  </si>
  <si>
    <t xml:space="preserve">229120, 247120 </t>
  </si>
  <si>
    <t xml:space="preserve">71920 </t>
  </si>
  <si>
    <t xml:space="preserve">271420 </t>
  </si>
  <si>
    <t xml:space="preserve">Prestación de servicios profesionales para apoyar al Grupo interno de Trabajo de Fronteras y Límites de Entidades Territoriales, en la atención de requerimientos cartograficos relacionados con los territorios colectivos. </t>
  </si>
  <si>
    <t xml:space="preserve">72020 </t>
  </si>
  <si>
    <t xml:space="preserve">275720 </t>
  </si>
  <si>
    <t xml:space="preserve">82720 </t>
  </si>
  <si>
    <t xml:space="preserve">Prestacion de servicios profesionales para el procesamiento y análisis de imágenes de sensores remotos  así como la generación de cartografía básica y temática requeridos en los proyectos en tecnologías geoespaciales a cargo de la Oficina CIAF							</t>
  </si>
  <si>
    <t xml:space="preserve">66920 </t>
  </si>
  <si>
    <t xml:space="preserve">260620 </t>
  </si>
  <si>
    <t xml:space="preserve">553220 </t>
  </si>
  <si>
    <t xml:space="preserve">180571720 </t>
  </si>
  <si>
    <t xml:space="preserve">71220 </t>
  </si>
  <si>
    <t xml:space="preserve">260520 </t>
  </si>
  <si>
    <t xml:space="preserve">87420 </t>
  </si>
  <si>
    <t xml:space="preserve">69620 </t>
  </si>
  <si>
    <t xml:space="preserve">224920 </t>
  </si>
  <si>
    <t xml:space="preserve">602120 </t>
  </si>
  <si>
    <t xml:space="preserve">198694120 </t>
  </si>
  <si>
    <t xml:space="preserve">61820 </t>
  </si>
  <si>
    <t xml:space="preserve">170920 </t>
  </si>
  <si>
    <t xml:space="preserve">345720 </t>
  </si>
  <si>
    <t xml:space="preserve">122305620 </t>
  </si>
  <si>
    <t xml:space="preserve">76420, 77320 </t>
  </si>
  <si>
    <t xml:space="preserve">246720, 271720 </t>
  </si>
  <si>
    <t xml:space="preserve">71520 </t>
  </si>
  <si>
    <t xml:space="preserve">246020 </t>
  </si>
  <si>
    <t xml:space="preserve">273120 </t>
  </si>
  <si>
    <t xml:space="preserve">63820, 63920 </t>
  </si>
  <si>
    <t xml:space="preserve">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t>
  </si>
  <si>
    <t xml:space="preserve">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t>
  </si>
  <si>
    <t xml:space="preserve">64020 </t>
  </si>
  <si>
    <t xml:space="preserve">387420, 387520, 387620, 387720, 387820, 387920, 388020, 388120, 388220, 388320, 388420, 388520, 388620, 388720, 388820, 388920, 389020, 389120, 389220, 389320, 389420, 389520, 389620 </t>
  </si>
  <si>
    <t xml:space="preserve">129049620, 129049720, 129049820, 129049920, 129050020, 129050120, 129050220, 129050320, 129050420, 129050520, 129050620, 129050720, 129050820, 129050920, 129051020, 129051120, 129051220, 129051320, 129051420, 129051520, 129051620, 129051720, 129051820 </t>
  </si>
  <si>
    <t xml:space="preserve">Prestación de servicios profesionales para el apoyo a los asuntos relacionados con los requerimientos de limites de entidades territoriales </t>
  </si>
  <si>
    <t xml:space="preserve">72920, 73820 </t>
  </si>
  <si>
    <t xml:space="preserve">271220, 271320 </t>
  </si>
  <si>
    <t xml:space="preserve">74120, 93120 </t>
  </si>
  <si>
    <t xml:space="preserve">273020 </t>
  </si>
  <si>
    <t xml:space="preserve">Suministro de Gases especiales para la ejecución de análisis para el Laboratorio Nacional de Suelos. 																		</t>
  </si>
  <si>
    <t xml:space="preserve">Gastos de manutención y alojamiento para Piloto y Copiloto																		</t>
  </si>
  <si>
    <t xml:space="preserve">66020, 66120 </t>
  </si>
  <si>
    <t xml:space="preserve">191820, 192020 </t>
  </si>
  <si>
    <t xml:space="preserve">410020, 410220 </t>
  </si>
  <si>
    <t xml:space="preserve">139830720, 139832820 </t>
  </si>
  <si>
    <t xml:space="preserve">Viáticos acompañamiento, programa PECAT Policía Nacional																		</t>
  </si>
  <si>
    <t xml:space="preserve">69220 </t>
  </si>
  <si>
    <t xml:space="preserve">202820 </t>
  </si>
  <si>
    <t xml:space="preserve">454220 </t>
  </si>
  <si>
    <t xml:space="preserve">143591420 </t>
  </si>
  <si>
    <t xml:space="preserve">Prestación de servicios profesionales para realizar el desarrollo, ajuste, implementación, documentación y diseño de las etapas de los proyectos de sistemas de informacion geográfica en el marco del contrato Interadministrativo  IGAC-ICBF.											</t>
  </si>
  <si>
    <t xml:space="preserve">75820, 75920, 76220 </t>
  </si>
  <si>
    <t xml:space="preserve">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t>
  </si>
  <si>
    <t xml:space="preserve">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t>
  </si>
  <si>
    <t xml:space="preserve">71120 </t>
  </si>
  <si>
    <t xml:space="preserve">260020 </t>
  </si>
  <si>
    <t xml:space="preserve">71320 </t>
  </si>
  <si>
    <t xml:space="preserve">207120 </t>
  </si>
  <si>
    <t xml:space="preserve">459420 </t>
  </si>
  <si>
    <t xml:space="preserve">147021020 </t>
  </si>
  <si>
    <t xml:space="preserve">90420 </t>
  </si>
  <si>
    <t xml:space="preserve">79020 </t>
  </si>
  <si>
    <t xml:space="preserve">Prestación de servicios profesionales para realizar actividades de estructuración de información geográfica de los  proyectos de tecnologías geoespaciales que adelante la oficina CIAF. </t>
  </si>
  <si>
    <t xml:space="preserve">77520 </t>
  </si>
  <si>
    <t xml:space="preserve">77420 </t>
  </si>
  <si>
    <t xml:space="preserve">90120 </t>
  </si>
  <si>
    <t xml:space="preserve">79820, 82520 </t>
  </si>
  <si>
    <t xml:space="preserve">79420 </t>
  </si>
  <si>
    <t xml:space="preserve">Prestación de servicios de mantenimiento preventivo programado de rutina y de imprevistos, incluyendo repuestos para mantener la aeronavegabilidad del avión Twinn Commander 690A con matrícula HK117G propiedad del IGAC																		</t>
  </si>
  <si>
    <t xml:space="preserve">Prestación de servicios profesionales para preparar, organizar diagnosticar y levantar información en campo georreferenciada y amojonamiento en aspectos relacionados con los procesos de delimitación de fronteras y límites de entidades territoriales 	</t>
  </si>
  <si>
    <t xml:space="preserve">85020, 89020 </t>
  </si>
  <si>
    <t xml:space="preserve">
Prestación de servicios profesionales para la gestión, análisis y respuesta oportuna de actuaciones asociadas con los procesos cartográficos, geográficos y geodésicos, en los diferentes ámbitos.
																		</t>
  </si>
  <si>
    <t xml:space="preserve">78420 </t>
  </si>
  <si>
    <t xml:space="preserve">275020 </t>
  </si>
  <si>
    <t xml:space="preserve">609120 </t>
  </si>
  <si>
    <t xml:space="preserve">201239820 </t>
  </si>
  <si>
    <t xml:space="preserve">COMISIÓN PARA REALIZAR TOMA DE AEROFOTOGRAFIA CON DRON EN 12 MUNICIPIOS DEL  DEPARTAMENTO DE BOYACÁ, BETEITIVA, CERINZA , GAMEZA, SATIVA SUR, SOCHA, SOCOTA, TASCO, BUSBANZA, CORRALES, FLORESTA, MONGUI, TOPAGA																		
</t>
  </si>
  <si>
    <t xml:space="preserve">74620, 74720, 74820 </t>
  </si>
  <si>
    <t xml:space="preserve">210920, 211020, 211120 </t>
  </si>
  <si>
    <t xml:space="preserve">463120, 463220, 463320 </t>
  </si>
  <si>
    <t xml:space="preserve">151811020, 151811120, 151812220 </t>
  </si>
  <si>
    <t xml:space="preserve">74920, 75020, 75120, 75220, 75320, 75420, 75720 </t>
  </si>
  <si>
    <t xml:space="preserve">212820, 212920, 213120, 213220, 213320, 213420, 213520 </t>
  </si>
  <si>
    <t xml:space="preserve">464220, 464320, 464420, 464520, 464620, 464720, 464820 </t>
  </si>
  <si>
    <t xml:space="preserve">152889620, 152889820, 152890620, 152890920, 152891720, 152892120, 152892620 </t>
  </si>
  <si>
    <t xml:space="preserve">Prestación de servicios profesionales para realizar actividades de análisis , levantamiento y pruebas de requerimientos de los proyectos de tecnologías geoespacial que adelante la oficina CIAF.																		
</t>
  </si>
  <si>
    <t xml:space="preserve">Prestación de servicios profesionales para realizar el diseño, modelamiento, creación de scripts y documentación técnica asociada, de las bases de datos de los  proyectos de Sistemas de Información Geográfica a cargo de la Oficina CIAF															</t>
  </si>
  <si>
    <t xml:space="preserve">87120 </t>
  </si>
  <si>
    <t xml:space="preserve">Prestación de servicios para realizar el análisis de datos, generación de reportes, visualización de resultados y apoyar el desarrollo de  los proyectos adelantados por la Jefatura CIAF.																		
</t>
  </si>
  <si>
    <t xml:space="preserve">77620, 77820 </t>
  </si>
  <si>
    <t xml:space="preserve">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t>
  </si>
  <si>
    <t xml:space="preserve">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t>
  </si>
  <si>
    <t xml:space="preserve">78320 </t>
  </si>
  <si>
    <t xml:space="preserve">507320, 507420, 507520, 507620, 507720, 507820, 507920, 508020, 508120, 508220, 508320, 508420, 508520, 508620, 508720, 508820, 508920, 509020, 509120, 509220, 509320, 509420 </t>
  </si>
  <si>
    <t xml:space="preserve">162111020, 162111120, 162111220, 162111320, 162111420, 162111520, 162111620, 162111720, 162111820, 162111920, 162112020, 162112120, 162112220, 162112320, 162112420, 162112520, 162112620, 162112720, 162112820, 162112920, 162113020, 162113120 </t>
  </si>
  <si>
    <t xml:space="preserve">79220, 79320, 92120 </t>
  </si>
  <si>
    <t xml:space="preserve">239520, 239620, 266020 </t>
  </si>
  <si>
    <t xml:space="preserve">543720, 543820, 600520 </t>
  </si>
  <si>
    <t xml:space="preserve">177158620, 177176620, 196679420 </t>
  </si>
  <si>
    <t xml:space="preserve">Prestación de servicios profesionales para realizar la conceptualización y formulación de la línea de investigación de Catastro de acuerdo con el CONPES 3958 de 2019																		</t>
  </si>
  <si>
    <t xml:space="preserve">Prestación de servicios profesionales para el desarrollo de las actividades en los proyectos de innovación, investigación y desarrollo relacionados con datos de observación de la tierra.																		</t>
  </si>
  <si>
    <t xml:space="preserve">88920 </t>
  </si>
  <si>
    <t xml:space="preserve">Prestación de servicios profesionales para diseñar e implementar los procedimientos necesarios para disponer recursos geograficos y monitorear su correcto funcionamiento en las plataformas establecidas por la ICDE.																		</t>
  </si>
  <si>
    <t xml:space="preserve">87520 </t>
  </si>
  <si>
    <t xml:space="preserve">Prestación de servicios profesionales para realizar la  definición, caracterización y disposición de datos fundamentales asociados a la ICDE 																		</t>
  </si>
  <si>
    <t xml:space="preserve">Instalación de Ventanillas en atención al publico
</t>
  </si>
  <si>
    <t xml:space="preserve">Adquisición de desfibriladores en la sede central																		</t>
  </si>
  <si>
    <t xml:space="preserve">Elementos de protección personal para la prevención de contagio del COVID-19																		</t>
  </si>
  <si>
    <t xml:space="preserve">85920, 86020, 86120 </t>
  </si>
  <si>
    <t xml:space="preserve">78820 </t>
  </si>
  <si>
    <t xml:space="preserve">220420 </t>
  </si>
  <si>
    <t xml:space="preserve">513720 </t>
  </si>
  <si>
    <t xml:space="preserve">166769120 </t>
  </si>
  <si>
    <t xml:space="preserve">Prestación de servicios para la vectorización de datos, de conformidad con las especificaciones técnicas y rendimientos establecidos.																		</t>
  </si>
  <si>
    <t xml:space="preserve">83220, 83320, 83520, 83620, 83920, 86820, 92020 </t>
  </si>
  <si>
    <t xml:space="preserve">Prestación de servicios profesionales para ajustar, implementar  y publicar herramientas de visores geográficos, así como la documentación técnica asignada, de los proyectos de Sistemas de Informacion Geográfica a cargo de la Oficina CIAF.											</t>
  </si>
  <si>
    <t xml:space="preserve">87020 </t>
  </si>
  <si>
    <t xml:space="preserve">Prestación de servicios  profesionales para formular y desarrollar proyectos de investigación aplicada al Catastro Multipropósito a partir de tecnologias de analítica de datos.																		
</t>
  </si>
  <si>
    <t xml:space="preserve">89520 </t>
  </si>
  <si>
    <t xml:space="preserve">Prestación de servicios profesionales para diseñar y generar material academico relacionado con el Catastro Multipropósito asegurando la articulación entre las distintas areas misionales y de acuerdo con el marco normativo establecido.															</t>
  </si>
  <si>
    <t xml:space="preserve">87920 </t>
  </si>
  <si>
    <t xml:space="preserve">85720 </t>
  </si>
  <si>
    <t xml:space="preserve">Prestación de servicios profesionales para estructurar e implementar la estrategia de ampliación de la oferta académica en áreas de estudio relacionadas con la actividad catastral de acuerdo con CONPES 3958 de 2019.																		</t>
  </si>
  <si>
    <t xml:space="preserve">88720, 88820 </t>
  </si>
  <si>
    <t xml:space="preserve">Prestación de servicios profesionales para apoyar el proceso de habilitación de gestores catastrales para fortalecer la gestión, transferencia de conocimiento y el seguimiento técnico del mismo.																		</t>
  </si>
  <si>
    <t xml:space="preserve">Acompañamiento a la Policía Antinarcóticos en el monitoreo de zonas de erradicación por aspersión terrestre, para la toma de muestras, en el programa PECAT																		</t>
  </si>
  <si>
    <t xml:space="preserve">241820 </t>
  </si>
  <si>
    <t xml:space="preserve">533920 </t>
  </si>
  <si>
    <t xml:space="preserve">172901020 </t>
  </si>
  <si>
    <t xml:space="preserve">Prestación de servicios  para la limpieza, recolección, transporte y disposición final de los residuos generados en el Laboratorio Nacional de Suelos.																		</t>
  </si>
  <si>
    <t xml:space="preserve">VIATICOS Y GASTOS DE COMISION  CONSERVACION CATASTRAL CASANARE																		</t>
  </si>
  <si>
    <t xml:space="preserve">ADQUISICIÓN DE CINTA PARA SEÑALIZACIÓN																		</t>
  </si>
  <si>
    <t xml:space="preserve">84120 </t>
  </si>
  <si>
    <t xml:space="preserve">251320 </t>
  </si>
  <si>
    <t xml:space="preserve">543420 </t>
  </si>
  <si>
    <t xml:space="preserve">176997720 </t>
  </si>
  <si>
    <t xml:space="preserve">84220, 84320, 84420, 84520, 84620, 84720, 84820, 84920 </t>
  </si>
  <si>
    <t xml:space="preserve">253320, 253520, 253720, 257020, 257120, 257220, 257320, 260920 </t>
  </si>
  <si>
    <t xml:space="preserve">546120, 546420, 549020, 549220, 549420, 549620, 549720, 553420 </t>
  </si>
  <si>
    <t xml:space="preserve">178710820, 178720420, 178722720, 178724320, 178724920, 178725420, 178727020, 183535420 </t>
  </si>
  <si>
    <t xml:space="preserve">89420 </t>
  </si>
  <si>
    <t xml:space="preserve">86220, 86320, 86420 </t>
  </si>
  <si>
    <t xml:space="preserve">259520, 259620, 259720 </t>
  </si>
  <si>
    <t xml:space="preserve">552020, 552120, 552220 </t>
  </si>
  <si>
    <t xml:space="preserve">179856520, 179857120, 179873020 </t>
  </si>
  <si>
    <t xml:space="preserve">256720 </t>
  </si>
  <si>
    <t xml:space="preserve">548320 </t>
  </si>
  <si>
    <t xml:space="preserve">178355320 </t>
  </si>
  <si>
    <t xml:space="preserve">Prestación de servicios profesionales para proponer, revisar y validar los instrumentos normativos asociados al modelo de gobierno asociados a la ICDE.																		</t>
  </si>
  <si>
    <t xml:space="preserve">90520 </t>
  </si>
  <si>
    <t xml:space="preserve">PROGRAMACION DE VIATICOS Y GASTOS DE COMISION PARA REALIZAR LA TOMA DE AEROFOTOGRAFIA EN EL TERRITORIO NACIONAL CON BASE DE OPERACIONES EN BOGOTÁ																		</t>
  </si>
  <si>
    <t xml:space="preserve">Renovación de licencias académicas de Arcgis requeridas en los procesos de transferencia de conocimientos del programa académico de la Oficina CIAF.    																		</t>
  </si>
  <si>
    <t xml:space="preserve">Prestacion de servicios profesionales para apoyar procesos de compilación, clasificación y registro de evidencias técnicas digitales generadas por el CIAF, de acuerdo con los criterios de existencia de productos de Centros de Investigación definidos </t>
  </si>
  <si>
    <t xml:space="preserve">COMISION FOTOCONTROL 																	</t>
  </si>
  <si>
    <t xml:space="preserve">260720 </t>
  </si>
  <si>
    <t xml:space="preserve">553320 </t>
  </si>
  <si>
    <t xml:space="preserve">183533520 </t>
  </si>
  <si>
    <t xml:space="preserve">Prestación de servicios para la extracción, limpieza, recolección, transporte y disposición final de los residuos generados por el Instituto Geográfico Agustín Codazzi con observancia de las normas, procedimientos y criterios técnicos y ambientales.	</t>
  </si>
  <si>
    <t xml:space="preserve">88520, 88620 </t>
  </si>
  <si>
    <t xml:space="preserve">264020, 264120 </t>
  </si>
  <si>
    <t xml:space="preserve">556720, 556820 </t>
  </si>
  <si>
    <t xml:space="preserve">186496120, 186499220 </t>
  </si>
  <si>
    <t xml:space="preserve">Prestación de servicios profesionales para el análisis geográfico, la redacción de textos y la articulación de las investigaciones temáticas																		</t>
  </si>
  <si>
    <t xml:space="preserve">Adquisición de licenciamiento autodesk																		
</t>
  </si>
  <si>
    <t xml:space="preserve">Servicio de mantenimiento preventivo y correctivo, incluidos los repuestos del dron Ebee plus RTK/PPK																		</t>
  </si>
  <si>
    <t xml:space="preserve">Prestación de servicios para la organización, administración y disposición de los productos cartográficos, geográficos y geodésicos de la Subdirección de Geografía y Cartografía.																		</t>
  </si>
  <si>
    <t xml:space="preserve">Prestación de servicios para desarrollar componente de contexto legal en la caracterización territorial de los municipios priorizados, de conformidad con la metodología establecida.																		</t>
  </si>
  <si>
    <t xml:space="preserve">Prestación de servicios profesionales para apoyar la elaboración del Mapa Nacional de Suelos en el desarrollo de la correlación de suelos </t>
  </si>
  <si>
    <t xml:space="preserve">89820 </t>
  </si>
  <si>
    <t xml:space="preserve">89920 </t>
  </si>
  <si>
    <t xml:space="preserve">265220 </t>
  </si>
  <si>
    <t xml:space="preserve">557720 </t>
  </si>
  <si>
    <t xml:space="preserve">193473820 </t>
  </si>
  <si>
    <t xml:space="preserve">VIATICOS Y GASTOS DE COMISION PARA REALIZAR EXPLORACIÓN DE SITIOS PARA ESTACIONES CORS EN LOS DEPARTAMENTOS DE CAUCA Y TOLIMA																		</t>
  </si>
  <si>
    <t xml:space="preserve">90720, 90820 </t>
  </si>
  <si>
    <t xml:space="preserve">265420, 265520 </t>
  </si>
  <si>
    <t xml:space="preserve">557920, 558020 </t>
  </si>
  <si>
    <t xml:space="preserve">194451620, 194453620 </t>
  </si>
  <si>
    <t xml:space="preserve">91220, 91320 </t>
  </si>
  <si>
    <t xml:space="preserve">563420, 563520, 563620, 563720, 563820, 563920, 564020, 564120, 564220, 564320, 564420, 564520, 564620, 564720, 564820, 564920, 565020, 565120, 565220, 565320, 565420, 565520, 565620, 565720, 565820 </t>
  </si>
  <si>
    <t xml:space="preserve">194902120, 194902220, 194902320, 194902420, 194902520, 194902620, 194902720, 194902820, 194902920, 194903020, 194903120, 194903220, 194903320, 194903420, 194903520, 194903620, 194903720, 194903820, 194903920, 194904020, 194904120, 194904220, 194904320, 194904420, 194904520 </t>
  </si>
  <si>
    <t xml:space="preserve">91120, 91920 </t>
  </si>
  <si>
    <t xml:space="preserve">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t>
  </si>
  <si>
    <t xml:space="preserve">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t>
  </si>
  <si>
    <t xml:space="preserve">VIATICOS Y GASTOS DE COMISION PARA REALIZAR FOTOCONTROL CABECERA MUNICIPAL DE PIENDAMÓ Y MORALES Y ZONA RURAL PIENDAMÓ Y MORALES 																		</t>
  </si>
  <si>
    <t xml:space="preserve">VIATICOS Y GASTOS DE COMISION PARA REALIZAR FOTOCONTROL CABECERA MUNICIPAL DE GAMEZA, TOPAGA Y MONGUI 																		</t>
  </si>
  <si>
    <t xml:space="preserve">92920, 93020 </t>
  </si>
  <si>
    <t xml:space="preserve">270320, 270420 </t>
  </si>
  <si>
    <t xml:space="preserve">604720, 604820 </t>
  </si>
  <si>
    <t xml:space="preserve">199940920, 199941220 </t>
  </si>
  <si>
    <t xml:space="preserve">Gastos de manutención, alojamiento y transporte terrestre para la contratista Sonia Castillo, para realizar el fotocontrol de Boyacá.																		</t>
  </si>
  <si>
    <t xml:space="preserve">267820 </t>
  </si>
  <si>
    <t xml:space="preserve">602320 </t>
  </si>
  <si>
    <t xml:space="preserve">198721720 </t>
  </si>
  <si>
    <t xml:space="preserve">Gastos de manutención, alojamiento y transporte terrestre para el contratista Juan Carlos Losada para realizar el fotocontrol de Cauca.
																		</t>
  </si>
  <si>
    <t xml:space="preserve">267720 </t>
  </si>
  <si>
    <t xml:space="preserve">602220 </t>
  </si>
  <si>
    <t xml:space="preserve">198697120 </t>
  </si>
  <si>
    <t>PAGO IMPUESTO PREDIAL ISLA DE FUQUENE 2020</t>
  </si>
  <si>
    <t xml:space="preserve">93520 </t>
  </si>
  <si>
    <t xml:space="preserve">273820 </t>
  </si>
  <si>
    <t>ADICION Y PRORROGA PARA EL CONTRATO 22910 DE 2019. PRESTACION DE SERVICIOS PARA EL MANTENIMIENTO PREVENTIVO, CORRECTIVO Y SUMINISTRO DE REPUESTOS, PARA VEHICULOS LIVIANOS DEL PARQUE AUTOMOTOR DEL IGAC</t>
  </si>
  <si>
    <t>Contrato de aseo y Cafetería - Vigencia Futura</t>
  </si>
  <si>
    <t>PAGO DE CESANTIAS MES DE JULIO</t>
  </si>
  <si>
    <t xml:space="preserve">93920 </t>
  </si>
  <si>
    <t xml:space="preserve">277020 </t>
  </si>
  <si>
    <t xml:space="preserve">611020 </t>
  </si>
  <si>
    <t xml:space="preserve">201984020 </t>
  </si>
  <si>
    <t>TERITORIAL SUCRE</t>
  </si>
  <si>
    <t>PARA NOMINA ENERO 2020</t>
  </si>
  <si>
    <t xml:space="preserve">420, 520, 620, 720, 820, 920, 1020, 1120, 1220, 1320, 1420, 1520, 1620, 1720, 1820, 1920, 2020, 2120, 2220, 2320, 2420, 2520, 2620, 2720, 2820 </t>
  </si>
  <si>
    <t xml:space="preserve">5752620, 5752720, 5752820, 5752920, 5753020, 5753120, 5753220, 5753320, 5753420, 5753520, 5753620, 5753720, 5753820, 5753920, 5754020, 5754120, 5754220, 5754320, 5754420, 5754520, 5769320, 5769420, 5769520, 5769620, 5769720 </t>
  </si>
  <si>
    <t>PARA ENERGIA ELECTRICA  Y ACUEDUCTO DEL 2020</t>
  </si>
  <si>
    <t xml:space="preserve">220, 620, 2220, 2420, 3720, 3920, 4220, 4520, 5720, 6220, 7720, 8020, 8220, 9520, 11020 </t>
  </si>
  <si>
    <t xml:space="preserve">220, 4320, 8820, 9020, 15120, 15320, 16920, 17220, 21620, 22220, 28920, 29220, 29420, 33920, 37020 </t>
  </si>
  <si>
    <t xml:space="preserve">4516920, 22959620, 48357920, 48421220, 88446920, 88452820, 90614620, 91814820, 116773020, 122797320, 125884720, 152163420, 152169720, 153369820, 180517320, 198951520 </t>
  </si>
  <si>
    <t>PARA ADMINISTRACIÓN DE LA PROPIEDAD HORIZONTAL, SEDE IGAC</t>
  </si>
  <si>
    <t xml:space="preserve">220, 820, 1220, 1920, 4620, 5820, 6320 </t>
  </si>
  <si>
    <t xml:space="preserve">320, 920, 2120, 4120, 6020, 7620 </t>
  </si>
  <si>
    <t xml:space="preserve">320, 4820, 8720, 16820, 22020, 28820, 34520, 36820 </t>
  </si>
  <si>
    <t xml:space="preserve">4519820, 27609620, 46972720, 90605620, 120214920, 145340220, 193234820, 195136720 </t>
  </si>
  <si>
    <t>SERVICIO DE ASEO Y ALCANTARILLADO</t>
  </si>
  <si>
    <t xml:space="preserve">120, 720, 820, 2320, 2520, 3820, 4020, 4320, 4420, 5820, 6320, 7820, 7920, 8320, 9620, 10920 </t>
  </si>
  <si>
    <t xml:space="preserve">120, 4420, 4520, 8920, 9120, 15220, 15420, 17020, 17120, 21720, 22320, 29020, 29120, 29520, 34020, 36920 </t>
  </si>
  <si>
    <t xml:space="preserve">4515520, 22961320, 23125620, 48361220, 48426420, 88450120, 88464320, 90624320, 91812720, 116775820, 122878420, 125895020, 152165520, 152167520, 153370820, 180521220, 198948420 </t>
  </si>
  <si>
    <t xml:space="preserve">TELEFONIA FIJA </t>
  </si>
  <si>
    <t xml:space="preserve"> APORTES AL SISTEMA INTEGRAL DE SEGURIDAD SOCIAL Y APORTES PARAFISCALES, ENERO 2020</t>
  </si>
  <si>
    <t xml:space="preserve">9292420, 9292520, 9292620, 9292720, 9292820, 9292920, 9293020, 9293120, 9293220, 9293320, 9293420, 9293520, 9293620 </t>
  </si>
  <si>
    <t>pago de parqueadero vehiculo OBI 109 terr sucre</t>
  </si>
  <si>
    <t xml:space="preserve">19820, 20220, 26720, 33520, 34820 </t>
  </si>
  <si>
    <t xml:space="preserve">100776020, 103833020, 137456320, 172551620, 194916420 </t>
  </si>
  <si>
    <t xml:space="preserve">23496720, 23497320 </t>
  </si>
  <si>
    <t>SUELDOS Y PRESTACIONES: NOMINA FEBRERO DEL 2020</t>
  </si>
  <si>
    <t xml:space="preserve">30859320, 30859420, 30859520, 30859620, 30859720, 30859820, 30859920, 30860020, 30860120, 30860220, 30860320, 30860420, 30860520, 30860620, 30860720, 30860820, 30860920, 30861020, 30861120, 30861220 </t>
  </si>
  <si>
    <t xml:space="preserve">PARA APORTES PATRONALES AL SISTEMA INTEGRAL DE SEGURIDAD SOCIAL Y PARAFISCALES: NOMINA FEBRERO DEL 2020. </t>
  </si>
  <si>
    <t xml:space="preserve">6920, 7020, 7120, 7220, 7320, 7420, 7520, 7620, 7720, 7820, 7920, 8020, 8120 </t>
  </si>
  <si>
    <t xml:space="preserve">33589520, 33589620, 33589720, 33589820, 33589920, 33590120, 33590220, 33590320, 33590420, 33590520, 33590620, 33590720, 33590820 </t>
  </si>
  <si>
    <t>PARA IMPUESTO PREDIAL UNIFICADO SEDE TERRITORIAL, SEGUN RECIBO OFICIAL DE CAJA # 202012004910,202012004911,202012004912,202012004913,202012004914,202012004915,202012004916,202012004917</t>
  </si>
  <si>
    <t xml:space="preserve">8520, 8620 </t>
  </si>
  <si>
    <t xml:space="preserve">45282220, 45286820 </t>
  </si>
  <si>
    <t xml:space="preserve">APROPIACIÓN COMPLEMENTARIA PARA APORTES PATRONALES, NOMINA FEBRERO </t>
  </si>
  <si>
    <t xml:space="preserve">34430120, 34430220 </t>
  </si>
  <si>
    <t xml:space="preserve">VIÁTICOS - CONSERVACIÓN CATASTRAL </t>
  </si>
  <si>
    <t xml:space="preserve">CONTRATACIÓN DE PERSONAL - CONSERVACIÓN CATASTRAL </t>
  </si>
  <si>
    <t xml:space="preserve">2420, 2520, 2620, 2720, 2820, 3120, 3220 </t>
  </si>
  <si>
    <t xml:space="preserve">2820, 2920, 3120, 3220, 3420, 3520, 3620 </t>
  </si>
  <si>
    <t xml:space="preserve">PARA CONTRATACIÓN DE PRESTACIÓN DE SERVICIOS DEL PROCESO: POLÍTICA DE TIERRAS Y LEY DE VICTIMAS ( $ 27.500.000) Y MANUTENCIÓN ($ 2.000.000) </t>
  </si>
  <si>
    <t xml:space="preserve">14620, 20120, 26420, 32120, 34720 </t>
  </si>
  <si>
    <t xml:space="preserve">74153020, 101496820, 132550920, 162542920, 193295320 </t>
  </si>
  <si>
    <t>SUELDOS Y PRESTACIONES, NOMINA MARZO DEL 2020</t>
  </si>
  <si>
    <t xml:space="preserve">9420, 9520, 9620, 9720, 9820, 9920, 10020, 10120, 10220, 10320, 10420, 10520, 10620, 10720, 10820, 10920, 11020, 11120, 11220, 11320, 11420, 11520, 11620, 11720, 11820, 11920, 12020, 12120, 12220, 12320, 12420, 12520, 12620, 12720, 12820 </t>
  </si>
  <si>
    <t xml:space="preserve">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t>
  </si>
  <si>
    <t>APORTES PATRONALES, NOMINA DE MARZO DEL 2020</t>
  </si>
  <si>
    <t xml:space="preserve">12920, 13020, 13120, 13220, 13320, 13420, 13520, 13620, 13720, 13820, 13920, 14020, 14120 </t>
  </si>
  <si>
    <t xml:space="preserve">67971720, 67971820, 67971920, 67972020, 67972120, 67972220, 67972320, 67972420, 67972520, 67972620, 67972720, 67972820, 67972920 </t>
  </si>
  <si>
    <t>PARA RETROACTIVO APORTES PATRONALES, AÑO 2020.</t>
  </si>
  <si>
    <t xml:space="preserve">15520, 15620, 15720, 15820, 15920, 16020, 16120, 16220, 16320, 16420, 16520, 16620, 16720 </t>
  </si>
  <si>
    <t xml:space="preserve">88572220, 88572320, 88572420, 88572520, 88572620, 88572720, 88572820, 88572920, 88573020, 88573120, 88573220, 88573320, 88573420 </t>
  </si>
  <si>
    <t xml:space="preserve">PARA CONTRATACIÓN - PERITOS AVALÚOS COMERCIALES </t>
  </si>
  <si>
    <t xml:space="preserve">172551320 </t>
  </si>
  <si>
    <t>PARA CONTRATACIÓN - CONTROL DE CALIDAD</t>
  </si>
  <si>
    <t xml:space="preserve">21920, 26620, 33720, 38420 </t>
  </si>
  <si>
    <t xml:space="preserve">120214820, 133786320, 172551420, 199273320 </t>
  </si>
  <si>
    <t>PARA CONTRATO DE PRESTACIÓN DE SERVICIOS PROFESIONALES SERVICIO DE IMPLEMENTACIÓN SISTEMAS DE GESTIÓN - FORTALECIMIENTO DE LA GESTIÓN INSTITUCIONAL DEL IGAC A NIVEL NACIONAL, recurso 20, por valor $ 24.269.760, de acuerdo a lo publicado en el Plan de</t>
  </si>
  <si>
    <t>SUELDOS Y PRESTACIONES: NOMINA DE ABRIL DEL 2020</t>
  </si>
  <si>
    <t xml:space="preserve">5220, 5320 </t>
  </si>
  <si>
    <t xml:space="preserve">17820, 17920, 18020, 18120, 18220, 18320, 18420, 18520, 18620, 18720, 18820, 18920, 19020, 19120, 19220, 19320, 19420, 19520, 19620, 19720 </t>
  </si>
  <si>
    <t xml:space="preserve">99435820, 99435920, 99436020, 99436120, 99436220, 99436320, 99436420, 99436520, 99436620, 99436720, 99436820, 99436920, 99437020, 99437120, 99437220, 99437320, 99437420, 99437520, 99437620, 99437720 </t>
  </si>
  <si>
    <t>PARA APORTES PATRONALES, NOMINA ABRIL 2020</t>
  </si>
  <si>
    <t xml:space="preserve">20320, 20420, 20520, 20620, 20720, 20820, 20920, 21020, 21120, 21220, 21320, 21420, 21520 </t>
  </si>
  <si>
    <t xml:space="preserve">104612920, 104613020, 104613120, 104613220, 104613320, 104613420, 104613520, 104613620, 104613720, 104613820, 104613920, 104614020, 104614120 </t>
  </si>
  <si>
    <t>PARA SUELDOS Y DEMAS FACTORES: NOMINA MAYO DEL 2020</t>
  </si>
  <si>
    <t xml:space="preserve">6120, 6220 </t>
  </si>
  <si>
    <t xml:space="preserve">22420, 22520, 22620, 22720, 22820, 22920, 23020, 23120, 23220, 23320, 23420, 23520, 23620, 23720, 23820, 23920, 24020, 24120, 24220, 24320, 24420 </t>
  </si>
  <si>
    <t xml:space="preserve">125417720, 125417820, 125417920, 125418020, 125418120, 125418320, 125418520, 125418620, 125418720, 125418820, 125418920, 125419020, 125419120, 125419220, 125419320, 125419420, 125419520, 125419620, 125419720, 125441420, 125441520 </t>
  </si>
  <si>
    <t>PARA APORTES PATRONALES AL SISTEMA INTEGRAL DE SEGURIDAD SOCIAL Y APORTES PARAFISCALES, NOMINA MAYO DEL 2020</t>
  </si>
  <si>
    <t xml:space="preserve">24520, 24620, 24720, 24820, 24920, 25020, 25120, 25220, 25320, 25420, 25520, 25620, 25720 </t>
  </si>
  <si>
    <t xml:space="preserve">129079620, 129079720, 129079820, 129079920, 129080020, 129080120, 129080220, 129080320, 129080420, 129080520, 129080620, 129080720, 129080820 </t>
  </si>
  <si>
    <t>PRIMA DE SERVICIOS, AÑO 2020</t>
  </si>
  <si>
    <t xml:space="preserve">26920, 27020, 27120, 27220, 27320, 27420, 27520, 27620, 27720, 27820, 27920, 28020, 28120, 28220, 28320, 28420, 28520, 28620 </t>
  </si>
  <si>
    <t xml:space="preserve">142452920, 142453020, 142453120, 142453220, 142453320, 142453420, 142453520, 142453620, 142453720, 142453820, 142453920, 142454020, 142454120, 142454220, 142454320, 142454420, 142454520, 142454620 </t>
  </si>
  <si>
    <t>PARA SUELDOS Y PRESTACIONES: NOMINA JUNIO DEL 2020</t>
  </si>
  <si>
    <t xml:space="preserve">7320, 7420 </t>
  </si>
  <si>
    <t xml:space="preserve">29620, 29720, 29820, 29920, 30020, 30120, 30220, 30320, 30420, 30520, 30620, 30720, 30820, 30920, 31020, 31120, 31220, 31320, 31420 </t>
  </si>
  <si>
    <t xml:space="preserve">160182620, 160453320, 160453420, 160453520, 160453620, 160453720, 160453820, 160453920, 160454020, 160454120, 160454220, 160454320, 160454420, 160454520, 160454620, 160454720, 160454820, 160454920, 160455020, 160585020 </t>
  </si>
  <si>
    <t>PARA APORTES PATRONALES AL SISTEMA INTEGRAL DE SEGURIDAD SOCIAL Y APORTES PARAFISCALES: NOMINA JUNIO DEL 2020</t>
  </si>
  <si>
    <t xml:space="preserve">32220, 32320, 32420, 32520, 32620, 32720, 32820, 32920, 33020, 33120, 33220, 33320, 33420 </t>
  </si>
  <si>
    <t xml:space="preserve">164244320, 164244420, 164244520, 164244620, 164244720, 164244820, 164244920, 164245020, 164245120, 164245220, 164245320, 164245420, 164245520 </t>
  </si>
  <si>
    <t>SUELDOS Y PRESTACIONES: NOMINA JULIO DEL 2020</t>
  </si>
  <si>
    <t xml:space="preserve">34920, 35020, 35120, 35220, 35320, 35420, 35520, 35620, 35720, 35820, 35920, 36020, 36120, 36220, 36320, 36420, 36520, 36620, 36720 </t>
  </si>
  <si>
    <t xml:space="preserve">194769020, 194769120, 194769220, 194769320, 194769420, 194769520, 194769620, 194769720, 194769820, 194769920, 194770020, 194770120, 194770220, 194770320, 194770420, 194770520, 194770620, 194867620, 194867720 </t>
  </si>
  <si>
    <t>PARA APORTES PATRONALES AL SISTEMA INTEGRAL DE SEGURIDAD SOCIAL EN SALUD Y PARAFISCALES: NOMINA JULIO DEL 2020</t>
  </si>
  <si>
    <t xml:space="preserve">37120, 37220, 37320, 37420, 37520, 37620, 37720, 37820, 37920, 38020, 38120, 38220, 38320 </t>
  </si>
  <si>
    <t xml:space="preserve">195321420, 195321520, 195321620, 195321720, 195321820, 195321920, 195322020, 195322120, 195322220, 195322320, 195322420, 195322520, 195322620 </t>
  </si>
  <si>
    <t>TERRITORIAL TOLIMA</t>
  </si>
  <si>
    <t>Servicio de energía y agua de la Territorial Tolima .</t>
  </si>
  <si>
    <t xml:space="preserve">120, 620, 1220, 1820, 3120, 5420, 6020, 6220, 7920, 8120, 9120, 9320 </t>
  </si>
  <si>
    <t xml:space="preserve">120, 2020, 2320, 3220, 4720, 5120, 9220, 9320, 10920, 11320, 13120, 13320 </t>
  </si>
  <si>
    <t xml:space="preserve">120, 6620, 6920, 10720, 13320, 19420, 27020, 27120, 37320, 37620, 44720, 44920 </t>
  </si>
  <si>
    <t xml:space="preserve">5078320, 5730120, 16492120, 25043720, 36449020, 52618320, 74350420, 118372420, 118385520, 155350520, 159078620, 186478420, 186633920 </t>
  </si>
  <si>
    <t>Arrendamiento bien inmueble parqueadero vehiculo de la Territorial Tolima</t>
  </si>
  <si>
    <t>Servicio de telefono Territorial Tolima</t>
  </si>
  <si>
    <t xml:space="preserve">320, 1420, 4220, 5620, 6820, 8320, 9520 </t>
  </si>
  <si>
    <t xml:space="preserve">320, 2520, 4920, 7920, 9620, 11120, 13720 </t>
  </si>
  <si>
    <t xml:space="preserve">320, 7120, 13520, 13620, 21420, 31720, 37520, 45320 </t>
  </si>
  <si>
    <t xml:space="preserve">5754920, 25061120, 62403120, 99111420, 132691320, 159067020, 187484920 </t>
  </si>
  <si>
    <t>Servicio de aseo y alcantarillado DT Tolima</t>
  </si>
  <si>
    <t xml:space="preserve">220, 720, 1320, 1920, 3220, 5520, 6120, 6320, 8020, 8220, 9220, 9420 </t>
  </si>
  <si>
    <t xml:space="preserve">220, 2120, 2420, 3320, 4820, 5220, 9120, 9420, 11020, 11420, 13220, 13420 </t>
  </si>
  <si>
    <t xml:space="preserve">220, 6720, 7020, 10820, 13420, 19520, 26920, 27220, 37420, 37720, 44820, 45020 </t>
  </si>
  <si>
    <t xml:space="preserve">5083720, 5742620, 16493220, 25045820, 36450220, 52622220, 74361420, 118373220, 118383620, 155353420, 159082120, 186479620, 186629420 </t>
  </si>
  <si>
    <t>PAGO NOMINA MES DE ENERO 2020 FUNCIONARIOS DT TOLIMA</t>
  </si>
  <si>
    <t xml:space="preserve">420, 520, 620, 720, 820, 920, 1020, 1120, 1220, 1320, 1420, 1520, 1620, 1720, 1820, 1920, 2020, 2120, 2220, 2320, 2420, 2520, 2620, 2720, 2820, 2920, 3020, 3120, 3220, 3320, 3420 </t>
  </si>
  <si>
    <t xml:space="preserve">10885120, 10885220, 10885320, 10885420, 10885520, 10885620, 10885720, 10885820, 10885920, 10886020, 10886120, 10886220, 10886320, 10886420, 10886520, 10886620, 10886720, 10886820, 10886920, 10887020, 10887120, 10887220, 10887320, 10887420, 10887520, 10887620, 10887720, 10887820, 10891520, 10891620, 10891720 </t>
  </si>
  <si>
    <t>PAGO APORTES S.SOCIAL Y PARAFISCALES NOMINA ENERO 2020 DT TOLIMA</t>
  </si>
  <si>
    <t xml:space="preserve">3520, 3620, 3720, 3820, 3920, 4020, 4120, 4220, 4320, 4420, 4520, 4620, 4720, 4820, 4920 </t>
  </si>
  <si>
    <t xml:space="preserve">12556620, 12556720, 12556820, 12556920, 12557020, 12557120, 12557220, 12557320, 12557420, 12557520, 12557620, 12557720, 12557820, 12557920, 12558020 </t>
  </si>
  <si>
    <t>COMISIÓN DE DIRECTOR TERRITORIAL PARA REUNIÓN EN LA DIRECCIÓN GENERAL</t>
  </si>
  <si>
    <t xml:space="preserve">25025820 </t>
  </si>
  <si>
    <t>Viáticos Proceso de Conservación.</t>
  </si>
  <si>
    <t xml:space="preserve">1020, 1120, 1520, 2120, 2220, 2320, 2420, 2920, 3020, 3320, 3420, 3520, 3620, 3720, 3820 </t>
  </si>
  <si>
    <t xml:space="preserve">2620, 2720, 3120, 3420, 3620, 3720, 3820, 4620, 6520, 6620, 6720, 6820, 6920, 7020, 7120 </t>
  </si>
  <si>
    <t xml:space="preserve">7220, 7320, 7420, 12420, 12520, 12620, 12720, 13220, 20720, 20820, 20920, 21020, 21120, 21220, 21320 </t>
  </si>
  <si>
    <t xml:space="preserve">25233120, 25236820, 31060720, 37401120, 43351320, 43353020, 43353920, 52272920, 88236220, 88245020, 88245720, 88246720, 88251220, 88252120, 88257320 </t>
  </si>
  <si>
    <t>VIÁTICOS POLÍTICA DE TIERRAS Y LEY DE VICTIMAS</t>
  </si>
  <si>
    <t>PAGO NOMINA FUNCIONARIOS DT TOLIMA MES DE FEBRERO 2020</t>
  </si>
  <si>
    <t xml:space="preserve">7520, 7620, 7720, 7820, 7920, 8020, 8120, 8220, 8320, 8420, 8520, 8620, 8720, 8820, 8920, 9020, 9120, 9220, 9320, 9420, 9520, 9620, 9720, 9820, 9920, 10020, 10120, 10220, 10320, 10420, 10520, 10620 </t>
  </si>
  <si>
    <t xml:space="preserve">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t>
  </si>
  <si>
    <t>PAGO APORTES PATRONALES A SEGURIDAD SOCIAL NOMINA FEBRERO 2020 DT TOLIMA</t>
  </si>
  <si>
    <t xml:space="preserve">10920, 11020, 11120, 11220, 11320, 11420, 11520, 11620, 11720, 11820, 11920, 12020, 12120, 12220, 12320 </t>
  </si>
  <si>
    <t xml:space="preserve">34560720, 34560820, 34560920, 34561020, 34561120, 34561320, 34561420, 34561520, 34561620, 34561720, 34561820, 34561920, 34562020, 34562120, 34562220 </t>
  </si>
  <si>
    <t>CONTRATACION PROCESO DE CONSERVACION CATASTRAL IE913 PRESTACION DE SERVICIOS ACTIVIDADES DE RECONOCIMIENTO PREDIAL URBANO Y RURAL DT TOLIMA</t>
  </si>
  <si>
    <t xml:space="preserve">7320, 7420, 7520, 7620, 7720, 7820, 8920, 9020 </t>
  </si>
  <si>
    <t xml:space="preserve">12720, 12820, 12920, 13520, 13620, 13920 </t>
  </si>
  <si>
    <t>CONTRATACION PROCESO DE CONSERVACION CATASTRAL IE913 PRESTACION DE SERVICIOS PARA REALIZAR ACTIVIDADES DE APOYO OPERATIVO EN PROCESOS CATASTRALES DT TOLIMA</t>
  </si>
  <si>
    <t xml:space="preserve">4520, 4820, 4920, 5020, 5120, 5320, 6420 </t>
  </si>
  <si>
    <t xml:space="preserve">5420, 5520, 5620, 5720, 5820, 5920, 10820 </t>
  </si>
  <si>
    <t>CONTRATACION PROCESO DE CONSERVACION CATASTRAL IE913 PRESTACION DE SERVICIOS TECNICOS Y ADMINISTRATIVOS PARA REALIZAR INVENTARIO, ORGANIZACION, PRESTAMO , DEVOLUCION Y CUSTODIA DE LAS FICHAS PREDIALES DT TOLIMA</t>
  </si>
  <si>
    <t xml:space="preserve">4020, 4120, 4320, 7220 </t>
  </si>
  <si>
    <t xml:space="preserve">6120, 6320, 6420, 14120 </t>
  </si>
  <si>
    <t>PRESTACIÓN DE SERVICIOS DE APOYO A LA GESTIÓN EN VENTANILLA PARA ATENCIÓN AL PÚBLICO EN LOS PROCESOS CATASTRALES DE LA DIRECCIÓN TERRITORIAL TOLIMA Y SUS UOC, SEGÚN PAA APROBADO Y ASIGNACIÓN PRESUPUESTAL CON MEMORANDO 8002020IE913 DEL 03-03-2020</t>
  </si>
  <si>
    <t xml:space="preserve">86281220, 112048120, 143090520, 178411620 </t>
  </si>
  <si>
    <t>IMPUESTO PREDIAL EDIFICIO CALLE 13 # 3A-22 SEDE IBAGUE DT TOLIMA</t>
  </si>
  <si>
    <t xml:space="preserve">47119520 </t>
  </si>
  <si>
    <t>IMPUESTO DE INDUSTRIA Y COMERCIO DT TOLIMA MUNICIPIO DE IBAGUE</t>
  </si>
  <si>
    <t xml:space="preserve">47121820 </t>
  </si>
  <si>
    <t>IMPUESTO DE INDUSTRIA Y COMERCIO DT TOLIMA MUNICIPIO DE CHAPARRAL UOC</t>
  </si>
  <si>
    <t xml:space="preserve">47122620 </t>
  </si>
  <si>
    <t>IMPUESTO DE INDUSTRIA Y COMERCIO DT TOLIMA MUNICIPIO DE SAN SEBASTIAN DE MARIQUITA UOC</t>
  </si>
  <si>
    <t xml:space="preserve">47123420 </t>
  </si>
  <si>
    <t>PRESTACIÓN DE SERVICIOS PERSONALES  PARA EL SEGUIMIENTO A LAS SOLICITUDES REALIZADAS EN EL MARCO DE LA POLÍTICA INTEGRAL DE REPARACIÓN A VICTIMAS  EN LA DT TOLIMA, SEGÚN PAA APROBADO Y ASIGNACIÓN PRESUPUESTAL CON MEMORANDO 8002020IE913 DEL 03-03-2020</t>
  </si>
  <si>
    <t>PRESTACIÓN DE SERVICIOS PERSONALES PARA ADELANTAR ACTIVIDADES DE RECONOCIMIENTO PREDIAL URBANO Y RURAL, EN ATENCIÓN A LOS REQUERIMIENTOS ADMINISTRATIVOS Y JUDICIALES DEL PROCESO DE RESTITUCIÓN DE TIERRAS EN LA DIRECCIÓN  SEGÚN PAA APROBADO Y ASIGNACI</t>
  </si>
  <si>
    <t>PAGO NOMINA FUNCIONARIOS DT TOLIMA MARZO 2020</t>
  </si>
  <si>
    <t xml:space="preserve">13720, 13820, 13920, 14020, 14120, 14220, 14320, 14420, 14520, 14620, 14720, 14820, 14920, 15020, 15120, 15220, 15320, 15420, 15520, 15620, 15720, 15820, 15920, 16020, 16120, 16220, 16320, 16420, 16520, 16620, 16720, 16820, 16920, 17020, 17120, 17220, 17320, 17420, 17520, 17620, 17720, 17820 </t>
  </si>
  <si>
    <t xml:space="preserve">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t>
  </si>
  <si>
    <t>PAGO APORTES A SEGURIDAD SOCIAL FUNCIONARIOS NOMINA MARZO DT TOLIMA</t>
  </si>
  <si>
    <t xml:space="preserve">17920, 18020, 18120, 18220, 18320, 18420, 18520, 18620, 18720, 18820, 18920, 19020, 19120, 19220, 19320 </t>
  </si>
  <si>
    <t xml:space="preserve">70938420, 70938520, 70938620, 70938720, 70938820, 70938920, 70939020, 70939120, 70939220, 70939320, 70939420, 70939520, 70939620, 70939720, 70939820 </t>
  </si>
  <si>
    <t>PRESTACION DE SERVICIOS PROFESIONALES PARA REALIZAR LOS PROCESOS DE PLANEACION Y SEGUIMIENTO AL PLAN DE ACCION EN LA DT TOLIMA EN EL MARCO DE LOS LINEAMIENTOS INSTITUCIONALES VIGENTES</t>
  </si>
  <si>
    <t xml:space="preserve">14020 </t>
  </si>
  <si>
    <t>PAGO NOMINA ABRIL 2020 FUNCIONARIOS DT TOLIMA</t>
  </si>
  <si>
    <t xml:space="preserve">5720, 5820 </t>
  </si>
  <si>
    <t xml:space="preserve">21520, 21620, 21720, 21820, 21920, 22020, 22120, 22220, 22320, 22420, 22520, 22620, 22720, 22820, 22920, 23020, 23120, 23220, 23320, 23420, 23520, 23620, 23720, 23820, 23920, 24020, 24120, 24220, 24320 </t>
  </si>
  <si>
    <t xml:space="preserve">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t>
  </si>
  <si>
    <t xml:space="preserve">24420, 24520, 24620, 24720, 24820, 24920, 25020, 25120, 25220, 25320, 25420, 25520, 25620, 25720, 25820 </t>
  </si>
  <si>
    <t xml:space="preserve">105618520, 105618620, 105618720, 105618820, 105618920, 105619020, 105619120, 105619220, 105619320, 105619420, 105619520, 105619620, 105619720, 105619820, 105619920 </t>
  </si>
  <si>
    <t>PAGO NOMINA MAYO 2020 FUNCIONARIOS DT TOLIMA</t>
  </si>
  <si>
    <t xml:space="preserve">27420, 27520, 27620, 27720, 27820, 27920, 28020, 28120, 28220, 28320, 28420, 28520, 28620, 28720, 28820, 28920, 29020, 29120, 29220, 29320, 29420, 29520, 29620, 29720, 29820, 29920, 30020, 30120 </t>
  </si>
  <si>
    <t xml:space="preserve">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t>
  </si>
  <si>
    <t>PAGO APORTES A SEGURIDAD SOCIAL Y PARAFISCALES NOMINA MAYO 2020 FUNCIONARIOS DT TOLIMA</t>
  </si>
  <si>
    <t xml:space="preserve">30220, 30320, 30420, 30520, 30620, 30720, 30820, 30920, 31020, 31120, 31220, 31320, 31420, 31520, 31620 </t>
  </si>
  <si>
    <t xml:space="preserve">129446020, 129446120, 129446220, 129446320, 129446420, 129446520, 129446620, 129446720, 129446820, 129446920, 129447020, 129447120, 129447220, 129447320, 129447420 </t>
  </si>
  <si>
    <t>PAGO RETROACTIVO APORTES PATRONALES 2020 DT TOLIMA</t>
  </si>
  <si>
    <t xml:space="preserve">31820, 31920, 32020, 32120, 32220, 32320, 32420, 32520, 32620, 32720, 32820, 32920, 33020, 33120, 33220 </t>
  </si>
  <si>
    <t xml:space="preserve">132697820, 132697920, 132698020, 132698120, 132698220, 132698320, 132698420, 132698520, 132698620, 132698720, 132698820, 132698920, 132699020, 132699120, 132699220 </t>
  </si>
  <si>
    <t>PAGO PRIMA DE SERVICIOS FUNCIONARIOS DT TOLIMA</t>
  </si>
  <si>
    <t xml:space="preserve">34220, 34320, 34420, 34520, 34620, 34720, 34820, 34920, 35020, 35120, 35220, 35320, 35420, 35520, 35620, 35720, 35820, 35920, 36020, 36120, 36220, 36320, 36420, 36520, 36620, 36720, 36820, 36920 </t>
  </si>
  <si>
    <t xml:space="preserve">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t>
  </si>
  <si>
    <t>PRESTACIÓN DE SERVICIOS PERSONALES DE APOYO A LA GESTIÓN DESARROLLADA EN PROCESOS CATASTRALES DE LA TERRITORIAL TOLIMA SEGÚN PAA APROBADO 06/05/2020</t>
  </si>
  <si>
    <t>PAGO NOMINA JUNIO FUNCIONARIOS DT TOLIMA</t>
  </si>
  <si>
    <t xml:space="preserve">37820, 37920, 38020, 38120, 38220, 38320, 38420, 38520, 38620, 38720, 38820, 38920, 39020, 39120, 39220, 39320, 39420, 39520, 39620, 39720, 39820, 39920, 40020, 40120, 40220, 40320, 40420, 40520, 40620, 40720, 40820, 40920, 41020, 41120, 41220, 41320, 41420, 41520 </t>
  </si>
  <si>
    <t xml:space="preserve">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t>
  </si>
  <si>
    <t>PAGO APORTES A SEGURIDAD SOCIAL NOMINA JUNIO 2020 DT TOLIMA</t>
  </si>
  <si>
    <t xml:space="preserve">41720, 41820, 41920, 42020, 42120, 42220, 42320, 42420, 42520, 42620, 42720, 42820, 42920, 43020, 43120 </t>
  </si>
  <si>
    <t xml:space="preserve">166555820, 166555920, 166556020, 166556120, 166556220, 166556320, 166556420, 166556520, 166556620, 166556720, 166556820, 166556920, 166557020, 166557120, 166557220 </t>
  </si>
  <si>
    <t>ADQUISICIÓN E INSTALACIÓN DE DIVISIONES EN VIDRIO LAMINADO 3+3 INCOLORO, CON ESTRUCTURA EN ALUMINIO PARA LA ADECUACIÓN DE LAS VENTANILLAS DE ATENCIÓN AL USUARIO PARA LA DIRECCIÓN TERRITORIAL TOLIMA</t>
  </si>
  <si>
    <t>PAGO NOMINA JULIO 2020 FUNCIONARIOS DT TOLIMA</t>
  </si>
  <si>
    <t xml:space="preserve">45720, 45820, 45920, 46020, 46120, 46220, 46320, 46420, 46520, 46620, 46720, 46820, 46920, 47020, 47120, 47220, 47320, 47420, 47520, 47620, 47720, 47820, 47920, 48020, 48120, 48220, 48320, 48420, 48520 </t>
  </si>
  <si>
    <t xml:space="preserve">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t>
  </si>
  <si>
    <t>PAGO APORTES PARAFISCALES NOMINA JULIO 2020 DT TOLIMA</t>
  </si>
  <si>
    <t xml:space="preserve">48620, 48720, 48820, 48920, 49020, 49120, 49220, 49320, 49420, 49520, 49620, 49720, 49820 </t>
  </si>
  <si>
    <t xml:space="preserve">197804720, 197804820, 197804920, 197805020, 197805120, 197805220, 197805320, 197805420, 197805520, 197805620, 197805720, 197805820, 197805920 </t>
  </si>
  <si>
    <t>PRESTACIÓN DE SERVICIOS PROFESIONALES PARA REALIZAR EL CONTROL DE CALIDAD A LOS INFORMES DE AVALÚOS COMERCIALES, ASÍ COMO REALIZAR AVALÚOS A BIENES INMUEBLES URBANOS Y RURALES, SOLICITADOS POR LA LA DIRECCIÓN TERRITORIAL TOLIMA SUGÚN PAA APROBADO Y C</t>
  </si>
  <si>
    <t>GASTOS DE MANUTENCIÓN, ALOJAMIENTO Y TRANSPORTE DE LOS CONTRATISTAS DEL PROYECTO DE AVALÚOS SEGÚN PAA APROBADO Y CIRCULAR CI22 05/03/2020</t>
  </si>
  <si>
    <t>TERRITORIAL VALLE</t>
  </si>
  <si>
    <t xml:space="preserve">CDP PARA PAGO SERVICIOS PUBLICOS TVALLE  VIGENCIA 2020, SEGUN ASIGNACION PPTAL AUTORIZADA POR GIT SERVICIOS ADMINISTRATIVOS DEL 07 ENERO/20 </t>
  </si>
  <si>
    <t>CDP PARA PAGO NOMINA FUNCIONARIOS TVALLE CORRESPONDIENTE AL MES DE ENERO DEL 2020</t>
  </si>
  <si>
    <t xml:space="preserve">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t>
  </si>
  <si>
    <t xml:space="preserve">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t>
  </si>
  <si>
    <t>CDP PARA PAGO APORTES SEGURIDAD SOCIAL FUNCIONARIOS TVALLE  CORRESPONDIENTE AL MES DE ENERO DEL 2019</t>
  </si>
  <si>
    <t xml:space="preserve">6520, 6620, 6720, 6820, 6920, 7020, 7120, 7220, 7320, 7420, 7520, 7620, 7720, 7820 </t>
  </si>
  <si>
    <t xml:space="preserve">9026620, 9026720, 9026820, 9026920, 9027020, 9027120, 9027220, 9027320, 9027420, 9027520, 9027620, 9027720, 9027820, 9027920 </t>
  </si>
  <si>
    <t>CDP PARA PAGO ARRENDAMIENTO UOC DE PALMIRA POR 10 MESES VIGENCIA 2020</t>
  </si>
  <si>
    <t xml:space="preserve">25620, 25920, 34220, 44020, 57520, 66920 </t>
  </si>
  <si>
    <t xml:space="preserve">73393320, 73405620, 84066820, 106044420, 132428920, 162400020, 198970020 </t>
  </si>
  <si>
    <t xml:space="preserve">CDP PARA VIATICOS Y GASTOS DE VIAJE COMISION DIRECTOR TERRITORIAL A SEDE CENTRAL </t>
  </si>
  <si>
    <t xml:space="preserve">23878620 </t>
  </si>
  <si>
    <t xml:space="preserve">SCDP PARA PAGO DECLARACIONES DE INDUSTRIA Y COMERCIO CORRESPONDIENTE A LA VIGENCIA 2019 PARA LA TVALLE Y LAS UOC DE BUENAVENTURA, BUGA, TULUA, CARTAGO Y PALMIRA </t>
  </si>
  <si>
    <t xml:space="preserve">2220, 3720, 3820, 3920, 4020, 4120, 5920 </t>
  </si>
  <si>
    <t xml:space="preserve">1820, 3220, 3320, 3420, 3720, 4320 </t>
  </si>
  <si>
    <t xml:space="preserve">15620, 15720, 25220, 25320, 25420, 25720, 26320 </t>
  </si>
  <si>
    <t xml:space="preserve">37609820, 40830020, 70214120, 70230320, 70246220, 73534520, 94234220 </t>
  </si>
  <si>
    <t>CDP PARA VIATICOS PROCESO DE CONSERVACION</t>
  </si>
  <si>
    <t xml:space="preserve">1820, 1920, 2020, 2120 </t>
  </si>
  <si>
    <t xml:space="preserve">1320, 1520, 1620, 1720 </t>
  </si>
  <si>
    <t xml:space="preserve">15220, 15320, 15420, 15520 </t>
  </si>
  <si>
    <t xml:space="preserve">35720120, 35728120, 35736320, 35746220 </t>
  </si>
  <si>
    <t>CDP PARA VIATICOS PROCESO POLITICA DE TIERRAS Y LEY DE VICTIMAS</t>
  </si>
  <si>
    <t>CDP PARA VIATICOS PROCESO DE AVALUOS</t>
  </si>
  <si>
    <t xml:space="preserve">54090120, 54091720 </t>
  </si>
  <si>
    <t>CDP PARA PAGO IMPUESTO PREDIAL CORRESPONDIENTE A LA TVALLE VIGENCIA 2020</t>
  </si>
  <si>
    <t xml:space="preserve">15820 </t>
  </si>
  <si>
    <t xml:space="preserve">41886220 </t>
  </si>
  <si>
    <t>CDP PARA PAGO NOMINA FUNCIONARIOS TVALLE CORRESPONDIENTE AL MES DE FEBRERO DEL 2020</t>
  </si>
  <si>
    <t xml:space="preserve">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t>
  </si>
  <si>
    <t xml:space="preserve">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t>
  </si>
  <si>
    <t>CDP PARA PAGO SEGURIDAD SOCIAL FUNCIONARIOS TVALLE SEGUN NOMINA CORRESPONDIENTE AL MES DE FEBRERO DEL 2020</t>
  </si>
  <si>
    <t xml:space="preserve">13820, 13920, 14020, 14120, 14220, 14320, 14420, 14520, 14620, 14720, 14820, 14920, 15020, 15120 </t>
  </si>
  <si>
    <t xml:space="preserve">31844620, 31844720, 31844820, 31844920, 31845020, 31845120, 31845220, 31845320, 31845420, 31845520, 31845620, 31845720, 31845820, 31845920 </t>
  </si>
  <si>
    <t>CDP PARA PRESTACION DE SERVICIOS PERSONALES PARA REALIZAR ACTIVIDADES DE RECONOCIMIENTO PREDIAL URBANO Y RURAL PARA LA ATENCION DE TRAMITES EN LOS PROCESOS CATASTRALES DE LA DIRECCION TERRITORIAL VALLE Y SUS UOC.</t>
  </si>
  <si>
    <t>CDP PARA PRESTACION DE SERVICIOS PERSONALES PARA REALIZAR ACTIVIDADES DE APOYO OPERATIVO EN LOS PROCESOS CATASTRALES EN LA DIRECCION TERRITORIAL VALLE Y SUS UOC.</t>
  </si>
  <si>
    <t xml:space="preserve">4420, 4520, 4620, 4720, 4820, 4920, 5020, 5220 </t>
  </si>
  <si>
    <t xml:space="preserve">4620, 4720, 4820, 4920, 5020, 5120, 5220, 5920 </t>
  </si>
  <si>
    <t>SCDP PARA PRESTACION DE SERVICIOS PERSONALES PARA REALIZAR LAS ACTIVIDADES DE CONTROL Y VERIFICACION A LOS TRAMITES DEL PROCESO DE CONSERVACION CATASTRAL EN LA DIRECCION TERRITORIAL VALLE Y SUS UOC.</t>
  </si>
  <si>
    <t>CDP PARA PRESTACION DE SERVICIOS DE APOYO A LA GESTION EN VENTANILLA PARA ATENCION AL PUBLICO EN LOS  PROCESOS CATASTRALES DE LA DIRECCION TERRITORIAL VALLE Y SUS UOC.</t>
  </si>
  <si>
    <t xml:space="preserve">5320, 5420 </t>
  </si>
  <si>
    <t xml:space="preserve">5820, 6220 </t>
  </si>
  <si>
    <t>CDP PARA PRESTACION DE SERVICIOS DE APOYO A LA GESTION DESARROLLADA EN PROCESOS CATASTRALES DE LA TERRITORIAL VALLE Y SUS UOC.</t>
  </si>
  <si>
    <t xml:space="preserve">CDP PARA PRESTACION DE SERVICIOS PROFESIONALES PARA ATENDER DESDE EL COMPONENTE JURIDICO LAS ACTIVIDADES DE LOS PROCESOS CATASTRALES EN LA DIRECCION TERRITORIAL VALLE </t>
  </si>
  <si>
    <t xml:space="preserve">CDP PARA PRESTACION DE SERVICIOS PROFESIONALES PARA APOYAR A LA DIRECCION TERRITORIAL VALLE DEL CAUCA EN LOS REQUERIMIENTOS DEL TRAMITE ADMINISTRATIVO, JUDICIAL Y EL POSFALLO DEL PROCESO DE RESTITUCION DE TIERRAS EN EL MARCO DE LA LEY 1448 DE 2011 Y </t>
  </si>
  <si>
    <t>CDP VIATICOS PARA PROFESIONAL QUE  APOYA A LA DIRECCION TERRITORIAL VALLE DEL CAUCA EN LOS REQUERIMIENTOS DEL TRAMITE ADMINISTRATIVO, JUDICIAL Y EL POSFALLO DEL PROCESO DE RESTITUCION DE TIERRAS EN EL MARCO DE LA LEY 1448 DE 2011 Y LA POLITICA INTEGR</t>
  </si>
  <si>
    <t xml:space="preserve">CDP SEGUN ASIGNACION PRESUPUESTAL PARA VIATICOS Y GASTOS DE COMISION PARA CONTADOR Y AUXILIAR ADMINISTRATIVO SEGUN MEMO IE105 A  FIN DE REALIZAR TOMA FISICA DE INVENTARIOS Y ELEMENTOS DEVOLUTIVOS DE LA UOC DE CARTAGO Y UOC DE TULUA </t>
  </si>
  <si>
    <t>CDP PARA PAGO NOMINA Y PRESTACIONES SOCIALES FUNCIONARIOS TVALLE CORRESPONDIENTE AL MES DE MARZO DEL 2020</t>
  </si>
  <si>
    <t xml:space="preserve">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t>
  </si>
  <si>
    <t xml:space="preserve">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t>
  </si>
  <si>
    <t>CDP PARA PAGO SEGURIDAD SOCIAL FUNCIONARIOS TVALLE SEGUN NOMINA MES MARZO DEL 2020</t>
  </si>
  <si>
    <t xml:space="preserve">23820, 23920, 24020, 24120, 24220, 24320, 24420, 24520, 24620, 24720, 24820, 24920, 25020, 25120 </t>
  </si>
  <si>
    <t xml:space="preserve">68795720, 68795820, 68795920, 68796020, 68796120, 68796220, 68796320, 68796420, 68796520, 68796620, 68796720, 68796820, 68796920, 68797020 </t>
  </si>
  <si>
    <t>CDP PARA CONTRATACION DE PRESTACION DE SERVICIOS PROFESIONALES PARA REALIZAR EL CONTROL DE CALIDAD A LOS INFORMES DE AVALUOS COMERCIALES, ASI COMO REALIZAR AVALUOS A BIENES INMUEBLES URBANOS Y RURALES EN TODO EL PAIS</t>
  </si>
  <si>
    <t>CDP PARA PRESTACION DE SERVICIOS PROFESIONALES PARA REALIZAR AVALUOS COMERCIALES, A NIVEL NACIONAL DE LOS BIENES URBANOS Y RURALES</t>
  </si>
  <si>
    <t>CDP PARA LOS GASTOS DE MANUTENCION, ALOJAMIENTO Y TRANSPORTE DE LOS CONTRATISTAS DEL PROYECTO DE AVALUOS</t>
  </si>
  <si>
    <t xml:space="preserve">PRESTACION DE SERVICIOS PROFESIONALES PARA REALIZAR LOS PROCESOS DE PLANEACION Y SEGUIMIENTO AL PLAN DE ACCION  DE LA DIRECCION TERRITORIAL VALLE, EN EL MARCO DE LOS LINEAMIENTOS INSTITUCIONALES VIGENTES </t>
  </si>
  <si>
    <t>CDP PARA PAGO GMF GENERADO EN LA CUENTA 130 RECURSOS PROPIOS SEGUN CONCILIACION BANCARIA.</t>
  </si>
  <si>
    <t xml:space="preserve">31820 </t>
  </si>
  <si>
    <t xml:space="preserve">99489720 </t>
  </si>
  <si>
    <t>CDP PARA PAGO NOMINA FUNCIONARIOS TVALLE CORRESPONDIENTE AL MES DE ABRIL DEL 2020</t>
  </si>
  <si>
    <t xml:space="preserve">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t>
  </si>
  <si>
    <t xml:space="preserve">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t>
  </si>
  <si>
    <t>CDP PARA PAGO SEGURIDAD SOCIAL FUNCIONARIOS TVALLE SEGUN NOMINA CORRESPONDIENTE AL MES DE ABRIL DEL 2020</t>
  </si>
  <si>
    <t xml:space="preserve">32020, 32120, 32220, 32320, 32420, 32520, 32620, 32720, 32820, 32920, 33020, 33120, 33220, 33320 </t>
  </si>
  <si>
    <t xml:space="preserve">102696220, 102696320, 102696420, 102696520, 102696620, 102696720, 102696820, 102696920, 102697020, 102697120, 102697220, 102697320, 102697420, 102697520 </t>
  </si>
  <si>
    <t>GMF CORRESPONDIENTE A LOS MESES DE MARZO Y ABRIL /20 GENERADO EN LA CUENTA 130 SEGUN EXTRACTOS BANCARIOS</t>
  </si>
  <si>
    <t xml:space="preserve">35020 </t>
  </si>
  <si>
    <t xml:space="preserve">117291220 </t>
  </si>
  <si>
    <t>CDP PARA PAGO RETROACTIVOS DE SEGURIDAD SOCIAL CORRESPONDIENTE A LAS NOMINAS DE ENERO Y FEBRERO DEL 2020</t>
  </si>
  <si>
    <t xml:space="preserve">35320, 35420, 35520, 35620, 35720, 35820, 35920, 36020, 36120, 36220, 36320, 36420, 36520 </t>
  </si>
  <si>
    <t xml:space="preserve">119811120, 119811220, 119811420, 119811520, 119811620, 119811720, 119811820, 119811920, 119812020, 119812120, 119812220, 119812320, 119812420 </t>
  </si>
  <si>
    <t>CDP PARA CONTRATACION PRESTACION DE SERVICIOS PERSONALES PARA REALIZAR ACTIVIDADES DE DIGITALIZACION Y GENERACION DE PRODUCTOS DE LA INFORMACION CATASTRAL EN LA DIRECCION TERRITORIAL VALLE Y SUS UOC</t>
  </si>
  <si>
    <t xml:space="preserve">7520, 7620 </t>
  </si>
  <si>
    <t>CDP PARA INICIAR PROCESO DE CONTRATACION DE LOS ARREGLOS DE LA UNIDAD OPERATIVA DE BUGA</t>
  </si>
  <si>
    <t>CDP PARA PAGO NOMINA FUNCIONARIOS CORRESPONDIENTE AL MES DE MAYO DEL 2020</t>
  </si>
  <si>
    <t xml:space="preserve">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t>
  </si>
  <si>
    <t xml:space="preserve">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t>
  </si>
  <si>
    <t>CDP PARA PAGO SEGURIDAD SOCIAL SEGUN NOMINA  MES MAYO DEL 2020</t>
  </si>
  <si>
    <t xml:space="preserve">42020, 42120, 42220, 42320, 42420, 42520, 42620, 42720, 42820, 42920, 43020, 43120, 43220, 43320 </t>
  </si>
  <si>
    <t xml:space="preserve">126081420, 126081520, 126081620, 126081720, 126081820, 126081920, 126082020, 126082120, 126082220, 126082320, 126082420, 126082520, 126082620, 126082720 </t>
  </si>
  <si>
    <t>CDP PARA PAGO PRIMA DE SERVICIOS FUNCIONARIOS TVALLE</t>
  </si>
  <si>
    <t xml:space="preserve">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t>
  </si>
  <si>
    <t xml:space="preserve">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t>
  </si>
  <si>
    <t xml:space="preserve">CDP  PARA LA ADQUISICION E INSTALACION DE DIVISIONES EN VIDRIO LAMINADO (3+3) INCOLORO, CON ESTRUCTURA EN ALUMINIO PARA LA ADECUACION DE LAS VENTANILLAS DE ATENCION AL USUARIO PARA LA DIRECCION TERRITORIAL VALLE Y SUS UOC, PPTO APROBADO EN EL ULTIMO </t>
  </si>
  <si>
    <t>CDP PARA PAGO NOMINA FUNCIONARIOS TVALLE CORRESPONDIENTE AL MES DE JUNIO DEL 2020</t>
  </si>
  <si>
    <t xml:space="preserve">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t>
  </si>
  <si>
    <t xml:space="preserve">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t>
  </si>
  <si>
    <t>CDP PARA PAGO SEGURIDAD SOCIAL FUNCIONARIOS TVALLE SEGUN NOMINA MES JUNIO DEL 2020</t>
  </si>
  <si>
    <t xml:space="preserve">56020, 56120, 56220, 56320, 56420, 56520, 56620, 56720, 56820, 56920, 57020, 57120, 57220, 57320 </t>
  </si>
  <si>
    <t xml:space="preserve">157464120, 157464220, 157464420, 157464520, 157464620, 157464720, 157464820, 157464920, 157465020, 157465120, 157465220, 157465320, 157465420, 157465620 </t>
  </si>
  <si>
    <t>CDP PARA PAGO NOMINA FUNCIONARIOS TVALLE CORRESPONDIENTE AL MES DE JULIO DEL 2020</t>
  </si>
  <si>
    <t xml:space="preserve">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t>
  </si>
  <si>
    <t xml:space="preserve">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t>
  </si>
  <si>
    <t>CDP PARA PAGO DE SEGURIDAD SOCIAL FUNCIONARIOS TVALLE CORRESPONDIENTE AL MES DE JULIO DEL 2020
TE</t>
  </si>
  <si>
    <t xml:space="preserve">65520, 65620, 65720, 65820, 65920, 66020, 66120, 66220, 66320, 66420, 66520, 66620, 66720, 66820 </t>
  </si>
  <si>
    <t xml:space="preserve">195015120, 195015220, 195015320, 195015420, 195015520, 195015620, 195015720, 195015820, 195015920, 195016020, 195016120, 195016220, 195016320, 195016420 </t>
  </si>
  <si>
    <t>CDP PARA GASTOS DE MANUTENCION, ALOJAMIENTO Y TRANSPORTE TERRESTRE CONTROL DE CALIDAD</t>
  </si>
  <si>
    <t>CDP PARA GASTOS DE MANUTENCION, ALOJAMIENTO Y TRANSPORTE TERRESTRE AVALUOS COMERCIALES</t>
  </si>
  <si>
    <t xml:space="preserve">320, 820, 1820, 3220, 4520, 5620, 6120, 6420, 7020 </t>
  </si>
  <si>
    <t xml:space="preserve">18220, 18320, 25820, 25920, 32720, 32820, 42520, 43120, 48720, 48820 </t>
  </si>
  <si>
    <t xml:space="preserve">91590420, 91593720, 104634820, 104641820, 137388420, 137402720, 173480920, 176592720, 206974720, 206981820 </t>
  </si>
  <si>
    <t>INSUMOS GEODÉSICOS, CARTOGRÁFICOS Y LEVANTAMIENTO CATASTRAL - BM</t>
  </si>
  <si>
    <t xml:space="preserve">Prestación de servicios profesionales para realizar el control de calidad temático en las diferentes etapas de la actualización de las Áreas Homogéneas de Tierra con fines de Catastro Multipropósito para garantizar la entrega oportuna de municipios 	</t>
  </si>
  <si>
    <t xml:space="preserve">Prestación de servicios profesionales para realizar la actualización y empalme de las Áreas Homogéneas de Tierra con fines de Catastro Multipropósito, acorde con los requerimientos agrológicos, digitales, cartográficos y documentales 																</t>
  </si>
  <si>
    <t xml:space="preserve">Prestación de servicios profesionales para realizar el seguimiento y control de la interacción de la información de suelos con la geomorfología en el levantamiento de información de Áreas Homogéneas de Tierra fon fines de Catastro Multipropósito 				</t>
  </si>
  <si>
    <t xml:space="preserve">Prestación de servicios profesionales para la elaboración de cartografía geomorfológica con base en la interpretación de sensores remotos con un detalle de unidades hasta nivel de forma del terreno, con un rendimiento avanzado																		</t>
  </si>
  <si>
    <t xml:space="preserve">Prestación de servicios profesionales para la elaboración de cartografía geomorfológica con base en la interpretación de sensores remotos con un detalle de unidades hasta nivel de forma del terreno, con un rendimiento intermedio																		</t>
  </si>
  <si>
    <t>Prestación de servicios profesionales para la elaboración de cartografía geomorfológica con base en la interpretación de sensores remotos con un detalle de unidades hasta nivel de forma del terreno, con un rendimiento intermedio, requeridos en el mar</t>
  </si>
  <si>
    <t>Prestación de servicios profesionales para realizar procesos de aerotriangulación y construcción de bloques fotogramétricos, requeridos en el marco del Proyecto denominado “Programa para la adopción e implementación de un Catastro Multipropósito Urba</t>
  </si>
  <si>
    <t>Prestación de servicios profesionales para realizar la estructuración final de la información cartográfica y alfanumérica y revisión digital de la información espacial temática de Áreas Homogéneas de Tierra con fines de Catastro Multipropósito, reque</t>
  </si>
  <si>
    <t>Prestación de servicios profesionales para realizar el control de calidad de la información cartográfica y alfanumérica, organización y manejo de la información espacial temática de Áreas Homogéneas de Tierra con fines de Catastro Multipropósito segú</t>
  </si>
  <si>
    <t>Prestación de servicios para realizar la generación de cartografía temática y demás información espacial temática de Áreas Homogéneas de Tierra con fines de Catastro Multipropósito según estándares establecidos, requeridos en el marco del Proyecto de</t>
  </si>
  <si>
    <t>Prestación de servicios para realizar la preparación y alistamiento de equipos, reactivos y materiales y apoyo en los diferentes procesos de análisis del Laboratorio Nacional de Suelos, requeridos en el marco del Proyecto denominado “Programa para la</t>
  </si>
  <si>
    <t>Prestación de servicios para realizar el apoyo a las laborales de campo y manejo logístico durante el levantamiento de la información de Áreas Homogéneas de Tierra con fines de Catastro Multipropósito de acuerdo a las necesidades del proceso, requeri</t>
  </si>
  <si>
    <t xml:space="preserve">15720, 15920, 16020, 16420, 21720, 22320, 22420, 22520, 28820, 29420, 29520, 29720, 37720, 37820, 37920, 38020, 44220, 44520, 44720, 44820 </t>
  </si>
  <si>
    <t xml:space="preserve">16220, 22020, 29620, 38120, 44620 </t>
  </si>
  <si>
    <t xml:space="preserve">15420, 15820, 16120, 16520, 21320, 21420, 21520, 21620, 29120, 29220, 29820, 29920, 37020, 37120, 37220, 37320, 43920, 44020, 44120, 44320 </t>
  </si>
  <si>
    <t xml:space="preserve">16320, 21920, 29020, 37520, 43820 </t>
  </si>
  <si>
    <t xml:space="preserve">15520, 22120, 30020, 38220, 44420 </t>
  </si>
  <si>
    <t xml:space="preserve">15320, 22220, 29320, 37620, 43720 </t>
  </si>
  <si>
    <t xml:space="preserve">11120, 11220, 11320, 11420, 14920, 15020, 15120, 15220, 15320, 19920, 20020, 20120, 20220, 20320, 27120, 27220, 27320, 27420, 31320, 31420, 31520, 31620 </t>
  </si>
  <si>
    <t xml:space="preserve">pago facturas acueducto </t>
  </si>
  <si>
    <t xml:space="preserve">31120 </t>
  </si>
  <si>
    <t xml:space="preserve">207362220 </t>
  </si>
  <si>
    <t>pago factura energia</t>
  </si>
  <si>
    <t xml:space="preserve">31220 </t>
  </si>
  <si>
    <t xml:space="preserve">207390620 </t>
  </si>
  <si>
    <t>Adquisición e instalación  de divisiones en vidrio laminado 3+3 incoloro, con estructura en aluminio para la adecuación de las ventanillas de atención al usuario para la Dirección Territorial Cesar.</t>
  </si>
  <si>
    <t xml:space="preserve">206808820 </t>
  </si>
  <si>
    <t xml:space="preserve">11520, 11620, 11720, 11820, 11920, 12020, 15520, 15620, 15720, 15820, 15920, 16020, 20820, 20920, 21020, 21120, 21220, 21320, 26220, 26320, 26420, 26520, 26620, 26720, 30120, 30220, 30320, 30420, 30520, 30620 </t>
  </si>
  <si>
    <t xml:space="preserve">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t>
  </si>
  <si>
    <t xml:space="preserve">29220, 38520, 48420, 57220 </t>
  </si>
  <si>
    <t xml:space="preserve">22020, 28120, 37120, 47520, 56520 </t>
  </si>
  <si>
    <t xml:space="preserve">21920, 28220, 37020, 47620, 56420 </t>
  </si>
  <si>
    <t xml:space="preserve">22420, 29320, 38120, 38420, 48820, 49120, 58420 </t>
  </si>
  <si>
    <t xml:space="preserve">38320, 48920, 56920 </t>
  </si>
  <si>
    <t xml:space="preserve">47120, 47220, 49020, 56820 </t>
  </si>
  <si>
    <t xml:space="preserve">202051820, 202589620 </t>
  </si>
  <si>
    <t xml:space="preserve">520, 920, 1820, 4520, 5120, 6520, 7420, 8120 </t>
  </si>
  <si>
    <t xml:space="preserve">320, 1020, 1920, 2920, 6020, 8020, 10420, 13420 </t>
  </si>
  <si>
    <t xml:space="preserve">320, 5820, 11220, 17720, 24220, 32420, 42420, 50020 </t>
  </si>
  <si>
    <t xml:space="preserve">4571420, 16832920, 34330520, 74102620, 108986320, 135657920, 169804120, 208011720 </t>
  </si>
  <si>
    <t xml:space="preserve">18920, 24520, 32820, 43120, 50220 </t>
  </si>
  <si>
    <t xml:space="preserve">85454620, 109009420, 135675220, 179844320, 208016920 </t>
  </si>
  <si>
    <t xml:space="preserve">33020, 43220, 50120 </t>
  </si>
  <si>
    <t xml:space="preserve">138856820, 179821820, 208014620 </t>
  </si>
  <si>
    <t xml:space="preserve">1420, 1520, 1620, 6720 </t>
  </si>
  <si>
    <t xml:space="preserve">1720, 1820, 1920, 7820 </t>
  </si>
  <si>
    <t xml:space="preserve">8620, 8720, 8820, 35520 </t>
  </si>
  <si>
    <t xml:space="preserve">1020, 1120, 1220, 2620, 2720, 2820, 5120, 5220, 7020, 7120, 7720, 8320, 8420, 8520, 11120, 11220, 13720, 15920, 16020, 17920 </t>
  </si>
  <si>
    <t xml:space="preserve">720, 820, 920, 3920, 4020, 4120, 5720, 5820, 8020, 8120, 9120, 9720, 9820, 10020, 12820, 12920, 13520, 18320, 18420, 19620 </t>
  </si>
  <si>
    <t xml:space="preserve">720, 820, 920, 8320, 8420, 8520, 14920, 15020, 27320, 27420, 30120, 32420, 32520, 32720, 42820, 42920, 48920, 52920, 53020, 58120 </t>
  </si>
  <si>
    <t xml:space="preserve">220, 820, 1820, 2320, 2520, 3720, 4820, 6020, 6220, 6620, 7420, 8220, 10020, 11020, 13620, 15620, 17820 </t>
  </si>
  <si>
    <t xml:space="preserve">220, 620, 2320, 3320, 3520, 4820, 5620, 6320, 6520, 7920, 8720, 9620, 10620, 12620, 13720, 17920, 19520 </t>
  </si>
  <si>
    <t xml:space="preserve">220, 620, 6920, 7820, 8020, 14220, 14820, 21420, 21620, 22720, 29720, 32320, 38320, 42720, 49120, 52520, 58020 </t>
  </si>
  <si>
    <t xml:space="preserve">66952620, 87642220, 98790720, 126854720, 168257620, 206782320 </t>
  </si>
  <si>
    <t xml:space="preserve">107120, 245320, 321120, 389920, 510020, 611420 </t>
  </si>
  <si>
    <t xml:space="preserve">38343020, 70392920, 105779920, 132562520, 182910720, 205590620 </t>
  </si>
  <si>
    <t xml:space="preserve">271620, 271720, 326820, 391620, 509720, 611520 </t>
  </si>
  <si>
    <t xml:space="preserve">154720, 259720, 313820, 387320, 513220, 612120 </t>
  </si>
  <si>
    <t xml:space="preserve">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t>
  </si>
  <si>
    <t xml:space="preserve">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t>
  </si>
  <si>
    <t xml:space="preserve">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t>
  </si>
  <si>
    <t xml:space="preserve">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t>
  </si>
  <si>
    <t xml:space="preserve">73598520, 114965620, 118546320, 166763120, 206632720 </t>
  </si>
  <si>
    <t xml:space="preserve">179020, 256820, 262120, 323820, 328420, 404020, 411820, 523520, 524320, 612520, 612620 </t>
  </si>
  <si>
    <t xml:space="preserve">67097520, 77454720, 85173420, 107973620, 110907320, 137470420, 139100720, 171116420, 171249520, 205348020, 205587120 </t>
  </si>
  <si>
    <t xml:space="preserve">105120, 107420, 261920, 266620, 268820, 339720, 391320, 450620, 462120, 462420, 521420, 551920, 617920 </t>
  </si>
  <si>
    <t xml:space="preserve">108920, 168520, 262920, 340220, 455420, 531020, 631320 </t>
  </si>
  <si>
    <t xml:space="preserve">167820, 249320, 314820, 397820, 516420, 615320 </t>
  </si>
  <si>
    <t xml:space="preserve">44496120, 73534620, 103632120, 135843420, 168398720, 205350820 </t>
  </si>
  <si>
    <t xml:space="preserve">106220, 162020, 255620, 324520, 411020, 528620, 617120 </t>
  </si>
  <si>
    <t xml:space="preserve">24829020, 42117620, 77330220, 108056020, 138976120, 172284720, 205351920 </t>
  </si>
  <si>
    <t xml:space="preserve">105720, 161020, 255920, 324320, 410520, 528420, 617620 </t>
  </si>
  <si>
    <t xml:space="preserve">24823120, 42164020, 77411120, 108248720, 138969920, 172347220, 206839120 </t>
  </si>
  <si>
    <t xml:space="preserve">106920, 161820, 256220, 342220, 411220, 528820, 618920 </t>
  </si>
  <si>
    <t xml:space="preserve">25063220, 42166520, 77398920, 115078420, 138978720, 172288520, 207289820 </t>
  </si>
  <si>
    <t xml:space="preserve">105620, 158620, 161220, 255820, 324420, 410720, 528520, 617020 </t>
  </si>
  <si>
    <t xml:space="preserve">24820620, 39407520, 42164520, 77419520, 108096020, 138973620, 172267320, 206838020 </t>
  </si>
  <si>
    <t xml:space="preserve">109920, 161720, 256320, 324120, 408520, 525220, 616320 </t>
  </si>
  <si>
    <t xml:space="preserve">33931620, 42109220, 77353020, 107980320, 138825020, 171388320, 206763320 </t>
  </si>
  <si>
    <t xml:space="preserve">156220, 158020, 176020, 241320, 265420, 266520, 336620, 409420, 536220, 619220 </t>
  </si>
  <si>
    <t xml:space="preserve">38151120, 38733220, 54148620, 67607120, 87286620, 88156720, 113436020, 138842220, 173742720, 207300420 </t>
  </si>
  <si>
    <t xml:space="preserve">162120, 246620, 317020, 406420, 539020, 612920 </t>
  </si>
  <si>
    <t xml:space="preserve">42175020, 73800720, 104722720, 137810920, 174578220, 206616020 </t>
  </si>
  <si>
    <t xml:space="preserve">317320, 457420, 523720, 631420 </t>
  </si>
  <si>
    <t xml:space="preserve">104584020, 145306720, 170540920, 208061220 </t>
  </si>
  <si>
    <t xml:space="preserve">178220, 245720, 273020, 391020, 516320, 630020 </t>
  </si>
  <si>
    <t xml:space="preserve">66934520, 71342620, 100976920, 134875820, 168397820, 208038920 </t>
  </si>
  <si>
    <t xml:space="preserve">241120, 246120, 272420, 396620, 521020, 614020 </t>
  </si>
  <si>
    <t xml:space="preserve">67536920, 71987920, 101568620, 143401020, 174819420, 207294220 </t>
  </si>
  <si>
    <t xml:space="preserve">265820, 330920, 513520, 523620, 614920 </t>
  </si>
  <si>
    <t xml:space="preserve">87236820, 112319520, 169495720, 179871720, 206757620 </t>
  </si>
  <si>
    <t xml:space="preserve">176220, 245520, 315820, 406820, 529120, 618720 </t>
  </si>
  <si>
    <t xml:space="preserve">53522720, 71446520, 104439920, 137770720, 172273820, 205353020 </t>
  </si>
  <si>
    <t xml:space="preserve">178820, 246520, 272920, 401820, 521820, 622020 </t>
  </si>
  <si>
    <t xml:space="preserve">67062420, 72176620, 72901520, 101586620, 135798420, 171069320, 207336620 </t>
  </si>
  <si>
    <t xml:space="preserve">180520, 180720, 253620, 265020, 273120, 328320, 394820, 394920, 514720, 515120, 613820, 619020 </t>
  </si>
  <si>
    <t xml:space="preserve">67130920, 67273820, 76528220, 86379320, 100982620, 110903020, 135006520, 135008420, 168231820, 168235020, 205349220, 207291520 </t>
  </si>
  <si>
    <t xml:space="preserve">178120, 245820, 272520, 396520, 521120, 613920 </t>
  </si>
  <si>
    <t xml:space="preserve">178920, 246720, 314420, 396820, 521220, 628120 </t>
  </si>
  <si>
    <t xml:space="preserve">259420, 331220, 407520, 522220, 618820 </t>
  </si>
  <si>
    <t xml:space="preserve">80461420, 111236020, 138615120, 170066120, 206871120 </t>
  </si>
  <si>
    <t xml:space="preserve">163320, 252320, 312620, 397420, 518720, 616820 </t>
  </si>
  <si>
    <t xml:space="preserve">42755020, 76544220, 102230620, 135762820, 169158220, 205351720 </t>
  </si>
  <si>
    <t xml:space="preserve">175220, 250920, 312720, 398120, 518820, 616920 </t>
  </si>
  <si>
    <t xml:space="preserve">52725520, 75402320, 102230920, 135765220, 169159420, 205351820 </t>
  </si>
  <si>
    <t xml:space="preserve">180120, 255520, 328520, 403120, 525120, 613420 </t>
  </si>
  <si>
    <t xml:space="preserve">67098820, 77316720, 110909820, 137593020, 170499520, 205348720 </t>
  </si>
  <si>
    <t xml:space="preserve">163420, 255020, 324020, 408320, 525020, 615220 </t>
  </si>
  <si>
    <t xml:space="preserve">42791120, 77276520, 107777220, 138220220, 170496820, 205350620 </t>
  </si>
  <si>
    <t xml:space="preserve">163620, 256120, 324620, 411120, 525720, 617320 </t>
  </si>
  <si>
    <t xml:space="preserve">42734920, 77344720, 108086320, 138819220, 171231020, 205352120 </t>
  </si>
  <si>
    <t xml:space="preserve">178320, 254920, 323920, 408620, 524920, 613220 </t>
  </si>
  <si>
    <t xml:space="preserve">66990320, 77267720, 107775420, 138198120, 170484720, 205348420 </t>
  </si>
  <si>
    <t xml:space="preserve">176420, 251020, 312820, 403620, 525420, 615720 </t>
  </si>
  <si>
    <t xml:space="preserve">53524520, 75403020, 102231620, 137621720, 170549120, 205349420 </t>
  </si>
  <si>
    <t xml:space="preserve">178520, 259820, 329120, 410420, 525320, 616520 </t>
  </si>
  <si>
    <t xml:space="preserve">67009120, 84436120, 110978120, 138817420, 170521820, 205351420 </t>
  </si>
  <si>
    <t xml:space="preserve">154620, 178620, 256020, 328720, 403920, 528720, 618120 </t>
  </si>
  <si>
    <t xml:space="preserve">35345520, 67018520, 77333620, 110937320, 137624320, 172254520, 205352420 </t>
  </si>
  <si>
    <t xml:space="preserve">178420, 250820, 315020, 403420, 528220, 623120 </t>
  </si>
  <si>
    <t xml:space="preserve">66992720, 75430120, 103689020, 137609620, 172245420, 205355720 </t>
  </si>
  <si>
    <t xml:space="preserve">166620, 258120, 338520, 402720, 529420, 625720 </t>
  </si>
  <si>
    <t xml:space="preserve">44147820, 77691120, 112217720, 135951320, 172285520, 205597420 </t>
  </si>
  <si>
    <t xml:space="preserve">168220, 168320, 260720, 260920, 325520, 325720, 406520, 407320, 532620, 535020, 623220, 630120 </t>
  </si>
  <si>
    <t xml:space="preserve">44526120, 44529720, 84723120, 84770520, 108162620, 108167020, 137568420, 137986020, 172889820, 173585020, 205356720, 208042520 </t>
  </si>
  <si>
    <t xml:space="preserve">167720, 265120, 337520, 456120, 526520, 617520 </t>
  </si>
  <si>
    <t xml:space="preserve">44491620, 86390720, 112166720, 143889620, 171101620, 205352220 </t>
  </si>
  <si>
    <t xml:space="preserve">168420, 263820, 325220, 451120, 533720, 627120 </t>
  </si>
  <si>
    <t xml:space="preserve">44615720, 86414720, 108315020, 143399620, 173197520, 207569720 </t>
  </si>
  <si>
    <t xml:space="preserve">167320, 167620, 260220, 264620, 331320, 335820, 405120, 465020, 525920, 530320, 619920, 631220 </t>
  </si>
  <si>
    <t xml:space="preserve">44463520, 44488420, 84660720, 86036020, 110715120, 111625120, 137487820, 154410220, 171086120, 172318020, 205353520, 208057320 </t>
  </si>
  <si>
    <t xml:space="preserve">162420, 162520, 163220, 260520, 261220, 261320, 324920, 325620, 329920, 401720, 407920, 411620, 524220, 524720, 529020, 614420, 622320 </t>
  </si>
  <si>
    <t xml:space="preserve">42145520, 42154320, 42725120, 84672320, 84816120, 84859620, 108128420, 109545820, 110999220, 135753820, 138152920, 139002620, 170250520, 170554220, 172350620, 205349320, 205355420 </t>
  </si>
  <si>
    <t xml:space="preserve">162320, 162720, 162920, 163120, 166820, 261420, 263520, 264120, 264420, 264520, 325320, 329320, 329820, 330120, 330320, 401020, 401920, 406920, 413020, 453120, 526120, 529520, 530520, 535120, 543520, 620120, 623920, 624120, 625920, 628320, 631920 </t>
  </si>
  <si>
    <t xml:space="preserve">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t>
  </si>
  <si>
    <t xml:space="preserve">182420, 260320, 335420, 406120, 522820, 632220 </t>
  </si>
  <si>
    <t xml:space="preserve">182520, 182820, 260120, 263420, 329520, 330020, 335620, 401420, 405820, 522120, 522920, 628920, 632320 </t>
  </si>
  <si>
    <t xml:space="preserve">181420, 259220, 329420, 411720, 521920, 628820 </t>
  </si>
  <si>
    <t xml:space="preserve">67283320, 81474720, 109878320, 139051420, 170043620, 207804720 </t>
  </si>
  <si>
    <t xml:space="preserve">183620, 183920, 248320, 254420, 311720, 325020, 398620, 405720, 515520, 522620, 615620, 616020 </t>
  </si>
  <si>
    <t xml:space="preserve">67353420, 67485620, 73479220, 77255220, 102562420, 108264320, 137477620, 138133020, 168394720, 170158720, 206768920, 206776220 </t>
  </si>
  <si>
    <t xml:space="preserve">176320, 181220, 183420, 248420, 248520, 250420, 311620, 314520, 314620, 405420, 405620, 412220, 522520, 523220, 523320, 615820, 616220, 616720 </t>
  </si>
  <si>
    <t xml:space="preserve">53523520, 67281120, 67483320, 72914420, 72916720, 74434420, 102228220, 103571020, 103580620, 137491520, 137721720, 139048720, 169858520, 170232620, 170242020, 205351120, 205351320, 205351620 </t>
  </si>
  <si>
    <t xml:space="preserve">180820, 242220, 333720, 404820, 528920, 628620 </t>
  </si>
  <si>
    <t xml:space="preserve">67274720, 67846920, 112325920, 138603720, 172312220, 208100920 </t>
  </si>
  <si>
    <t xml:space="preserve">180920, 242120, 321620, 404620, 523020, 618320 </t>
  </si>
  <si>
    <t xml:space="preserve">67275620, 67810920, 105781520, 137479320, 169963420, 205352720 </t>
  </si>
  <si>
    <t xml:space="preserve">262520, 330220, 402420, 519420, 526720, 625120 </t>
  </si>
  <si>
    <t xml:space="preserve">85849220, 112332520, 137493120, 171242320, 207334820 </t>
  </si>
  <si>
    <t xml:space="preserve">91296320, 91313620, 112383120, 153011220, 206863020 </t>
  </si>
  <si>
    <t xml:space="preserve">252820, 317920, 412920, 524820, 622120 </t>
  </si>
  <si>
    <t xml:space="preserve">75817020, 105497120, 139314020, 171319920, 207338220 </t>
  </si>
  <si>
    <t xml:space="preserve">252020, 262020, 316820, 317720, 398320, 404320, 516720, 529620, 613120, 618220 </t>
  </si>
  <si>
    <t xml:space="preserve">75411320, 85173920, 104569620, 104939820, 135770220, 137440220, 168416920, 172311120, 205348120, 205352620 </t>
  </si>
  <si>
    <t xml:space="preserve">262620, 341820, 448920, 524420, 630420 </t>
  </si>
  <si>
    <t xml:space="preserve">182020, 264020, 333620, 452920, 526020, 631020 </t>
  </si>
  <si>
    <t xml:space="preserve">67303420, 85946920, 111630320, 143394820, 171087320, 208054820 </t>
  </si>
  <si>
    <t xml:space="preserve">184220, 252720, 313120, 390920, 514920, 615120 </t>
  </si>
  <si>
    <t xml:space="preserve">67487220, 75425120, 102232620, 134871120, 168233520, 205350420 </t>
  </si>
  <si>
    <t xml:space="preserve">180320, 257620, 331020, 402320, 521520, 624320 </t>
  </si>
  <si>
    <t xml:space="preserve">67115720, 77786320, 112301920, 137446120, 170557120, 207524020 </t>
  </si>
  <si>
    <t xml:space="preserve">182920, 183020, 263620, 263720, 322120, 338720, 398520, 455720, 525820, 544620, 613720, 615020 </t>
  </si>
  <si>
    <t xml:space="preserve">67354820, 67375420, 85877820, 85885720, 105783620, 112219320, 135774920, 143896720, 170643520, 177196620, 205349120, 205350320 </t>
  </si>
  <si>
    <t xml:space="preserve">240920, 257720, 331720, 452420, 530220, 632020 </t>
  </si>
  <si>
    <t xml:space="preserve">22820, 44920, 64820, 74020, 79720, 94820 </t>
  </si>
  <si>
    <t xml:space="preserve">68320, 117820, 181720, 210420, 238020, 284320 </t>
  </si>
  <si>
    <t xml:space="preserve">108420, 109020, 252120, 402820, 462320, 530820, 611920 </t>
  </si>
  <si>
    <t xml:space="preserve">33046520, 75790520, 138145320, 151756420, 172356120, 205599020 </t>
  </si>
  <si>
    <t xml:space="preserve">167420, 264720, 336320, 411920, 545820, 627220 </t>
  </si>
  <si>
    <t xml:space="preserve">44470320, 86045320, 112133720, 139033520, 177498720, 206845220 </t>
  </si>
  <si>
    <t xml:space="preserve">167520, 261820, 331120, 450320, 527920, 623720 </t>
  </si>
  <si>
    <t xml:space="preserve">44486120, 85174520, 110710120, 142521220, 171124120, 205356020 </t>
  </si>
  <si>
    <t xml:space="preserve">183120, 250720, 312120, 403320, 528120, 616420 </t>
  </si>
  <si>
    <t xml:space="preserve">67385320, 74408620, 102230520, 137605620, 171928820, 205351220 </t>
  </si>
  <si>
    <t xml:space="preserve">181920, 248920, 311820, 402920, 527020, 629120 </t>
  </si>
  <si>
    <t xml:space="preserve">67302120, 73412820, 102229020, 136003220, 171917420, 207830820 </t>
  </si>
  <si>
    <t xml:space="preserve">182220, 250620, 314720, 397720, 518520, 613320 </t>
  </si>
  <si>
    <t xml:space="preserve">67304420, 74430120, 103601620, 135821220, 169148620, 205348520 </t>
  </si>
  <si>
    <t xml:space="preserve">181120, 249520, 314920, 397920, 518620, 615520 </t>
  </si>
  <si>
    <t xml:space="preserve">67279820, 73583520, 103713320, 135761320, 169152920, 205351020 </t>
  </si>
  <si>
    <t xml:space="preserve">181720, 255120, 328620, 407620, 527820, 616120 </t>
  </si>
  <si>
    <t xml:space="preserve">67301720, 77325520, 110924920, 138064120, 171927620, 205350020 </t>
  </si>
  <si>
    <t xml:space="preserve">263120, 328820, 404920, 529320, 614620 </t>
  </si>
  <si>
    <t xml:space="preserve">85778820, 111218820, 138116820, 172351420, 206744420 </t>
  </si>
  <si>
    <t xml:space="preserve">167120, 241820, 272720, 393820, 512320, 611820 </t>
  </si>
  <si>
    <t xml:space="preserve">44209120, 67696520, 100941620, 134920820, 166458920, 205347520 </t>
  </si>
  <si>
    <t xml:space="preserve">175520, 262820, 330420, 404720, 529220, 614520 </t>
  </si>
  <si>
    <t xml:space="preserve">52802620, 85854120, 112330320, 138108920, 172253620, 206740620 </t>
  </si>
  <si>
    <t xml:space="preserve">266720, 323620, 411320, 524520, 625220 </t>
  </si>
  <si>
    <t xml:space="preserve">247320, 248120, 315720, 339420, 392720, 394320, 407020, 513020, 530720, 601420, 603320, 622720 </t>
  </si>
  <si>
    <t xml:space="preserve">72912020, 72934120, 104445220, 112384120, 134940820, 137890920, 166708320, 173046320, 197953820, 208065720 </t>
  </si>
  <si>
    <t xml:space="preserve">254120, 334220, 410120, 535420, 631820 </t>
  </si>
  <si>
    <t xml:space="preserve">76541320, 111466720, 138814520, 173285720, 208099020 </t>
  </si>
  <si>
    <t xml:space="preserve">327220, 333120, 396720, 407420, 515420, 522720, 526920, 612720, 614120 </t>
  </si>
  <si>
    <t xml:space="preserve">249720, 335020, 409120, 536020, 614720 </t>
  </si>
  <si>
    <t xml:space="preserve">73825420, 112084320, 139150720, 173692620, 206748120 </t>
  </si>
  <si>
    <t xml:space="preserve">261520, 341420, 452520, 534820, 625320 </t>
  </si>
  <si>
    <t xml:space="preserve">85776420, 113478820, 143600020, 173283620, 207464620 </t>
  </si>
  <si>
    <t xml:space="preserve">249220, 249420, 250120, 250220, 312520, 316920, 317220, 318120, 391920, 395520, 396020, 396120, 447720, 455820, 516120, 517420, 520620, 529720, 556920, 611620, 612020, 624920, 631620, 631720 </t>
  </si>
  <si>
    <t xml:space="preserve">252620, 315120, 398220, 519820, 617220 </t>
  </si>
  <si>
    <t xml:space="preserve">76406620, 103703520, 135768220, 169518520, 205352020 </t>
  </si>
  <si>
    <t xml:space="preserve">251220, 313020, 403820, 525620, 617820 </t>
  </si>
  <si>
    <t xml:space="preserve">75404120, 102561120, 137726520, 171232220, 206767420 </t>
  </si>
  <si>
    <t xml:space="preserve">447420, 458020, 516220, 526820, 619720, 623520 </t>
  </si>
  <si>
    <t xml:space="preserve">139513820, 145383020, 168387420, 171114520, 205353320, 205355920 </t>
  </si>
  <si>
    <t xml:space="preserve">409720, 462820, 516620, 517020, 619820, 623020 </t>
  </si>
  <si>
    <t xml:space="preserve">138813120, 151557320, 168407720, 168419820, 205353420, 205356620 </t>
  </si>
  <si>
    <t xml:space="preserve">330820, 412120, 527720, 631120 </t>
  </si>
  <si>
    <t xml:space="preserve">110700520, 139040520, 171123320, 208056420 </t>
  </si>
  <si>
    <t xml:space="preserve">343520, 397220, 566020, 630920 </t>
  </si>
  <si>
    <t xml:space="preserve">117973120, 135767920, 195053620, 208051820 </t>
  </si>
  <si>
    <t xml:space="preserve">321920, 397120, 519220, 619120 </t>
  </si>
  <si>
    <t xml:space="preserve">105782920, 137474520, 169406520, 207299220 </t>
  </si>
  <si>
    <t xml:space="preserve">254020, 334520, 458720, 533520, 627520 </t>
  </si>
  <si>
    <t xml:space="preserve">76539820, 113083920, 148969520, 173074520, 208060120 </t>
  </si>
  <si>
    <t xml:space="preserve">337720, 401320, 522320, 629020 </t>
  </si>
  <si>
    <t xml:space="preserve">112171920, 135584920, 169854520, 207828020 </t>
  </si>
  <si>
    <t xml:space="preserve">80320, 80420, 80520, 80720, 80920, 81020, 81120, 81320, 81420, 81720, 81820, 81920, 82020, 82620, 83020, 83120, 85620, 86720, 94620, 94720, 94920, 95020, 95720 </t>
  </si>
  <si>
    <t xml:space="preserve">323020, 450420, 517120, 615420 </t>
  </si>
  <si>
    <t xml:space="preserve">108777220, 142522620, 169683420, 205350920 </t>
  </si>
  <si>
    <t xml:space="preserve">315520, 405920, 523420, 614820 </t>
  </si>
  <si>
    <t xml:space="preserve">104341020, 137754320, 170244020, 205350220 </t>
  </si>
  <si>
    <t xml:space="preserve">391520, 412320, 523920, 627920 </t>
  </si>
  <si>
    <t xml:space="preserve">312020, 324220, 403220, 403520, 516520, 527520, 613520, 616620 </t>
  </si>
  <si>
    <t xml:space="preserve">102229620, 107968020, 137601020, 137610920, 168399920, 171919120, 205348820, 205351520 </t>
  </si>
  <si>
    <t xml:space="preserve">332920, 457820, 541320, 625820 </t>
  </si>
  <si>
    <t xml:space="preserve">110975220, 145446520, 175796020, 207471320 </t>
  </si>
  <si>
    <t xml:space="preserve">327420, 408220, 524620, 629620 </t>
  </si>
  <si>
    <t xml:space="preserve">342520, 461720, 524020, 619420 </t>
  </si>
  <si>
    <t xml:space="preserve">115740920, 150167720, 171119920, 207309320 </t>
  </si>
  <si>
    <t xml:space="preserve">339620, 412020, 552820, 623420 </t>
  </si>
  <si>
    <t xml:space="preserve">112256220, 139036520, 180508520, 205356820 </t>
  </si>
  <si>
    <t xml:space="preserve">316020, 397520, 519720, 628720 </t>
  </si>
  <si>
    <t xml:space="preserve">104500420, 135776220, 169409120, 207800120 </t>
  </si>
  <si>
    <t xml:space="preserve">394420, 534220, 613620 </t>
  </si>
  <si>
    <t xml:space="preserve">134971620, 173066720, 205349020 </t>
  </si>
  <si>
    <t xml:space="preserve">288820 </t>
  </si>
  <si>
    <t xml:space="preserve">622620 </t>
  </si>
  <si>
    <t xml:space="preserve">205356320 </t>
  </si>
  <si>
    <t xml:space="preserve">608720, 627020 </t>
  </si>
  <si>
    <t xml:space="preserve">200817120, 206838620 </t>
  </si>
  <si>
    <t xml:space="preserve">288920 </t>
  </si>
  <si>
    <t xml:space="preserve">622820 </t>
  </si>
  <si>
    <t xml:space="preserve">205356520 </t>
  </si>
  <si>
    <t xml:space="preserve">292220 </t>
  </si>
  <si>
    <t xml:space="preserve">57820, 57920, 58020, 59620, 59720, 63720, 72220, 72320, 78520, 94120 </t>
  </si>
  <si>
    <t xml:space="preserve">542120, 607820, 609320, 609420, 621420, 625420, 625520, 628420 </t>
  </si>
  <si>
    <t xml:space="preserve">175229920, 200719420, 201249920, 201251720, 205354920, 205584820, 205588820, 207786020 </t>
  </si>
  <si>
    <t xml:space="preserve">179870920, 201236120, 201283220, 201974820, 204790420 </t>
  </si>
  <si>
    <t xml:space="preserve">607320, 620920 </t>
  </si>
  <si>
    <t xml:space="preserve">201247420, 207331620 </t>
  </si>
  <si>
    <t xml:space="preserve">604120, 609620, 620620 </t>
  </si>
  <si>
    <t xml:space="preserve">199874820, 201264120, 205354120 </t>
  </si>
  <si>
    <t xml:space="preserve">555320, 610220, 617420, 620520 </t>
  </si>
  <si>
    <t xml:space="preserve">185223120, 201276520, 205352320, 205354020 </t>
  </si>
  <si>
    <t xml:space="preserve">517920, 610120, 626120 </t>
  </si>
  <si>
    <t xml:space="preserve">169004620, 201272720, 206714220 </t>
  </si>
  <si>
    <t xml:space="preserve">459820, 536420, 629420 </t>
  </si>
  <si>
    <t xml:space="preserve">148492720, 173764420, 207837920 </t>
  </si>
  <si>
    <t xml:space="preserve">290220, 299920 </t>
  </si>
  <si>
    <t xml:space="preserve">623620 </t>
  </si>
  <si>
    <t xml:space="preserve">205356920 </t>
  </si>
  <si>
    <t xml:space="preserve">531520, 628020 </t>
  </si>
  <si>
    <t xml:space="preserve">175985620, 208072020 </t>
  </si>
  <si>
    <t xml:space="preserve">449420, 543020, 624820 </t>
  </si>
  <si>
    <t xml:space="preserve">142224920, 176270720, 205357620 </t>
  </si>
  <si>
    <t xml:space="preserve">151571920, 169344120, 202449420 </t>
  </si>
  <si>
    <t xml:space="preserve">608920, 622920 </t>
  </si>
  <si>
    <t xml:space="preserve">201228120, 205355620 </t>
  </si>
  <si>
    <t xml:space="preserve">456720, 535620, 618620 </t>
  </si>
  <si>
    <t xml:space="preserve">145305120, 174343520, 206869520 </t>
  </si>
  <si>
    <t xml:space="preserve">169145920, 169832620, 171120720, 207306320 </t>
  </si>
  <si>
    <t xml:space="preserve">520820, 626220 </t>
  </si>
  <si>
    <t xml:space="preserve">169834420, 206738420 </t>
  </si>
  <si>
    <t xml:space="preserve">607020, 625020 </t>
  </si>
  <si>
    <t xml:space="preserve">200532320, 205574420 </t>
  </si>
  <si>
    <t xml:space="preserve">284120 </t>
  </si>
  <si>
    <t xml:space="preserve">621920 </t>
  </si>
  <si>
    <t xml:space="preserve">205355320 </t>
  </si>
  <si>
    <t xml:space="preserve">605920, 630320 </t>
  </si>
  <si>
    <t xml:space="preserve">609820, 612420 </t>
  </si>
  <si>
    <t xml:space="preserve">201259220, 205347720 </t>
  </si>
  <si>
    <t xml:space="preserve">553120, 626320 </t>
  </si>
  <si>
    <t xml:space="preserve">180558520, 207532520 </t>
  </si>
  <si>
    <t xml:space="preserve">607520, 630220 </t>
  </si>
  <si>
    <t xml:space="preserve">605720, 605820, 619320, 621120 </t>
  </si>
  <si>
    <t xml:space="preserve">200438920, 200475420, 205353120, 205354420 </t>
  </si>
  <si>
    <t xml:space="preserve">293720 </t>
  </si>
  <si>
    <t xml:space="preserve">624520, 624620 </t>
  </si>
  <si>
    <t xml:space="preserve">205357420, 207567820 </t>
  </si>
  <si>
    <t xml:space="preserve">95620, 95920, 96020 </t>
  </si>
  <si>
    <t xml:space="preserve">296820, 296920, 297020 </t>
  </si>
  <si>
    <t xml:space="preserve">627720, 627820 </t>
  </si>
  <si>
    <t xml:space="preserve">207344320 </t>
  </si>
  <si>
    <t xml:space="preserve">94020 </t>
  </si>
  <si>
    <t xml:space="preserve">94420 </t>
  </si>
  <si>
    <t xml:space="preserve">94320 </t>
  </si>
  <si>
    <t xml:space="preserve">94220 </t>
  </si>
  <si>
    <t xml:space="preserve">94520 </t>
  </si>
  <si>
    <t xml:space="preserve">95120 </t>
  </si>
  <si>
    <t xml:space="preserve">95820 </t>
  </si>
  <si>
    <t>Adquisición de equipos para desarrollar las estrategias de difusión y marketing de los productos y servicios del Instituto Geográfico Agustín Codazzi.</t>
  </si>
  <si>
    <t>REVISIÓN TECNOMECÁNICA CAMIONETA DE PLACAS OGL069 MARCA NISSAN FRONTIER DE LA TERRITORIAL TOLIMA.</t>
  </si>
  <si>
    <t xml:space="preserve">33420, 33520, 33620, 33720, 33820, 33920, 34020, 34520, 43620, 43720, 43820, 44320, 44420, 44820, 44920, 45020, 57620, 57920, 58020, 58420, 58720, 59020, 59120, 59220, 67220, 67320, 67520, 67920, 68120, 68320, 68420, 68520 </t>
  </si>
  <si>
    <t xml:space="preserve">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t>
  </si>
  <si>
    <t xml:space="preserve">34620, 44520, 57720, 68020 </t>
  </si>
  <si>
    <t xml:space="preserve">108756820, 135992620, 170223020, 207704020 </t>
  </si>
  <si>
    <t xml:space="preserve">34420, 34720, 43920, 44720, 58120, 58520, 67120, 67820 </t>
  </si>
  <si>
    <t xml:space="preserve">106062820, 108758320, 134949220, 136001220, 170196820, 170206720, 207629620, 207688620 </t>
  </si>
  <si>
    <t xml:space="preserve">34320, 43520, 57820, 67420 </t>
  </si>
  <si>
    <t xml:space="preserve">106046020, 134939120, 170220220, 207670520 </t>
  </si>
  <si>
    <t xml:space="preserve">25820, 34120, 44120, 58220, 67020 </t>
  </si>
  <si>
    <t xml:space="preserve">83187220, 106043620, 135093320, 170205020, 207625820 </t>
  </si>
  <si>
    <t xml:space="preserve">34820, 44620, 58320, 68220 </t>
  </si>
  <si>
    <t xml:space="preserve">108781020, 135998120, 170201920, 207710820 </t>
  </si>
  <si>
    <t xml:space="preserve">58820, 58920, 67620, 67720 </t>
  </si>
  <si>
    <t xml:space="preserve">170185720, 170191120, 207674820, 207684920 </t>
  </si>
  <si>
    <t>Se solicitan cartas de presentación a empresas que ya hayan trabajado los procesos de arquitectura empresarial, para iniciar un proceso de estudio de mercado. A este proceso solo contestó la a esta solicitud la empresa M&amp;Q.</t>
  </si>
  <si>
    <t xml:space="preserve">Se desarrolló la historia de usuario que especifica el modelo que expondrá el IGAC teniendo en cuenta los requerimientos expresados por la SNR con el objetivo de establecer el canal de interoperabilidad.  
2.Se documento el protocolo técnico de uso que deberá ser asumido por ambas entidades en el marco de interoperabilidad. 
3.Se inició el proceso de validación del as-is del trámite de mutación de primera el cual debe ser modificado para su automatización. As-is tramite de mutación de primera. 
4.Se completó la etapa de especificación de los servicios que hacen parte de la interoperabilidad con SNR.
</t>
  </si>
  <si>
    <t xml:space="preserve">Se solicitan cartas de presentación a empresas que ya hayan trabajado los procesos de arquitectura empresarial, para iniciar un proceso de estudio de mercado. A este proceso solo contestó la a esta </t>
  </si>
  <si>
    <t xml:space="preserve">Se realizan reuniones con las áreas involucradas para definir el alcance y requerimientos del micrositio. </t>
  </si>
  <si>
    <t>Según las especificaciones y diseños enviados por el área de DIfusión y Mercado, se genera el micrositio, una vez aprobado el micrositio por parte de las áreas encargadas y por la Directora, este es publicado en el portal web de la entidad.</t>
  </si>
  <si>
    <t>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t>
  </si>
  <si>
    <t>Se procesan muestras recibidas el año anterior</t>
  </si>
  <si>
    <t>Se inicia proceso analitico de muestras cliente interno proyecto CAR</t>
  </si>
  <si>
    <t>Poca demanda de analisis</t>
  </si>
  <si>
    <t>Se procesaron muestras recibidas el año anterior, Poca demanda de analisis</t>
  </si>
  <si>
    <t>Muestras recibidas el año anterior</t>
  </si>
  <si>
    <t>Se actualizaron las Áreas Homogéneas de Tierras de 3 municipios. 273.856,26 ha</t>
  </si>
  <si>
    <t>Se atendieron 6 solicitudes de Certificaciones Agrológicas de usuarios externos:</t>
  </si>
  <si>
    <t>Se realizó la estructuración cartográfica de 88.382,4 ha</t>
  </si>
  <si>
    <t xml:space="preserve">Se prepararon y entregaron insumos cartográficos para la actualización de 12 municipios, 196.981,4 ha </t>
  </si>
  <si>
    <t>Se realizó el control de calidad digital final y entrega de la información cartográfica a 248.657,6 ha</t>
  </si>
  <si>
    <t xml:space="preserve">Se adelantó la interpretación de geomorfología para suelos en un área equivalente a 130.000 ha </t>
  </si>
  <si>
    <t>Se ha avanzado en el levantamiento de suelo en una area de 58.110 ha, en los paramos de la Jurisdicción CAR y Dpto de Cesar y Magdalena</t>
  </si>
  <si>
    <t>Se adelantó la interpretación de 34.026,88 ha en cobertura de las tierras, en el departamento de Magdalena</t>
  </si>
  <si>
    <t>El proyecto de la cuenca del Rio Amoyá,  se desarrolla el tema de capacidad de uso donde se ha generado la clasificación y la leyenda preliminar</t>
  </si>
  <si>
    <t>Se adelantó ajuste cartográfico en el mapa preliminar de suelos en un área equivalente a 130.000 ha</t>
  </si>
  <si>
    <t>se ha iniciado la revisión bibliográfica para elaborar y actualizar documentación requerida.</t>
  </si>
  <si>
    <t>Se planifico el proceso de acreditacióna  partir de las cuatro (4) etapas que lo componen</t>
  </si>
  <si>
    <t xml:space="preserve">Se prepararon los reactivos para la etapad e validación </t>
  </si>
  <si>
    <t>Se tenia programado inciar las prevalidaciones cuando se decreto el asilamiento prevenico</t>
  </si>
  <si>
    <t>Socializar los respectivos documentos de regulación a las partes interesadas.</t>
  </si>
  <si>
    <t>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</si>
  <si>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Levantar el inventario documental del archivo central y archivos de gestión</t>
  </si>
  <si>
    <t>Realizar seguimiento a la aplicación de las tablas de retención documental</t>
  </si>
  <si>
    <t>Realizar acompañamiento a los procesos en las actividades de conservación documental</t>
  </si>
  <si>
    <t>Implementar el cronograma de transferencias primarias</t>
  </si>
  <si>
    <t>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t>
  </si>
  <si>
    <t>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t>
  </si>
  <si>
    <t>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t>
  </si>
  <si>
    <t>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t>
  </si>
  <si>
    <t>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t>
  </si>
  <si>
    <t>Se inicio el proceso de backup información direcciones territoriales,  migración servidores Cobol , Instalación de actualizaciones (Se realizó despliegue de parches de seguridad de los meses enero y febrero sobre plataformas Microsoft).
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"vmware5 a vmware7",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t>
  </si>
  <si>
    <t>Gestión y seguimiento de las incidencias y requerimientos para el periodo de enero y febrero se atendieron 587 solicitudes; relacionados con el soporte de los sistemas de información de SNC, SIGA, ERP, Portales, aplicativo de fichas prediales 
Gestión y seguimiento de las incidencias y requerimientos para el periodo de referencia
se atendieron 628 solicitudes; relacionados con el soporte de los sistemas de información
de SNC, SIGA, ERP, Intranet, Geoportal, Portales, Tienda Virtual,  aplicación de clases agrologicas y del certificado de clases agrologicas</t>
  </si>
  <si>
    <t>Respecto a la gestión de casos durante los meses de enero y de febrero se reportaron 841 solicitudes cerradas.
Respecto a la gestión  de casos durante el mes de marzo se reportaron 688 solicitudes cerradas.</t>
  </si>
  <si>
    <t>Avance General</t>
  </si>
  <si>
    <t xml:space="preserve">120, 620, 1420, 2020, 4020, 6120, 7120, 7920 </t>
  </si>
  <si>
    <t xml:space="preserve">120, 5820, 11320, 17920, 26420, 37120, 43220, 48920 </t>
  </si>
  <si>
    <t xml:space="preserve">4474420, 20218620, 46112120, 83910720, 113442620, 148371320, 179292620, 208652120 </t>
  </si>
  <si>
    <t xml:space="preserve">120, 220, 920, 2120, 4420, 4720, 4820, 5320, 5520, 6320, 7120 </t>
  </si>
  <si>
    <t xml:space="preserve">220, 720, 1520, 3620, 4220, 4420, 5620, 6020, 7220, 8620 </t>
  </si>
  <si>
    <t xml:space="preserve">220, 5920, 11420, 26020, 26820, 26920, 33420, 37020, 43320, 49620 </t>
  </si>
  <si>
    <t xml:space="preserve">4486020, 20269120, 50571420, 104648720, 121317420, 121318220, 139198020, 143637420, 179415620, 217857820 </t>
  </si>
  <si>
    <t xml:space="preserve">25520, 25620, 25720, 26520, 27020, 33020, 33120, 33220, 33320, 42620, 42720, 42820, 42920, 49020, 49120, 49220, 49320 </t>
  </si>
  <si>
    <t xml:space="preserve">104617520, 104625120, 104632220, 116039720, 122789620, 139143520, 139155620, 139162420, 139171820, 173467520, 173756220, 173759620, 173761220, 215277320, 215278920, 215286020, 215287520 </t>
  </si>
  <si>
    <t xml:space="preserve">18120, 25320, 32620, 43020, 49420 </t>
  </si>
  <si>
    <t xml:space="preserve">90778520, 104609620, 137401620, 174670820, 215288720 </t>
  </si>
  <si>
    <t xml:space="preserve">25420, 32920, 42420, 49520 </t>
  </si>
  <si>
    <t xml:space="preserve">104612420, 138615520, 171282420, 215269520 </t>
  </si>
  <si>
    <t xml:space="preserve">120, 220, 620, 1420, 1720 </t>
  </si>
  <si>
    <t xml:space="preserve">136247820, 136248320, 139370320, 174809020, 217406920 </t>
  </si>
  <si>
    <t xml:space="preserve">920, 1220, 1620 </t>
  </si>
  <si>
    <t xml:space="preserve">145304520, 173791920, 217410320 </t>
  </si>
  <si>
    <t xml:space="preserve">720, 1320, 1820 </t>
  </si>
  <si>
    <t xml:space="preserve">143321120, 173795020, 217409120 </t>
  </si>
  <si>
    <t>Apoyar al Instituto Geográfico Agustín Codazzi (IGAC), para soportar, analizar, diseñar e implementar la arquitectura de sistemas de información georreferenciados de la entidad y para la operación y cumplimiento de los objetivos de catastro multiprop</t>
  </si>
  <si>
    <t>Apoyar al Instituto Geográfico Agustín Codazzi (IGAC), para soportar, mantener, actualizar, analizar, diseñar y desarrollar componentes de software para el cumplimiento de los objetivos del catastro multipropósito, requeridos en el marco del Proyecto</t>
  </si>
  <si>
    <t>Apoyar al Instituto Geográfico Agustín Codazzi (IGAC), para elaborar, diseñar plantillas, flujos de navegación, estándares de diseño y componentes de software requeridos por la entidad para el cumplimiento de los objetivos del catastro multipropósito</t>
  </si>
  <si>
    <t> Apoyar al Instituto Geográfico Agustín Codazzi (IGAC), en el análisis, elaboración y consolidación de la caracterización territorial para los municipios priorizados, desde cada uno de los procesos asignados y de conformidad con la metodología establ</t>
  </si>
  <si>
    <t xml:space="preserve">120, 220, 320, 420, 520, 1220, 1320, 1520, 1620, 2920, 3020, 3120, 3320, 4120, 4220, 4620, 4720, 4820, 4920, 5320, 5420, 5620, 5720, 5820, 5920, 6020, 6120, 7020, 7120, 7220, 7320, 7420, 7520, 7720, 7820, 7920, 8020, 8120, 8220, 8720, 8820 </t>
  </si>
  <si>
    <t xml:space="preserve">120, 220, 320, 420, 520, 920, 1020, 1120, 1220, 2020, 2120, 2220, 2420, 2520, 2620, 4420, 4520, 4820, 4920, 5020, 5120, 7020, 7120, 7220, 7320, 7420, 7520, 9120, 9220, 9320, 9420, 9520, 11020, 11220, 11320, 11420, 11520, 11620, 11720, 13520, 13620 </t>
  </si>
  <si>
    <t xml:space="preserve">2720, 2820, 2920, 3020, 3120, 4920, 5020, 5120, 5220, 9620, 9720, 9820, 10020, 10120, 10220, 16620, 16720, 17020, 17120, 21020, 21120, 22820, 22920, 23020, 23120, 23220, 23320, 36420, 36520, 36620, 36720, 36820, 38320, 38520, 38620, 38720, 38820, 38920, 39020, 45020, 45120 </t>
  </si>
  <si>
    <t xml:space="preserve">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t>
  </si>
  <si>
    <t xml:space="preserve">84297920, 84308020, 84316920, 84339720, 108733820, 110436320, 110438120, 110447420, 138230220, 138266620, 138274020, 138277620, 172385020, 172386220, 172387520, 172388720, 208485320, 208488620, 208491120, 208492320 </t>
  </si>
  <si>
    <t xml:space="preserve">15620, 21820, 28920, 37420, 44920 </t>
  </si>
  <si>
    <t xml:space="preserve">82821220, 110420620, 138248520, 172379520, 210583420 </t>
  </si>
  <si>
    <t xml:space="preserve">84329420, 110428120, 138276220, 172389320, 208489820 </t>
  </si>
  <si>
    <t xml:space="preserve">82817720, 84301420, 84325820, 84515020, 108714220, 108725420, 108728120, 108730520, 138258120, 138259620, 138282820, 138283820, 172374120, 172375420, 172376620, 172378320, 208452320, 208483120, 208484420, 208486320 </t>
  </si>
  <si>
    <t xml:space="preserve">84334820, 110426620, 138253020, 172380620, 208446920 </t>
  </si>
  <si>
    <t xml:space="preserve">82819620, 110430220, 138285020, 172401620, 208487320 </t>
  </si>
  <si>
    <t xml:space="preserve">82814420, 110431420, 138264820, 172384420, 208445720 </t>
  </si>
  <si>
    <t xml:space="preserve">30120, 38420, 45220 </t>
  </si>
  <si>
    <t xml:space="preserve">142919120, 177462220, 216149920 </t>
  </si>
  <si>
    <t xml:space="preserve">120, 220, 320, 420, 520, 620, 1020, 1820, 2020, 2120, 2220, 2820, 3820, 6120, 6520, 7020, 7120, 7220, 7320, 7620, 7920, 8020, 8520, 8620, 9020, 9220, 9320, 9420, 9820, 9920, 10020, 10120, 10220, 10420, 11020, 11220, 11520, 11620 </t>
  </si>
  <si>
    <t xml:space="preserve">120, 220, 320, 420, 520, 620, 3220, 3320, 4220, 4520, 4620, 4920, 6220, 6720, 7220, 7720, 10520, 10620, 10720, 10820, 13020, 13320, 13420, 13520, 15720, 15820, 16020, 16120, 16220, 16320, 18520, 18620, 18720, 19120, 19420, 19520, 22320, 22420 </t>
  </si>
  <si>
    <t xml:space="preserve">120, 220, 320, 420, 520, 620, 10020, 10120, 11020, 11120, 11220, 18220, 19020, 19320, 19620, 28120, 30420, 30520, 30620, 35520, 38920, 39220, 46220, 46320, 53020, 53120, 53220, 53420, 60120, 60220, 62420, 62520, 62620, 63020, 69920, 70020, 72520, 72620 </t>
  </si>
  <si>
    <t xml:space="preserve">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t>
  </si>
  <si>
    <t xml:space="preserve">39020, 39120, 48320, 62120, 72020 </t>
  </si>
  <si>
    <t xml:space="preserve">110987320, 110988820, 138891120, 172991120, 211023720 </t>
  </si>
  <si>
    <t xml:space="preserve">2620, 2720, 3120, 3220, 3320, 4320, 4420, 6320, 6420, 10320, 10520, 10620, 11320, 11420, 11720, 11820 </t>
  </si>
  <si>
    <t xml:space="preserve">4720, 4820, 5320, 5420, 5520, 6320, 6420, 6920, 7020, 18820, 19220, 19320, 22120, 22220, 22720, 22820 </t>
  </si>
  <si>
    <t xml:space="preserve">18020, 18120, 18420, 18520, 18620, 19120, 19220, 19420, 19520, 62720, 68420, 68520, 72320, 72420, 72820, 72920 </t>
  </si>
  <si>
    <t xml:space="preserve">34101320, 34107520, 43553720, 43555320, 43556720, 53736920, 53738320, 57387520, 57392320, 185742320, 194726720, 194728120, 217599420, 217600820, 217707320, 217708220 </t>
  </si>
  <si>
    <t xml:space="preserve">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t>
  </si>
  <si>
    <t xml:space="preserve">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t>
  </si>
  <si>
    <t xml:space="preserve">53320, 62320, 72720 </t>
  </si>
  <si>
    <t xml:space="preserve">152293320, 180096020, 217602920 </t>
  </si>
  <si>
    <t xml:space="preserve">520, 620, 720, 1520, 1620, 1920, 3220, 3420, 3520, 5720, 5820, 5920, 6520, 6620, 6720, 7620, 7720, 7920, 8520, 8720, 9320, 9520, 9620, 9720 </t>
  </si>
  <si>
    <t xml:space="preserve">220, 320, 420, 1120, 1220, 1520, 3220, 3320, 3420, 5820, 5920, 6020, 7120, 7220, 7320, 8720, 8820, 9020, 10320, 10520, 10920, 11920, 12220, 12320 </t>
  </si>
  <si>
    <t xml:space="preserve">220, 320, 420, 4320, 4420, 4720, 4820, 5120, 9720, 9820, 9920, 16120, 16220, 16320, 22320, 22420, 22520, 29820, 29920, 30120, 35120, 35320, 39420, 40320, 40720, 40820 </t>
  </si>
  <si>
    <t xml:space="preserve">5576320, 5580220, 5584520, 10068920, 10090920, 21107320, 21110320, 23878220, 46043420, 50630520, 50637020, 91151120, 91151620, 98733520, 118793020, 118794620, 118796220, 152224320, 152225720, 155135220, 174444820, 178947920, 200359420, 211672320, 217737120, 217738120 </t>
  </si>
  <si>
    <t xml:space="preserve">15820, 20620, 27520, 35220, 39520 </t>
  </si>
  <si>
    <t xml:space="preserve">77871620, 108344020, 137880720, 174740720, 211619120 </t>
  </si>
  <si>
    <t xml:space="preserve">15020, 15120, 15220, 15720, 20420, 20520, 20720, 20820, 27220, 27320, 27420, 27620, 34320, 34420, 34620, 34720, 39620, 39720, 39820, 39920 </t>
  </si>
  <si>
    <t xml:space="preserve">77859120, 77860320, 77860720, 77870820, 107944520, 108343420, 108345320, 108347420, 137870720, 137873120, 137878920, 137885520, 170402920, 170405420, 170433520, 170444920, 211631920, 211638820, 211641320, 211651920 </t>
  </si>
  <si>
    <t xml:space="preserve">15320, 15420, 20920, 26420, 27120, 34120, 34220, 39220, 40020 </t>
  </si>
  <si>
    <t xml:space="preserve">77864420, 77865320, 109736620, 129114220, 137866720, 170373020, 170383520, 198989620, 211657020 </t>
  </si>
  <si>
    <t xml:space="preserve">15520, 20320, 27020, 34820, 40420 </t>
  </si>
  <si>
    <t xml:space="preserve">77866720, 107941620, 137863320, 170462620, 212222620 </t>
  </si>
  <si>
    <t xml:space="preserve">15620, 20220, 26920, 34920, 40120 </t>
  </si>
  <si>
    <t xml:space="preserve">77867720, 107932720, 137859720, 170468720, 211660720 </t>
  </si>
  <si>
    <t xml:space="preserve">15920, 20120, 26820, 34520, 40220 </t>
  </si>
  <si>
    <t xml:space="preserve">83209820, 107919020, 137856320, 170409420, 211666320 </t>
  </si>
  <si>
    <t xml:space="preserve">27720, 35020, 40520 </t>
  </si>
  <si>
    <t xml:space="preserve">137887820, 171141920, 212517820 </t>
  </si>
  <si>
    <t xml:space="preserve">40620 </t>
  </si>
  <si>
    <t xml:space="preserve">212520920 </t>
  </si>
  <si>
    <t>REVISIÓN TÉCNICO MECÁNICA DE CAMIONETAS FORD DE PLACAS OCJ 995 Y MAZDA ODS 784.</t>
  </si>
  <si>
    <t xml:space="preserve">85184320, 85184420, 85184720, 85185120, 110980820, 110984120, 110986720, 110987920, 110989220, 138589220, 138589420, 138590220, 138590520, 138590720, 171845720, 171848620, 171850620, 171853420, 208501820, 208506220, 208507220, 208508220 </t>
  </si>
  <si>
    <t xml:space="preserve">11720, 15420, 20520, 27720, 31820 </t>
  </si>
  <si>
    <t xml:space="preserve">85185320, 114406520, 142161220, 174668020, 212559120 </t>
  </si>
  <si>
    <t xml:space="preserve">20420, 27520, 31720 </t>
  </si>
  <si>
    <t xml:space="preserve">138600520, 173687520, 209160720 </t>
  </si>
  <si>
    <t xml:space="preserve">120, 220, 420, 820, 920, 1220, 1720, 1920, 3020, 3420, 3620, 3720, 4620, 4720, 4920, 5320, 5620, 5720, 6120, 6320, 6420, 6820, 7020 </t>
  </si>
  <si>
    <t xml:space="preserve">120, 220, 420, 720, 820, 1320, 1420, 1620, 1820, 2920, 3120, 3320, 4120, 4620, 4920, 5020, 6320, 6420, 7620, 7820, 7920, 8320, 9320 </t>
  </si>
  <si>
    <t xml:space="preserve">120, 220, 420, 5120, 5220, 5620, 9620, 9820, 10020, 16420, 16720, 16820, 22820, 23320, 23620, 28020, 31820, 31920, 37220, 37720, 37820, 42220, 43220 </t>
  </si>
  <si>
    <t xml:space="preserve">4573920, 4575920, 4583420, 23103220, 23105820, 29383020, 45075620, 46121520, 58964020, 87381020, 95117620, 98146720, 115383320, 117624120, 125212820, 143306620, 157564920, 157565220, 175788720, 186581820, 195082320, 215312720, 217407620 </t>
  </si>
  <si>
    <t xml:space="preserve">320, 1020, 2020, 3520, 4820, 5520, 6220, 6920 </t>
  </si>
  <si>
    <t xml:space="preserve">320, 920, 1720, 3020, 4720, 6220, 7720, 9220 </t>
  </si>
  <si>
    <t xml:space="preserve">320, 5320, 9920, 16520, 23420, 23520, 31720, 37620, 43120 </t>
  </si>
  <si>
    <t xml:space="preserve">4581420, 23107720, 49066220, 89450820, 120950720, 157559320, 180005020, 215220620 </t>
  </si>
  <si>
    <t xml:space="preserve">10120, 16620, 22720, 28420, 37520, 43320 </t>
  </si>
  <si>
    <t xml:space="preserve">58976820, 91343920, 116818120, 147164420, 177825120, 217405420 </t>
  </si>
  <si>
    <t xml:space="preserve">15720, 22220, 28220, 36420, 42320 </t>
  </si>
  <si>
    <t xml:space="preserve">84082720, 113263720, 147139520, 172531420, 215268820 </t>
  </si>
  <si>
    <t xml:space="preserve">15520, 15620, 16320, 22520, 22620, 22920, 28120, 28620, 28720, 36720, 36820, 37320, 42120, 42520, 42720 </t>
  </si>
  <si>
    <t xml:space="preserve">84070220, 84081720, 84836220, 113265120, 113269420, 116388720, 147129820, 147164920, 147179420, 172487120, 172499920, 175786620, 215240820, 215279820, 215288820 </t>
  </si>
  <si>
    <t xml:space="preserve">15920, 16120, 16220, 23020, 23120, 23220, 28820, 31420, 31520, 36920, 37020, 37120, 42820, 42920, 43020 </t>
  </si>
  <si>
    <t xml:space="preserve">84090420, 84833120, 84834720, 116386220, 116387320, 116389920, 148097820, 148104620, 148114520, 172517820, 172522620, 172525820, 215294920, 215300320, 215303920 </t>
  </si>
  <si>
    <t xml:space="preserve">16020, 22320, 28320, 36520, 42420 </t>
  </si>
  <si>
    <t xml:space="preserve">84829120, 113374320, 147144920, 172529320, 215276920 </t>
  </si>
  <si>
    <t xml:space="preserve">15820, 22420, 28520, 36620, 42620 </t>
  </si>
  <si>
    <t xml:space="preserve">84089020, 113270620, 147163020, 172466320, 215286920 </t>
  </si>
  <si>
    <t xml:space="preserve">31620, 37420, 42020 </t>
  </si>
  <si>
    <t xml:space="preserve">148108920, 175784920, 210526120 </t>
  </si>
  <si>
    <t xml:space="preserve">120, 220, 4720, 5020, 5220, 10520, 10620, 16320, 16520, 21020, 21120, 29320, 29420, 35020, 35420, 42520, 42720 </t>
  </si>
  <si>
    <t xml:space="preserve">4659520, 4662520, 7564720, 21207220, 23607620, 48288220, 52536120, 87085420, 90848920, 115707420, 118609720, 150443920, 150539620, 181844920, 184226620, 217521520, 217727420 </t>
  </si>
  <si>
    <t xml:space="preserve">1020, 5720, 6220 </t>
  </si>
  <si>
    <t xml:space="preserve">20820, 20920, 26320, 26620, 29620, 29920, 35320, 35620, 42220 </t>
  </si>
  <si>
    <t xml:space="preserve">103043720, 103052220, 130049920, 132366520, 153143820, 154419920, 184473420, 184914020, 216630720 </t>
  </si>
  <si>
    <t xml:space="preserve">21320, 22020, 26520, 29520, 30420, 34520, 36020, 36120, 42020, 42420 </t>
  </si>
  <si>
    <t xml:space="preserve">119457920, 122310020, 130056720, 152715020, 154410320, 165658820, 185617420, 185624320, 201213720, 217726320 </t>
  </si>
  <si>
    <t xml:space="preserve">21220, 21420, 21520, 21620, 21820, 21920, 22120, 24720, 24820, 24920, 26420, 29720, 29820, 30020, 30120, 30220, 30320, 30520, 33120, 34620, 34720, 34820, 35120, 35220, 35520, 35820, 35920, 36220, 36320, 36420, 36520, 36620, 36720, 36820, 41920, 42320, 42620, 42820 </t>
  </si>
  <si>
    <t xml:space="preserve">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t>
  </si>
  <si>
    <t xml:space="preserve">42120 </t>
  </si>
  <si>
    <t xml:space="preserve">208934120 </t>
  </si>
  <si>
    <t xml:space="preserve">120, 220, 320, 420, 1020, 1120, 1220, 1420, 1920, 2420, 3620, 3720, 3820, 3920, 4320, 4420, 4520, 5020, 5220, 5420, 5520, 5620, 5720, 6120, 6320, 6420, 6520, 6620, 6920, 7120, 7220 </t>
  </si>
  <si>
    <t xml:space="preserve">120, 220, 320, 420, 520, 620, 720, 1220, 1620, 1920, 3120, 3220, 3420, 4320, 4420, 4720, 4820, 4920, 6020, 6220, 6320, 6420, 6520, 7420, 7720, 7820, 7920, 8020, 8120, 9220, 9320 </t>
  </si>
  <si>
    <t xml:space="preserve">120, 220, 320, 420, 5220, 5320, 5420, 5920, 10520, 10720, 17220, 17320, 17420, 23320, 23420, 23520, 23620, 29520, 30520, 33520, 33620, 33720, 33820, 39620, 39820, 39920, 40020, 40120, 45220, 46320, 46420 </t>
  </si>
  <si>
    <t xml:space="preserve">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t>
  </si>
  <si>
    <t xml:space="preserve">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t>
  </si>
  <si>
    <t xml:space="preserve">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t>
  </si>
  <si>
    <t xml:space="preserve">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t>
  </si>
  <si>
    <t xml:space="preserve">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t>
  </si>
  <si>
    <t xml:space="preserve">13020, 13120, 13420, 13520, 13620, 13920, 14020, 14120, 14220, 14320, 14420, 14520, 15220, 15720, 15820, 15920, 16120, 17120, 19120, 19220, 22020, 22420 </t>
  </si>
  <si>
    <t xml:space="preserve">64620, 64720, 65020, 65120, 65220, 65520, 65620, 65720, 65820, 65920, 66120, 66520, 67020, 67120, 67220, 67420, 67920, 76020, 76320, 76620, 76720, 77420, 77520, 77620, 78820, 78920, 79220, 79320, 79420, 79520, 79720, 79820, 79920, 80020, 80120, 80320, 80420, 80720, 80820, 80920 </t>
  </si>
  <si>
    <t xml:space="preserve">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t>
  </si>
  <si>
    <t xml:space="preserve">28620, 37220, 48320, 64220, 77920 </t>
  </si>
  <si>
    <t xml:space="preserve">86288620, 111119420, 138990020, 172420720, 211196620 </t>
  </si>
  <si>
    <t xml:space="preserve">3820, 4320, 4420, 4520, 4620, 5020, 5120, 5220, 5320, 7120, 10620, 13720 </t>
  </si>
  <si>
    <t xml:space="preserve">28720, 28820, 28920, 29120, 29320, 37420, 37520, 37620, 37720, 37820, 48420, 48520, 48920, 54420, 64420, 64520, 64820, 65320, 65420, 66420, 66620, 66720, 66920, 67620, 67820, 76120, 76220, 76420, 76920, 78020, 78120, 78220, 78720, 79120, 79620, 80620 </t>
  </si>
  <si>
    <t xml:space="preserve">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t>
  </si>
  <si>
    <t xml:space="preserve">66220, 66320, 67720, 77020, 77320, 80520 </t>
  </si>
  <si>
    <t xml:space="preserve">174840520, 174844420, 177239320, 210656520, 210658520, 214534420 </t>
  </si>
  <si>
    <t xml:space="preserve">29020, 37320, 48820, 64320, 77120 </t>
  </si>
  <si>
    <t xml:space="preserve">86303920, 111138220, 139041420, 172419720, 210658420 </t>
  </si>
  <si>
    <t xml:space="preserve">29220, 38020, 48720, 67520, 77720 </t>
  </si>
  <si>
    <t xml:space="preserve">86349420, 112013620, 139027620, 177236020, 210619120 </t>
  </si>
  <si>
    <t xml:space="preserve">28420, 28520, 37120, 48220, 64120, 77820 </t>
  </si>
  <si>
    <t xml:space="preserve">86284420, 111065220, 138987820, 172409120, 211187320 </t>
  </si>
  <si>
    <t xml:space="preserve">67320, 77220 </t>
  </si>
  <si>
    <t xml:space="preserve">175691020, 210657920 </t>
  </si>
  <si>
    <t xml:space="preserve">64920, 79020 </t>
  </si>
  <si>
    <t xml:space="preserve">172406320, 214965120 </t>
  </si>
  <si>
    <t xml:space="preserve">37920, 48620, 66020, 76520, 76820 </t>
  </si>
  <si>
    <t xml:space="preserve">112028420, 139023920, 173772120, 210658920 </t>
  </si>
  <si>
    <t xml:space="preserve">213588120 </t>
  </si>
  <si>
    <t xml:space="preserve">120, 220, 320, 3820, 4020, 4120, 7220, 7720, 7820, 12120, 12220, 12320, 16220, 17720, 17820, 23020, 23120, 23220, 27020, 27120, 27220, 30820, 30920 </t>
  </si>
  <si>
    <t xml:space="preserve">4561220, 4639920, 5005920, 21939820, 27049020, 27701120, 48819620, 60316820, 60661420, 91284220, 91284820, 96013420, 116705320, 121591820, 121595820, 150166920, 155907320, 155908220, 178887420, 183605420, 188949820, 213966120, 213967020 </t>
  </si>
  <si>
    <t xml:space="preserve">17620, 22920, 26820, 30720 </t>
  </si>
  <si>
    <t xml:space="preserve">117850020, 143406220, 175977320, 212462320 </t>
  </si>
  <si>
    <t xml:space="preserve">32720, 32820, 32920, 37920, 38020, 38420, 43720, 43820 </t>
  </si>
  <si>
    <t xml:space="preserve">153870720, 153872820, 153874720, 182869220, 182869320, 190783720, 217056620, 217060920 </t>
  </si>
  <si>
    <t xml:space="preserve">32620, 37820, 43620 </t>
  </si>
  <si>
    <t xml:space="preserve">153860020, 182869020, 217054420 </t>
  </si>
  <si>
    <t xml:space="preserve">5520, 5620, 5720, 6220, 6820 </t>
  </si>
  <si>
    <t xml:space="preserve">37520, 37620, 38220, 38320, 43120, 43220, 43320, 43420 </t>
  </si>
  <si>
    <t xml:space="preserve">182868720, 182868820, 187520920, 187542320, 213516920, 213535420, 213564620, 213567020 </t>
  </si>
  <si>
    <t xml:space="preserve">33020, 37720, 43520 </t>
  </si>
  <si>
    <t xml:space="preserve">153877020, 182868920, 217048420 </t>
  </si>
  <si>
    <t xml:space="preserve">Prestación de servicios personales como tecnico de apoyo para realizar las actividades de apoyo al responsable de conservación del proceso de conservación catastral en la dirección territorial huila Según Paa Aprobado </t>
  </si>
  <si>
    <t xml:space="preserve">120, 4620, 10020, 16320, 23120, 30920, 37620, 42220 </t>
  </si>
  <si>
    <t xml:space="preserve">4491920, 21100220, 48322420, 86928220, 120846420, 151606620, 193861520, 212443620 </t>
  </si>
  <si>
    <t xml:space="preserve">4420, 4720, 9920, 16520, 23020, 30820, 36420, 42320 </t>
  </si>
  <si>
    <t xml:space="preserve">18669120, 21108820, 47413920, 88793720, 116318920, 149667820, 179427120, 214473820 </t>
  </si>
  <si>
    <t xml:space="preserve">420, 620, 820, 1520, 1720, 2420, 5620, 5820, 6720, 8120, 8320, 9620, 9820, 10020, 11220, 11620, 12320, 13520, 14020, 15120, 15620, 20320 </t>
  </si>
  <si>
    <t xml:space="preserve">320, 820, 1120, 1420, 2020, 5820, 6020, 6920, 9320, 9520, 11720, 11920, 12120, 14120, 14420, 14920, 18020, 18420, 18920, 19120, 24320 </t>
  </si>
  <si>
    <t xml:space="preserve">320, 420, 6220, 6520, 7020, 14020, 14220, 14920, 22720, 22920, 29920, 30120, 30420, 41520, 41820, 47020, 50320, 50720, 56020, 56220, 61420 </t>
  </si>
  <si>
    <t xml:space="preserve">4700820, 4708220, 24881820, 24888820, 25178820, 54268920, 54274120, 60760820, 91099120, 91100620, 121056420, 121066120, 123357720, 150943020, 153875720, 166760020, 183719620, 195105520, 201490120, 201614720, 217091820 </t>
  </si>
  <si>
    <t xml:space="preserve">220, 1820, 6820, 8420, 10120, 11420, 13720, 20420 </t>
  </si>
  <si>
    <t xml:space="preserve">420, 1220, 7020, 9620, 12220, 14520, 18220, 24420 </t>
  </si>
  <si>
    <t xml:space="preserve">520, 6320, 15020, 23020, 30220, 41920, 50520, 61520 </t>
  </si>
  <si>
    <t xml:space="preserve">4710920, 24881020, 60768020, 91106620, 123358620, 153985620, 184575620, 217154620 </t>
  </si>
  <si>
    <t xml:space="preserve">720, 1420, 2320, 4120, 5720, 6620, 8020, 9720, 9920, 11120, 11520, 13420, 13920, 20220 </t>
  </si>
  <si>
    <t xml:space="preserve">120, 1320, 1920, 3920, 5720, 6820, 9420, 11820, 12020, 14020, 14320, 17920, 18320, 24220 </t>
  </si>
  <si>
    <t xml:space="preserve">120, 6420, 6920, 13920, 14820, 22820, 29820, 30320, 41420, 41720, 50220, 50620, 61320 </t>
  </si>
  <si>
    <t xml:space="preserve">4698220, 24887520, 25177220, 54273120, 60759020, 91090520, 121055320, 123357520, 150941420, 153947520, 183724820, 195110820, 217095520 </t>
  </si>
  <si>
    <t xml:space="preserve">106370020, 136173820, 169784020, 208532720 </t>
  </si>
  <si>
    <t xml:space="preserve">75288120, 105435520, 135616820, 169749120, 208515420 </t>
  </si>
  <si>
    <t xml:space="preserve">75285720, 105446120, 135613320, 169737420, 208498520 </t>
  </si>
  <si>
    <t xml:space="preserve">49320, 60120 </t>
  </si>
  <si>
    <t xml:space="preserve">179594520, 210618920 </t>
  </si>
  <si>
    <t xml:space="preserve">21620, 28020, 29120, 37220, 38220, 47820, 48620, 57020, 57120, 60020 </t>
  </si>
  <si>
    <t xml:space="preserve">75110120, 105430020, 106369120, 135617720, 135629920, 169739120, 169807020, 208507120, 208510220, 210615520 </t>
  </si>
  <si>
    <t xml:space="preserve">84486020, 106370720, 135629020, 135631420, 169718820, 171649620, 208656220 </t>
  </si>
  <si>
    <t xml:space="preserve">21420, 22120, 27920, 28320, 28720, 29020, 37720, 37820, 37920, 38020, 47720, 48020, 48120, 48520, 56620, 56720, 57620, 58520, 60220 </t>
  </si>
  <si>
    <t xml:space="preserve">75108420, 76941020, 105428420, 105447720, 105495320, 105553420, 135624420, 135625820, 135626420, 135627220, 169700220, 169741520, 169789620, 169795320, 208187720, 208514020, 208535320, 208680220, 212864820 </t>
  </si>
  <si>
    <t xml:space="preserve">21320, 21520, 21720, 21820, 28420, 28520, 28620, 28820, 37320, 37420, 37520, 37620, 47920, 48220, 48320, 48720, 57320, 57420, 57520, 59920 </t>
  </si>
  <si>
    <t xml:space="preserve">75107520, 75109420, 75111420, 75112620, 105474820, 105490820, 105493320, 105550120, 135619120, 135620720, 135621620, 135623620, 169753620, 169757220, 169760020, 169792820, 208520220, 208522620, 208534320, 210612020 </t>
  </si>
  <si>
    <t xml:space="preserve">135630520, 169712620, 208496920 </t>
  </si>
  <si>
    <t xml:space="preserve">166849920, 166856620, 169764120, 208530520 </t>
  </si>
  <si>
    <t xml:space="preserve">50020, 61020, 61220 </t>
  </si>
  <si>
    <t xml:space="preserve">179644120, 216316920 </t>
  </si>
  <si>
    <t xml:space="preserve">38620, 49220, 61120 </t>
  </si>
  <si>
    <t xml:space="preserve">137710820, 171601920, 216314220 </t>
  </si>
  <si>
    <t xml:space="preserve">49820, 58920 </t>
  </si>
  <si>
    <t xml:space="preserve">179603720, 208917320 </t>
  </si>
  <si>
    <t xml:space="preserve">49520, 58720 </t>
  </si>
  <si>
    <t xml:space="preserve">179568220, 208928820 </t>
  </si>
  <si>
    <t xml:space="preserve">23820 </t>
  </si>
  <si>
    <t xml:space="preserve">60920 </t>
  </si>
  <si>
    <t xml:space="preserve">216315720 </t>
  </si>
  <si>
    <t xml:space="preserve">22020, 22120, 22220, 22820, 23420 </t>
  </si>
  <si>
    <t xml:space="preserve">59020, 59120, 59220, 59620, 60320 </t>
  </si>
  <si>
    <t xml:space="preserve">208882720, 208920120, 208933820, 210609120, 212906720 </t>
  </si>
  <si>
    <t xml:space="preserve">49920, 59320 </t>
  </si>
  <si>
    <t xml:space="preserve">179480620, 210603720 </t>
  </si>
  <si>
    <t xml:space="preserve">49420, 49720, 58820, 59520 </t>
  </si>
  <si>
    <t xml:space="preserve">179575620, 179630820, 208891520, 210594420 </t>
  </si>
  <si>
    <t xml:space="preserve">49620, 58620 </t>
  </si>
  <si>
    <t xml:space="preserve">179638820, 208872320 </t>
  </si>
  <si>
    <t xml:space="preserve">15820, 15920, 16020, 16120, 16220, 16320, 16420, 16520, 16620, 16720, 16920, 17720, 17820, 18020, 18120, 18220, 18520, 18620, 18720, 18820, 18920, 19020, 19120, 19320, 19420, 19720, 19920, 20020 </t>
  </si>
  <si>
    <t xml:space="preserve">23520 </t>
  </si>
  <si>
    <t xml:space="preserve">60420 </t>
  </si>
  <si>
    <t xml:space="preserve">216305720 </t>
  </si>
  <si>
    <t xml:space="preserve">19520, 19620 </t>
  </si>
  <si>
    <t xml:space="preserve">15320, 15420, 15720, 18320 </t>
  </si>
  <si>
    <t xml:space="preserve">23720, 23920, 24020 </t>
  </si>
  <si>
    <t xml:space="preserve">60620, 60720, 60820 </t>
  </si>
  <si>
    <t xml:space="preserve">216087720, 216100920, 216115620 </t>
  </si>
  <si>
    <t xml:space="preserve">22620 </t>
  </si>
  <si>
    <t xml:space="preserve">59420 </t>
  </si>
  <si>
    <t xml:space="preserve">210599420 </t>
  </si>
  <si>
    <t xml:space="preserve">16820, 17920, 18420 </t>
  </si>
  <si>
    <t xml:space="preserve">22920, 23020 </t>
  </si>
  <si>
    <t xml:space="preserve">59720, 59820 </t>
  </si>
  <si>
    <t xml:space="preserve">210587520, 210591620 </t>
  </si>
  <si>
    <t xml:space="preserve">17020, 17120, 17220, 17320, 17420, 17520, 17620, 20120 </t>
  </si>
  <si>
    <t xml:space="preserve">20820, 20920, 21020, 21120, 21220, 21320, 21420, 23620 </t>
  </si>
  <si>
    <t xml:space="preserve">57720, 57820, 57920, 58020, 58120, 58220, 58320, 60520 </t>
  </si>
  <si>
    <t xml:space="preserve">207982120, 207984620, 207987020, 207989320, 207991620, 207994220, 207996320, 215016520 </t>
  </si>
  <si>
    <t>PARA PAGO DE ARRIENDO EDIFICIO DONDE FUNCIONA EL CENTRO DE INFORMACION</t>
  </si>
  <si>
    <t xml:space="preserve">22520, 28620, 38120, 51120, 59320 </t>
  </si>
  <si>
    <t xml:space="preserve">84771120, 114287420, 140021220, 185631520, 215563920 </t>
  </si>
  <si>
    <t xml:space="preserve">29820, 37820, 51320, 59820 </t>
  </si>
  <si>
    <t xml:space="preserve">115347420, 140021420, 185645020, 215604120 </t>
  </si>
  <si>
    <t xml:space="preserve">28920, 37920, 50920, 59420 </t>
  </si>
  <si>
    <t xml:space="preserve">114298920, 140021320, 176836720, 215580820 </t>
  </si>
  <si>
    <t xml:space="preserve">22720, 29120, 29720, 29920, 30020, 30120, 37620, 37720, 38920, 39020, 42320, 42420, 50020, 50120, 50720, 51520, 59520, 59920, 60020, 60420, 60620, 60720 </t>
  </si>
  <si>
    <t xml:space="preserve">86539120, 114302020, 115345420, 115350420, 115488520, 115489520, 131140820, 140013320, 140019220, 140021520, 143083820, 147536620, 176792720, 176800920, 176819320, 185645820, 215585720, 215632620, 216363820, 216372420, 216373020, 216373320 </t>
  </si>
  <si>
    <t xml:space="preserve">28120, 28220, 28420, 28520, 28720, 28820, 29020, 38020, 38220, 38320, 38520, 38620, 38720, 42220, 49820, 49920, 50220, 50320, 50420, 51220, 51620, 58820, 58920, 59020, 59220, 59720, 60320, 60520 </t>
  </si>
  <si>
    <t xml:space="preserve">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t>
  </si>
  <si>
    <t xml:space="preserve">29620, 38420, 50520, 60120 </t>
  </si>
  <si>
    <t xml:space="preserve">115340920, 140020520, 176809320, 216368220 </t>
  </si>
  <si>
    <t xml:space="preserve">28320, 38820, 50620, 60220 </t>
  </si>
  <si>
    <t xml:space="preserve">110332020, 140018920, 176816420, 216369520 </t>
  </si>
  <si>
    <t xml:space="preserve">42720, 43220, 50820, 51420, 59120, 59620 </t>
  </si>
  <si>
    <t xml:space="preserve">147541820, 151857220, 176832420, 185645320, 215543520, 215589320 </t>
  </si>
  <si>
    <t xml:space="preserve">120, 220, 1020, 1320, 3120, 3420, 4620, 4720, 5220, 5520, 6820, 6920, 7520, 7620, 8220, 8320 </t>
  </si>
  <si>
    <t xml:space="preserve">220, 420, 1120, 1720, 2720, 2820, 5720, 5920, 7020, 7920, 9420, 10320, 12420, 12520, 14120, 14320 </t>
  </si>
  <si>
    <t xml:space="preserve">220, 420, 5920, 6420, 11820, 11920, 19720, 19920, 25220, 27420, 36620, 37520, 44320, 44420, 50620, 50820 </t>
  </si>
  <si>
    <t xml:space="preserve">4566720, 4573320, 20291920, 25753420, 58467720, 62697920, 90122220, 92352620, 114601120, 119999720, 149095820, 152828720, 184688020, 184690120, 212585920, 214452520 </t>
  </si>
  <si>
    <t xml:space="preserve">120, 6120, 11320, 11420, 11520, 11620, 11720, 19020, 19820, 24320, 27020, 27120, 27220, 27320, 32520, 32920, 37420, 44520, 44620, 44720, 49920, 50520, 50920 </t>
  </si>
  <si>
    <t xml:space="preserve">4559620, 23324120, 51340520, 51349020, 51368020, 53440220, 53443420, 85805520, 90400520, 109001120, 116344720, 116348820, 116355120, 116375120, 135661420, 138853620, 150179220, 185473520, 185477120, 185479420, 206855220, 212492920, 214459820 </t>
  </si>
  <si>
    <t xml:space="preserve">18820, 24420, 32620, 43020, 50420 </t>
  </si>
  <si>
    <t xml:space="preserve">85449820, 109006220, 135664820, 179840220, 211130320 </t>
  </si>
  <si>
    <t xml:space="preserve">18720, 19120, 19220, 19320, 19620, 24620, 24720, 24820, 24920, 25420, 25520, 25620, 32720, 33120, 36320, 36420, 36520, 36820, 42520, 42920, 43720, 43820, 43920, 44220, 50320, 50720, 51120, 51220, 51320, 51420 </t>
  </si>
  <si>
    <t xml:space="preserve">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t>
  </si>
  <si>
    <t xml:space="preserve">19520, 25320, 36120, 42720, 52020 </t>
  </si>
  <si>
    <t xml:space="preserve">87203320, 116051520, 147620620, 179832520, 216841420 </t>
  </si>
  <si>
    <t xml:space="preserve">19420, 25120, 36220, 42620, 51020 </t>
  </si>
  <si>
    <t xml:space="preserve">87201620, 113565120, 147621920, 179829120, 216590120 </t>
  </si>
  <si>
    <t xml:space="preserve">36720, 36920, 44020, 44120, 51520, 52120 </t>
  </si>
  <si>
    <t xml:space="preserve">149096620, 149097720, 180581020, 180587920, 216603920, 216844020 </t>
  </si>
  <si>
    <t xml:space="preserve">37020, 37120, 37220, 37320, 43320, 43420, 43520, 43620, 51620, 51720, 51820, 51920 </t>
  </si>
  <si>
    <t xml:space="preserve">149099920, 149100420, 149100820, 149199220, 179826220, 179827120, 179828120, 179834720, 216828720, 216832020, 216833920, 216836820 </t>
  </si>
  <si>
    <t>PRESTACIÓN DE SERVICIOS PERSONALES PARA REALIZAR ACTIVIDADES DE RECONOCIMIENTO PREDIAL URBANO Y RURAL PARA LA ATENCIÓN DE TRÁMITES EN LOS PROCESOS CATASTRALES DE LA DIRECCIÓN TERRITORIAL NORTE DESANTANDER Y SUS UNIDADES OPERATIVAS DE CATASTR</t>
  </si>
  <si>
    <t xml:space="preserve">120, 920, 2120, 3520, 4820, 5520, 6020, 6920 </t>
  </si>
  <si>
    <t xml:space="preserve">120, 1320, 2720, 3820, 5220, 6420, 7320, 8920 </t>
  </si>
  <si>
    <t xml:space="preserve">120, 4820, 9220, 14220, 24220, 30820, 31720, 36320 </t>
  </si>
  <si>
    <t xml:space="preserve">5762620, 30820620, 60107520, 95813120, 136193420, 165187720, 184382920, 217750420 </t>
  </si>
  <si>
    <t xml:space="preserve">42868720, 42871520, 42873620, 210578620 </t>
  </si>
  <si>
    <t xml:space="preserve">13820, 14020, 17020, 18620, 24820, 24920, 31220, 31320, 35720, 35920 </t>
  </si>
  <si>
    <t xml:space="preserve">86565020, 86567420, 105697920, 117949020, 144156720, 144156920, 172495020, 173954920, 210589320, 213386820 </t>
  </si>
  <si>
    <t xml:space="preserve">2220, 2320, 2420, 2520, 2620, 6820 </t>
  </si>
  <si>
    <t xml:space="preserve">13520, 13620, 13720, 13920, 14120, 16620, 16720, 16820, 16920, 17120, 24320, 24420, 24520, 24620, 24720, 31020, 31120, 31420, 31520, 35620, 35820, 36020, 36120 </t>
  </si>
  <si>
    <t xml:space="preserve">86559120, 86560820, 86564220, 86566320, 86578820, 105674720, 105691320, 105692620, 105696020, 105699020, 144141920, 144148920, 144150920, 144155020, 144156120, 172483420, 172486420, 174003220, 174014120, 210584320, 210593420, 213398320, 217280220 </t>
  </si>
  <si>
    <t xml:space="preserve">26820, 31620, 36220 </t>
  </si>
  <si>
    <t xml:space="preserve">149112420, 178136320, 217272520 </t>
  </si>
  <si>
    <t xml:space="preserve">120, 520, 620, 720, 1720, 2020, 2120, 2220, 2420, 3620, 4020, 4120, 4720, 5920, 6120, 6320, 6420, 6520, 7320, 7820, 7920, 8120, 9920, 10720, 10820, 10920, 13520, 15220, 15320, 15520, 16520, 16620, 17720, 19020, 19120 </t>
  </si>
  <si>
    <t xml:space="preserve">120, 320, 420, 520, 2220, 3020, 3120, 3220, 3420, 4720, 5320, 5420, 5520, 6220, 6420, 7520, 7620, 7820, 8620, 9220, 9320, 9520, 10520, 12520, 12720, 13420, 13620, 17520, 17620, 17820, 18920, 19020, 19420, 23820, 23920 </t>
  </si>
  <si>
    <t xml:space="preserve">120, 320, 420, 520, 6820, 7520, 7620, 7720, 7920, 14120, 14520, 14620, 14720, 21320, 21520, 22320, 22420, 22620, 29620, 30220, 30320, 32220, 38220, 42620, 48720, 48820, 49020, 52120, 52220, 52420, 53120, 53220, 57920, 62120, 62220 </t>
  </si>
  <si>
    <t xml:space="preserve">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t>
  </si>
  <si>
    <t xml:space="preserve">5738720, 5740620, 5742720, 27827320, 27828520, 28059020, 63007220, 63011420, 101208720, 101211720, 118033420, 121948720, 121951720, 125027520, 155152420, 155155120, 170117620, 193917020, 193919320, 208652320 </t>
  </si>
  <si>
    <t xml:space="preserve">4495520, 5735920, 16733720, 25190620, 25901920, 48511820, 55026920, 77243920, 77248420, 94432920, 110413920, 120420320, 138720420, 155149020, 170164620, 186065720, 208649920 </t>
  </si>
  <si>
    <t xml:space="preserve">6720, 13620, 14020, 22520, 32120, 42120, 51420, 60520 </t>
  </si>
  <si>
    <t xml:space="preserve">16730820, 40864120, 48508620, 91337420, 120015620, 147307520, 179039620, 215175120 </t>
  </si>
  <si>
    <t xml:space="preserve">3220, 3320, 5320, 5420, 5520, 10120, 10220, 10320, 10420, 13820, 13920, 14020, 14320, 14420, 14720, 14820, 14920, 15020, 15120, 15420, 15720, 15820, 17020, 17120, 17220, 17420, 17520, 17620, 18220, 18320, 18420, 18520 </t>
  </si>
  <si>
    <t xml:space="preserve">4420, 4520, 11120, 11220, 11320, 11420, 14720, 14820, 14920, 15220, 15320, 16520, 16620, 16720, 16820, 16920, 17720, 18120, 18220, 20420, 20520, 20620, 20720, 20820, 20920, 22420, 22520, 22620, 22720 </t>
  </si>
  <si>
    <t xml:space="preserve">13820, 13920, 38920, 41720, 41820, 41920, 49820, 49920, 50020, 50320, 50420, 51620, 51720, 51820, 51920, 52020, 52320, 52720, 52820, 58720, 58820, 58920, 59020, 59120, 59220, 60720, 60820, 60920, 61020 </t>
  </si>
  <si>
    <t xml:space="preserve">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t>
  </si>
  <si>
    <t xml:space="preserve">21120, 21220, 22120, 22220, 29320, 29420, 29520, 29820, 37920, 38020, 38420, 38520, 49220, 49520, 49620, 49720, 58320, 58420, 58520, 58620 </t>
  </si>
  <si>
    <t xml:space="preserve">76533720, 76537820, 85582020, 85583720, 108728920, 108732220, 108734320, 110962920, 137401920, 137406220, 139053720, 139063020, 171944220, 172702820, 172704220, 172720220, 208701820, 208706720, 208739420, 208742720 </t>
  </si>
  <si>
    <t xml:space="preserve">21020, 29220, 38120, 50120, 58220 </t>
  </si>
  <si>
    <t xml:space="preserve">76526320, 108723720, 137410820, 174717920, 208684520 </t>
  </si>
  <si>
    <t xml:space="preserve">7620, 8620, 8720, 9120, 9220, 9320, 9420, 9520, 9620, 9720, 9820, 10520, 12020, 12120, 12220, 12320, 12420, 12520, 12620, 12720, 12820, 12920, 13020, 13120, 13220, 13320, 13420, 14220, 14520, 14620, 16120, 16220, 16320, 16420, 18020, 18120, 18620, 18720, 18820, 18920, 19220, 19320 </t>
  </si>
  <si>
    <t xml:space="preserve">10320, 10920, 11020, 11520, 11720, 11820, 12020, 15420, 15820, 15920, 16020, 16420, 22120, 22820, 23020, 23120, 23220, 23320, 23420, 23520, 23620, 23720, 24020, 24120, 24220, 24320, 24420, 24520, 24620, 24720, 24820 </t>
  </si>
  <si>
    <t xml:space="preserve">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t>
  </si>
  <si>
    <t xml:space="preserve">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t>
  </si>
  <si>
    <t xml:space="preserve">22320 </t>
  </si>
  <si>
    <t xml:space="preserve">215521820 </t>
  </si>
  <si>
    <t xml:space="preserve">320, 620, 720, 920, 1020, 1720, 2120, 2220, 2720, 2820, 3020, 3620, 3720, 4120, 5020, 5320, 5420, 7920, 8220, 8720, 8820, 8920, 9020, 9920, 10120, 10220, 10420, 11320, 11820, 11920, 12120, 12220, 12720, 13520 </t>
  </si>
  <si>
    <t xml:space="preserve">120, 220, 520, 720, 820, 1520, 1720, 2020, 2820, 2920, 3420, 4120, 4220, 4420, 5320, 5720, 5820, 6120, 6720, 7520, 7620, 7820, 7920, 11520, 12520, 12620, 13220, 14520, 16720, 16820, 17520, 17620, 19020, 22220 </t>
  </si>
  <si>
    <t xml:space="preserve">120, 420, 520, 720, 820, 8020, 8220, 8420, 15220, 15320, 15720, 16420, 16520, 16720, 25420, 25820, 25920, 32320, 34320, 36020, 36120, 36320, 36420, 50220, 51420, 51520, 52120, 60120, 62120, 62220, 62920, 63020, 71020, 74120 </t>
  </si>
  <si>
    <t xml:space="preserve">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t>
  </si>
  <si>
    <t xml:space="preserve">420, 520, 1620, 1820, 2920, 3320, 5120, 5520, 8320, 8520, 9720, 10020, 11420, 11620, 13420, 13620 </t>
  </si>
  <si>
    <t xml:space="preserve">320, 420, 1220, 1420, 3120, 3820, 5420, 6020, 6820, 6920, 10120, 11620, 14420, 16320, 22020, 22120 </t>
  </si>
  <si>
    <t xml:space="preserve">220, 320, 7820, 7920, 15420, 16120, 25520, 26120, 34420, 35420, 44820, 50520, 60020, 61620, 73920, 74020 </t>
  </si>
  <si>
    <t xml:space="preserve">4560420, 4564320, 22114420, 22122720, 45169420, 52778120, 87071520, 91474320, 114886220, 116289220, 140092320, 148490320, 175811720, 178308720, 217821920, 217824320 </t>
  </si>
  <si>
    <t xml:space="preserve">3120, 3220, 3420, 3520, 12620, 12920, 13020, 13120, 13220, 13320 </t>
  </si>
  <si>
    <t xml:space="preserve">3520, 3620, 3920, 4020, 17820, 19120, 19220, 19320, 21320, 21420 </t>
  </si>
  <si>
    <t xml:space="preserve">15820, 15920, 16220, 16320, 69820, 71120, 71220, 71320, 73220, 73320 </t>
  </si>
  <si>
    <t xml:space="preserve">52240720, 52253320, 53675320, 53679220, 207248720, 211734620, 211736920, 211739820, 215457620, 215458420 </t>
  </si>
  <si>
    <t xml:space="preserve">36220, 36520, 37120, 43420, 43720, 44020, 44220, 44520, 49120, 49420, 50920, 51020, 51320, 51920, 59020, 59420, 59820, 60420, 60720, 60820, 61220, 61420, 70120, 70420, 71920, 72120, 72420, 72620 </t>
  </si>
  <si>
    <t xml:space="preserve">119589920, 120868320, 121797920, 126807220, 127724620, 130854020, 132626820, 140089020, 143413320, 143417520, 148505120, 149542520, 149551320, 151002220, 173111320, 173127620, 175034720, 175822120, 177773120, 177779120, 177780420, 211031620, 211035820, 213884020, 213886320, 213891520, 213894820 </t>
  </si>
  <si>
    <t xml:space="preserve">25120, 25220, 25620, 33820, 34020, 34220, 49820, 49920, 50020, 60920, 62020, 73420, 73720 </t>
  </si>
  <si>
    <t xml:space="preserve">82974420, 82983620, 87074920, 109580220, 109587620, 109926020, 145743620, 145745820, 145746520, 177774120, 179806820, 215460020, 217004820 </t>
  </si>
  <si>
    <t xml:space="preserve">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t>
  </si>
  <si>
    <t xml:space="preserve">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t>
  </si>
  <si>
    <t xml:space="preserve">36820, 44720, 59320, 72220 </t>
  </si>
  <si>
    <t xml:space="preserve">120892620, 140090320, 173125120, 213887520 </t>
  </si>
  <si>
    <t xml:space="preserve">25320, 25720, 33920, 34120, 35720, 44320, 49720, 50620, 58920, 59120, 60520, 69920, 71620, 72920 </t>
  </si>
  <si>
    <t xml:space="preserve">82986420, 88560620, 109585520, 109591120, 118997320, 138921420, 145741120, 148493220, 173109520, 173133120, 177771420, 211029920, 213873420, 214360120 </t>
  </si>
  <si>
    <t xml:space="preserve">35520, 50120, 61520, 71420 </t>
  </si>
  <si>
    <t xml:space="preserve">116296720, 149907220, 178319920, 213864920 </t>
  </si>
  <si>
    <t xml:space="preserve">61320, 62620, 70820 </t>
  </si>
  <si>
    <t xml:space="preserve">184608020, 184609420, 211040620 </t>
  </si>
  <si>
    <t xml:space="preserve">73820 </t>
  </si>
  <si>
    <t xml:space="preserve">217006720 </t>
  </si>
  <si>
    <t xml:space="preserve">61720, 61920, 70620, 72820 </t>
  </si>
  <si>
    <t xml:space="preserve">178316320, 178327320, 211038620, 214352220 </t>
  </si>
  <si>
    <t xml:space="preserve">62320, 62420, 70520, 71520 </t>
  </si>
  <si>
    <t xml:space="preserve">184605320, 184606020, 211036920, 213870020 </t>
  </si>
  <si>
    <t xml:space="preserve">20820 </t>
  </si>
  <si>
    <t xml:space="preserve">72720 </t>
  </si>
  <si>
    <t xml:space="preserve">213895720 </t>
  </si>
  <si>
    <t xml:space="preserve">73120 </t>
  </si>
  <si>
    <t xml:space="preserve">214365120 </t>
  </si>
  <si>
    <t xml:space="preserve">100092820, 100120020, 109415420, 132544920, 164530620, 208717520 </t>
  </si>
  <si>
    <t xml:space="preserve">164420, 262420, 327120, 347220, 518220, 642820 </t>
  </si>
  <si>
    <t xml:space="preserve">45358920, 85932620, 109407420, 132551520, 169391620, 216038020 </t>
  </si>
  <si>
    <t xml:space="preserve">164520, 262320, 327020, 347120, 518020, 642720 </t>
  </si>
  <si>
    <t xml:space="preserve">45362220, 85934820, 109404720, 132559920, 169389320, 216039020 </t>
  </si>
  <si>
    <t xml:space="preserve">35872120, 83434120, 103604420, 130215820, 166761520, 216092920 </t>
  </si>
  <si>
    <t xml:space="preserve">163520, 259120, 313920, 347320, 513120, 642920 </t>
  </si>
  <si>
    <t xml:space="preserve">45290720, 83421820, 103625520, 129177220, 166760320, 216091620 </t>
  </si>
  <si>
    <t xml:space="preserve">164120, 259620, 314020, 347020, 512920, 652220 </t>
  </si>
  <si>
    <t xml:space="preserve">162820, 170620, 179820, 181320, 181520, 269220, 323120, 323220, 452620, 642620 </t>
  </si>
  <si>
    <t xml:space="preserve">45391320, 67562020, 67569220, 93951320, 106438920, 106444920, 143760820, 215926220 </t>
  </si>
  <si>
    <t xml:space="preserve">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t>
  </si>
  <si>
    <t xml:space="preserve">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t>
  </si>
  <si>
    <t xml:space="preserve">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t>
  </si>
  <si>
    <t xml:space="preserve">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t>
  </si>
  <si>
    <t xml:space="preserve">7620, 10420, 10520, 15620, 15720, 15820, 15920, 16620, 16720, 39320, 40220, 40320, 97820 </t>
  </si>
  <si>
    <t xml:space="preserve">59620, 60020, 60420, 63020, 63120, 63320, 98120, 100220, 100320, 304820 </t>
  </si>
  <si>
    <t xml:space="preserve">100920, 101520, 101820, 104420, 104520, 104620, 173720, 176520, 176620, 636420 </t>
  </si>
  <si>
    <t xml:space="preserve">21236320, 21299520, 21367320, 22480620, 23447220, 23453120, 50733320, 53834920, 53836420, 212017620 </t>
  </si>
  <si>
    <t xml:space="preserve">107520, 165620, 251320, 254320, 341320, 412620, 535820, 639920 </t>
  </si>
  <si>
    <t xml:space="preserve">26025420, 44217320, 77182020, 113474820, 139000220, 173544220, 213657220 </t>
  </si>
  <si>
    <t xml:space="preserve">6220, 31120, 31220, 31620, 32020, 36320, 69020, 69120, 87620, 87720, 87820, 97120, 97720 </t>
  </si>
  <si>
    <t xml:space="preserve">61020, 82620, 82820, 91120, 202420, 202520, 261520, 261620, 261720, 304520, 304620 </t>
  </si>
  <si>
    <t xml:space="preserve">102320, 159720, 159920, 171320, 453820, 454020, 554220, 554320, 554420, 636120, 636220 </t>
  </si>
  <si>
    <t xml:space="preserve">21399320, 41652520, 41653420, 45900820, 143594220, 143597520, 183932520, 183934220, 183935520, 211160120, 211161220 </t>
  </si>
  <si>
    <t xml:space="preserve">154820, 164020, 164320, 166420, 166520, 171120, 254520, 254720, 254820, 257220, 258520, 326320, 331420, 333020, 337920, 339820, 404420, 404520, 409820, 411420, 411520, 528320, 531220, 531420, 551620, 649020 </t>
  </si>
  <si>
    <t xml:space="preserve">35352820, 42801920, 42836120, 44221120, 44226020, 46053420, 77188120, 77246120, 77251420, 77823120, 77908120, 109392720, 111258620, 111265220, 112232920, 112367520, 137490120, 138095920, 138813820, 138846120, 138993620, 171914520, 173059620, 173063020, 179876220, 217436220 </t>
  </si>
  <si>
    <t xml:space="preserve">24808520, 26031720, 85860520, 88556120, 92709320, 112385220, 132612920, 150570720, 151536120, 151564320, 170037720, 180075120, 211166020 </t>
  </si>
  <si>
    <t xml:space="preserve">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t>
  </si>
  <si>
    <t xml:space="preserve">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t>
  </si>
  <si>
    <t xml:space="preserve">28194120, 44620020, 85830920, 112391320, 143796820, 173059020, 208424720 </t>
  </si>
  <si>
    <t xml:space="preserve">168820, 260620, 331820, 454720, 548820, 639320 </t>
  </si>
  <si>
    <t xml:space="preserve">44629420, 84775720, 112390620, 143602020, 178903920, 213268920 </t>
  </si>
  <si>
    <t xml:space="preserve">108120, 164220, 256720, 336720, 454920, 539220, 646920 </t>
  </si>
  <si>
    <t xml:space="preserve">27905120, 42831620, 77919220, 113431020, 143868820, 174582820, 217369020 </t>
  </si>
  <si>
    <t xml:space="preserve">161320, 180620, 248620, 314320, 390320, 519620, 651620 </t>
  </si>
  <si>
    <t xml:space="preserve">42066320, 67140020, 73466320, 103707220, 134873220, 171077120, 218087420 </t>
  </si>
  <si>
    <t xml:space="preserve">252420, 343820, 461520, 550420, 644020 </t>
  </si>
  <si>
    <t xml:space="preserve">265620, 324820, 407220, 543620, 555020, 651820 </t>
  </si>
  <si>
    <t xml:space="preserve">251920, 257320, 263220, 264820, 337020, 340920, 450120, 461420, 548620, 550220, 566120, 644820, 647120 </t>
  </si>
  <si>
    <t xml:space="preserve">66932420, 71343920, 100966920, 143399820, 174812520, 211167320 </t>
  </si>
  <si>
    <t xml:space="preserve">67083920, 72236820, 103710720, 143399120, 174766120, 213400720 </t>
  </si>
  <si>
    <t xml:space="preserve">167920, 261120, 338620, 452020, 546520, 648220 </t>
  </si>
  <si>
    <t xml:space="preserve">44511720, 84812020, 112218520, 143399020, 177639020, 217359220 </t>
  </si>
  <si>
    <t xml:space="preserve">163920, 258320, 333220, 454620, 546920, 636620 </t>
  </si>
  <si>
    <t xml:space="preserve">42745020, 77869220, 111445120, 143647520, 178300120, 213298620 </t>
  </si>
  <si>
    <t xml:space="preserve">169120, 259020, 340620, 459920, 552520, 643320 </t>
  </si>
  <si>
    <t xml:space="preserve">44544420, 77912020, 112389120, 150051520, 180602920, 215954820 </t>
  </si>
  <si>
    <t xml:space="preserve">168020, 258620, 335220, 448320, 538520, 651120 </t>
  </si>
  <si>
    <t xml:space="preserve">44519120, 77666220, 111559320, 142507320, 174338220, 217466620 </t>
  </si>
  <si>
    <t xml:space="preserve">166720, 260420, 339020, 457120, 538720, 639820 </t>
  </si>
  <si>
    <t xml:space="preserve">44186520, 84746020, 112232020, 145443420, 175798020, 213397920 </t>
  </si>
  <si>
    <t xml:space="preserve">162220, 242020, 316420, 390020, 536520, 638020 </t>
  </si>
  <si>
    <t xml:space="preserve">42122920, 67792320, 104547520, 134868020, 173555020, 212574520 </t>
  </si>
  <si>
    <t xml:space="preserve">172520, 259520, 333920, 457220, 538920, 649920 </t>
  </si>
  <si>
    <t xml:space="preserve">47610020, 80448920, 111332120, 145306520, 175199720, 217430520 </t>
  </si>
  <si>
    <t xml:space="preserve">170520, 170720, 170820, 170920, 251620, 251720, 256520, 256620, 320920, 322520, 332820, 336920, 398020, 402120, 448620, 457320, 520420, 536920, 540420, 547820, 648020, 648120, 649620, 650120 </t>
  </si>
  <si>
    <t xml:space="preserve">45391720, 45392320, 45393020, 45394620, 75433320, 75829820, 77378620, 77407920, 105490120, 105803720, 111212820, 112143020, 135801720, 137472520, 142111720, 145307020, 171394720, 173801920, 175212820, 177969920, 217343020, 217345820, 217434720, 217462720 </t>
  </si>
  <si>
    <t xml:space="preserve">67327920, 84652520, 111593520, 137786820, 169861620, 208423820 </t>
  </si>
  <si>
    <t xml:space="preserve">67347620, 67351020, 84663320, 85875820, 110651220, 111599320, 137466220, 138604920, 169975520, 170563020, 207823820, 208446220 </t>
  </si>
  <si>
    <t xml:space="preserve">267820, 267920, 340720, 460920, 602420, 651420 </t>
  </si>
  <si>
    <t xml:space="preserve">265920, 326220, 461620, 603220, 643220 </t>
  </si>
  <si>
    <t xml:space="preserve">87639520, 108592020, 150162520, 198940320, 215932320 </t>
  </si>
  <si>
    <t xml:space="preserve">183220, 183320, 252220, 256920, 322620, 329620, 398420, 404120, 519120, 526320, 621320, 632720 </t>
  </si>
  <si>
    <t xml:space="preserve">67391220, 67480620, 75813420, 77382720, 105916720, 110984720, 137480420, 137710420, 169403820, 171100720, 205354520, 208818720 </t>
  </si>
  <si>
    <t xml:space="preserve">180420, 262720, 339220, 458120, 535320, 643120 </t>
  </si>
  <si>
    <t xml:space="preserve">67117720, 85862320, 112364520, 145804820, 173546220, 215218120 </t>
  </si>
  <si>
    <t xml:space="preserve">85530820, 114158420, 142112520, 173069220, 208649020 </t>
  </si>
  <si>
    <t xml:space="preserve">182320, 263320, 334020, 448420, 539420, 650820 </t>
  </si>
  <si>
    <t xml:space="preserve">67307420, 85889720, 112042420, 142509720, 174584220, 217647720 </t>
  </si>
  <si>
    <t xml:space="preserve">171420, 181620, 184420, 264220, 264320, 333520, 338020, 409620, 453020, 529920, 531320, 634520, 634620 </t>
  </si>
  <si>
    <t xml:space="preserve">67289020, 67490120, 86438220, 86466720, 111024020, 112242520, 138843820, 143402420, 171907920, 173062620, 210904220, 210913320 </t>
  </si>
  <si>
    <t xml:space="preserve">341920, 447920, 543920, 635220 </t>
  </si>
  <si>
    <t xml:space="preserve">113913220, 142503820, 177053720, 210844120 </t>
  </si>
  <si>
    <t xml:space="preserve">67521720, 77656420, 111541720, 143397420, 173044620, 208445820 </t>
  </si>
  <si>
    <t xml:space="preserve">253720, 332620, 406220, 548220, 649420 </t>
  </si>
  <si>
    <t xml:space="preserve">76546620, 112073820, 137786220, 178873820, 217470120 </t>
  </si>
  <si>
    <t xml:space="preserve">162620, 241920, 321420, 390120, 537020, 637720 </t>
  </si>
  <si>
    <t xml:space="preserve">42155320, 67790920, 105771420, 134869320, 173746320, 212523020 </t>
  </si>
  <si>
    <t xml:space="preserve">175720, 258820, 323720, 412520, 550020, 652320 </t>
  </si>
  <si>
    <t xml:space="preserve">249920, 264920, 267020, 267620, 268720, 327820, 332420, 333820, 337220, 338320, 448120, 449620, 458320, 458920, 510320, 545020, 545120, 546020, 546320, 557620, 645220, 646220, 647220, 650520 </t>
  </si>
  <si>
    <t xml:space="preserve">73827720, 86428920, 90580320, 90581520, 92717620, 109876620, 111649920, 112173720, 112271020, 112311920, 142557620, 147908220, 150576120, 150583520, 166074720, 177630620, 177915020, 182910920, 182911120, 191505320, 215935720, 216162620, 217703420 </t>
  </si>
  <si>
    <t xml:space="preserve">160820, 171020, 171220, 240720, 258220, 273220, 396920, 518120, 637020 </t>
  </si>
  <si>
    <t xml:space="preserve">41972020, 45395320, 67518520, 77798020, 101622720, 137732620, 169848020, 212510820 </t>
  </si>
  <si>
    <t xml:space="preserve">16420, 16520, 20420, 20520, 28320, 28420, 28520, 28620, 28720, 30520, 31520, 31820, 34220, 35720, 38920, 39820, 39920, 99220, 99320 </t>
  </si>
  <si>
    <t xml:space="preserve">63220, 63420, 66920, 67020, 73520, 73620, 73720, 74020, 74120, 79020, 82920, 87820, 89920, 97120, 99520, 99620, 315820, 315920 </t>
  </si>
  <si>
    <t xml:space="preserve">104720, 104820, 107620, 107720, 155520, 155620, 155720, 155820, 156020, 156120, 159220, 160020, 166320, 170020, 173420, 175320, 176120, 647420, 647520 </t>
  </si>
  <si>
    <t xml:space="preserve">23454420, 23455520, 26153020, 26156920, 37939220, 37957620, 37964120, 37998420, 38041220, 40948420, 41656920, 43629820, 45265420, 49017120, 52969620, 52987920, 216420120, 216420620 </t>
  </si>
  <si>
    <t xml:space="preserve">175620, 251520, 317620, 401620, 521720, 650020 </t>
  </si>
  <si>
    <t xml:space="preserve">52825620, 75405020, 104746820, 135598320, 169837820, 217431620 </t>
  </si>
  <si>
    <t xml:space="preserve">257820, 326120, 408120, 528020, 638220 </t>
  </si>
  <si>
    <t xml:space="preserve">77808920, 108604820, 138255620, 171897120, 213412920 </t>
  </si>
  <si>
    <t xml:space="preserve">175820, 175920, 256420, 263020, 325120, 325420, 405320, 450820, 526420, 527320, 634820 </t>
  </si>
  <si>
    <t xml:space="preserve">52847220, 52887720, 77370420, 85773720, 108130020, 108144120, 138194820, 142532520, 171230220, 171892620, 210845020 </t>
  </si>
  <si>
    <t xml:space="preserve">88785020, 107972020, 138986220, 171244120, 211730320 </t>
  </si>
  <si>
    <t xml:space="preserve">181020, 261020, 338120, 409520, 532220, 634420 </t>
  </si>
  <si>
    <t xml:space="preserve">67277920, 84790520, 112182420, 138812020, 172354920, 209048020 </t>
  </si>
  <si>
    <t xml:space="preserve">268420, 331620, 336020, 340120, 341120, 341220, 406620, 409220, 450720, 451220, 457620, 523120, 523820, 527620, 530420, 555720, 619620, 623320, 627320, 629320, 642520 </t>
  </si>
  <si>
    <t xml:space="preserve">92366820, 110720620, 112036020, 112290020, 113411520, 113421820, 137725520, 138602720, 142524720, 142536220, 145380620, 169860420, 170550620, 171122520, 172319020, 185231520, 205353220, 205355820, 207302820, 207837220, 214024820 </t>
  </si>
  <si>
    <t xml:space="preserve">241620, 245620, 250520, 251820, 253820, 253920, 271420, 272320, 272820, 314220, 316720, 317120, 389720, 390720, 392920, 393020, 404220, 455120, 507220, 511020, 511320, 519320, 530120, 537120, 600720, 602020, 622520, 632120, 651720 </t>
  </si>
  <si>
    <t xml:space="preserve">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t>
  </si>
  <si>
    <t xml:space="preserve">248220, 316520, 392820, 520320, 638120 </t>
  </si>
  <si>
    <t xml:space="preserve">72910720, 104467420, 134907720, 169824920, 212575320 </t>
  </si>
  <si>
    <t xml:space="preserve">247720, 316620, 391120, 520220, 638320 </t>
  </si>
  <si>
    <t xml:space="preserve">72897920, 104718220, 134876620, 169420720, 213415420 </t>
  </si>
  <si>
    <t xml:space="preserve">260820, 263920, 335720, 336420, 343620, 454820, 459320, 541420, 542620, 644620, 645120 </t>
  </si>
  <si>
    <t xml:space="preserve">84731120, 85960920, 111609020, 112135920, 117971920, 143604320, 145800620, 175795020, 175799020, 215745220, 215829420 </t>
  </si>
  <si>
    <t xml:space="preserve">261620, 335920, 449520, 542220, 648320 </t>
  </si>
  <si>
    <t xml:space="preserve">85175120, 111643720, 142227220, 175336120, 217369820 </t>
  </si>
  <si>
    <t xml:space="preserve">109400720, 112121820, 153004220, 168247220, 170551520, 183146420, 205593620, 211164520 </t>
  </si>
  <si>
    <t xml:space="preserve">250320, 329220, 453320, 537520, 547720, 647820 </t>
  </si>
  <si>
    <t xml:space="preserve">73997820, 110707820, 143645520, 178965420, 217378120 </t>
  </si>
  <si>
    <t xml:space="preserve">241220, 250020, 328920, 412420, 537620, 647720 </t>
  </si>
  <si>
    <t xml:space="preserve">67722020, 73995720, 110706820, 139020620, 175215120, 217361320 </t>
  </si>
  <si>
    <t xml:space="preserve">458520, 544820, 646320 </t>
  </si>
  <si>
    <t xml:space="preserve">147435520, 177503120, 216086220 </t>
  </si>
  <si>
    <t xml:space="preserve">265720, 340820, 460820, 556220, 650320 </t>
  </si>
  <si>
    <t xml:space="preserve">87296220, 113437720, 150056020, 185748220, 217696120 </t>
  </si>
  <si>
    <t xml:space="preserve">266020, 343720, 557420, 557520, 649720 </t>
  </si>
  <si>
    <t xml:space="preserve">456820, 545620, 645320 </t>
  </si>
  <si>
    <t xml:space="preserve">145306120, 177634120, 216081020 </t>
  </si>
  <si>
    <t xml:space="preserve">337320, 413120, 549920, 645920 </t>
  </si>
  <si>
    <t xml:space="preserve">112178020, 139814420, 180072520, 216139920 </t>
  </si>
  <si>
    <t xml:space="preserve">73451420, 73523720, 73843620, 73979920, 102228620, 104698520, 104706320, 105182220, 132565720, 135114420, 135189320, 135508220, 142225820, 143808220, 169643420, 169700120, 169829920, 173040220, 186537320, 205347220, 205455620, 205582520, 208074620, 208367320 </t>
  </si>
  <si>
    <t xml:space="preserve">448520, 519920, 639220 </t>
  </si>
  <si>
    <t xml:space="preserve">139818020, 169573220, 212588620 </t>
  </si>
  <si>
    <t xml:space="preserve">334620, 449020, 526620, 635120 </t>
  </si>
  <si>
    <t xml:space="preserve">332220, 455220, 545220, 652520 </t>
  </si>
  <si>
    <t xml:space="preserve">111173220, 143897920, 177492820, 218097420 </t>
  </si>
  <si>
    <t xml:space="preserve">321220, 395020, 538420, 645620 </t>
  </si>
  <si>
    <t xml:space="preserve">105707920, 135010320, 174337720, 215902020 </t>
  </si>
  <si>
    <t xml:space="preserve">338820, 401120, 540720, 637920 </t>
  </si>
  <si>
    <t xml:space="preserve">112221020, 135537020, 174741420, 212540320 </t>
  </si>
  <si>
    <t xml:space="preserve">322720, 448820, 535520, 636720 </t>
  </si>
  <si>
    <t xml:space="preserve">106054820, 142093120, 173594920, 212380420 </t>
  </si>
  <si>
    <t xml:space="preserve">317420, 317820, 321320, 326720, 343320, 397020, 397620, 401520, 402020, 402220, 516820, 522420, 526220, 534020, 536820, 624220, 629920, 630520, 641320, 648720 </t>
  </si>
  <si>
    <t xml:space="preserve">104598920, 105002720, 105765020, 108892320, 117626620, 135589920, 135591420, 135814820, 135825520, 135836820, 168418120, 169856320, 171098420, 173060720, 173740420, 205357220, 207842020, 208043720, 213234220, 217376920 </t>
  </si>
  <si>
    <t xml:space="preserve">341020, 457020, 545320, 639120 </t>
  </si>
  <si>
    <t xml:space="preserve">113258220, 145306320, 177494820, 212951320 </t>
  </si>
  <si>
    <t xml:space="preserve">328020, 453220, 535220, 632820 </t>
  </si>
  <si>
    <t xml:space="preserve">109760720, 143398320, 173282220, 208834820 </t>
  </si>
  <si>
    <t xml:space="preserve">326620, 336520, 338420, 397320, 451820, 462920, 530620, 532820, 558120, 622420, 636520, 638620 </t>
  </si>
  <si>
    <t xml:space="preserve">108850820, 112137920, 112216220, 143396720, 143400320, 151560920, 172354320, 172487220, 194930220, 205356220, 212369620, 212580920 </t>
  </si>
  <si>
    <t xml:space="preserve">341620, 342620, 449720, 603620, 652420 </t>
  </si>
  <si>
    <t xml:space="preserve">60320, 99920 </t>
  </si>
  <si>
    <t xml:space="preserve">456620, 542920, 650420 </t>
  </si>
  <si>
    <t xml:space="preserve">147439820, 175791520, 217435520 </t>
  </si>
  <si>
    <t xml:space="preserve">412720, 447820, 455920, 541020, 542720, 542820, 639420, 647020, 649320 </t>
  </si>
  <si>
    <t xml:space="preserve">138954820, 139637620, 143895120, 175198520, 175492420, 175493420, 212953320, 216175520, 217383520 </t>
  </si>
  <si>
    <t xml:space="preserve">410920, 452320, 538620, 541220, 639720, 649220 </t>
  </si>
  <si>
    <t xml:space="preserve">138816320, 143394120, 174339020, 175201020, 212726620, 217379120 </t>
  </si>
  <si>
    <t xml:space="preserve">99520 </t>
  </si>
  <si>
    <t xml:space="preserve">284020, 309720 </t>
  </si>
  <si>
    <t xml:space="preserve">621820, 638720 </t>
  </si>
  <si>
    <t xml:space="preserve">205355220, 212581720 </t>
  </si>
  <si>
    <t xml:space="preserve">328120, 328220, 333320, 334420, 406720, 407120, 450020, 450220, 515620, 533220, 535720, 535920, 615920, 628520, 634920, 635020 </t>
  </si>
  <si>
    <t xml:space="preserve">109754620, 109756420, 111335220, 111475320, 137765420, 137784420, 142517520, 142519320, 168250420, 172884620, 173557220, 173562620, 205349920, 207789620, 210846120, 210847320 </t>
  </si>
  <si>
    <t xml:space="preserve">282620, 282720, 283020, 283220, 283520, 283720, 283920, 290820, 291620, 291720, 291820, 291920, 292020, 293220, 305520, 309620, 314920 </t>
  </si>
  <si>
    <t xml:space="preserve">620320, 620420, 620720, 620820, 621020, 621520, 621620, 625620, 626420, 626520, 626620, 626720, 626820, 626920, 638420, 638520, 646720 </t>
  </si>
  <si>
    <t xml:space="preserve">205353820, 205353920, 205354220, 205354320, 205354820, 205355020, 205355120, 205595320, 206753020, 206754620, 206762820, 206766320, 206775620, 206776920, 212570220, 212580220, 216146620 </t>
  </si>
  <si>
    <t xml:space="preserve">449320, 549820, 639620 </t>
  </si>
  <si>
    <t xml:space="preserve">143387520, 179869820, 216186420 </t>
  </si>
  <si>
    <t xml:space="preserve">342320, 450520, 548120, 645720 </t>
  </si>
  <si>
    <t xml:space="preserve">115101020, 150578120, 185205520, 217642220 </t>
  </si>
  <si>
    <t xml:space="preserve">131777620, 147714120, 174576620, 213403020 </t>
  </si>
  <si>
    <t xml:space="preserve">604220, 639520 </t>
  </si>
  <si>
    <t xml:space="preserve">199892720, 212665820 </t>
  </si>
  <si>
    <t xml:space="preserve">327320, 332020, 332120, 339920, 341520, 412820, 447620, 448220, 456220, 456520, 537220, 538820, 541620, 551720, 602920, 643720, 644720, 644920, 645020, 645420 </t>
  </si>
  <si>
    <t xml:space="preserve">109398720, 111140220, 111155620, 112287120, 113823620, 138965220, 139528320, 139753320, 143888020, 143942120, 173751620, 174340520, 175217120, 179872120, 198737320, 215218720, 215776220, 215791420, 215802120, 215888220 </t>
  </si>
  <si>
    <t xml:space="preserve">344720, 460520, 546820, 648620 </t>
  </si>
  <si>
    <t xml:space="preserve">119699820, 150053120, 177912420, 217373020 </t>
  </si>
  <si>
    <t xml:space="preserve">344620, 345020, 460020, 460220, 548920, 553620, 644120 </t>
  </si>
  <si>
    <t xml:space="preserve">119701920, 120433920, 148526320, 148992620, 178687620, 183563220, 215716420 </t>
  </si>
  <si>
    <t xml:space="preserve">326520, 406320, 541520, 648820 </t>
  </si>
  <si>
    <t xml:space="preserve">109551920, 137805520, 175796920, 217381920 </t>
  </si>
  <si>
    <t xml:space="preserve">109538320, 145467220, 174574920, 213393420 </t>
  </si>
  <si>
    <t xml:space="preserve">346720, 449820, 548420, 650220 </t>
  </si>
  <si>
    <t xml:space="preserve">126863820, 143391020, 178986720, 217690120 </t>
  </si>
  <si>
    <t xml:space="preserve">341720, 410620, 546620, 640420 </t>
  </si>
  <si>
    <t xml:space="preserve">113842120, 138827920, 178137020, 213408020 </t>
  </si>
  <si>
    <t xml:space="preserve">336220, 408720, 533620, 632520 </t>
  </si>
  <si>
    <t xml:space="preserve">112065720, 138221620, 172895220, 208444620 </t>
  </si>
  <si>
    <t xml:space="preserve">336120, 339520, 340320, 340420, 451520, 451620, 451720, 452120, 531820, 532320, 532420, 545720, 629220, 632420, 632620, 637520 </t>
  </si>
  <si>
    <t xml:space="preserve">112039420, 112245220, 112340220, 112360220, 142539220, 142540720, 142553520, 143391920, 172247420, 172402520, 172403220, 177497220, 207835620, 208443820, 208445120, 212502220 </t>
  </si>
  <si>
    <t xml:space="preserve">334320, 334720, 334820, 335520, 336820, 408420, 408820, 409020, 410320, 452220, 531720, 532520, 534320, 538320, 553020, 618020, 618420, 618520, 621720, 640620 </t>
  </si>
  <si>
    <t xml:space="preserve">111471820, 111480220, 111586120, 111595620, 112141020, 138189520, 138252720, 138271720, 138815820, 143392720, 171931220, 172405920, 173067620, 174330620, 180530720, 205352520, 205352820, 205352920, 205354620, 213130920 </t>
  </si>
  <si>
    <t xml:space="preserve">458420, 538020, 635520 </t>
  </si>
  <si>
    <t xml:space="preserve">147439220, 174321820, 210901620 </t>
  </si>
  <si>
    <t xml:space="preserve">406020, 448720, 543220, 544020, 634220, 634320 </t>
  </si>
  <si>
    <t xml:space="preserve">137783920, 139839420, 176290220, 177055320, 209008320, 209070620 </t>
  </si>
  <si>
    <t xml:space="preserve">315620, 450920, 530020, 633920 </t>
  </si>
  <si>
    <t xml:space="preserve">104358620, 142533620, 172317020, 209054120 </t>
  </si>
  <si>
    <t xml:space="preserve">451320, 532720, 641420 </t>
  </si>
  <si>
    <t xml:space="preserve">142537620, 172486120, 213218420 </t>
  </si>
  <si>
    <t xml:space="preserve">323420, 327920, 330520, 394520, 394620, 394720, 517720, 519520, 520020, 632920, 633220, 633420 </t>
  </si>
  <si>
    <t xml:space="preserve">108801320, 109872920, 110660220, 134972820, 134979620, 134985220, 169397120, 169694720, 169801920, 208952120, 208954620, 208973020 </t>
  </si>
  <si>
    <t xml:space="preserve">408920, 449920, 545420, 546720, 646520 </t>
  </si>
  <si>
    <t xml:space="preserve">138259220, 142511920, 177495320, 177910820, 216101620 </t>
  </si>
  <si>
    <t xml:space="preserve">271020, 274120, 274220, 275520, 308620 </t>
  </si>
  <si>
    <t xml:space="preserve">605520, 608320, 608420, 609720, 636820 </t>
  </si>
  <si>
    <t xml:space="preserve">200419920, 200726020, 201256620, 201301720, 212381420 </t>
  </si>
  <si>
    <t xml:space="preserve">462720, 514320, 520920, 542320, 542420, 551520, 551820, 554720, 555120, 556020, 556120, 602620, 608020, 608120, 609920, 633020, 633120, 633520, 633820, 650720, 650920, 651020 </t>
  </si>
  <si>
    <t xml:space="preserve">151555120, 169631620, 169800520, 175337320, 175338720, 179868120, 179873620, 185216520, 185219120, 185354520, 185372720, 199879820, 200710220, 200723220, 201266520, 208960120, 208978020, 208981420, 208993720, 217437320, 217461320, 217462020 </t>
  </si>
  <si>
    <t xml:space="preserve">405020, 448020, 451020, 460620, 462020, 513820, 513920, 518920, 540920, 543120, 547320, 547420, 547520, 547620, 547920, 549320, 549520, 551420, 607920, 608520, 640020, 640220, 640320, 640520, 640720, 640820, 640920, 641220, 643420 </t>
  </si>
  <si>
    <t xml:space="preserve">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t>
  </si>
  <si>
    <t xml:space="preserve">76520, 76620, 77120, 77220, 83420, 97320 </t>
  </si>
  <si>
    <t xml:space="preserve">459520, 460720, 514020, 514420, 539520, 544120, 544220, 624720, 630620, 630720, 636020 </t>
  </si>
  <si>
    <t xml:space="preserve">147293020, 150055120, 169608120, 171391320, 174345120, 177086020, 177135020, 205357520, 208044520, 208045820, 211144620 </t>
  </si>
  <si>
    <t xml:space="preserve">539820, 607220, 608620, 609020, 609220, 637120 </t>
  </si>
  <si>
    <t xml:space="preserve">552420, 552620, 604020, 643920, 648420, 651320 </t>
  </si>
  <si>
    <t xml:space="preserve">180201620, 180205720, 198961620, 215221120, 217370620, 217470720 </t>
  </si>
  <si>
    <t xml:space="preserve">455020, 534520, 602720, 603920, 604920, 606020, 614320, 626020, 636920 </t>
  </si>
  <si>
    <t xml:space="preserve">143681120, 173075320, 200509320, 206728120, 208830620, 213405820 </t>
  </si>
  <si>
    <t xml:space="preserve">534920, 539120, 540820, 541120, 551320, 607120, 609520, 621220, 630820, 635720 </t>
  </si>
  <si>
    <t xml:space="preserve">173196020, 174341620, 175183920, 175205520, 179863520, 200646420, 201262420, 205354720, 208049320, 210902920 </t>
  </si>
  <si>
    <t xml:space="preserve">85320, 89120, 91020, 91820, 92220, 93420, 93720, 98220 </t>
  </si>
  <si>
    <t xml:space="preserve">273520, 301120 </t>
  </si>
  <si>
    <t xml:space="preserve">607720, 633320, 633620, 633720 </t>
  </si>
  <si>
    <t xml:space="preserve">200713220, 208988220, 208989520, 208991220 </t>
  </si>
  <si>
    <t xml:space="preserve">555820, 602520, 602820, 643820, 646120 </t>
  </si>
  <si>
    <t xml:space="preserve">185350220, 198736020, 198739120, 215219920, 215913920 </t>
  </si>
  <si>
    <t xml:space="preserve">515320, 534120, 536620, 627620, 631520, 637420 </t>
  </si>
  <si>
    <t xml:space="preserve">168237920, 173062120, 173703120, 207325420, 208062220, 212539620 </t>
  </si>
  <si>
    <t xml:space="preserve">85420, 89220, 89320, 90620, 90920, 100220 </t>
  </si>
  <si>
    <t xml:space="preserve">304220 </t>
  </si>
  <si>
    <t xml:space="preserve">96720, 98420 </t>
  </si>
  <si>
    <t xml:space="preserve">553720, 651920 </t>
  </si>
  <si>
    <t xml:space="preserve">184356720, 218093520 </t>
  </si>
  <si>
    <t xml:space="preserve">539620, 645820 </t>
  </si>
  <si>
    <t xml:space="preserve">174585320, 216116920 </t>
  </si>
  <si>
    <t xml:space="preserve">550620, 649520 </t>
  </si>
  <si>
    <t xml:space="preserve">179876520, 217427720 </t>
  </si>
  <si>
    <t xml:space="preserve">514520, 551020, 646020 </t>
  </si>
  <si>
    <t xml:space="preserve">169676220, 179860520, 215906220 </t>
  </si>
  <si>
    <t xml:space="preserve">455620, 545520, 642420 </t>
  </si>
  <si>
    <t xml:space="preserve">147301720, 177496520, 213978620 </t>
  </si>
  <si>
    <t xml:space="preserve">520520, 637320 </t>
  </si>
  <si>
    <t xml:space="preserve">169827720, 212538820 </t>
  </si>
  <si>
    <t xml:space="preserve">536720, 538220, 542520, 641120, 641520, 641620 </t>
  </si>
  <si>
    <t xml:space="preserve">173705020, 174325920, 175359520, 213227720, 213243120, 213245020 </t>
  </si>
  <si>
    <t xml:space="preserve">518420, 520720, 527420, 627420, 650620 </t>
  </si>
  <si>
    <t xml:space="preserve">553820, 605620, 612820, 651220 </t>
  </si>
  <si>
    <t xml:space="preserve">183574720, 200434020, 205596520, 217469420 </t>
  </si>
  <si>
    <t xml:space="preserve">542020, 646420 </t>
  </si>
  <si>
    <t xml:space="preserve">175228020, 216094320 </t>
  </si>
  <si>
    <t xml:space="preserve">606120, 637620 </t>
  </si>
  <si>
    <t xml:space="preserve">200499820, 212514920 </t>
  </si>
  <si>
    <t xml:space="preserve">540320, 646820 </t>
  </si>
  <si>
    <t xml:space="preserve">174736720, 216167020 </t>
  </si>
  <si>
    <t xml:space="preserve">534720, 537820, 540220, 541720, 541820, 620220, 623820, 624020, 644320 </t>
  </si>
  <si>
    <t xml:space="preserve">173193720, 174320020, 174735620, 175218120, 175219120, 205353720, 205357020, 205357120, 215720620 </t>
  </si>
  <si>
    <t xml:space="preserve">534620, 539720, 634120, 634720 </t>
  </si>
  <si>
    <t xml:space="preserve">173173020, 174346020, 209066620, 210842720 </t>
  </si>
  <si>
    <t xml:space="preserve">200496720, 208647420 </t>
  </si>
  <si>
    <t xml:space="preserve">316020 </t>
  </si>
  <si>
    <t xml:space="preserve">647920 </t>
  </si>
  <si>
    <t xml:space="preserve">217366220 </t>
  </si>
  <si>
    <t xml:space="preserve">539320, 606320, 624420, 639020 </t>
  </si>
  <si>
    <t xml:space="preserve">174342420, 200458020, 205357320, 212585720 </t>
  </si>
  <si>
    <t xml:space="preserve">537920, 645520 </t>
  </si>
  <si>
    <t xml:space="preserve">174320920, 215894920 </t>
  </si>
  <si>
    <t xml:space="preserve">200565220, 208316420 </t>
  </si>
  <si>
    <t xml:space="preserve">607420, 634020 </t>
  </si>
  <si>
    <t xml:space="preserve">200567120, 208998020 </t>
  </si>
  <si>
    <t xml:space="preserve">307620, 319920 </t>
  </si>
  <si>
    <t xml:space="preserve">643520, 643620, 651520 </t>
  </si>
  <si>
    <t xml:space="preserve">215121320, 216053220, 217678820 </t>
  </si>
  <si>
    <t xml:space="preserve">635920 </t>
  </si>
  <si>
    <t xml:space="preserve">212365220 </t>
  </si>
  <si>
    <t xml:space="preserve">297320, 309020 </t>
  </si>
  <si>
    <t xml:space="preserve">629520, 637220 </t>
  </si>
  <si>
    <t xml:space="preserve">207841020, 212482720 </t>
  </si>
  <si>
    <t xml:space="preserve">316320 </t>
  </si>
  <si>
    <t xml:space="preserve">648920 </t>
  </si>
  <si>
    <t xml:space="preserve">217426220 </t>
  </si>
  <si>
    <t xml:space="preserve">302620 </t>
  </si>
  <si>
    <t xml:space="preserve">635320, 635420 </t>
  </si>
  <si>
    <t xml:space="preserve">210894820, 210897920 </t>
  </si>
  <si>
    <t xml:space="preserve">97620 </t>
  </si>
  <si>
    <t xml:space="preserve">96820 </t>
  </si>
  <si>
    <t xml:space="preserve">317120 </t>
  </si>
  <si>
    <t xml:space="preserve">649820 </t>
  </si>
  <si>
    <t xml:space="preserve">217426920 </t>
  </si>
  <si>
    <t xml:space="preserve">321020 </t>
  </si>
  <si>
    <t xml:space="preserve">652620 </t>
  </si>
  <si>
    <t xml:space="preserve">99420 </t>
  </si>
  <si>
    <t xml:space="preserve">98320 </t>
  </si>
  <si>
    <t xml:space="preserve">100520, 100620 </t>
  </si>
  <si>
    <t xml:space="preserve">98620 </t>
  </si>
  <si>
    <t xml:space="preserve">97420, 97520 </t>
  </si>
  <si>
    <t xml:space="preserve">99620, 100020 </t>
  </si>
  <si>
    <t xml:space="preserve">92320, 92420, 92520, 99720 </t>
  </si>
  <si>
    <t xml:space="preserve">269920, 270120, 270220, 316720 </t>
  </si>
  <si>
    <t xml:space="preserve">604320, 604520, 604620, 647620 </t>
  </si>
  <si>
    <t xml:space="preserve">199932020, 199932820, 199936420, 216697520 </t>
  </si>
  <si>
    <t xml:space="preserve">97220 </t>
  </si>
  <si>
    <t xml:space="preserve">304320 </t>
  </si>
  <si>
    <t xml:space="preserve">635820 </t>
  </si>
  <si>
    <t xml:space="preserve">210911520 </t>
  </si>
  <si>
    <t xml:space="preserve">Prestación de servicios profesionales para gestionar información y documentar los procedimientos relacionados con la ICDE a cargo del grupo de Gobierno Geoespacial.																		</t>
  </si>
  <si>
    <t xml:space="preserve">Prestación de servicios profesionales para realizar procesamiento y análisis de datos de observación de la tierra de los proyectos de innovación a cargo de la oficina CIAF.																		</t>
  </si>
  <si>
    <t xml:space="preserve">Viáticos y gastos de comisión para realizar la verificación de Clases Agrológicas en el municipio de Cajicá (Cundinamarca)																		</t>
  </si>
  <si>
    <t xml:space="preserve">98720, 98820, 98920, 99120 </t>
  </si>
  <si>
    <t xml:space="preserve">312520, 312620, 312720, 315720 </t>
  </si>
  <si>
    <t xml:space="preserve">644220, 644420, 644520, 647320 </t>
  </si>
  <si>
    <t xml:space="preserve">216129520, 216134820, 216136620, 216405920 </t>
  </si>
  <si>
    <t>Realizar avalúos de tres predios urbanos ubicados en Villavicencio - Meta.</t>
  </si>
  <si>
    <t xml:space="preserve">99820 </t>
  </si>
  <si>
    <t xml:space="preserve">318320 </t>
  </si>
  <si>
    <t xml:space="preserve">648520 </t>
  </si>
  <si>
    <t xml:space="preserve">217371920 </t>
  </si>
  <si>
    <t>Modificación (adición y prórroga) a la orden de compra No. 34530-2018, de objeto "Prestación de servicios para la transmisión de datos, voz, video y acceso a internet a nivel nacional".</t>
  </si>
  <si>
    <t>Prestación de servicios profesionales para realizar avalúos comerciales a nivel nacional, de acuerdo con los contratos suscritos por la Subdirección de Catastro.</t>
  </si>
  <si>
    <t>Prestación de servicios profesionales para realizar, estructurar, implementar y aprobar metodologías para la actualización del componente económico</t>
  </si>
  <si>
    <t>Prestación de servicios profesionales encaminados a efectuar el apoyo técnico y control de calidad de los avalúos a cargo de la Subdirección de Catastro</t>
  </si>
  <si>
    <t>Prestación de servicios profesionales para ejecer como auxiliares de la justicia y en la elaboración de avalúos comerciales de los bienes inmuebles a nivel nacional, que le sean asignados por la Subdirección de Catastro</t>
  </si>
  <si>
    <t>Adecuaciones locativas de la nueva sede de la Dirección Territorial Casanare con suministro e instalación del cableado estructurado</t>
  </si>
  <si>
    <t xml:space="preserve">Prestación de servicios profesionales para diseñar, implementar y documentar los procedimientos necesarios para disponer y monitorear servicios geograficos.																		</t>
  </si>
  <si>
    <t xml:space="preserve">Prestación de servicios  profesionales para formular, desarrollar y transferir el conocimiento de los  proyectos de investigación e innovación asociada al Catastro Multipropósito.																		</t>
  </si>
  <si>
    <t xml:space="preserve">120, 920, 2020, 2220, 3820, 4020, 4220, 4920, 5520, 5920, 6620, 6820, 7120, 7620, 7820, 8320, 8620 </t>
  </si>
  <si>
    <t xml:space="preserve">320, 1020, 1120, 2120, 2320, 3920, 4120, 4320, 4520, 4820, 5620, 6020, 6720, 6920, 7220, 7720, 8220, 8720 </t>
  </si>
  <si>
    <t xml:space="preserve">420, 2920, 3020, 5720, 7020, 7920, 8520 </t>
  </si>
  <si>
    <t xml:space="preserve">520, 2620, 2720, 6120, 8120, 9720, 11620 </t>
  </si>
  <si>
    <t xml:space="preserve">2920, 9220, 9320, 22120, 29320, 34120, 38920 </t>
  </si>
  <si>
    <t xml:space="preserve">7050420, 54585920, 56446020, 56457520, 120215020, 152889120, 184441620, 216655320 </t>
  </si>
  <si>
    <t xml:space="preserve">14320, 14420, 14520, 14720, 14820, 14920, 15020, 17320, 17420, 17520, 17620, 17720, 19920, 20020, 25820, 25920, 26020, 26120, 26220, 26320, 26520, 31520, 31620, 31720, 31820, 31920, 32020, 34220, 34320, 34420, 34620, 38520, 38620, 38820 </t>
  </si>
  <si>
    <t xml:space="preserve">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t>
  </si>
  <si>
    <t xml:space="preserve">26820, 28720, 33620, 38720 </t>
  </si>
  <si>
    <t xml:space="preserve">137457720, 145337920, 172551520, 211169020 </t>
  </si>
  <si>
    <t xml:space="preserve">14220 </t>
  </si>
  <si>
    <t xml:space="preserve">216369820 </t>
  </si>
  <si>
    <t xml:space="preserve">44320, 44420, 44520, 45120, 45220, 45420, 51020, 51120, 51220 </t>
  </si>
  <si>
    <t xml:space="preserve">186466520, 186467420, 186468720, 187478620, 187479320, 190846920, 217476720, 217477120 </t>
  </si>
  <si>
    <t xml:space="preserve">19620, 19720, 19820, 19920, 20020, 20120, 25920, 26020, 26120, 26220, 26320, 27320, 33320, 33420, 33520, 33620, 33720, 37020, 37220, 43220, 43320, 43420, 43520, 43620, 43820, 44220, 50020, 50120, 50220, 50420, 50520, 51420, 51620 </t>
  </si>
  <si>
    <t xml:space="preserve">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t>
  </si>
  <si>
    <t xml:space="preserve">20320, 20520, 20620, 26520, 26720, 26820, 34020, 34120, 37120, 41620, 44020, 44120, 45620, 50720, 50820, 51520 </t>
  </si>
  <si>
    <t xml:space="preserve">86277020, 86283720, 87098120, 112046220, 112060720, 112062920, 143097620, 143103920, 150959620, 166746720, 178414420, 178416020, 196217720, 208297620, 217471320, 217472720 </t>
  </si>
  <si>
    <t xml:space="preserve">20420, 26620, 33920, 43920, 51320 </t>
  </si>
  <si>
    <t xml:space="preserve">20220, 26420, 33820, 43720, 50320 </t>
  </si>
  <si>
    <t xml:space="preserve">86275120, 112044720, 143090120, 178408120, 217443820 </t>
  </si>
  <si>
    <t xml:space="preserve">45520, 50920 </t>
  </si>
  <si>
    <t xml:space="preserve">196217320, 217475720 </t>
  </si>
  <si>
    <t xml:space="preserve">44620, 50620 </t>
  </si>
  <si>
    <t xml:space="preserve">186478020, 217470420 </t>
  </si>
  <si>
    <t xml:space="preserve">120, 220, 320, 420, 820, 920, 1020, 1120, 1320, 1420, 2520, 2620, 2920, 3020, 4320, 5520, 5620, 5720, 6220, 6620, 6720, 6820, 6920, 7420, 7820, 7920, 8020, 8120, 8520, 8620, 8720, 8820, 8920, 9120, 9520, 9620, 9720, 9820 </t>
  </si>
  <si>
    <t xml:space="preserve">120, 220, 320, 520, 620, 720, 820, 1020, 1220, 2620, 2720, 3020, 3120, 3520, 4020, 4120, 4220, 4520, 6420, 6520, 6620, 6720, 6820, 8520, 8620, 8720, 8820, 10720, 10820, 10920, 11020, 11120, 13020, 13120, 13220, 13320 </t>
  </si>
  <si>
    <t xml:space="preserve">120, 220, 320, 8020, 8120, 8220, 8320, 8520, 8620, 15920, 16020, 16320, 25520, 26020, 26120, 26220, 31920, 34920, 35120, 35220, 43420, 50020, 50120, 50220, 57420, 59320, 59420, 59520, 59620, 59720, 68720, 68820, 68920, 69020 </t>
  </si>
  <si>
    <t xml:space="preserve">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t>
  </si>
  <si>
    <t xml:space="preserve">44220, 58620, 68620 </t>
  </si>
  <si>
    <t xml:space="preserve">135974420, 170198820, 210488120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</si>
</sst>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1240A]&quot;$&quot;\ #,##0.00;\(&quot;$&quot;\ #,##0.00\)"/>
    <numFmt numFmtId="165" formatCode="&quot;$&quot;\ #,##0"/>
    <numFmt numFmtId="166" formatCode="&quot;$&quot;\ #,##0.00"/>
    <numFmt numFmtId="167" formatCode="0.0%"/>
    <numFmt numFmtId="168" formatCode="[$-1240A]&quot;$&quot;\ #,##0.00;\-&quot;$&quot;\ #,##0.00"/>
  </numFmts>
  <fonts count="15" x14ac:knownFonts="1">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s>
  <fills count="13">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9">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s>
  <cellStyleXfs count="2">
    <xf numFmtId="0" fontId="0" fillId="0" borderId="0"/>
    <xf numFmtId="0" fontId="2" fillId="0" borderId="0"/>
  </cellStyleXfs>
  <cellXfs count="102">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165" fontId="0" fillId="0" borderId="0" xfId="0" applyNumberFormat="1"/>
    <xf numFmtId="0" fontId="0" fillId="0" borderId="0" xfId="0" pivotButton="1"/>
    <xf numFmtId="0" fontId="0" fillId="0" borderId="0" xfId="0" applyAlignment="1">
      <alignment horizontal="left"/>
    </xf>
    <xf numFmtId="16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Font="1" applyBorder="1"/>
    <xf numFmtId="10" fontId="0" fillId="0" borderId="0" xfId="0" applyNumberFormat="1" applyFont="1" applyBorder="1"/>
    <xf numFmtId="0" fontId="0" fillId="0" borderId="0" xfId="0" applyFont="1" applyBorder="1"/>
    <xf numFmtId="0" fontId="1" fillId="2" borderId="0" xfId="0" applyFont="1" applyFill="1" applyAlignment="1">
      <alignment horizontal="center" vertical="center"/>
    </xf>
    <xf numFmtId="0" fontId="4" fillId="0" borderId="0" xfId="1" applyFont="1" applyFill="1" applyBorder="1"/>
    <xf numFmtId="0" fontId="3" fillId="0" borderId="1" xfId="1" applyNumberFormat="1" applyFont="1" applyFill="1" applyBorder="1" applyAlignment="1">
      <alignment horizontal="center" vertical="center" wrapText="1" readingOrder="1"/>
    </xf>
    <xf numFmtId="0" fontId="3" fillId="0" borderId="0" xfId="1" applyNumberFormat="1" applyFont="1" applyFill="1" applyBorder="1" applyAlignment="1">
      <alignment horizontal="center" vertical="center" wrapText="1" readingOrder="1"/>
    </xf>
    <xf numFmtId="0" fontId="6"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8" fillId="3" borderId="0" xfId="0" applyFont="1" applyFill="1" applyBorder="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justify" vertical="top"/>
    </xf>
    <xf numFmtId="0" fontId="10" fillId="0" borderId="3" xfId="0" applyFont="1" applyBorder="1" applyAlignment="1">
      <alignment horizontal="center" vertical="top" wrapText="1"/>
    </xf>
    <xf numFmtId="3" fontId="10" fillId="0" borderId="3" xfId="0" applyNumberFormat="1" applyFont="1" applyBorder="1" applyAlignment="1">
      <alignment horizontal="center" vertical="center"/>
    </xf>
    <xf numFmtId="10" fontId="9" fillId="0" borderId="3" xfId="0" applyNumberFormat="1" applyFont="1" applyBorder="1" applyAlignment="1">
      <alignment horizontal="center" vertical="center"/>
    </xf>
    <xf numFmtId="10" fontId="9" fillId="0" borderId="3" xfId="0" applyNumberFormat="1" applyFont="1" applyBorder="1" applyAlignment="1">
      <alignment horizontal="justify" vertical="top"/>
    </xf>
    <xf numFmtId="9"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10" fontId="10" fillId="0" borderId="3" xfId="0" applyNumberFormat="1" applyFont="1" applyBorder="1" applyAlignment="1">
      <alignment horizontal="center" vertical="center"/>
    </xf>
    <xf numFmtId="3" fontId="9" fillId="0" borderId="3" xfId="0" applyNumberFormat="1" applyFont="1" applyBorder="1" applyAlignment="1">
      <alignment horizontal="center" vertical="center"/>
    </xf>
    <xf numFmtId="0" fontId="11" fillId="4" borderId="3" xfId="0" applyFont="1" applyFill="1" applyBorder="1" applyAlignment="1">
      <alignment horizontal="justify" vertical="top" wrapText="1"/>
    </xf>
    <xf numFmtId="2" fontId="10" fillId="0" borderId="3" xfId="0" applyNumberFormat="1" applyFont="1" applyBorder="1" applyAlignment="1">
      <alignment horizontal="center" vertical="center"/>
    </xf>
    <xf numFmtId="9" fontId="9" fillId="0" borderId="3" xfId="0" applyNumberFormat="1" applyFont="1" applyBorder="1" applyAlignment="1">
      <alignment horizontal="center" vertical="center" wrapText="1"/>
    </xf>
    <xf numFmtId="4" fontId="10" fillId="0" borderId="3" xfId="0" applyNumberFormat="1" applyFont="1" applyBorder="1" applyAlignment="1">
      <alignment horizontal="center" vertical="center"/>
    </xf>
    <xf numFmtId="3" fontId="12" fillId="0" borderId="3" xfId="0" applyNumberFormat="1" applyFont="1" applyBorder="1" applyAlignment="1">
      <alignment horizontal="center" vertical="center"/>
    </xf>
    <xf numFmtId="4" fontId="9" fillId="0" borderId="3" xfId="0" applyNumberFormat="1" applyFont="1" applyBorder="1" applyAlignment="1">
      <alignment horizontal="center" vertical="center"/>
    </xf>
    <xf numFmtId="9" fontId="9" fillId="0" borderId="3" xfId="0" applyNumberFormat="1" applyFont="1" applyBorder="1" applyAlignment="1">
      <alignment horizontal="center" vertical="center"/>
    </xf>
    <xf numFmtId="0" fontId="9" fillId="0" borderId="3" xfId="0" applyFont="1" applyBorder="1" applyAlignment="1">
      <alignment horizontal="center" vertical="top" wrapText="1"/>
    </xf>
    <xf numFmtId="0" fontId="9" fillId="0" borderId="3" xfId="0" applyFont="1" applyBorder="1" applyAlignment="1">
      <alignment horizontal="justify" vertical="top" wrapText="1"/>
    </xf>
    <xf numFmtId="0" fontId="9" fillId="0" borderId="3" xfId="0" applyFont="1" applyBorder="1" applyAlignment="1">
      <alignment horizontal="center" vertical="center" wrapText="1"/>
    </xf>
    <xf numFmtId="0" fontId="10" fillId="0" borderId="3" xfId="0" applyFont="1" applyBorder="1" applyAlignment="1">
      <alignment horizontal="justify" vertical="top" wrapText="1"/>
    </xf>
    <xf numFmtId="0" fontId="11" fillId="4" borderId="3" xfId="0" applyFont="1" applyFill="1" applyBorder="1" applyAlignment="1">
      <alignment horizontal="center" vertical="center" wrapText="1"/>
    </xf>
    <xf numFmtId="9" fontId="10" fillId="0" borderId="3" xfId="0" applyNumberFormat="1" applyFont="1" applyBorder="1" applyAlignment="1">
      <alignment horizontal="center" vertical="center" wrapText="1"/>
    </xf>
    <xf numFmtId="10" fontId="0" fillId="0" borderId="0" xfId="0" applyNumberFormat="1"/>
    <xf numFmtId="0" fontId="0" fillId="0" borderId="0" xfId="0" pivotButton="1" applyAlignment="1">
      <alignment horizontal="center"/>
    </xf>
    <xf numFmtId="0" fontId="1" fillId="0" borderId="0" xfId="0" pivotButton="1" applyFont="1" applyAlignment="1">
      <alignment horizontal="center"/>
    </xf>
    <xf numFmtId="0" fontId="1" fillId="0" borderId="0" xfId="0" applyFont="1" applyAlignment="1">
      <alignment horizontal="center"/>
    </xf>
    <xf numFmtId="0" fontId="3" fillId="0" borderId="1" xfId="0" applyNumberFormat="1" applyFont="1" applyFill="1" applyBorder="1" applyAlignment="1">
      <alignment horizontal="center" vertical="center" wrapText="1" readingOrder="1"/>
    </xf>
    <xf numFmtId="0" fontId="3" fillId="0" borderId="0" xfId="0" applyNumberFormat="1" applyFont="1" applyFill="1" applyBorder="1" applyAlignment="1">
      <alignment horizontal="center" vertical="center" wrapText="1" readingOrder="1"/>
    </xf>
    <xf numFmtId="0" fontId="0" fillId="0" borderId="0" xfId="0" applyBorder="1"/>
    <xf numFmtId="0" fontId="10" fillId="0" borderId="3" xfId="0" applyFont="1" applyBorder="1" applyAlignment="1">
      <alignment horizontal="center" vertical="center" wrapText="1"/>
    </xf>
    <xf numFmtId="0" fontId="9" fillId="0" borderId="3" xfId="0" applyFont="1" applyBorder="1" applyAlignment="1">
      <alignment horizontal="justify" vertical="top"/>
    </xf>
    <xf numFmtId="167" fontId="10" fillId="0" borderId="3" xfId="0" applyNumberFormat="1" applyFont="1" applyBorder="1" applyAlignment="1">
      <alignment horizontal="center" vertical="center"/>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5" fillId="0" borderId="1" xfId="0" applyFont="1" applyBorder="1" applyAlignment="1">
      <alignment vertical="center" wrapText="1" readingOrder="1"/>
    </xf>
    <xf numFmtId="164" fontId="5" fillId="0" borderId="1" xfId="0" applyNumberFormat="1" applyFont="1" applyBorder="1" applyAlignment="1">
      <alignment horizontal="right" vertical="center" wrapText="1" readingOrder="1"/>
    </xf>
    <xf numFmtId="0" fontId="3" fillId="0" borderId="1" xfId="0" applyFont="1" applyBorder="1" applyAlignment="1">
      <alignment horizontal="center" vertical="center" wrapText="1" readingOrder="1"/>
    </xf>
    <xf numFmtId="0" fontId="0" fillId="0" borderId="0" xfId="0" applyAlignment="1">
      <alignment horizontal="center"/>
    </xf>
    <xf numFmtId="0" fontId="1" fillId="0" borderId="0" xfId="0" applyFont="1"/>
    <xf numFmtId="0" fontId="13" fillId="0" borderId="0" xfId="1" applyFont="1" applyFill="1" applyBorder="1"/>
    <xf numFmtId="165" fontId="13" fillId="0" borderId="0" xfId="1" applyNumberFormat="1" applyFont="1" applyFill="1" applyBorder="1"/>
    <xf numFmtId="0" fontId="1" fillId="0" borderId="0" xfId="1" applyFont="1" applyFill="1" applyBorder="1"/>
    <xf numFmtId="3" fontId="10" fillId="0" borderId="4" xfId="0" applyNumberFormat="1" applyFont="1" applyBorder="1" applyAlignment="1">
      <alignment horizontal="center" vertical="center"/>
    </xf>
    <xf numFmtId="3" fontId="10" fillId="0" borderId="6" xfId="0" applyNumberFormat="1" applyFont="1" applyBorder="1" applyAlignment="1">
      <alignment horizontal="center" vertical="center"/>
    </xf>
    <xf numFmtId="9" fontId="10" fillId="0" borderId="5"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0" fillId="0" borderId="0" xfId="0" applyNumberFormat="1"/>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4"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4" fillId="5" borderId="0" xfId="0" applyNumberFormat="1" applyFont="1" applyFill="1" applyAlignment="1">
      <alignment horizontal="center" vertical="center" wrapText="1"/>
    </xf>
    <xf numFmtId="0" fontId="0" fillId="0" borderId="0" xfId="0" applyAlignment="1">
      <alignment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9" fontId="0" fillId="0" borderId="0" xfId="0" applyNumberFormat="1" applyAlignment="1">
      <alignment wrapText="1"/>
    </xf>
    <xf numFmtId="1" fontId="0" fillId="0" borderId="0" xfId="0" applyNumberFormat="1" applyAlignment="1">
      <alignment wrapText="1"/>
    </xf>
    <xf numFmtId="1" fontId="0" fillId="0" borderId="0" xfId="0" applyNumberFormat="1"/>
    <xf numFmtId="168" fontId="5" fillId="0" borderId="1" xfId="0" applyNumberFormat="1" applyFont="1" applyBorder="1" applyAlignment="1">
      <alignment horizontal="right" vertical="center" wrapText="1" readingOrder="1"/>
    </xf>
    <xf numFmtId="49" fontId="5" fillId="0" borderId="1" xfId="0" applyNumberFormat="1" applyFont="1" applyBorder="1" applyAlignment="1">
      <alignment horizontal="center" vertical="center" wrapText="1" readingOrder="1"/>
    </xf>
    <xf numFmtId="0" fontId="1" fillId="2" borderId="0" xfId="0" applyFont="1" applyFill="1" applyAlignment="1">
      <alignment vertical="center"/>
    </xf>
    <xf numFmtId="10" fontId="10" fillId="12" borderId="3" xfId="0" applyNumberFormat="1" applyFont="1" applyFill="1" applyBorder="1" applyAlignment="1">
      <alignment horizontal="center" vertical="center"/>
    </xf>
    <xf numFmtId="10" fontId="9"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9" fontId="10" fillId="12" borderId="3" xfId="0" applyNumberFormat="1" applyFont="1" applyFill="1" applyBorder="1" applyAlignment="1">
      <alignment horizontal="center" vertical="center"/>
    </xf>
    <xf numFmtId="0" fontId="9" fillId="12" borderId="3" xfId="0" applyFont="1" applyFill="1" applyBorder="1" applyAlignment="1">
      <alignment horizontal="center" vertical="center"/>
    </xf>
    <xf numFmtId="0" fontId="1" fillId="2" borderId="0" xfId="0" applyFont="1" applyFill="1" applyAlignment="1">
      <alignment horizontal="center" vertical="center"/>
    </xf>
  </cellXfs>
  <cellStyles count="2">
    <cellStyle name="Normal" xfId="0" builtinId="0"/>
    <cellStyle name="Normal 2" xfId="1" xr:uid="{00000000-0005-0000-0000-000001000000}"/>
  </cellStyles>
  <dxfs count="61">
    <dxf>
      <alignment horizontal="center" readingOrder="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4" formatCode="0.00%"/>
    </dxf>
    <dxf>
      <numFmt numFmtId="3" formatCode="#,##0"/>
    </dxf>
    <dxf>
      <numFmt numFmtId="14" formatCode="0.00%"/>
    </dxf>
    <dxf>
      <numFmt numFmtId="3" formatCode="#,##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alignment vertical="center"/>
    </dxf>
    <dxf>
      <alignment vertical="center"/>
    </dxf>
    <dxf>
      <alignment horizontal="center"/>
    </dxf>
    <dxf>
      <alignment horizontal="center"/>
    </dxf>
    <dxf>
      <alignment horizontal="center"/>
    </dxf>
    <dxf>
      <alignment horizontal="center"/>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alignment horizontal="center" readingOrder="0"/>
    </dxf>
    <dxf>
      <font>
        <color theme="0"/>
      </font>
    </dxf>
    <dxf>
      <alignment horizontal="center" readingOrder="0"/>
    </dxf>
    <dxf>
      <font>
        <color theme="0"/>
      </font>
    </dxf>
    <dxf>
      <alignment horizontal="center" readingOrder="0"/>
    </dxf>
  </dxfs>
  <tableStyles count="0" defaultTableStyle="TableStyleMedium2" defaultPivotStyle="PivotStyleLight16"/>
  <colors>
    <mruColors>
      <color rgb="FF1F66D0"/>
      <color rgb="FF4FA568"/>
      <color rgb="FF4B96F7"/>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07/relationships/slicerCache" Target="slicerCaches/slicerCache2.xml"/><Relationship Id="rId39" Type="http://schemas.openxmlformats.org/officeDocument/2006/relationships/calcChain" Target="calcChain.xml"/><Relationship Id="rId21" Type="http://schemas.openxmlformats.org/officeDocument/2006/relationships/pivotCacheDefinition" Target="pivotCache/pivotCacheDefinition5.xml"/><Relationship Id="rId34" Type="http://schemas.microsoft.com/office/2007/relationships/slicerCache" Target="slicerCaches/slicerCache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1.xml"/><Relationship Id="rId33" Type="http://schemas.microsoft.com/office/2007/relationships/slicerCache" Target="slicerCaches/slicerCache9.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4.xml"/><Relationship Id="rId29" Type="http://schemas.microsoft.com/office/2007/relationships/slicerCache" Target="slicerCaches/slicerCache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8.xml"/><Relationship Id="rId32" Type="http://schemas.microsoft.com/office/2007/relationships/slicerCache" Target="slicerCaches/slicerCache8.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7.xml"/><Relationship Id="rId28" Type="http://schemas.microsoft.com/office/2007/relationships/slicerCache" Target="slicerCaches/slicerCache4.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6.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Distribución Presupuestal</a:t>
            </a:r>
          </a:p>
        </c:rich>
      </c:tx>
      <c:overlay val="0"/>
      <c:spPr>
        <a:noFill/>
        <a:ln>
          <a:noFill/>
        </a:ln>
        <a:effectLst/>
      </c:spPr>
    </c:title>
    <c:autoTitleDeleted val="0"/>
    <c:plotArea>
      <c:layout>
        <c:manualLayout>
          <c:layoutTarget val="inner"/>
          <c:xMode val="edge"/>
          <c:yMode val="edge"/>
          <c:x val="6.0600712039707932E-2"/>
          <c:y val="0.16244694132334581"/>
          <c:w val="0.41939242743171951"/>
          <c:h val="0.7932328683633646"/>
        </c:manualLayout>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dPt>
            <c:idx val="2"/>
            <c:bubble3D val="0"/>
            <c:spPr>
              <a:solidFill>
                <a:srgbClr val="4B96F7"/>
              </a:solidFill>
              <a:ln>
                <a:noFill/>
              </a:ln>
              <a:effectLst>
                <a:glow rad="63500">
                  <a:schemeClr val="accent4">
                    <a:satMod val="175000"/>
                    <a:alpha val="40000"/>
                  </a:schemeClr>
                </a:glow>
              </a:effectLst>
            </c:spPr>
            <c:extLst>
              <c:ext xmlns:c16="http://schemas.microsoft.com/office/drawing/2014/chart" uri="{C3380CC4-5D6E-409C-BE32-E72D297353CC}">
                <c16:uniqueId val="{00000006-A095-41E1-8634-CDFE2EEEE222}"/>
              </c:ext>
            </c:extLst>
          </c:dPt>
          <c:cat>
            <c:strRef>
              <c:f>Proyectos!$C$47:$E$47</c:f>
              <c:strCache>
                <c:ptCount val="3"/>
                <c:pt idx="0">
                  <c:v>Apropiación bloqueada</c:v>
                </c:pt>
                <c:pt idx="1">
                  <c:v>CDP´s</c:v>
                </c:pt>
                <c:pt idx="2">
                  <c:v>Apropiación disponible</c:v>
                </c:pt>
              </c:strCache>
            </c:strRef>
          </c:cat>
          <c:val>
            <c:numRef>
              <c:f>Proyectos!$C$48:$E$48</c:f>
              <c:numCache>
                <c:formatCode>"$"\ #,##0</c:formatCode>
                <c:ptCount val="3"/>
                <c:pt idx="0">
                  <c:v>18637000000</c:v>
                </c:pt>
                <c:pt idx="1">
                  <c:v>78707724412.019989</c:v>
                </c:pt>
                <c:pt idx="2">
                  <c:v>135288691015.98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0"/>
        </c:dLbls>
        <c:firstSliceAng val="0"/>
        <c:holeSize val="87"/>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Proyectos!$B$50</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Proyectos!$C$50:$D$50</c:f>
              <c:numCache>
                <c:formatCode>0.00%</c:formatCode>
                <c:ptCount val="2"/>
                <c:pt idx="0">
                  <c:v>0.66166629902581642</c:v>
                </c:pt>
                <c:pt idx="1">
                  <c:v>0.33833370097418364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Proyectos!$B$51</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Proyectos!$C$51:$D$51</c:f>
              <c:numCache>
                <c:formatCode>0.00%</c:formatCode>
                <c:ptCount val="2"/>
                <c:pt idx="0">
                  <c:v>0.73098925540858606</c:v>
                </c:pt>
                <c:pt idx="1">
                  <c:v>0.26901074459141394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Proyectos!$B$52</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Proyectos!$C$52:$D$52</c:f>
              <c:numCache>
                <c:formatCode>0.00%</c:formatCode>
                <c:ptCount val="2"/>
                <c:pt idx="0">
                  <c:v>0.84522609401067006</c:v>
                </c:pt>
                <c:pt idx="1">
                  <c:v>0.15477390598932991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Proyectos!$B$53</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Proyectos!$C$53:$D$53</c:f>
              <c:numCache>
                <c:formatCode>0.00%</c:formatCode>
                <c:ptCount val="2"/>
                <c:pt idx="0">
                  <c:v>0.84723110718877204</c:v>
                </c:pt>
                <c:pt idx="1">
                  <c:v>0.15276889281122799</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Reservas!$B$23:$C$23</c:f>
              <c:strCache>
                <c:ptCount val="2"/>
                <c:pt idx="0">
                  <c:v>Funcionamiento</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Reservas!$D$23:$F$23</c:f>
              <c:numCache>
                <c:formatCode>"$"\ #,##0</c:formatCode>
                <c:ptCount val="3"/>
                <c:pt idx="0">
                  <c:v>462772758.63</c:v>
                </c:pt>
                <c:pt idx="1">
                  <c:v>460924758.63</c:v>
                </c:pt>
                <c:pt idx="2">
                  <c:v>460402758.63</c:v>
                </c:pt>
              </c:numCache>
            </c:numRef>
          </c:val>
          <c:extLst>
            <c:ext xmlns:c16="http://schemas.microsoft.com/office/drawing/2014/chart" uri="{C3380CC4-5D6E-409C-BE32-E72D297353CC}">
              <c16:uniqueId val="{00000000-CB77-4CC1-951B-9C774AD7954B}"/>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Reservas!$B$24:$C$24</c:f>
              <c:strCache>
                <c:ptCount val="2"/>
                <c:pt idx="0">
                  <c:v>Funcionamiento</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Reservas!$D$24:$F$24</c:f>
              <c:numCache>
                <c:formatCode>"$"\ #,##0</c:formatCode>
                <c:ptCount val="3"/>
                <c:pt idx="0">
                  <c:v>6315620</c:v>
                </c:pt>
                <c:pt idx="1">
                  <c:v>6315620</c:v>
                </c:pt>
                <c:pt idx="2">
                  <c:v>6315620</c:v>
                </c:pt>
              </c:numCache>
            </c:numRef>
          </c:val>
          <c:extLst>
            <c:ext xmlns:c16="http://schemas.microsoft.com/office/drawing/2014/chart" uri="{C3380CC4-5D6E-409C-BE32-E72D297353CC}">
              <c16:uniqueId val="{00000000-4D82-4B53-992F-FCD04648FD2C}"/>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Reservas!$B$25:$C$25</c:f>
              <c:strCache>
                <c:ptCount val="2"/>
                <c:pt idx="0">
                  <c:v>Inversión</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44-4262-AA22-5AA62CD4A8D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44-4262-AA22-5AA62CD4A8DE}"/>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44-4262-AA22-5AA62CD4A8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Reservas!$D$25:$F$25</c:f>
              <c:numCache>
                <c:formatCode>"$"\ #,##0</c:formatCode>
                <c:ptCount val="3"/>
                <c:pt idx="0">
                  <c:v>14249910601.049999</c:v>
                </c:pt>
                <c:pt idx="1">
                  <c:v>10531011481.309999</c:v>
                </c:pt>
                <c:pt idx="2">
                  <c:v>10518426420.309999</c:v>
                </c:pt>
              </c:numCache>
            </c:numRef>
          </c:val>
          <c:extLst>
            <c:ext xmlns:c16="http://schemas.microsoft.com/office/drawing/2014/chart" uri="{C3380CC4-5D6E-409C-BE32-E72D297353CC}">
              <c16:uniqueId val="{00000000-A144-4262-AA22-5AA62CD4A8DE}"/>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Reservas!$B$26:$C$26</c:f>
              <c:strCache>
                <c:ptCount val="2"/>
                <c:pt idx="0">
                  <c:v>Inversión</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Reservas!$D$26:$F$26</c:f>
              <c:numCache>
                <c:formatCode>"$"\ #,##0</c:formatCode>
                <c:ptCount val="3"/>
                <c:pt idx="0">
                  <c:v>9221845519.3600006</c:v>
                </c:pt>
                <c:pt idx="1">
                  <c:v>7525363404.0699997</c:v>
                </c:pt>
                <c:pt idx="2">
                  <c:v>7525363404.0699997</c:v>
                </c:pt>
              </c:numCache>
            </c:numRef>
          </c:val>
          <c:extLst>
            <c:ext xmlns:c16="http://schemas.microsoft.com/office/drawing/2014/chart" uri="{C3380CC4-5D6E-409C-BE32-E72D297353CC}">
              <c16:uniqueId val="{00000000-45A9-49AB-B9A3-72695A6B4606}"/>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PAA!A1"/><Relationship Id="rId3" Type="http://schemas.openxmlformats.org/officeDocument/2006/relationships/hyperlink" Target="#'Metas G&amp;P'!A1"/><Relationship Id="rId7" Type="http://schemas.openxmlformats.org/officeDocument/2006/relationships/hyperlink" Target="#CDP!A1"/><Relationship Id="rId2" Type="http://schemas.openxmlformats.org/officeDocument/2006/relationships/hyperlink" Target="#Territoriales!A1"/><Relationship Id="rId1" Type="http://schemas.openxmlformats.org/officeDocument/2006/relationships/hyperlink" Target="#Proyectos!A1"/><Relationship Id="rId6" Type="http://schemas.openxmlformats.org/officeDocument/2006/relationships/hyperlink" Target="#Reservas!A1"/><Relationship Id="rId5" Type="http://schemas.openxmlformats.org/officeDocument/2006/relationships/hyperlink" Target="#Productos!A1"/><Relationship Id="rId4" Type="http://schemas.openxmlformats.org/officeDocument/2006/relationships/hyperlink" Target="#'Metas PDN'!A1"/><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absolute">
    <xdr:from>
      <xdr:col>6</xdr:col>
      <xdr:colOff>186797</xdr:colOff>
      <xdr:row>1</xdr:row>
      <xdr:rowOff>140762</xdr:rowOff>
    </xdr:from>
    <xdr:to>
      <xdr:col>10</xdr:col>
      <xdr:colOff>641880</xdr:colOff>
      <xdr:row>3</xdr:row>
      <xdr:rowOff>153462</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5203297" y="341845"/>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Proyectos</a:t>
          </a:r>
        </a:p>
      </xdr:txBody>
    </xdr:sp>
    <xdr:clientData/>
  </xdr:twoCellAnchor>
  <xdr:twoCellAnchor editAs="absolute">
    <xdr:from>
      <xdr:col>6</xdr:col>
      <xdr:colOff>186797</xdr:colOff>
      <xdr:row>4</xdr:row>
      <xdr:rowOff>49217</xdr:rowOff>
    </xdr:from>
    <xdr:to>
      <xdr:col>10</xdr:col>
      <xdr:colOff>641880</xdr:colOff>
      <xdr:row>6</xdr:row>
      <xdr:rowOff>61916</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5203297" y="853550"/>
          <a:ext cx="3799416"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Territoriales</a:t>
          </a:r>
        </a:p>
      </xdr:txBody>
    </xdr:sp>
    <xdr:clientData/>
  </xdr:twoCellAnchor>
  <xdr:twoCellAnchor editAs="absolute">
    <xdr:from>
      <xdr:col>6</xdr:col>
      <xdr:colOff>185739</xdr:colOff>
      <xdr:row>19</xdr:row>
      <xdr:rowOff>183096</xdr:rowOff>
    </xdr:from>
    <xdr:to>
      <xdr:col>10</xdr:col>
      <xdr:colOff>642938</xdr:colOff>
      <xdr:row>21</xdr:row>
      <xdr:rowOff>195796</xdr:rowOff>
    </xdr:to>
    <xdr:sp macro="" textlink="">
      <xdr:nvSpPr>
        <xdr:cNvPr id="6" name="Rectángulo 5">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5202239" y="4003679"/>
          <a:ext cx="3801532"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Gestión y</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Productos</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22</xdr:row>
      <xdr:rowOff>91551</xdr:rowOff>
    </xdr:from>
    <xdr:to>
      <xdr:col>10</xdr:col>
      <xdr:colOff>642938</xdr:colOff>
      <xdr:row>24</xdr:row>
      <xdr:rowOff>104250</xdr:rowOff>
    </xdr:to>
    <xdr:sp macro="" textlink="">
      <xdr:nvSpPr>
        <xdr:cNvPr id="7" name="Rectángulo 6">
          <a:hlinkClick xmlns:r="http://schemas.openxmlformats.org/officeDocument/2006/relationships" r:id="rId4"/>
          <a:extLst>
            <a:ext uri="{FF2B5EF4-FFF2-40B4-BE49-F238E27FC236}">
              <a16:creationId xmlns:a16="http://schemas.microsoft.com/office/drawing/2014/main" id="{00000000-0008-0000-0400-000007000000}"/>
            </a:ext>
          </a:extLst>
        </xdr:cNvPr>
        <xdr:cNvSpPr/>
      </xdr:nvSpPr>
      <xdr:spPr>
        <a:xfrm>
          <a:off x="5202239" y="4515384"/>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PDN</a:t>
          </a:r>
        </a:p>
      </xdr:txBody>
    </xdr:sp>
    <xdr:clientData/>
  </xdr:twoCellAnchor>
  <xdr:twoCellAnchor editAs="absolute">
    <xdr:from>
      <xdr:col>6</xdr:col>
      <xdr:colOff>186797</xdr:colOff>
      <xdr:row>6</xdr:row>
      <xdr:rowOff>158754</xdr:rowOff>
    </xdr:from>
    <xdr:to>
      <xdr:col>10</xdr:col>
      <xdr:colOff>641880</xdr:colOff>
      <xdr:row>8</xdr:row>
      <xdr:rowOff>171454</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5203297" y="1365254"/>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Productos</a:t>
          </a:r>
        </a:p>
      </xdr:txBody>
    </xdr:sp>
    <xdr:clientData/>
  </xdr:twoCellAnchor>
  <xdr:twoCellAnchor editAs="absolute">
    <xdr:from>
      <xdr:col>6</xdr:col>
      <xdr:colOff>186797</xdr:colOff>
      <xdr:row>9</xdr:row>
      <xdr:rowOff>67209</xdr:rowOff>
    </xdr:from>
    <xdr:to>
      <xdr:col>10</xdr:col>
      <xdr:colOff>641880</xdr:colOff>
      <xdr:row>11</xdr:row>
      <xdr:rowOff>79909</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A4D4B829-6986-470E-BF8C-9C98587F2C86}"/>
            </a:ext>
          </a:extLst>
        </xdr:cNvPr>
        <xdr:cNvSpPr/>
      </xdr:nvSpPr>
      <xdr:spPr>
        <a:xfrm>
          <a:off x="5203297" y="1876959"/>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 de Reservas</a:t>
          </a:r>
        </a:p>
      </xdr:txBody>
    </xdr:sp>
    <xdr:clientData/>
  </xdr:twoCellAnchor>
  <xdr:twoCellAnchor editAs="absolute">
    <xdr:from>
      <xdr:col>6</xdr:col>
      <xdr:colOff>186797</xdr:colOff>
      <xdr:row>11</xdr:row>
      <xdr:rowOff>176745</xdr:rowOff>
    </xdr:from>
    <xdr:to>
      <xdr:col>10</xdr:col>
      <xdr:colOff>641880</xdr:colOff>
      <xdr:row>13</xdr:row>
      <xdr:rowOff>189446</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D0034A48-E9DE-48F2-90CF-D4EFF9C275ED}"/>
            </a:ext>
          </a:extLst>
        </xdr:cNvPr>
        <xdr:cNvSpPr/>
      </xdr:nvSpPr>
      <xdr:spPr>
        <a:xfrm>
          <a:off x="5203297" y="2388662"/>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CDP Por Comprometer</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25</xdr:row>
      <xdr:rowOff>5</xdr:rowOff>
    </xdr:from>
    <xdr:to>
      <xdr:col>10</xdr:col>
      <xdr:colOff>642938</xdr:colOff>
      <xdr:row>27</xdr:row>
      <xdr:rowOff>12704</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F760C141-E0C2-4443-9F46-DF6A95DE4C1F}"/>
            </a:ext>
          </a:extLst>
        </xdr:cNvPr>
        <xdr:cNvSpPr/>
      </xdr:nvSpPr>
      <xdr:spPr>
        <a:xfrm>
          <a:off x="5202239" y="5027088"/>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Plan</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Anual de Acción</a:t>
          </a:r>
        </a:p>
      </xdr:txBody>
    </xdr:sp>
    <xdr:clientData/>
  </xdr:twoCellAnchor>
  <xdr:twoCellAnchor editAs="oneCell">
    <xdr:from>
      <xdr:col>0</xdr:col>
      <xdr:colOff>381000</xdr:colOff>
      <xdr:row>3</xdr:row>
      <xdr:rowOff>5737</xdr:rowOff>
    </xdr:from>
    <xdr:to>
      <xdr:col>6</xdr:col>
      <xdr:colOff>10583</xdr:colOff>
      <xdr:row>25</xdr:row>
      <xdr:rowOff>139498</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0" y="608987"/>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16384</xdr:col>
      <xdr:colOff>307975</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16384</xdr:col>
      <xdr:colOff>777875</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255856</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514646</xdr:colOff>
      <xdr:row>0</xdr:row>
      <xdr:rowOff>127000</xdr:rowOff>
    </xdr:from>
    <xdr:to>
      <xdr:col>8</xdr:col>
      <xdr:colOff>0</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813309</xdr:colOff>
      <xdr:row>0</xdr:row>
      <xdr:rowOff>182706</xdr:rowOff>
    </xdr:from>
    <xdr:to>
      <xdr:col>5</xdr:col>
      <xdr:colOff>482365</xdr:colOff>
      <xdr:row>4</xdr:row>
      <xdr:rowOff>180959</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82706"/>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1</xdr:row>
      <xdr:rowOff>2392</xdr:rowOff>
    </xdr:from>
    <xdr:to>
      <xdr:col>0</xdr:col>
      <xdr:colOff>721385</xdr:colOff>
      <xdr:row>4</xdr:row>
      <xdr:rowOff>188792</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02417"/>
          <a:ext cx="560492" cy="786475"/>
        </a:xfrm>
        <a:prstGeom prst="rect">
          <a:avLst/>
        </a:prstGeom>
      </xdr:spPr>
    </xdr:pic>
    <xdr:clientData/>
  </xdr:twoCellAnchor>
  <xdr:twoCellAnchor editAs="absolute">
    <xdr:from>
      <xdr:col>5</xdr:col>
      <xdr:colOff>741155</xdr:colOff>
      <xdr:row>0</xdr:row>
      <xdr:rowOff>180975</xdr:rowOff>
    </xdr:from>
    <xdr:to>
      <xdr:col>17</xdr:col>
      <xdr:colOff>583010</xdr:colOff>
      <xdr:row>4</xdr:row>
      <xdr:rowOff>171876</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32155" y="180975"/>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5</xdr:row>
      <xdr:rowOff>86799</xdr:rowOff>
    </xdr:from>
    <xdr:to>
      <xdr:col>17</xdr:col>
      <xdr:colOff>830379</xdr:colOff>
      <xdr:row>5</xdr:row>
      <xdr:rowOff>128198</xdr:rowOff>
    </xdr:to>
    <xdr:cxnSp macro="">
      <xdr:nvCxnSpPr>
        <xdr:cNvPr id="5" name="Conector recto 4">
          <a:extLst>
            <a:ext uri="{FF2B5EF4-FFF2-40B4-BE49-F238E27FC236}">
              <a16:creationId xmlns:a16="http://schemas.microsoft.com/office/drawing/2014/main" id="{00000000-0008-0000-0500-000005000000}"/>
            </a:ext>
          </a:extLst>
        </xdr:cNvPr>
        <xdr:cNvCxnSpPr/>
      </xdr:nvCxnSpPr>
      <xdr:spPr>
        <a:xfrm>
          <a:off x="0" y="1086924"/>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15</xdr:col>
      <xdr:colOff>180975</xdr:colOff>
      <xdr:row>5</xdr:row>
      <xdr:rowOff>192616</xdr:rowOff>
    </xdr:from>
    <xdr:to>
      <xdr:col>17</xdr:col>
      <xdr:colOff>668867</xdr:colOff>
      <xdr:row>16</xdr:row>
      <xdr:rowOff>95250</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3089467" y="1192741"/>
              <a:ext cx="1828800"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89958</xdr:colOff>
      <xdr:row>5</xdr:row>
      <xdr:rowOff>192616</xdr:rowOff>
    </xdr:from>
    <xdr:to>
      <xdr:col>15</xdr:col>
      <xdr:colOff>152400</xdr:colOff>
      <xdr:row>16</xdr:row>
      <xdr:rowOff>95250</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119158" y="1192741"/>
              <a:ext cx="7907866"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119592</xdr:colOff>
      <xdr:row>5</xdr:row>
      <xdr:rowOff>192616</xdr:rowOff>
    </xdr:from>
    <xdr:to>
      <xdr:col>6</xdr:col>
      <xdr:colOff>27516</xdr:colOff>
      <xdr:row>16</xdr:row>
      <xdr:rowOff>95250</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795992" y="1192741"/>
              <a:ext cx="3260724"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180975</xdr:colOff>
      <xdr:row>5</xdr:row>
      <xdr:rowOff>192616</xdr:rowOff>
    </xdr:from>
    <xdr:to>
      <xdr:col>2</xdr:col>
      <xdr:colOff>57150</xdr:colOff>
      <xdr:row>16</xdr:row>
      <xdr:rowOff>95250</xdr:rowOff>
    </xdr:to>
    <mc:AlternateContent xmlns:mc="http://schemas.openxmlformats.org/markup-compatibility/2006" xmlns:a14="http://schemas.microsoft.com/office/drawing/2010/main">
      <mc:Choice Requires="a14">
        <xdr:graphicFrame macro="">
          <xdr:nvGraphicFramePr>
            <xdr:cNvPr id="9" name="DESCRIPCION3">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microsoft.com/office/drawing/2010/slicer">
              <sle:slicer xmlns:sle="http://schemas.microsoft.com/office/drawing/2010/slicer" name="DESCRIPCION3"/>
            </a:graphicData>
          </a:graphic>
        </xdr:graphicFrame>
      </mc:Choice>
      <mc:Fallback xmlns="">
        <xdr:sp macro="" textlink="">
          <xdr:nvSpPr>
            <xdr:cNvPr id="0" name=""/>
            <xdr:cNvSpPr>
              <a:spLocks noTextEdit="1"/>
            </xdr:cNvSpPr>
          </xdr:nvSpPr>
          <xdr:spPr>
            <a:xfrm>
              <a:off x="180975" y="1192741"/>
              <a:ext cx="1552575"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0</xdr:col>
      <xdr:colOff>0</xdr:colOff>
      <xdr:row>17</xdr:row>
      <xdr:rowOff>1074</xdr:rowOff>
    </xdr:from>
    <xdr:to>
      <xdr:col>17</xdr:col>
      <xdr:colOff>830379</xdr:colOff>
      <xdr:row>17</xdr:row>
      <xdr:rowOff>42473</xdr:rowOff>
    </xdr:to>
    <xdr:cxnSp macro="">
      <xdr:nvCxnSpPr>
        <xdr:cNvPr id="10" name="Conector recto 9">
          <a:extLst>
            <a:ext uri="{FF2B5EF4-FFF2-40B4-BE49-F238E27FC236}">
              <a16:creationId xmlns:a16="http://schemas.microsoft.com/office/drawing/2014/main" id="{00000000-0008-0000-0500-00000A000000}"/>
            </a:ext>
          </a:extLst>
        </xdr:cNvPr>
        <xdr:cNvCxnSpPr/>
      </xdr:nvCxnSpPr>
      <xdr:spPr>
        <a:xfrm>
          <a:off x="0" y="3401499"/>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333375</xdr:colOff>
      <xdr:row>19</xdr:row>
      <xdr:rowOff>104775</xdr:rowOff>
    </xdr:from>
    <xdr:to>
      <xdr:col>2</xdr:col>
      <xdr:colOff>785379</xdr:colOff>
      <xdr:row>21</xdr:row>
      <xdr:rowOff>77643</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333375" y="3905250"/>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xdr:from>
      <xdr:col>0</xdr:col>
      <xdr:colOff>333375</xdr:colOff>
      <xdr:row>22</xdr:row>
      <xdr:rowOff>577</xdr:rowOff>
    </xdr:from>
    <xdr:to>
      <xdr:col>2</xdr:col>
      <xdr:colOff>785379</xdr:colOff>
      <xdr:row>23</xdr:row>
      <xdr:rowOff>173470</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333375" y="4401127"/>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xdr:from>
      <xdr:col>0</xdr:col>
      <xdr:colOff>333375</xdr:colOff>
      <xdr:row>24</xdr:row>
      <xdr:rowOff>100445</xdr:rowOff>
    </xdr:from>
    <xdr:to>
      <xdr:col>2</xdr:col>
      <xdr:colOff>785379</xdr:colOff>
      <xdr:row>26</xdr:row>
      <xdr:rowOff>73313</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333375" y="4901045"/>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xdr:from>
      <xdr:col>0</xdr:col>
      <xdr:colOff>333375</xdr:colOff>
      <xdr:row>26</xdr:row>
      <xdr:rowOff>196273</xdr:rowOff>
    </xdr:from>
    <xdr:to>
      <xdr:col>2</xdr:col>
      <xdr:colOff>785379</xdr:colOff>
      <xdr:row>28</xdr:row>
      <xdr:rowOff>169141</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333375" y="5396923"/>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xdr:from>
      <xdr:col>6</xdr:col>
      <xdr:colOff>166927</xdr:colOff>
      <xdr:row>19</xdr:row>
      <xdr:rowOff>104775</xdr:rowOff>
    </xdr:from>
    <xdr:to>
      <xdr:col>8</xdr:col>
      <xdr:colOff>616623</xdr:colOff>
      <xdr:row>21</xdr:row>
      <xdr:rowOff>77643</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196127" y="3905250"/>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xdr:from>
      <xdr:col>6</xdr:col>
      <xdr:colOff>166927</xdr:colOff>
      <xdr:row>22</xdr:row>
      <xdr:rowOff>577</xdr:rowOff>
    </xdr:from>
    <xdr:to>
      <xdr:col>8</xdr:col>
      <xdr:colOff>616623</xdr:colOff>
      <xdr:row>23</xdr:row>
      <xdr:rowOff>173470</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196127" y="4401127"/>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xdr:from>
      <xdr:col>6</xdr:col>
      <xdr:colOff>166927</xdr:colOff>
      <xdr:row>24</xdr:row>
      <xdr:rowOff>100445</xdr:rowOff>
    </xdr:from>
    <xdr:to>
      <xdr:col>8</xdr:col>
      <xdr:colOff>616623</xdr:colOff>
      <xdr:row>26</xdr:row>
      <xdr:rowOff>73313</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196127" y="4901045"/>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xdr:from>
      <xdr:col>6</xdr:col>
      <xdr:colOff>166927</xdr:colOff>
      <xdr:row>26</xdr:row>
      <xdr:rowOff>196273</xdr:rowOff>
    </xdr:from>
    <xdr:to>
      <xdr:col>8</xdr:col>
      <xdr:colOff>616623</xdr:colOff>
      <xdr:row>28</xdr:row>
      <xdr:rowOff>169141</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196127" y="5396923"/>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xdr:from>
      <xdr:col>3</xdr:col>
      <xdr:colOff>256212</xdr:colOff>
      <xdr:row>19</xdr:row>
      <xdr:rowOff>104775</xdr:rowOff>
    </xdr:from>
    <xdr:to>
      <xdr:col>5</xdr:col>
      <xdr:colOff>696094</xdr:colOff>
      <xdr:row>21</xdr:row>
      <xdr:rowOff>77643</xdr:rowOff>
    </xdr:to>
    <xdr:sp macro="" textlink="$B$48">
      <xdr:nvSpPr>
        <xdr:cNvPr id="35" name="Rectángulo 34">
          <a:extLst>
            <a:ext uri="{FF2B5EF4-FFF2-40B4-BE49-F238E27FC236}">
              <a16:creationId xmlns:a16="http://schemas.microsoft.com/office/drawing/2014/main" id="{00000000-0008-0000-0500-000023000000}"/>
            </a:ext>
          </a:extLst>
        </xdr:cNvPr>
        <xdr:cNvSpPr/>
      </xdr:nvSpPr>
      <xdr:spPr>
        <a:xfrm>
          <a:off x="2770812" y="3905250"/>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$ 232.633.415.428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22</xdr:row>
      <xdr:rowOff>577</xdr:rowOff>
    </xdr:from>
    <xdr:to>
      <xdr:col>5</xdr:col>
      <xdr:colOff>696094</xdr:colOff>
      <xdr:row>23</xdr:row>
      <xdr:rowOff>173470</xdr:rowOff>
    </xdr:to>
    <xdr:sp macro="" textlink="$C$48">
      <xdr:nvSpPr>
        <xdr:cNvPr id="36" name="Rectángulo 35">
          <a:extLst>
            <a:ext uri="{FF2B5EF4-FFF2-40B4-BE49-F238E27FC236}">
              <a16:creationId xmlns:a16="http://schemas.microsoft.com/office/drawing/2014/main" id="{00000000-0008-0000-0500-000024000000}"/>
            </a:ext>
          </a:extLst>
        </xdr:cNvPr>
        <xdr:cNvSpPr/>
      </xdr:nvSpPr>
      <xdr:spPr>
        <a:xfrm>
          <a:off x="2770812" y="4401127"/>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$ 18.637.000.000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24</xdr:row>
      <xdr:rowOff>100445</xdr:rowOff>
    </xdr:from>
    <xdr:to>
      <xdr:col>5</xdr:col>
      <xdr:colOff>696094</xdr:colOff>
      <xdr:row>26</xdr:row>
      <xdr:rowOff>73313</xdr:rowOff>
    </xdr:to>
    <xdr:sp macro="" textlink="$D$48">
      <xdr:nvSpPr>
        <xdr:cNvPr id="37" name="Rectángulo 36">
          <a:extLst>
            <a:ext uri="{FF2B5EF4-FFF2-40B4-BE49-F238E27FC236}">
              <a16:creationId xmlns:a16="http://schemas.microsoft.com/office/drawing/2014/main" id="{00000000-0008-0000-0500-000025000000}"/>
            </a:ext>
          </a:extLst>
        </xdr:cNvPr>
        <xdr:cNvSpPr/>
      </xdr:nvSpPr>
      <xdr:spPr>
        <a:xfrm>
          <a:off x="2770812" y="4901045"/>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$ 78.707.724.412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26</xdr:row>
      <xdr:rowOff>196273</xdr:rowOff>
    </xdr:from>
    <xdr:to>
      <xdr:col>5</xdr:col>
      <xdr:colOff>696094</xdr:colOff>
      <xdr:row>28</xdr:row>
      <xdr:rowOff>169141</xdr:rowOff>
    </xdr:to>
    <xdr:sp macro="" textlink="$E$48">
      <xdr:nvSpPr>
        <xdr:cNvPr id="38" name="Rectángulo 37">
          <a:extLst>
            <a:ext uri="{FF2B5EF4-FFF2-40B4-BE49-F238E27FC236}">
              <a16:creationId xmlns:a16="http://schemas.microsoft.com/office/drawing/2014/main" id="{00000000-0008-0000-0500-000026000000}"/>
            </a:ext>
          </a:extLst>
        </xdr:cNvPr>
        <xdr:cNvSpPr/>
      </xdr:nvSpPr>
      <xdr:spPr>
        <a:xfrm>
          <a:off x="2770812" y="5396923"/>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$ 135.288.691.016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19</xdr:row>
      <xdr:rowOff>104775</xdr:rowOff>
    </xdr:from>
    <xdr:to>
      <xdr:col>11</xdr:col>
      <xdr:colOff>539461</xdr:colOff>
      <xdr:row>21</xdr:row>
      <xdr:rowOff>77643</xdr:rowOff>
    </xdr:to>
    <xdr:sp macro="" textlink="$F$48">
      <xdr:nvSpPr>
        <xdr:cNvPr id="39" name="Rectángulo 38">
          <a:extLst>
            <a:ext uri="{FF2B5EF4-FFF2-40B4-BE49-F238E27FC236}">
              <a16:creationId xmlns:a16="http://schemas.microsoft.com/office/drawing/2014/main" id="{00000000-0008-0000-0500-000027000000}"/>
            </a:ext>
          </a:extLst>
        </xdr:cNvPr>
        <xdr:cNvSpPr/>
      </xdr:nvSpPr>
      <xdr:spPr>
        <a:xfrm>
          <a:off x="7631257" y="3905250"/>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$ 62.580.888.301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22</xdr:row>
      <xdr:rowOff>577</xdr:rowOff>
    </xdr:from>
    <xdr:to>
      <xdr:col>11</xdr:col>
      <xdr:colOff>539461</xdr:colOff>
      <xdr:row>23</xdr:row>
      <xdr:rowOff>173470</xdr:rowOff>
    </xdr:to>
    <xdr:sp macro="" textlink="$G$48">
      <xdr:nvSpPr>
        <xdr:cNvPr id="40" name="Rectángulo 39">
          <a:extLst>
            <a:ext uri="{FF2B5EF4-FFF2-40B4-BE49-F238E27FC236}">
              <a16:creationId xmlns:a16="http://schemas.microsoft.com/office/drawing/2014/main" id="{00000000-0008-0000-0500-000028000000}"/>
            </a:ext>
          </a:extLst>
        </xdr:cNvPr>
        <xdr:cNvSpPr/>
      </xdr:nvSpPr>
      <xdr:spPr>
        <a:xfrm>
          <a:off x="7631257" y="4401127"/>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$ 16.126.836.111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24</xdr:row>
      <xdr:rowOff>100445</xdr:rowOff>
    </xdr:from>
    <xdr:to>
      <xdr:col>11</xdr:col>
      <xdr:colOff>539461</xdr:colOff>
      <xdr:row>26</xdr:row>
      <xdr:rowOff>73313</xdr:rowOff>
    </xdr:to>
    <xdr:sp macro="" textlink="$H$48">
      <xdr:nvSpPr>
        <xdr:cNvPr id="41" name="Rectángulo 40">
          <a:extLst>
            <a:ext uri="{FF2B5EF4-FFF2-40B4-BE49-F238E27FC236}">
              <a16:creationId xmlns:a16="http://schemas.microsoft.com/office/drawing/2014/main" id="{00000000-0008-0000-0500-000029000000}"/>
            </a:ext>
          </a:extLst>
        </xdr:cNvPr>
        <xdr:cNvSpPr/>
      </xdr:nvSpPr>
      <xdr:spPr>
        <a:xfrm>
          <a:off x="7631257" y="4901045"/>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$ 36.005.582.369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26</xdr:row>
      <xdr:rowOff>196273</xdr:rowOff>
    </xdr:from>
    <xdr:to>
      <xdr:col>11</xdr:col>
      <xdr:colOff>539461</xdr:colOff>
      <xdr:row>28</xdr:row>
      <xdr:rowOff>169141</xdr:rowOff>
    </xdr:to>
    <xdr:sp macro="" textlink="$I$48">
      <xdr:nvSpPr>
        <xdr:cNvPr id="42" name="Rectángulo 41">
          <a:extLst>
            <a:ext uri="{FF2B5EF4-FFF2-40B4-BE49-F238E27FC236}">
              <a16:creationId xmlns:a16="http://schemas.microsoft.com/office/drawing/2014/main" id="{00000000-0008-0000-0500-00002A000000}"/>
            </a:ext>
          </a:extLst>
        </xdr:cNvPr>
        <xdr:cNvSpPr/>
      </xdr:nvSpPr>
      <xdr:spPr>
        <a:xfrm>
          <a:off x="7631257" y="5396923"/>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$ 35.539.149.306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819150</xdr:colOff>
      <xdr:row>17</xdr:row>
      <xdr:rowOff>180975</xdr:rowOff>
    </xdr:from>
    <xdr:to>
      <xdr:col>17</xdr:col>
      <xdr:colOff>609600</xdr:colOff>
      <xdr:row>30</xdr:row>
      <xdr:rowOff>112568</xdr:rowOff>
    </xdr:to>
    <xdr:graphicFrame macro="">
      <xdr:nvGraphicFramePr>
        <xdr:cNvPr id="43" name="Gráfico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17</xdr:row>
      <xdr:rowOff>180975</xdr:rowOff>
    </xdr:from>
    <xdr:to>
      <xdr:col>11</xdr:col>
      <xdr:colOff>723900</xdr:colOff>
      <xdr:row>30</xdr:row>
      <xdr:rowOff>111450</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581400"/>
          <a:ext cx="9753600" cy="253080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200025</xdr:colOff>
      <xdr:row>31</xdr:row>
      <xdr:rowOff>47625</xdr:rowOff>
    </xdr:from>
    <xdr:to>
      <xdr:col>4</xdr:col>
      <xdr:colOff>262001</xdr:colOff>
      <xdr:row>44</xdr:row>
      <xdr:rowOff>95484</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xdr:col>
      <xdr:colOff>566367</xdr:colOff>
      <xdr:row>37</xdr:row>
      <xdr:rowOff>59729</xdr:rowOff>
    </xdr:from>
    <xdr:ext cx="242631" cy="405432"/>
    <xdr:sp macro="" textlink="$D$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124675</xdr:colOff>
      <xdr:row>37</xdr:row>
      <xdr:rowOff>59729</xdr:rowOff>
    </xdr:from>
    <xdr:ext cx="242631" cy="405432"/>
    <xdr:sp macro="" textlink="$D$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463063</xdr:colOff>
      <xdr:row>37</xdr:row>
      <xdr:rowOff>59729</xdr:rowOff>
    </xdr:from>
    <xdr:ext cx="242631" cy="405432"/>
    <xdr:sp macro="" textlink="$D$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326083</xdr:colOff>
      <xdr:row>23</xdr:row>
      <xdr:rowOff>85725</xdr:rowOff>
    </xdr:from>
    <xdr:ext cx="216534" cy="264560"/>
    <xdr:sp macro="" textlink="$O$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24</xdr:row>
      <xdr:rowOff>99147</xdr:rowOff>
    </xdr:from>
    <xdr:ext cx="216534" cy="264560"/>
    <xdr:sp macro="" textlink="$O$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25</xdr:row>
      <xdr:rowOff>112568</xdr:rowOff>
    </xdr:from>
    <xdr:ext cx="216534" cy="264560"/>
    <xdr:sp macro="" textlink="$O$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4</xdr:col>
      <xdr:colOff>595291</xdr:colOff>
      <xdr:row>31</xdr:row>
      <xdr:rowOff>47625</xdr:rowOff>
    </xdr:from>
    <xdr:to>
      <xdr:col>8</xdr:col>
      <xdr:colOff>657267</xdr:colOff>
      <xdr:row>44</xdr:row>
      <xdr:rowOff>95484</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152357</xdr:colOff>
      <xdr:row>31</xdr:row>
      <xdr:rowOff>47625</xdr:rowOff>
    </xdr:from>
    <xdr:to>
      <xdr:col>13</xdr:col>
      <xdr:colOff>214333</xdr:colOff>
      <xdr:row>44</xdr:row>
      <xdr:rowOff>95484</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547624</xdr:colOff>
      <xdr:row>31</xdr:row>
      <xdr:rowOff>47625</xdr:rowOff>
    </xdr:from>
    <xdr:to>
      <xdr:col>17</xdr:col>
      <xdr:colOff>609600</xdr:colOff>
      <xdr:row>44</xdr:row>
      <xdr:rowOff>95484</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150347</xdr:colOff>
      <xdr:row>36</xdr:row>
      <xdr:rowOff>161925</xdr:rowOff>
    </xdr:from>
    <xdr:to>
      <xdr:col>7</xdr:col>
      <xdr:colOff>264011</xdr:colOff>
      <xdr:row>38</xdr:row>
      <xdr:rowOff>167307</xdr:rowOff>
    </xdr:to>
    <xdr:sp macro="" textlink="$D$51">
      <xdr:nvSpPr>
        <xdr:cNvPr id="71" name="Rectángulo 70">
          <a:extLst>
            <a:ext uri="{FF2B5EF4-FFF2-40B4-BE49-F238E27FC236}">
              <a16:creationId xmlns:a16="http://schemas.microsoft.com/office/drawing/2014/main" id="{00000000-0008-0000-0500-000047000000}"/>
            </a:ext>
          </a:extLst>
        </xdr:cNvPr>
        <xdr:cNvSpPr/>
      </xdr:nvSpPr>
      <xdr:spPr>
        <a:xfrm>
          <a:off x="5179547"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26,90%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10</xdr:col>
      <xdr:colOff>545613</xdr:colOff>
      <xdr:row>36</xdr:row>
      <xdr:rowOff>161925</xdr:rowOff>
    </xdr:from>
    <xdr:to>
      <xdr:col>11</xdr:col>
      <xdr:colOff>659277</xdr:colOff>
      <xdr:row>38</xdr:row>
      <xdr:rowOff>167307</xdr:rowOff>
    </xdr:to>
    <xdr:sp macro="" textlink="$D$52">
      <xdr:nvSpPr>
        <xdr:cNvPr id="72" name="Rectángulo 71">
          <a:extLst>
            <a:ext uri="{FF2B5EF4-FFF2-40B4-BE49-F238E27FC236}">
              <a16:creationId xmlns:a16="http://schemas.microsoft.com/office/drawing/2014/main" id="{00000000-0008-0000-0500-000048000000}"/>
            </a:ext>
          </a:extLst>
        </xdr:cNvPr>
        <xdr:cNvSpPr/>
      </xdr:nvSpPr>
      <xdr:spPr>
        <a:xfrm>
          <a:off x="8927613"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15,48%</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102680</xdr:colOff>
      <xdr:row>36</xdr:row>
      <xdr:rowOff>161925</xdr:rowOff>
    </xdr:from>
    <xdr:to>
      <xdr:col>16</xdr:col>
      <xdr:colOff>216344</xdr:colOff>
      <xdr:row>38</xdr:row>
      <xdr:rowOff>167307</xdr:rowOff>
    </xdr:to>
    <xdr:sp macro="" textlink="$D$53">
      <xdr:nvSpPr>
        <xdr:cNvPr id="73" name="Rectángulo 72">
          <a:extLst>
            <a:ext uri="{FF2B5EF4-FFF2-40B4-BE49-F238E27FC236}">
              <a16:creationId xmlns:a16="http://schemas.microsoft.com/office/drawing/2014/main" id="{00000000-0008-0000-0500-000049000000}"/>
            </a:ext>
          </a:extLst>
        </xdr:cNvPr>
        <xdr:cNvSpPr/>
      </xdr:nvSpPr>
      <xdr:spPr>
        <a:xfrm>
          <a:off x="12675680"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15,28%</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24</xdr:row>
      <xdr:rowOff>95250</xdr:rowOff>
    </xdr:from>
    <xdr:to>
      <xdr:col>16</xdr:col>
      <xdr:colOff>13776</xdr:colOff>
      <xdr:row>25</xdr:row>
      <xdr:rowOff>159785</xdr:rowOff>
    </xdr:to>
    <xdr:sp macro="" textlink="$F$51">
      <xdr:nvSpPr>
        <xdr:cNvPr id="74" name="Rectángulo 73">
          <a:extLst>
            <a:ext uri="{FF2B5EF4-FFF2-40B4-BE49-F238E27FC236}">
              <a16:creationId xmlns:a16="http://schemas.microsoft.com/office/drawing/2014/main" id="{00000000-0008-0000-0500-00004A000000}"/>
            </a:ext>
          </a:extLst>
        </xdr:cNvPr>
        <xdr:cNvSpPr/>
      </xdr:nvSpPr>
      <xdr:spPr>
        <a:xfrm>
          <a:off x="12836130" y="4953000"/>
          <a:ext cx="607896" cy="266941"/>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A0F0960B-ABC0-4CC7-82BE-1B798F61586C}"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33,83%</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25</xdr:row>
      <xdr:rowOff>119063</xdr:rowOff>
    </xdr:from>
    <xdr:to>
      <xdr:col>16</xdr:col>
      <xdr:colOff>13776</xdr:colOff>
      <xdr:row>26</xdr:row>
      <xdr:rowOff>185979</xdr:rowOff>
    </xdr:to>
    <xdr:sp macro="" textlink="$F$52">
      <xdr:nvSpPr>
        <xdr:cNvPr id="75" name="Rectángulo 74">
          <a:extLst>
            <a:ext uri="{FF2B5EF4-FFF2-40B4-BE49-F238E27FC236}">
              <a16:creationId xmlns:a16="http://schemas.microsoft.com/office/drawing/2014/main" id="{00000000-0008-0000-0500-00004B000000}"/>
            </a:ext>
          </a:extLst>
        </xdr:cNvPr>
        <xdr:cNvSpPr/>
      </xdr:nvSpPr>
      <xdr:spPr>
        <a:xfrm>
          <a:off x="12836130" y="5179219"/>
          <a:ext cx="607896" cy="269323"/>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9225F5CF-F904-4047-9785-BC6AAA792468}"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58,16%</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0.59234</cdr:x>
      <cdr:y>0.43388</cdr:y>
    </cdr:from>
    <cdr:to>
      <cdr:x>0.70339</cdr:x>
      <cdr:y>0.53837</cdr:y>
    </cdr:to>
    <cdr:sp macro="" textlink="Proyectos!$F$50">
      <cdr:nvSpPr>
        <cdr:cNvPr id="2" name="Rectángulo 1">
          <a:extLst xmlns:a="http://schemas.openxmlformats.org/drawingml/2006/main">
            <a:ext uri="{FF2B5EF4-FFF2-40B4-BE49-F238E27FC236}">
              <a16:creationId xmlns:a16="http://schemas.microsoft.com/office/drawing/2014/main" id="{00000000-0008-0000-0100-000024000000}"/>
            </a:ext>
          </a:extLst>
        </cdr:cNvPr>
        <cdr:cNvSpPr/>
      </cdr:nvSpPr>
      <cdr:spPr>
        <a:xfrm xmlns:a="http://schemas.openxmlformats.org/drawingml/2006/main">
          <a:off x="2854894" y="1098550"/>
          <a:ext cx="535210" cy="264560"/>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r"/>
          <a:fld id="{1F17981C-C233-4EC9-897F-CEDC7207CCBD}"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8,01%</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0.36633</cdr:x>
      <cdr:y>0.43641</cdr:y>
    </cdr:from>
    <cdr:to>
      <cdr:x>0.64508</cdr:x>
      <cdr:y>0.58951</cdr:y>
    </cdr:to>
    <cdr:sp macro="" textlink="Proyectos!$D$50">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1250950" y="1155700"/>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5A82E6-21E4-4DA4-A015-A8D0E1903D5A}"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33,83%</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11</xdr:col>
      <xdr:colOff>9525</xdr:colOff>
      <xdr:row>16</xdr:row>
      <xdr:rowOff>133351</xdr:rowOff>
    </xdr:from>
    <xdr:to>
      <xdr:col>13</xdr:col>
      <xdr:colOff>314324</xdr:colOff>
      <xdr:row>25</xdr:row>
      <xdr:rowOff>142876</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12706350" y="3181351"/>
              <a:ext cx="1981200" cy="18097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11</xdr:col>
      <xdr:colOff>9525</xdr:colOff>
      <xdr:row>6</xdr:row>
      <xdr:rowOff>47626</xdr:rowOff>
    </xdr:from>
    <xdr:to>
      <xdr:col>13</xdr:col>
      <xdr:colOff>314324</xdr:colOff>
      <xdr:row>15</xdr:row>
      <xdr:rowOff>57151</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12706350" y="1190626"/>
              <a:ext cx="1981200" cy="18097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0</xdr:col>
      <xdr:colOff>813309</xdr:colOff>
      <xdr:row>0</xdr:row>
      <xdr:rowOff>1731</xdr:rowOff>
    </xdr:from>
    <xdr:to>
      <xdr:col>2</xdr:col>
      <xdr:colOff>691915</xdr:colOff>
      <xdr:row>4</xdr:row>
      <xdr:rowOff>38084</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45917</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950705</xdr:colOff>
      <xdr:row>0</xdr:row>
      <xdr:rowOff>0</xdr:rowOff>
    </xdr:from>
    <xdr:to>
      <xdr:col>12</xdr:col>
      <xdr:colOff>3396</xdr:colOff>
      <xdr:row>4</xdr:row>
      <xdr:rowOff>29001</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932155" y="0"/>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143949</xdr:rowOff>
    </xdr:from>
    <xdr:to>
      <xdr:col>12</xdr:col>
      <xdr:colOff>254293</xdr:colOff>
      <xdr:row>4</xdr:row>
      <xdr:rowOff>185348</xdr:rowOff>
    </xdr:to>
    <xdr:cxnSp macro="">
      <xdr:nvCxnSpPr>
        <xdr:cNvPr id="10" name="Conector recto 9">
          <a:extLst>
            <a:ext uri="{FF2B5EF4-FFF2-40B4-BE49-F238E27FC236}">
              <a16:creationId xmlns:a16="http://schemas.microsoft.com/office/drawing/2014/main" id="{00000000-0008-0000-0600-00000A000000}"/>
            </a:ext>
          </a:extLst>
        </xdr:cNvPr>
        <xdr:cNvCxnSpPr/>
      </xdr:nvCxnSpPr>
      <xdr:spPr>
        <a:xfrm>
          <a:off x="0" y="905949"/>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7</xdr:col>
      <xdr:colOff>564031</xdr:colOff>
      <xdr:row>4</xdr:row>
      <xdr:rowOff>29001</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143949</xdr:rowOff>
    </xdr:from>
    <xdr:to>
      <xdr:col>14</xdr:col>
      <xdr:colOff>443286</xdr:colOff>
      <xdr:row>4</xdr:row>
      <xdr:rowOff>180975</xdr:rowOff>
    </xdr:to>
    <xdr:cxnSp macro="">
      <xdr:nvCxnSpPr>
        <xdr:cNvPr id="7" name="Conector recto 6">
          <a:extLst>
            <a:ext uri="{FF2B5EF4-FFF2-40B4-BE49-F238E27FC236}">
              <a16:creationId xmlns:a16="http://schemas.microsoft.com/office/drawing/2014/main" id="{00000000-0008-0000-0700-000007000000}"/>
            </a:ext>
          </a:extLst>
        </xdr:cNvPr>
        <xdr:cNvCxnSpPr/>
      </xdr:nvCxnSpPr>
      <xdr:spPr>
        <a:xfrm>
          <a:off x="0" y="905949"/>
          <a:ext cx="23050500" cy="3702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9</xdr:col>
      <xdr:colOff>257174</xdr:colOff>
      <xdr:row>5</xdr:row>
      <xdr:rowOff>180974</xdr:rowOff>
    </xdr:from>
    <xdr:to>
      <xdr:col>15</xdr:col>
      <xdr:colOff>581025</xdr:colOff>
      <xdr:row>25</xdr:row>
      <xdr:rowOff>47624</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6583024" y="1133474"/>
              <a:ext cx="6210301" cy="38576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4</xdr:col>
      <xdr:colOff>415690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4</xdr:col>
      <xdr:colOff>590550</xdr:colOff>
      <xdr:row>0</xdr:row>
      <xdr:rowOff>9525</xdr:rowOff>
    </xdr:from>
    <xdr:to>
      <xdr:col>11</xdr:col>
      <xdr:colOff>257175</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11</xdr:col>
      <xdr:colOff>600075</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absolute">
    <xdr:from>
      <xdr:col>0</xdr:col>
      <xdr:colOff>571499</xdr:colOff>
      <xdr:row>15</xdr:row>
      <xdr:rowOff>57150</xdr:rowOff>
    </xdr:from>
    <xdr:to>
      <xdr:col>5</xdr:col>
      <xdr:colOff>314325</xdr:colOff>
      <xdr:row>29</xdr:row>
      <xdr:rowOff>28575</xdr:rowOff>
    </xdr:to>
    <xdr:graphicFrame macro="">
      <xdr:nvGraphicFramePr>
        <xdr:cNvPr id="10" name="Gráfico 9">
          <a:extLst>
            <a:ext uri="{FF2B5EF4-FFF2-40B4-BE49-F238E27FC236}">
              <a16:creationId xmlns:a16="http://schemas.microsoft.com/office/drawing/2014/main" id="{F82FDC30-6064-462E-9A50-CDB9B06A0F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571499</xdr:colOff>
      <xdr:row>30</xdr:row>
      <xdr:rowOff>28575</xdr:rowOff>
    </xdr:from>
    <xdr:to>
      <xdr:col>5</xdr:col>
      <xdr:colOff>314325</xdr:colOff>
      <xdr:row>44</xdr:row>
      <xdr:rowOff>47625</xdr:rowOff>
    </xdr:to>
    <xdr:graphicFrame macro="">
      <xdr:nvGraphicFramePr>
        <xdr:cNvPr id="11" name="Gráfico 10">
          <a:extLst>
            <a:ext uri="{FF2B5EF4-FFF2-40B4-BE49-F238E27FC236}">
              <a16:creationId xmlns:a16="http://schemas.microsoft.com/office/drawing/2014/main" id="{067E7230-2E75-41B9-874C-A649E8A8B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5</xdr:col>
      <xdr:colOff>857249</xdr:colOff>
      <xdr:row>15</xdr:row>
      <xdr:rowOff>57150</xdr:rowOff>
    </xdr:from>
    <xdr:to>
      <xdr:col>11</xdr:col>
      <xdr:colOff>142875</xdr:colOff>
      <xdr:row>29</xdr:row>
      <xdr:rowOff>28575</xdr:rowOff>
    </xdr:to>
    <xdr:graphicFrame macro="">
      <xdr:nvGraphicFramePr>
        <xdr:cNvPr id="12" name="Gráfico 11">
          <a:extLst>
            <a:ext uri="{FF2B5EF4-FFF2-40B4-BE49-F238E27FC236}">
              <a16:creationId xmlns:a16="http://schemas.microsoft.com/office/drawing/2014/main" id="{9168A4BB-38D4-4158-BB03-FB289A582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857249</xdr:colOff>
      <xdr:row>30</xdr:row>
      <xdr:rowOff>28575</xdr:rowOff>
    </xdr:from>
    <xdr:to>
      <xdr:col>11</xdr:col>
      <xdr:colOff>153591</xdr:colOff>
      <xdr:row>44</xdr:row>
      <xdr:rowOff>47625</xdr:rowOff>
    </xdr:to>
    <xdr:graphicFrame macro="">
      <xdr:nvGraphicFramePr>
        <xdr:cNvPr id="13" name="Gráfico 12">
          <a:extLst>
            <a:ext uri="{FF2B5EF4-FFF2-40B4-BE49-F238E27FC236}">
              <a16:creationId xmlns:a16="http://schemas.microsoft.com/office/drawing/2014/main" id="{0C5F8A00-7C7D-484C-8ED0-88F4AD597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5</xdr:col>
      <xdr:colOff>11908</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4538666</xdr:colOff>
      <xdr:row>5</xdr:row>
      <xdr:rowOff>161926</xdr:rowOff>
    </xdr:from>
    <xdr:to>
      <xdr:col>4</xdr:col>
      <xdr:colOff>940593</xdr:colOff>
      <xdr:row>11</xdr:row>
      <xdr:rowOff>63489</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693447" y="1185864"/>
              <a:ext cx="10415584" cy="1116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161926</xdr:rowOff>
    </xdr:from>
    <xdr:to>
      <xdr:col>1</xdr:col>
      <xdr:colOff>4464847</xdr:colOff>
      <xdr:row>11</xdr:row>
      <xdr:rowOff>63489</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85864"/>
              <a:ext cx="4462464" cy="1116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16384</xdr:col>
      <xdr:colOff>47625</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0.882519212966" createdVersion="6" refreshedVersion="6" minRefreshableVersion="3" recordCount="50" xr:uid="{BE6541ED-5AA7-47C4-A697-480D767156D4}">
  <cacheSource type="worksheet">
    <worksheetSource ref="A1:S51" sheet="archivo_reserva"/>
  </cacheSource>
  <cacheFields count="22">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4">
      <sharedItems containsSemiMixedTypes="0" containsString="0" containsNumber="1" minValue="622995" maxValue="5187379514.2700005"/>
    </cacheField>
    <cacheField name="OBLIGACION" numFmtId="164">
      <sharedItems containsSemiMixedTypes="0" containsString="0" containsNumber="1" minValue="622995" maxValue="3274316122"/>
    </cacheField>
    <cacheField name="PAGOS" numFmtId="164">
      <sharedItems containsSemiMixedTypes="0" containsString="0" containsNumber="1" minValue="622995" maxValue="3274316122"/>
    </cacheField>
    <cacheField name="% ejecución" numFmtId="0" formula="OBLIGACION/COMPROMISO" databaseField="0"/>
    <cacheField name="% pag" numFmtId="0" formula="PAGOS/COMPROMISO" databaseField="0"/>
    <cacheField name="Sald" numFmtId="0" formula="COMPROMISO-PAGOS"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52.954146064818" createdVersion="6" refreshedVersion="6" minRefreshableVersion="3" recordCount="396" xr:uid="{E0608C2B-5A7B-4232-ACD3-DF11FD8F8784}">
  <cacheSource type="worksheet">
    <worksheetSource ref="A1:AL397" sheet="archivo_PAA"/>
  </cacheSource>
  <cacheFields count="38">
    <cacheField name="N°" numFmtId="0">
      <sharedItems containsSemiMixedTypes="0" containsString="0" containsNumber="1" containsInteger="1" minValue="1" maxValue="51"/>
    </cacheField>
    <cacheField name="Proceso" numFmtId="0">
      <sharedItems count="20">
        <s v="Direccionamiento Estratégico y Planeación"/>
        <s v="Gestión de Tecnologías de la Información"/>
        <s v="Gestión de Comunicaciones y Mercadeo"/>
        <s v="Servicio al Ciudadano y Participación"/>
        <s v="Gestión del conocimiento, investigación e innovación "/>
        <s v="Gestión Geodésica"/>
        <s v="Gestión Cartográfica"/>
        <s v="Gestión Agrológica"/>
        <s v="Gestión Geográfica"/>
        <s v="Gestión Catastral"/>
        <s v="Regulación"/>
        <s v="Gestión del Talento Humano"/>
        <s v="Gestión Financiera"/>
        <s v="Gestión Documental"/>
        <s v="Gestión de Servicios Administrativos"/>
        <s v="Gestión Contractual"/>
        <s v="Gestión Jurídica"/>
        <s v="Gestión Informática de Soporte"/>
        <s v="Control Disciplinario"/>
        <s v="Seguimiento y Evaluación Institucional"/>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0-01-01T00:00:00" maxDate="2020-12-02T00:00:00"/>
    </cacheField>
    <cacheField name="Fecha Fin_x000a_(DD/MM/AAAA)" numFmtId="14">
      <sharedItems containsSemiMixedTypes="0" containsNonDate="0" containsDate="1" containsString="0" minDate="2020-01-31T00:00:00" maxDate="2021-01-01T00:00:00"/>
    </cacheField>
    <cacheField name="Documento de verificación" numFmtId="0">
      <sharedItems/>
    </cacheField>
    <cacheField name="Dependencia responsable" numFmtId="0">
      <sharedItems/>
    </cacheField>
    <cacheField name="Unidad de Medida" numFmtId="0">
      <sharedItems containsBlank="1"/>
    </cacheField>
    <cacheField name="Nombre del indicador" numFmtId="0">
      <sharedItems/>
    </cacheField>
    <cacheField name="Tipo de indicador" numFmtId="0">
      <sharedItems/>
    </cacheField>
    <cacheField name="Meta Anual" numFmtId="0">
      <sharedItems containsSemiMixedTypes="0" containsString="0" containsNumber="1" minValue="0.01" maxValue="62029000000"/>
    </cacheField>
    <cacheField name="META I P" numFmtId="0">
      <sharedItems containsSemiMixedTypes="0" containsString="0" containsNumber="1" minValue="0" maxValue="13268003100"/>
    </cacheField>
    <cacheField name="META II P" numFmtId="0">
      <sharedItems containsSemiMixedTypes="0" containsString="0" containsNumber="1" minValue="0" maxValue="15302554300"/>
    </cacheField>
    <cacheField name="META III P" numFmtId="0">
      <sharedItems containsSemiMixedTypes="0" containsString="0" containsNumber="1" minValue="0" maxValue="16816061900"/>
    </cacheField>
    <cacheField name="META IV P" numFmtId="0">
      <sharedItems containsSemiMixedTypes="0" containsString="0" containsNumber="1" minValue="0" maxValue="16642380700"/>
    </cacheField>
    <cacheField name="EJECUTADO_x000a_ I P" numFmtId="0">
      <sharedItems containsSemiMixedTypes="0" containsString="0" containsNumber="1" minValue="0" maxValue="4024582676"/>
    </cacheField>
    <cacheField name="Observación IP" numFmtId="0">
      <sharedItems containsBlank="1" longText="1"/>
    </cacheField>
    <cacheField name="EJECUTADO _x000a_II P" numFmtId="0">
      <sharedItems containsSemiMixedTypes="0" containsString="0" containsNumber="1" minValue="0" maxValue="298681000"/>
    </cacheField>
    <cacheField name="Observación IIP" numFmtId="0">
      <sharedItems containsBlank="1" longText="1"/>
    </cacheField>
    <cacheField name="EJECUTADO _x000a_III P" numFmtId="0">
      <sharedItems containsSemiMixedTypes="0" containsString="0" containsNumber="1" containsInteger="1" minValue="0" maxValue="0"/>
    </cacheField>
    <cacheField name="Observación IIIP" numFmtId="0">
      <sharedItems containsNonDate="0" containsString="0" containsBlank="1"/>
    </cacheField>
    <cacheField name="EJECUTADO _x000a_IV P" numFmtId="0">
      <sharedItems containsSemiMixedTypes="0" containsString="0" containsNumber="1" containsInteger="1" minValue="0" maxValue="0"/>
    </cacheField>
    <cacheField name="Observación IVP" numFmtId="0">
      <sharedItems containsNonDate="0" containsString="0" containsBlank="1"/>
    </cacheField>
    <cacheField name="Fecha_x000a_ I P" numFmtId="0">
      <sharedItems containsNonDate="0" containsString="0" containsBlank="1"/>
    </cacheField>
    <cacheField name="Fecha _x000a_II P" numFmtId="0">
      <sharedItems containsNonDate="0" containsDate="1" containsString="0" containsBlank="1" minDate="2020-07-01T00:00:00" maxDate="2020-07-02T00:00:00"/>
    </cacheField>
    <cacheField name="Fecha _x000a_III P" numFmtId="0">
      <sharedItems containsNonDate="0" containsString="0" containsBlank="1"/>
    </cacheField>
    <cacheField name="Fecha _x000a_IV P" numFmtId="0">
      <sharedItems containsNonDate="0" containsString="0" containsBlank="1"/>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containsInteger="1" minValue="0" maxValue="0"/>
    </cacheField>
    <cacheField name="Avance IVP" numFmtId="1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57.38482013889" createdVersion="6" refreshedVersion="6" minRefreshableVersion="3" recordCount="3604" xr:uid="{56E2DDDF-3DBF-47F4-B5D6-CF7980AB4E39}">
  <cacheSource type="worksheet">
    <worksheetSource ref="A1:X3605" sheet="archivo_CDP"/>
  </cacheSource>
  <cacheFields count="28">
    <cacheField name="Numero Documento" numFmtId="0">
      <sharedItems containsSemiMixedTypes="0" containsString="0" containsNumber="1" containsInteger="1" minValue="120" maxValue="54720"/>
    </cacheField>
    <cacheField name="Fecha de Registro" numFmtId="0">
      <sharedItems containsSemiMixedTypes="0" containsString="0" containsNumber="1" containsInteger="1" minValue="43837" maxValue="44056"/>
    </cacheField>
    <cacheField name="Fecha de Creacion" numFmtId="0">
      <sharedItems containsSemiMixedTypes="0" containsDate="1" containsString="0" containsMixedTypes="1" minDate="2020-01-07T08:43:00" maxDate="1900-01-05T11:50:04"/>
    </cacheField>
    <cacheField name="Tipo de CDP" numFmtId="0">
      <sharedItems/>
    </cacheField>
    <cacheField name="Estado" numFmtId="0">
      <sharedItems/>
    </cacheField>
    <cacheField name="Dependencia" numFmtId="0">
      <sharedItems containsSemiMixedTypes="0" containsString="0" containsNumber="1" containsInteger="1" minValue="2" maxValue="510"/>
    </cacheField>
    <cacheField name="Dependencia Descripcion" numFmtId="0">
      <sharedItems count="29">
        <s v="ITERRITORIAL ATLANTICO"/>
        <s v="CATASTRO ACTUALIZACION"/>
        <s v="CATASTRO AVALUOS"/>
        <s v="SECRETARIA GENERAL"/>
        <s v="CATASTRO MULTIPROPOSITO"/>
        <s v="TERRITORIAL BOLIVAR"/>
        <s v="ITERRITORIAL BOYACA"/>
        <s v="TERRITORIAL CALDAS"/>
        <s v="TERRITORIAL CAQUETA"/>
        <s v="CARTOGRAFIA"/>
        <s v="TERRITORIAL CAUCA"/>
        <s v="TERRITORIAL CESAR"/>
        <s v="TERRITORIAL CORDOBA"/>
        <s v="TERRITORIAL CUNDINAMARCA"/>
        <s v="TERRITORIAL GUAJIRA"/>
        <s v="TERRITORIAL HUILA"/>
        <s v="TERRITORIAL MAGDALENA"/>
        <s v="TERRITORIAL META"/>
        <s v="TERRITORIAL NARIÑO"/>
        <s v="TERRITORIAL NORTE DE SANTANDER"/>
        <s v="TERRITORIAL QUINDIO"/>
        <s v="TERRITORIAL RISARALDA"/>
        <s v="TERRITORIAL SANTANDER"/>
        <s v="AGROLOGIA"/>
        <s v="CIAF"/>
        <s v="MERCADEO"/>
        <s v="TERITORIAL SUCRE"/>
        <s v="TERRITORIAL TOLIMA"/>
        <s v="TERRITORIAL VALLE"/>
      </sharedItems>
    </cacheField>
    <cacheField name="Rubro" numFmtId="0">
      <sharedItems count="85">
        <s v="A-02-02-02-006-009"/>
        <s v="A-02-02-02-008-004"/>
        <s v="A-02-02-02-009-004"/>
        <s v="A-01-01-01-001-004"/>
        <s v="A-01-01-01-001-001"/>
        <s v="A-01-01-01-001-005"/>
        <s v="A-01-01-01-001-007"/>
        <s v="A-01-01-01-001-010"/>
        <s v="A-01-01-03-002"/>
        <s v="A-01-01-03-001-003"/>
        <s v="A-01-01-03-001-001"/>
        <s v="A-01-01-02-001"/>
        <s v="A-01-01-02-005"/>
        <s v="A-01-01-02-007"/>
        <s v="A-01-01-02-004"/>
        <s v="A-01-01-02-006"/>
        <s v="A-01-01-02-002"/>
        <s v="A-02-02-02-008-003"/>
        <s v="A-02-02-02-006-004"/>
        <s v="A-02-02-02-010"/>
        <s v="A-08-01-02-003"/>
        <s v="A-03-04-02-012-001"/>
        <s v="C-0404-1003-2-0-0404004-02"/>
        <s v="C-0404-1003-2-0-0404007-02"/>
        <s v="A-08-01-02-001"/>
        <s v="C-0499-1003-5-0-0499060-02"/>
        <s v="A-01-01-01-001-006"/>
        <s v="C-0499-1003-6-0-0499016-02"/>
        <s v="A-01-01-01-001-012"/>
        <s v="C-0404-1003-2-0-0404004-04022"/>
        <s v="C-0404-1003-2-0-0404004-04021"/>
        <s v="C-0404-1003-2-0-0404004-01022"/>
        <s v="C-0404-1003-2-0-0404004-02011"/>
        <s v="C-0404-1003-2-0-0404004-03022"/>
        <s v="A-02-02-02-007-002"/>
        <s v="A-02-02-02-007-001"/>
        <s v="A-03-04-02-012-002"/>
        <s v="A-02-02-01-003-003"/>
        <s v="A-02-02-02-006-005"/>
        <s v="A-01-01-03-001-002"/>
        <s v="C-0402-1003-8-0-0402014-02"/>
        <s v="A-03-10-01-001"/>
        <s v="A-01-01-03-016"/>
        <s v="A-03-10-01-002"/>
        <s v="C-0499-1003-6-0-0499011-02"/>
        <s v="A-01-01-01-001-003"/>
        <s v="A-01-01-01-001-009"/>
        <s v="C-0499-1003-5-0-0499065-02"/>
        <s v="A-02-02-02-006-003"/>
        <s v="A-02-02-02-008-005"/>
        <s v="A-02-02-02-008-008"/>
        <s v="A-02-02-01-003-002"/>
        <s v="A-02-02-02-005-004"/>
        <s v="A-02-02-02-008-009"/>
        <s v="A-02-02-02-008-002"/>
        <s v="C-0499-1003-6-0-0499010-02"/>
        <s v="A-02-02-02-006-008"/>
        <s v="C-0403-1003-2-0-0403002-02"/>
        <s v="C-0402-1003-7-0-0402011-02"/>
        <s v="C-0405-1003-4-0-0405006-02"/>
        <s v="C-0499-1003-8-0-0499063-02"/>
        <s v="C-0499-1003-5-0-0499054-02"/>
        <s v="A-01-01-02-003"/>
        <s v="C-0499-1003-8-0-0499053-02"/>
        <s v="C-0405-1003-4-0-0405005-02"/>
        <s v="C-0405-1003-4-0-0405007-02"/>
        <s v="C-0403-1003-2-0-0403005-02"/>
        <s v="C-0402-1003-7-0-0402009-02"/>
        <s v="C-0402-1003-8-0-0402016-02"/>
        <s v="C-0499-1003-7-0-0499052-02"/>
        <s v="A-01-01-01-001-008"/>
        <s v="A-02-02-02-008-007"/>
        <s v="C-0402-1003-8-0-0402003-02"/>
        <s v="C-0402-1003-7-0-0402020-02"/>
        <s v="C-0402-1003-7-0-0402012-02"/>
        <s v="A-02-02-01-004-005"/>
        <s v="C-0499-1003-7-0-0499063-02"/>
        <s v="A-02-02-01-002-008"/>
        <s v="C-0499-1003-5-0-0499058-02"/>
        <s v="A-02-02-02-009-006"/>
        <s v="C-0402-1003-7-0-0402017-02"/>
        <s v="C-0402-1003-7-0-0402008-02"/>
        <s v="C-0402-1003-7-0-0402003-02"/>
        <s v="A-08-01-02-006"/>
        <s v="A-01-01-03-030"/>
      </sharedItems>
      <fieldGroup par="25"/>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800000000" maxValue="662237343.00999999"/>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493220808"/>
    </cacheField>
    <cacheField name="Objeto" numFmtId="0">
      <sharedItems/>
    </cacheField>
    <cacheField name="Solicitud CDP" numFmtId="0">
      <sharedItems containsSemiMixedTypes="0" containsString="0" containsNumber="1" containsInteger="1" minValue="120" maxValue="68720"/>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ontainsString="0" containsBlank="1" containsNumber="1" containsInteger="1" minValue="0" maxValue="7120"/>
    </cacheField>
    <cacheField name="Tipo de gasto" numFmtId="0">
      <sharedItems containsBlank="1" count="3">
        <s v="Funcionamiento"/>
        <s v="Inversión"/>
        <m u="1"/>
      </sharedItems>
    </cacheField>
    <cacheField name="% ejec" numFmtId="0" formula="('Saldo por Comprometer'/'Valor Actual')" databaseField="0"/>
    <cacheField name="Rubro2" numFmtId="0" databaseField="0">
      <fieldGroup par="26" base="7">
        <discretePr count="85">
          <x v="1"/>
          <x v="1"/>
          <x v="1"/>
          <x v="0"/>
          <x v="0"/>
          <x v="0"/>
          <x v="0"/>
          <x v="0"/>
          <x v="0"/>
          <x v="0"/>
          <x v="0"/>
          <x v="0"/>
          <x v="0"/>
          <x v="0"/>
          <x v="0"/>
          <x v="0"/>
          <x v="0"/>
          <x v="1"/>
          <x v="1"/>
          <x v="1"/>
          <x v="3"/>
          <x v="2"/>
          <x v="10"/>
          <x v="10"/>
          <x v="13"/>
          <x v="6"/>
          <x v="0"/>
          <x v="7"/>
          <x v="0"/>
          <x v="10"/>
          <x v="14"/>
          <x v="15"/>
          <x v="16"/>
          <x v="21"/>
          <x v="1"/>
          <x v="1"/>
          <x v="2"/>
          <x v="1"/>
          <x v="17"/>
          <x v="0"/>
          <x v="12"/>
          <x v="18"/>
          <x v="0"/>
          <x v="19"/>
          <x v="7"/>
          <x v="0"/>
          <x v="20"/>
          <x v="6"/>
          <x v="1"/>
          <x v="1"/>
          <x v="1"/>
          <x v="1"/>
          <x v="1"/>
          <x v="1"/>
          <x v="1"/>
          <x v="7"/>
          <x v="1"/>
          <x v="9"/>
          <x v="11"/>
          <x v="4"/>
          <x v="5"/>
          <x v="6"/>
          <x v="0"/>
          <x v="5"/>
          <x v="4"/>
          <x v="4"/>
          <x v="9"/>
          <x v="11"/>
          <x v="12"/>
          <x v="8"/>
          <x v="0"/>
          <x v="1"/>
          <x v="12"/>
          <x v="11"/>
          <x v="11"/>
          <x v="1"/>
          <x v="8"/>
          <x v="1"/>
          <x v="6"/>
          <x v="1"/>
          <x v="11"/>
          <x v="11"/>
          <x v="11"/>
          <x v="3"/>
          <x v="0"/>
        </discretePr>
        <groupItems count="2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groupItems>
      </fieldGroup>
    </cacheField>
    <cacheField name="Rubro3" numFmtId="0" databaseField="0">
      <fieldGroup par="27" base="7">
        <discretePr count="85">
          <x v="9"/>
          <x v="9"/>
          <x v="9"/>
          <x v="8"/>
          <x v="8"/>
          <x v="8"/>
          <x v="8"/>
          <x v="8"/>
          <x v="8"/>
          <x v="8"/>
          <x v="8"/>
          <x v="8"/>
          <x v="8"/>
          <x v="8"/>
          <x v="8"/>
          <x v="8"/>
          <x v="8"/>
          <x v="9"/>
          <x v="9"/>
          <x v="9"/>
          <x v="11"/>
          <x v="10"/>
          <x v="12"/>
          <x v="12"/>
          <x v="11"/>
          <x v="2"/>
          <x v="8"/>
          <x v="3"/>
          <x v="8"/>
          <x v="12"/>
          <x v="12"/>
          <x v="12"/>
          <x v="12"/>
          <x v="13"/>
          <x v="9"/>
          <x v="9"/>
          <x v="10"/>
          <x v="9"/>
          <x v="9"/>
          <x v="8"/>
          <x v="7"/>
          <x v="10"/>
          <x v="8"/>
          <x v="10"/>
          <x v="3"/>
          <x v="8"/>
          <x v="8"/>
          <x v="2"/>
          <x v="9"/>
          <x v="9"/>
          <x v="9"/>
          <x v="9"/>
          <x v="9"/>
          <x v="9"/>
          <x v="9"/>
          <x v="3"/>
          <x v="9"/>
          <x v="5"/>
          <x v="6"/>
          <x v="0"/>
          <x v="1"/>
          <x v="2"/>
          <x v="8"/>
          <x v="1"/>
          <x v="0"/>
          <x v="0"/>
          <x v="5"/>
          <x v="6"/>
          <x v="7"/>
          <x v="4"/>
          <x v="8"/>
          <x v="9"/>
          <x v="7"/>
          <x v="6"/>
          <x v="6"/>
          <x v="9"/>
          <x v="4"/>
          <x v="9"/>
          <x v="2"/>
          <x v="9"/>
          <x v="6"/>
          <x v="6"/>
          <x v="6"/>
          <x v="11"/>
          <x v="8"/>
        </discretePr>
        <groupItems count="14">
          <s v="Grupo5"/>
          <s v="Grupo6"/>
          <s v="Grupo7"/>
          <s v="Grupo8"/>
          <s v="Grupo9"/>
          <s v="Grupo10"/>
          <s v="Grupo12"/>
          <s v="Grupo13"/>
          <s v="Grupo1"/>
          <s v="Grupo2"/>
          <s v="Grupo3"/>
          <s v="Grupo4"/>
          <s v="Grupo11"/>
          <s v="C-0404-1003-2-0-0404004-03022"/>
        </groupItems>
      </fieldGroup>
    </cacheField>
    <cacheField name="Rubro4" numFmtId="0" databaseField="0">
      <fieldGroup base="7">
        <discretePr count="85">
          <x v="9"/>
          <x v="9"/>
          <x v="9"/>
          <x v="8"/>
          <x v="8"/>
          <x v="8"/>
          <x v="8"/>
          <x v="8"/>
          <x v="8"/>
          <x v="8"/>
          <x v="8"/>
          <x v="8"/>
          <x v="8"/>
          <x v="8"/>
          <x v="8"/>
          <x v="8"/>
          <x v="8"/>
          <x v="9"/>
          <x v="9"/>
          <x v="9"/>
          <x v="11"/>
          <x v="10"/>
          <x v="12"/>
          <x v="12"/>
          <x v="11"/>
          <x v="2"/>
          <x v="8"/>
          <x v="3"/>
          <x v="8"/>
          <x v="12"/>
          <x v="12"/>
          <x v="12"/>
          <x v="12"/>
          <x v="12"/>
          <x v="9"/>
          <x v="9"/>
          <x v="10"/>
          <x v="9"/>
          <x v="9"/>
          <x v="8"/>
          <x v="7"/>
          <x v="10"/>
          <x v="8"/>
          <x v="10"/>
          <x v="3"/>
          <x v="8"/>
          <x v="8"/>
          <x v="2"/>
          <x v="9"/>
          <x v="9"/>
          <x v="9"/>
          <x v="9"/>
          <x v="9"/>
          <x v="9"/>
          <x v="9"/>
          <x v="3"/>
          <x v="9"/>
          <x v="5"/>
          <x v="6"/>
          <x v="0"/>
          <x v="1"/>
          <x v="2"/>
          <x v="8"/>
          <x v="1"/>
          <x v="0"/>
          <x v="0"/>
          <x v="5"/>
          <x v="6"/>
          <x v="7"/>
          <x v="4"/>
          <x v="8"/>
          <x v="9"/>
          <x v="7"/>
          <x v="6"/>
          <x v="6"/>
          <x v="9"/>
          <x v="4"/>
          <x v="9"/>
          <x v="2"/>
          <x v="9"/>
          <x v="6"/>
          <x v="6"/>
          <x v="6"/>
          <x v="11"/>
          <x v="8"/>
        </discretePr>
        <groupItems count="13">
          <s v="Grupo5"/>
          <s v="Grupo6"/>
          <s v="Grupo7"/>
          <s v="Grupo8"/>
          <s v="Grupo9"/>
          <s v="Grupo10"/>
          <s v="Grupo12"/>
          <s v="Grupo13"/>
          <s v="Grupo1"/>
          <s v="Grupo2"/>
          <s v="Grupo3"/>
          <s v="Grupo4"/>
          <s v="Grupo11"/>
        </groupItems>
      </fieldGroup>
    </cacheField>
  </cacheFields>
  <extLst>
    <ext xmlns:x14="http://schemas.microsoft.com/office/spreadsheetml/2009/9/main" uri="{725AE2AE-9491-48be-B2B4-4EB974FC3084}">
      <x14:pivotCacheDefinition pivotCacheId="296392458"/>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01.778619675926" createdVersion="6" refreshedVersion="6" minRefreshableVersion="3" recordCount="29" xr:uid="{00000000-000A-0000-FFFF-FFFFD3000000}">
  <cacheSource type="worksheet">
    <worksheetSource ref="A4:AA33" sheet="archivo_ejec"/>
  </cacheSource>
  <cacheFields count="30">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19">
        <s v="SALARIO"/>
        <s v="CONTRIBUCIONES INHERENTES A LA NÓMINA"/>
        <s v="REMUNERACIONES NO CONSTITUTIVAS DE FACTOR SALARIAL"/>
        <s v="ADQUISICIONES DIFERENTES DE ACTIVOS"/>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MULTAS, SANCIONES E INTERESES DE MORA" u="1"/>
      </sharedItems>
      <fieldGroup par="27"/>
    </cacheField>
    <cacheField name="APR. INICIAL" numFmtId="168">
      <sharedItems containsSemiMixedTypes="0" containsString="0" containsNumber="1" containsInteger="1" minValue="40000000" maxValue="56125588920"/>
    </cacheField>
    <cacheField name="APR. ADICIONADA" numFmtId="168">
      <sharedItems containsSemiMixedTypes="0" containsString="0" containsNumber="1" containsInteger="1" minValue="0" maxValue="0"/>
    </cacheField>
    <cacheField name="APR. REDUCIDA" numFmtId="168">
      <sharedItems containsSemiMixedTypes="0" containsString="0" containsNumber="1" containsInteger="1" minValue="0" maxValue="0"/>
    </cacheField>
    <cacheField name="APR. VIGENTE" numFmtId="168">
      <sharedItems containsSemiMixedTypes="0" containsString="0" containsNumber="1" containsInteger="1" minValue="40000000" maxValue="56125588920"/>
    </cacheField>
    <cacheField name="APR BLOQUEADA" numFmtId="168">
      <sharedItems containsSemiMixedTypes="0" containsString="0" containsNumber="1" containsInteger="1" minValue="0" maxValue="4150000000"/>
    </cacheField>
    <cacheField name="CDP" numFmtId="168">
      <sharedItems containsSemiMixedTypes="0" containsString="0" containsNumber="1" minValue="0" maxValue="15190508280"/>
    </cacheField>
    <cacheField name="APR. DISPONIBLE" numFmtId="168">
      <sharedItems containsSemiMixedTypes="0" containsString="0" containsNumber="1" minValue="36143046" maxValue="51863190569"/>
    </cacheField>
    <cacheField name="COMPROMISO" numFmtId="168">
      <sharedItems containsSemiMixedTypes="0" containsString="0" containsNumber="1" minValue="0" maxValue="15190308280"/>
    </cacheField>
    <cacheField name="OBLIGACION" numFmtId="168">
      <sharedItems containsSemiMixedTypes="0" containsString="0" containsNumber="1" minValue="0" maxValue="15190308280"/>
    </cacheField>
    <cacheField name="ORDEN PAGO" numFmtId="168">
      <sharedItems containsSemiMixedTypes="0" containsString="0" containsNumber="1" minValue="0" maxValue="15189046634"/>
    </cacheField>
    <cacheField name="PAGOS" numFmtId="168">
      <sharedItems containsSemiMixedTypes="0" containsString="0" containsNumber="1" minValue="0" maxValue="15188992056"/>
    </cacheField>
    <cacheField name="DESCRIPCION2" numFmtId="0" databaseField="0">
      <fieldGroup par="28" base="15">
        <discretePr count="19">
          <x v="5"/>
          <x v="5"/>
          <x v="5"/>
          <x v="0"/>
          <x v="6"/>
          <x v="6"/>
          <x v="6"/>
          <x v="7"/>
          <x v="7"/>
          <x v="8"/>
          <x v="8"/>
          <x v="1"/>
          <x v="2"/>
          <x v="3"/>
          <x v="9"/>
          <x v="9"/>
          <x v="9"/>
          <x v="4"/>
          <x v="10"/>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3"/>
          <s v="Grupo4"/>
          <s v="Grupo5"/>
          <s v="MULTAS, SANCIONES E INTERESES DE MORA"/>
        </groupItems>
      </fieldGroup>
    </cacheField>
    <cacheField name="DESCRIPCION3" numFmtId="0" databaseField="0">
      <fieldGroup base="15">
        <discretePr count="19">
          <x v="0"/>
          <x v="0"/>
          <x v="0"/>
          <x v="0"/>
          <x v="0"/>
          <x v="0"/>
          <x v="0"/>
          <x v="0"/>
          <x v="0"/>
          <x v="1"/>
          <x v="1"/>
          <x v="1"/>
          <x v="1"/>
          <x v="1"/>
          <x v="1"/>
          <x v="1"/>
          <x v="1"/>
          <x v="1"/>
          <x v="2"/>
        </discretePr>
        <groupItems count="3">
          <s v="Grupo1"/>
          <s v="Grupo2"/>
          <s v="MULTAS, SANCIONES E INTERESES DE MORA"/>
        </groupItems>
      </fieldGroup>
    </cacheField>
    <cacheField name="Campo1" numFmtId="0" formula="CDP-COMPROMISO" databaseField="0"/>
  </cacheFields>
  <extLst>
    <ext xmlns:x14="http://schemas.microsoft.com/office/spreadsheetml/2009/9/main" uri="{725AE2AE-9491-48be-B2B4-4EB974FC3084}">
      <x14:pivotCacheDefinition pivotCacheId="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01.780051620372" createdVersion="6" refreshedVersion="6" minRefreshableVersion="3" recordCount="663" xr:uid="{993236B0-6FED-439A-9BFC-B92C3136665B}">
  <cacheSource type="worksheet">
    <worksheetSource ref="A4:AA667" sheet="Archivo_terri"/>
  </cacheSource>
  <cacheFields count="27">
    <cacheField name="UEJ" numFmtId="0">
      <sharedItems/>
    </cacheField>
    <cacheField name="NOMBRE UEJ" numFmtId="0">
      <sharedItems count="21">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3">
        <s v="10"/>
        <s v="20"/>
        <s v="11"/>
      </sharedItems>
    </cacheField>
    <cacheField name="SIT" numFmtId="0">
      <sharedItems/>
    </cacheField>
    <cacheField name="DESCRIPCION" numFmtId="0">
      <sharedItems/>
    </cacheField>
    <cacheField name="APR. INICIAL" numFmtId="0">
      <sharedItems containsSemiMixedTypes="0" containsString="0" containsNumber="1" containsInteger="1" minValue="0" maxValue="907874000"/>
    </cacheField>
    <cacheField name="APR. ADICIONADA" numFmtId="0">
      <sharedItems containsSemiMixedTypes="0" containsString="0" containsNumber="1" containsInteger="1" minValue="0" maxValue="907592109"/>
    </cacheField>
    <cacheField name="APR. REDUCIDA" numFmtId="0">
      <sharedItems containsSemiMixedTypes="0" containsString="0" containsNumber="1" containsInteger="1" minValue="0" maxValue="74026204"/>
    </cacheField>
    <cacheField name="APR. VIGENTE" numFmtId="0">
      <sharedItems containsSemiMixedTypes="0" containsString="0" containsNumber="1" containsInteger="1" minValue="0" maxValue="907874000"/>
    </cacheField>
    <cacheField name="APR BLOQUEADA" numFmtId="0">
      <sharedItems containsSemiMixedTypes="0" containsString="0" containsNumber="1" containsInteger="1" minValue="0" maxValue="0"/>
    </cacheField>
    <cacheField name="CDP" numFmtId="0">
      <sharedItems containsSemiMixedTypes="0" containsString="0" containsNumber="1" minValue="0" maxValue="907592109"/>
    </cacheField>
    <cacheField name="APR. DISPONIBLE" numFmtId="0">
      <sharedItems containsSemiMixedTypes="0" containsString="0" containsNumber="1" minValue="0" maxValue="438796706"/>
    </cacheField>
    <cacheField name="COMPROMISO" numFmtId="0">
      <sharedItems containsSemiMixedTypes="0" containsString="0" containsNumber="1" minValue="0" maxValue="706201930"/>
    </cacheField>
    <cacheField name="OBLIGACION" numFmtId="0">
      <sharedItems containsSemiMixedTypes="0" containsString="0" containsNumber="1" minValue="0" maxValue="488198539"/>
    </cacheField>
    <cacheField name="ORDEN PAGO" numFmtId="0">
      <sharedItems containsSemiMixedTypes="0" containsString="0" containsNumber="1" minValue="0" maxValue="488198539"/>
    </cacheField>
    <cacheField name="PAGOS" numFmtId="0">
      <sharedItems containsSemiMixedTypes="0" containsString="0" containsNumber="1" minValue="0" maxValue="488198539"/>
    </cacheField>
  </cacheFields>
  <extLst>
    <ext xmlns:x14="http://schemas.microsoft.com/office/spreadsheetml/2009/9/main" uri="{725AE2AE-9491-48be-B2B4-4EB974FC3084}">
      <x14:pivotCacheDefinition pivotCacheId="846110308"/>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01.781064699077" createdVersion="6" refreshedVersion="6" minRefreshableVersion="3" recordCount="60" xr:uid="{8F89F0AA-C889-4885-AD20-074997C11095}">
  <cacheSource type="worksheet">
    <worksheetSource ref="A4:AB64"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ntainsSemiMixedTypes="0" containsString="0" containsNumber="1" containsInteger="1" minValue="10" maxValue="20"/>
    </cacheField>
    <cacheField name="SIT" numFmtId="0">
      <sharedItems/>
    </cacheField>
    <cacheField name="DESCRIPCION" numFmtId="0">
      <sharedItems count="28">
        <s v=" SERVICIO DE INFORMACIÓN GEOGRÁFICA, GEODÉSICA Y CARTOGRÁFICA "/>
        <s v=" BASE DE DATOS DEL DICCIONARIO GEOGRÁFICO "/>
        <s v=" DOCUMENTOS DE ESTUDIOS TÉCNICOS SOBRE GEOGRAFÍA "/>
        <s v=" DOCUMENTOS DE ESTUDIOS TÉCNICOS DE DESLINDES Y DE TERRITORIOS INDÍGENAS "/>
        <s v=" SERVICIO DE APOYO TÉCNICO A LAS SOLICITUDES RECIBIDAS POR LA CANCILLERÍA EN TEMAS FRONTERIZOS "/>
        <s v=" DOCUMENTOS DE INVESTIGACIÓN "/>
        <s v=" DOCUMENTOS METODOLÓGICOS "/>
        <s v=" SERVICIO DE INFORMACIÓN CARTOGRÁFICA ACTUALIZADO "/>
        <s v=" SERVICIOS DE INFORMACIÓN GEODÉSICA ACTUALIZADO "/>
        <s v=" SERVICIO DE ANÁLISIS QUÍMICOS, FÍSICOS, MINERALÓGICOS Y BIOLÓGICOS DE SUELOS "/>
        <s v=" SERVICIO DE INFORMACIÓN AGROLÓGICA "/>
        <s v=" SERVICIO DE INFORMACIÓN CATASTRAL "/>
        <s v=" SERVICIO DE AVALÚOS "/>
        <s v=" BM"/>
        <s v=" BID"/>
        <s v=" SERVICIO DE GESTIÓN DEL CONOCIMIENTO E INNOVACIÓN GEOGRÁFICA "/>
        <s v=" DOCUMENTOS NORMATIVOS "/>
        <s v=" SERVICIO DE ASISTENCIA TÉCNICA PARA LA GESTIÓN DE LOS RECURSOS GEOGRÁFICOS "/>
        <s v=" DOCUMENTOS DE PLANEACIÓN "/>
        <s v=" SERVICIO DE EDUCACIÓN INFORMAL PARA LA GESTIÓN ADMINISTRATIVA "/>
        <s v=" SERVICIOS TECNOLÓGICOS "/>
        <s v=" SERVICIO DE IMPLEMENTACIÓN SISTEMAS DE GESTIÓN "/>
        <s v=" SEDES MANTENIDAS "/>
        <s v=" SEDES AMPLIADAS "/>
        <s v=" SEDES ADECUADAS "/>
        <s v=" SERVICIO DE GESTIÓN DOCUMENTAL "/>
        <s v=" SERVICIOS DE INFORMACIÓN IMPLEMENTADOS "/>
        <s v=" DOCUMENTOS DE LINEAMIENTOS TÉCNICOS "/>
      </sharedItems>
    </cacheField>
    <cacheField name="Proyecto" numFmtId="0">
      <sharedItems containsBlank="1" count="12">
        <s v=" GENERACIÓN DE ESTUDIOS GEOGRÁFICOS E INVESTIGACIONES PARA LA CARACTERIZACIÓN, ANÁLISIS Y DELIMITACIÓN GEOGRÁFICA DEL TERRITORIO  NACIONAL"/>
        <s v=" GENERACIÓN DE ESTUDIOS GEOGRÁFICOS E INVESTIGACIONES PARA LA CARACTERIZACIÓN, ANÁLISIS Y DELIMITACIÓN GEOGRÁFICA DEL T"/>
        <s v=" LEVANTAMIENTO , GENERACIÓN Y ACTUALIZACIÓN DE LA RED GEODÉSICA Y LA CARTOGRAFÍA BÁSICA A NIVEL   NACIONAL"/>
        <s v=" GENERACIÓN DE ESTUDIOS DE SUELOS, TIERRAS Y APLICACIONES AGROLÓGICAS COMO INSUMO PARA EL ORDENAMIENTO INTEGRAL Y EL MANEJO SOSTENIBLE D"/>
        <s v=" GENERACIÓN DE ESTUDIOS DE SUELOS, TIERRAS Y APLICACIONES AGROLÓGICAS COMO INSUMO PARA EL ORDENAMIENTO INTEGRAL Y EL MANEJO SOSTENIBLE DEL TERRITORIO A NIVEL  NACIONAL"/>
        <s v=" ACTUALIZACIÓN  Y GESTIÓN CATASTRAL  NACIONAL"/>
        <m/>
        <s v=" FORTALECIMIENTO DE LA GESTIÓN DEL CONOCIMIENTO Y LA INNOVACIÓN EN EL ÁMBITO GEOGRÁFICO DEL  TERRITORIO   NACIONAL"/>
        <s v=" FORTALECIMIENTO DE LA GESTIÓN INSTITUCIONAL DEL IGAC A NIVEL   NACIONAL"/>
        <s v=" FORTALECIMIENTO DE LA INFRAESTRUCTURA FÍSICA DEL IGAC A NIVEL  NACIONAL"/>
        <s v=" IMPLEMENTACIÓN DE UN SISTEMA DE GESTIÓN DOCUMENTAL EN EL IGAC A NIVEL   NACIONAL"/>
        <s v=" FORTALECIMIENTO DE LOS PROCESOS DE DIFUSIÓN Y ACCESO A LA INFORMACIÓN GEOGRÁFICA A NIVEL   NACIONAL"/>
      </sharedItems>
    </cacheField>
    <cacheField name="APR. INICIAL" numFmtId="0">
      <sharedItems containsSemiMixedTypes="0" containsString="0" containsNumber="1" containsInteger="1" minValue="12500000" maxValue="56125588920"/>
    </cacheField>
    <cacheField name="APR. ADICIONADA" numFmtId="0">
      <sharedItems containsSemiMixedTypes="0" containsString="0" containsNumber="1" containsInteger="1" minValue="0" maxValue="1200000000"/>
    </cacheField>
    <cacheField name="APR. REDUCIDA" numFmtId="0">
      <sharedItems containsSemiMixedTypes="0" containsString="0" containsNumber="1" minValue="0" maxValue="56125588920"/>
    </cacheField>
    <cacheField name="APR. VIGENTE" numFmtId="0">
      <sharedItems containsSemiMixedTypes="0" containsString="0" containsNumber="1" minValue="0" maxValue="26635505320"/>
    </cacheField>
    <cacheField name="APR BLOQUEADA" numFmtId="0">
      <sharedItems containsSemiMixedTypes="0" containsString="0" containsNumber="1" containsInteger="1" minValue="0" maxValue="0"/>
    </cacheField>
    <cacheField name="CDP" numFmtId="0">
      <sharedItems containsSemiMixedTypes="0" containsString="0" containsNumber="1" minValue="0" maxValue="7320130020"/>
    </cacheField>
    <cacheField name="APR. DISPONIBLE" numFmtId="0">
      <sharedItems containsSemiMixedTypes="0" containsString="0" containsNumber="1" minValue="0" maxValue="22723798802"/>
    </cacheField>
    <cacheField name="COMPROMISO" numFmtId="0">
      <sharedItems containsSemiMixedTypes="0" containsString="0" containsNumber="1" minValue="0" maxValue="6769903194"/>
    </cacheField>
    <cacheField name="OBLIGACION" numFmtId="0">
      <sharedItems containsSemiMixedTypes="0" containsString="0" containsNumber="1" minValue="0" maxValue="1744011346"/>
    </cacheField>
    <cacheField name="ORDEN PAGO" numFmtId="0">
      <sharedItems containsSemiMixedTypes="0" containsString="0" containsNumber="1" minValue="0" maxValue="1697446096"/>
    </cacheField>
    <cacheField name="PAGOS" numFmtId="0">
      <sharedItems containsSemiMixedTypes="0" containsString="0" containsNumber="1" minValue="0" maxValue="1652279996"/>
    </cacheField>
  </cacheFields>
  <extLst>
    <ext xmlns:x14="http://schemas.microsoft.com/office/spreadsheetml/2009/9/main" uri="{725AE2AE-9491-48be-B2B4-4EB974FC3084}">
      <x14:pivotCacheDefinition pivotCacheId="71702821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s v="04-03-00"/>
    <s v="INSTITUTO GEOGRAFICO AGUSTIN CODAZZI - IGAC"/>
    <s v="A-02-02-01-003"/>
    <x v="0"/>
    <s v="02"/>
    <s v="02"/>
    <s v="01"/>
    <s v="003"/>
    <m/>
    <m/>
    <m/>
    <m/>
    <x v="0"/>
    <s v="10"/>
    <s v="CSF"/>
    <s v="OTROS BIENES TRANSPORTABLES (EXCEPTO PRODUCTOS METÁLICOS, MAQUINARIA Y EQUIPO)"/>
    <n v="622995"/>
    <n v="622995"/>
    <n v="622995"/>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898143"/>
    <n v="898143"/>
    <n v="898143"/>
  </r>
  <r>
    <s v="04-03-00"/>
    <s v="INSTITUTO GEOGRAFICO AGUSTIN CODAZZI - IGAC"/>
    <s v="C-0405-1003-4-0-0405007-02"/>
    <x v="1"/>
    <s v="0405"/>
    <s v="1003"/>
    <s v="4"/>
    <s v="0"/>
    <s v="0405007"/>
    <s v="02"/>
    <m/>
    <m/>
    <x v="0"/>
    <s v="11"/>
    <s v="CSF"/>
    <s v="ADQUISICIÓN DE BIENES Y SERVICIOS - DOCUMENTOS NORMATIVOS - FORTALECIMIENTO DE LA GESTIÓN DEL CONOCIMIENTO Y LA INNOVACIÓN EN EL ÁMBITO GEOGRÁFICO DEL  TERRITORIO   NACIONAL"/>
    <n v="5691827"/>
    <n v="5691827"/>
    <n v="5691827"/>
  </r>
  <r>
    <s v="04-03-00"/>
    <s v="INSTITUTO GEOGRAFICO AGUSTIN CODAZZI - IGAC"/>
    <s v="C-0405-1003-4-0-0405005-02"/>
    <x v="1"/>
    <s v="0405"/>
    <s v="1003"/>
    <s v="4"/>
    <s v="0"/>
    <s v="0405005"/>
    <s v="02"/>
    <m/>
    <m/>
    <x v="0"/>
    <s v="11"/>
    <s v="CSF"/>
    <s v="ADQUISICIÓN DE BIENES Y SERVICIOS - SERVICIO DE GESTIÓN DEL CONOCIMIENTO E INNOVACIÓN GEOGRÁFICA - FORTALECIMIENTO DE LA GESTIÓN DEL CONOCIMIENTO Y LA INNOVACIÓN EN EL ÁMBITO GEOGRÁFICO DEL  TERRITORIO   NACIONAL"/>
    <n v="6204672"/>
    <n v="6204672"/>
    <n v="6204672"/>
  </r>
  <r>
    <s v="04-03-00"/>
    <s v="INSTITUTO GEOGRAFICO AGUSTIN CODAZZI - IGAC"/>
    <s v="A-02-02-02-008"/>
    <x v="0"/>
    <s v="02"/>
    <s v="02"/>
    <s v="02"/>
    <s v="008"/>
    <m/>
    <m/>
    <m/>
    <m/>
    <x v="1"/>
    <s v="20"/>
    <s v="CSF"/>
    <s v="SERVICIOS PRESTADOS A LAS EMPRESAS Y SERVICIOS DE PRODUCCIÓN"/>
    <n v="6315620"/>
    <n v="6315620"/>
    <n v="6315620"/>
  </r>
  <r>
    <s v="04-03-00"/>
    <s v="INSTITUTO GEOGRAFICO AGUSTIN CODAZZI - IGAC"/>
    <s v="C-0499-1003-7-0-0499063-02"/>
    <x v="1"/>
    <s v="0499"/>
    <s v="1003"/>
    <s v="7"/>
    <s v="0"/>
    <s v="0499063"/>
    <s v="02"/>
    <m/>
    <m/>
    <x v="1"/>
    <s v="20"/>
    <s v="CSF"/>
    <s v="ADQUISICIÓN DE BIENES Y SERVICIOS - SERVICIOS DE INFORMACIÓN IMPLEMENTADOS - IMPLEMENTACIÓN DE UN SISTEMA DE GESTIÓN DOCUMENTAL EN EL IGAC A NIVEL   NACIONAL"/>
    <n v="7700000"/>
    <n v="7700000"/>
    <n v="7700000"/>
  </r>
  <r>
    <s v="04-03-00"/>
    <s v="INSTITUTO GEOGRAFICO AGUSTIN CODAZZI - IGAC"/>
    <s v="C-0499-1003-8-0-0499053-02"/>
    <x v="1"/>
    <s v="0499"/>
    <s v="1003"/>
    <s v="8"/>
    <s v="0"/>
    <s v="0499053"/>
    <s v="02"/>
    <m/>
    <m/>
    <x v="0"/>
    <s v="11"/>
    <s v="CSF"/>
    <s v="ADQUISICIÓN DE BIENES Y SERVICIOS - DOCUMENTOS DE LINEAMIENTOS TÉCNICOS - FORTALECIMIENTO DE LOS PROCESOS DE DIFUSIÓN Y ACCESO A LA INFORMACIÓN GEOGRÁFICA A NIVEL   NACIONAL"/>
    <n v="11001360"/>
    <n v="8500272"/>
    <n v="8500272"/>
  </r>
  <r>
    <s v="04-03-00"/>
    <s v="INSTITUTO GEOGRAFICO AGUSTIN CODAZZI - IGAC"/>
    <s v="C-0404-1003-2-0-0404007-02"/>
    <x v="1"/>
    <s v="0404"/>
    <s v="1003"/>
    <s v="2"/>
    <s v="0"/>
    <s v="0404007"/>
    <s v="02"/>
    <m/>
    <m/>
    <x v="0"/>
    <s v="11"/>
    <s v="CSF"/>
    <s v="ADQUISICIÓN DE BIENES Y SERVICIOS - SERVICIO DE AVALÚOS - ACTUALIZACIÓN  Y GESTIÓN CATASTRAL  NACIONAL"/>
    <n v="11502650"/>
    <n v="11502650"/>
    <n v="11502650"/>
  </r>
  <r>
    <s v="04-03-00"/>
    <s v="INSTITUTO GEOGRAFICO AGUSTIN CODAZZI - IGAC"/>
    <s v="A-02-02-02-006"/>
    <x v="0"/>
    <s v="02"/>
    <s v="02"/>
    <s v="02"/>
    <s v="006"/>
    <m/>
    <m/>
    <m/>
    <m/>
    <x v="0"/>
    <s v="10"/>
    <s v="CSF"/>
    <s v="SERVICIOS DE ALOJAMIENTO; SERVICIOS DE SUMINISTRO DE COMIDAS Y BEBIDAS; SERVICIOS DE TRANSPORTE; Y SERVICIOS DE DISTRIBUCIÓN DE ELECTRICIDAD, GAS Y AGUA"/>
    <n v="12739156.77"/>
    <n v="12739156.77"/>
    <n v="12739156.77"/>
  </r>
  <r>
    <s v="04-03-00"/>
    <s v="INSTITUTO GEOGRAFICO AGUSTIN CODAZZI - IGAC"/>
    <s v="C-0404-1003-2-0-0404007-02"/>
    <x v="1"/>
    <s v="0404"/>
    <s v="1003"/>
    <s v="2"/>
    <s v="0"/>
    <s v="0404007"/>
    <s v="02"/>
    <m/>
    <m/>
    <x v="1"/>
    <s v="20"/>
    <s v="CSF"/>
    <s v="ADQUISICIÓN DE BIENES Y SERVICIOS - SERVICIO DE AVALÚOS - ACTUALIZACIÓN  Y GESTIÓN CATASTRAL  NACIONAL"/>
    <n v="14769066"/>
    <n v="14769066"/>
    <n v="14769066"/>
  </r>
  <r>
    <s v="04-03-00"/>
    <s v="INSTITUTO GEOGRAFICO AGUSTIN CODAZZI - IGAC"/>
    <s v="C-0499-1003-5-0-0499058-02"/>
    <x v="1"/>
    <s v="0499"/>
    <s v="1003"/>
    <s v="5"/>
    <s v="0"/>
    <s v="0499058"/>
    <s v="02"/>
    <m/>
    <m/>
    <x v="0"/>
    <s v="11"/>
    <s v="CSF"/>
    <s v="ADQUISICIÓN DE BIENES Y SERVICIOS - SERVICIO DE EDUCACIÓN INFORMAL PARA LA GESTIÓN ADMINISTRATIVA - FORTALECIMIENTO DE LA GESTIÓN INSTITUCIONAL DEL IGAC A NIVEL   NACIONAL"/>
    <n v="26349155"/>
    <n v="26349155"/>
    <n v="26349155"/>
  </r>
  <r>
    <s v="04-03-00"/>
    <s v="INSTITUTO GEOGRAFICO AGUSTIN CODAZZI - IGAC"/>
    <s v="C-0499-1003-5-0-0499054-02"/>
    <x v="1"/>
    <s v="0499"/>
    <s v="1003"/>
    <s v="5"/>
    <s v="0"/>
    <s v="0499054"/>
    <s v="02"/>
    <m/>
    <m/>
    <x v="0"/>
    <s v="11"/>
    <s v="CSF"/>
    <s v="ADQUISICIÓN DE BIENES Y SERVICIOS - DOCUMENTOS DE PLANEACIÓN - FORTALECIMIENTO DE LA GESTIÓN INSTITUCIONAL DEL IGAC A NIVEL   NACIONAL"/>
    <n v="26983366"/>
    <n v="26983366"/>
    <n v="26983366"/>
  </r>
  <r>
    <s v="04-03-00"/>
    <s v="INSTITUTO GEOGRAFICO AGUSTIN CODAZZI - IGAC"/>
    <s v="C-0404-1003-2-0-0404007-02"/>
    <x v="1"/>
    <s v="0404"/>
    <s v="1003"/>
    <s v="2"/>
    <s v="0"/>
    <s v="0404007"/>
    <s v="02"/>
    <m/>
    <m/>
    <x v="0"/>
    <s v="13"/>
    <s v="CSF"/>
    <s v="ADQUISICIÓN DE BIENES Y SERVICIOS - SERVICIO DE AVALÚOS - ACTUALIZACIÓN  Y GESTIÓN CATASTRAL  NACIONAL"/>
    <n v="26985304"/>
    <n v="26985304"/>
    <n v="26985304"/>
  </r>
  <r>
    <s v="04-03-00"/>
    <s v="INSTITUTO GEOGRAFICO AGUSTIN CODAZZI - IGAC"/>
    <s v="C-0499-1003-8-0-0499063-02"/>
    <x v="1"/>
    <s v="0499"/>
    <s v="1003"/>
    <s v="8"/>
    <s v="0"/>
    <s v="0499063"/>
    <s v="02"/>
    <m/>
    <m/>
    <x v="0"/>
    <s v="11"/>
    <s v="CSF"/>
    <s v="ADQUISICIÓN DE BIENES Y SERVICIOS - SERVICIOS DE INFORMACIÓN IMPLEMENTADOS - FORTALECIMIENTO DE LOS PROCESOS DE DIFUSIÓN Y ACCESO A LA INFORMACIÓN GEOGRÁFICA A NIVEL   NACIONAL"/>
    <n v="33136287.800000001"/>
    <n v="33136287.800000001"/>
    <n v="33136287.800000001"/>
  </r>
  <r>
    <s v="04-03-00"/>
    <s v="INSTITUTO GEOGRAFICO AGUSTIN CODAZZI - IGAC"/>
    <s v="C-0402-1003-7-0-0402012-02"/>
    <x v="1"/>
    <s v="0402"/>
    <s v="1003"/>
    <s v="7"/>
    <s v="0"/>
    <s v="0402012"/>
    <s v="02"/>
    <m/>
    <m/>
    <x v="0"/>
    <s v="11"/>
    <s v="CSF"/>
    <s v="ADQUISICIÓN DE BIENES Y SERVICIOS - SERVICIO DE APOYO TÉCNICO A LAS SOLICITUDES RECIBIDAS POR LA CANCILLERÍA EN TEMAS FRONTERIZOS - GENERACIÓN DE ESTUDIOS GEOGRÁFICOS E INVESTIGACIONES PARA LA CARACTERIZACIÓN, ANÁLISIS Y DELIMITACIÓN GEOGRÁFICA DEL T"/>
    <n v="41657575"/>
    <n v="41657575"/>
    <n v="41657575"/>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50000000"/>
    <n v="50000000"/>
    <n v="50000000"/>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50539666"/>
    <n v="50539666"/>
    <n v="50539666"/>
  </r>
  <r>
    <s v="04-03-00"/>
    <s v="INSTITUTO GEOGRAFICO AGUSTIN CODAZZI - IGAC"/>
    <s v="C-0402-1003-7-0-0402008-02"/>
    <x v="1"/>
    <s v="0402"/>
    <s v="1003"/>
    <s v="7"/>
    <s v="0"/>
    <s v="0402008"/>
    <s v="02"/>
    <m/>
    <m/>
    <x v="0"/>
    <s v="11"/>
    <s v="CSF"/>
    <s v="ADQUISICIÓN DE BIENES Y SERVICIOS - BASE DE DATOS DEL DICCIONARIO GEOGRÁFICO - GENERACIÓN DE ESTUDIOS GEOGRÁFICOS E INVESTIGACIONES PARA LA CARACTERIZACIÓN, ANÁLISIS Y DELIMITACIÓN GEOGRÁFICA DEL TERRITORIO  NACIONAL"/>
    <n v="55460914"/>
    <n v="55460914"/>
    <n v="55460914"/>
  </r>
  <r>
    <s v="04-03-00"/>
    <s v="INSTITUTO GEOGRAFICO AGUSTIN CODAZZI - IGAC"/>
    <s v="C-0499-1003-5-0-0499060-02"/>
    <x v="1"/>
    <s v="0499"/>
    <s v="1003"/>
    <s v="5"/>
    <s v="0"/>
    <s v="0499060"/>
    <s v="02"/>
    <m/>
    <m/>
    <x v="0"/>
    <s v="11"/>
    <s v="CSF"/>
    <s v="ADQUISICIÓN DE BIENES Y SERVICIOS - SERVICIO DE IMPLEMENTACIÓN SISTEMAS DE GESTIÓN - FORTALECIMIENTO DE LA GESTIÓN INSTITUCIONAL DEL IGAC A NIVEL   NACIONAL"/>
    <n v="66201275"/>
    <n v="66201275"/>
    <n v="66201275"/>
  </r>
  <r>
    <s v="04-03-00"/>
    <s v="INSTITUTO GEOGRAFICO AGUSTIN CODAZZI - IGAC"/>
    <s v="A-02-02-02-007"/>
    <x v="0"/>
    <s v="02"/>
    <s v="02"/>
    <s v="02"/>
    <s v="007"/>
    <m/>
    <m/>
    <m/>
    <m/>
    <x v="0"/>
    <s v="10"/>
    <s v="CSF"/>
    <s v="SERVICIOS FINANCIEROS Y SERVICIOS CONEXOS, SERVICIOS INMOBILIARIOS Y SERVICIOS DE LEASING"/>
    <n v="74670731"/>
    <n v="72822731"/>
    <n v="72300731"/>
  </r>
  <r>
    <s v="04-03-00"/>
    <s v="INSTITUTO GEOGRAFICO AGUSTIN CODAZZI - IGAC"/>
    <s v="C-0403-1003-2-0-0403002-02"/>
    <x v="1"/>
    <s v="0403"/>
    <s v="1003"/>
    <s v="2"/>
    <s v="0"/>
    <s v="0403002"/>
    <s v="02"/>
    <m/>
    <m/>
    <x v="0"/>
    <s v="11"/>
    <s v="CSF"/>
    <s v="ADQUISICIÓN DE BIENES Y SERVICIOS - SERVICIO DE ANÁLISIS QUÍMICOS, FÍSICOS, MINERALÓGICOS Y BIOLÓGICOS DE SUELOS - GENERACIÓN DE ESTUDIOS DE SUELOS, TIERRAS Y APLICACIONES AGROLÓGICAS COMO INSUMO PARA EL ORDENAMIENTO INTEGRAL Y EL MANEJO SOSTENIBLE D"/>
    <n v="85978028"/>
    <n v="84036884"/>
    <n v="84036884"/>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119363149"/>
    <n v="119363149"/>
    <n v="119363149"/>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137322204"/>
    <n v="137322204"/>
    <n v="137322204"/>
  </r>
  <r>
    <s v="04-03-00"/>
    <s v="INSTITUTO GEOGRAFICO AGUSTIN CODAZZI - IGAC"/>
    <s v="C-0402-1003-7-0-0402020-02"/>
    <x v="1"/>
    <s v="0402"/>
    <s v="1003"/>
    <s v="7"/>
    <s v="0"/>
    <s v="0402020"/>
    <s v="02"/>
    <m/>
    <m/>
    <x v="0"/>
    <s v="11"/>
    <s v="CSF"/>
    <s v="ADQUISICIÓN DE BIENES Y SERVICIOS - DOCUMENTOS METODOLÓGICOS - GENERACIÓN DE ESTUDIOS GEOGRÁFICOS E INVESTIGACIONES PARA LA CARACTERIZACIÓN, ANÁLISIS Y DELIMITACIÓN GEOGRÁFICA DEL TERRITORIO  NACIONAL"/>
    <n v="158543055"/>
    <n v="158543055"/>
    <n v="158543055"/>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183568328"/>
    <n v="118206118"/>
    <n v="118206118"/>
  </r>
  <r>
    <s v="04-03-00"/>
    <s v="INSTITUTO GEOGRAFICO AGUSTIN CODAZZI - IGAC"/>
    <s v="C-0404-1003-2-0-0404004-02"/>
    <x v="1"/>
    <s v="0404"/>
    <s v="1003"/>
    <s v="2"/>
    <s v="0"/>
    <s v="0404004"/>
    <s v="02"/>
    <m/>
    <m/>
    <x v="0"/>
    <s v="11"/>
    <s v="CSF"/>
    <s v="ADQUISICIÓN DE BIENES Y SERVICIOS - SERVICIO DE INFORMACIÓN CATASTRAL - ACTUALIZACIÓN  Y GESTIÓN CATASTRAL  NACIONAL"/>
    <n v="186503539"/>
    <n v="182219988"/>
    <n v="182219988"/>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198121789"/>
    <n v="198121789"/>
    <n v="198121789"/>
  </r>
  <r>
    <s v="04-03-00"/>
    <s v="INSTITUTO GEOGRAFICO AGUSTIN CODAZZI - IGAC"/>
    <s v="C-0403-1003-2-0-0403005-02"/>
    <x v="1"/>
    <s v="0403"/>
    <s v="1003"/>
    <s v="2"/>
    <s v="0"/>
    <s v="0403005"/>
    <s v="02"/>
    <m/>
    <m/>
    <x v="0"/>
    <s v="11"/>
    <s v="CSF"/>
    <s v="ADQUISICIÓN DE BIENES Y SERVICIOS - SERVICIO DE INFORMACIÓN AGROLÓGICA - GENERACIÓN DE ESTUDIOS DE SUELOS, TIERRAS Y APLICACIONES AGROLÓGICAS COMO INSUMO PARA EL ORDENAMIENTO INTEGRAL Y EL MANEJO SOSTENIBLE DEL TERRITORIO A NIVEL  NACIONAL"/>
    <n v="220466472"/>
    <n v="147124623"/>
    <n v="147124623"/>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224911367"/>
    <n v="41368470"/>
    <n v="41368470"/>
  </r>
  <r>
    <s v="04-03-00"/>
    <s v="INSTITUTO GEOGRAFICO AGUSTIN CODAZZI - IGAC"/>
    <s v="C-0402-1003-7-0-0402011-02"/>
    <x v="1"/>
    <s v="0402"/>
    <s v="1003"/>
    <s v="7"/>
    <s v="0"/>
    <s v="0402011"/>
    <s v="02"/>
    <m/>
    <m/>
    <x v="0"/>
    <s v="11"/>
    <s v="CSF"/>
    <s v="ADQUISICIÓN DE BIENES Y SERVICIOS - DOCUMENTOS DE ESTUDIOS TÉCNICOS DE DESLINDES Y DE TERRITORIOS INDÍGENAS - GENERACIÓN DE ESTUDIOS GEOGRÁFICOS E INVESTIGACIONES PARA LA CARACTERIZACIÓN, ANÁLISIS Y DELIMITACIÓN GEOGRÁFICA DEL TERRITORIO  NACIONAL"/>
    <n v="244916571"/>
    <n v="244916571"/>
    <n v="244916571"/>
  </r>
  <r>
    <s v="04-03-00"/>
    <s v="INSTITUTO GEOGRAFICO AGUSTIN CODAZZI - IGAC"/>
    <s v="C-0499-1003-5-0-0499065-02"/>
    <x v="1"/>
    <s v="0499"/>
    <s v="1003"/>
    <s v="5"/>
    <s v="0"/>
    <s v="0499065"/>
    <s v="02"/>
    <m/>
    <m/>
    <x v="0"/>
    <s v="11"/>
    <s v="CSF"/>
    <s v="ADQUISICIÓN DE BIENES Y SERVICIOS - SERVICIOS TECNOLÓGICOS - FORTALECIMIENTO DE LA GESTIÓN INSTITUCIONAL DEL IGAC A NIVEL   NACIONAL"/>
    <n v="252885006.53"/>
    <n v="252885006.53"/>
    <n v="252885006.53"/>
  </r>
  <r>
    <s v="04-03-00"/>
    <s v="INSTITUTO GEOGRAFICO AGUSTIN CODAZZI - IGAC"/>
    <s v="C-0499-1003-7-0-0499052-02"/>
    <x v="1"/>
    <s v="0499"/>
    <s v="1003"/>
    <s v="7"/>
    <s v="0"/>
    <s v="0499052"/>
    <s v="02"/>
    <m/>
    <m/>
    <x v="0"/>
    <s v="11"/>
    <s v="CSF"/>
    <s v="ADQUISICIÓN DE BIENES Y SERVICIOS - SERVICIO DE GESTIÓN DOCUMENTAL - IMPLEMENTACIÓN DE UN SISTEMA DE GESTIÓN DOCUMENTAL EN EL IGAC A NIVEL   NACIONAL"/>
    <n v="260978950"/>
    <n v="260978950"/>
    <n v="26097895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87793103"/>
    <n v="13462160"/>
    <n v="13462160"/>
  </r>
  <r>
    <s v="04-03-00"/>
    <s v="INSTITUTO GEOGRAFICO AGUSTIN CODAZZI - IGAC"/>
    <s v="C-0402-1003-7-0-0402017-02"/>
    <x v="1"/>
    <s v="0402"/>
    <s v="1003"/>
    <s v="7"/>
    <s v="0"/>
    <s v="0402017"/>
    <s v="02"/>
    <m/>
    <m/>
    <x v="0"/>
    <s v="11"/>
    <s v="CSF"/>
    <s v="ADQUISICIÓN DE BIENES Y SERVICIOS - DOCUMENTOS DE INVESTIGACIÓN - GENERACIÓN DE ESTUDIOS GEOGRÁFICOS E INVESTIGACIONES PARA LA CARACTERIZACIÓN, ANÁLISIS Y DELIMITACIÓN GEOGRÁFICA DEL TERRITORIO  NACIONAL"/>
    <n v="297543411"/>
    <n v="297380287"/>
    <n v="294933426"/>
  </r>
  <r>
    <s v="04-03-00"/>
    <s v="INSTITUTO GEOGRAFICO AGUSTIN CODAZZI - IGAC"/>
    <s v="C-0499-1003-6-0-0499011-02"/>
    <x v="1"/>
    <s v="0499"/>
    <s v="1003"/>
    <s v="6"/>
    <s v="0"/>
    <s v="0499011"/>
    <s v="02"/>
    <m/>
    <m/>
    <x v="0"/>
    <s v="11"/>
    <s v="CSF"/>
    <s v="ADQUISICIÓN DE BIENES Y SERVICIOS - SEDES ADECUADAS - FORTALECIMIENTO DE LA INFRAESTRUCTURA FÍSICA DEL IGAC A NIVEL  NACIONAL"/>
    <n v="337715483.44999999"/>
    <n v="299267934.29000002"/>
    <n v="299267934.29000002"/>
  </r>
  <r>
    <s v="04-03-00"/>
    <s v="INSTITUTO GEOGRAFICO AGUSTIN CODAZZI - IGAC"/>
    <s v="A-02-02-02-008"/>
    <x v="0"/>
    <s v="02"/>
    <s v="02"/>
    <s v="02"/>
    <s v="008"/>
    <m/>
    <m/>
    <m/>
    <m/>
    <x v="0"/>
    <s v="10"/>
    <s v="CSF"/>
    <s v="SERVICIOS PRESTADOS A LAS EMPRESAS Y SERVICIOS DE PRODUCCIÓN"/>
    <n v="374739875.86000001"/>
    <n v="374739875.86000001"/>
    <n v="374739875.86000001"/>
  </r>
  <r>
    <s v="04-03-00"/>
    <s v="INSTITUTO GEOGRAFICO AGUSTIN CODAZZI - IGAC"/>
    <s v="C-0402-1003-7-0-0402009-02"/>
    <x v="1"/>
    <s v="0402"/>
    <s v="1003"/>
    <s v="7"/>
    <s v="0"/>
    <s v="0402009"/>
    <s v="02"/>
    <m/>
    <m/>
    <x v="0"/>
    <s v="11"/>
    <s v="CSF"/>
    <s v="ADQUISICIÓN DE BIENES Y SERVICIOS - DOCUMENTOS DE ESTUDIOS TÉCNICOS SOBRE GEOGRAFÍA - GENERACIÓN DE ESTUDIOS GEOGRÁFICOS E INVESTIGACIONES PARA LA CARACTERIZACIÓN, ANÁLISIS Y DELIMITACIÓN GEOGRÁFICA DEL TERRITORIO  NACIONAL"/>
    <n v="396832081"/>
    <n v="396832081"/>
    <n v="396832081"/>
  </r>
  <r>
    <s v="04-03-00"/>
    <s v="INSTITUTO GEOGRAFICO AGUSTIN CODAZZI - IGAC"/>
    <s v="C-0499-1003-8-0-0499053-02"/>
    <x v="1"/>
    <s v="0499"/>
    <s v="1003"/>
    <s v="8"/>
    <s v="0"/>
    <s v="0499053"/>
    <s v="02"/>
    <m/>
    <m/>
    <x v="1"/>
    <s v="20"/>
    <s v="CSF"/>
    <s v="ADQUISICIÓN DE BIENES Y SERVICIOS - DOCUMENTOS DE LINEAMIENTOS TÉCNICOS - FORTALECIMIENTO DE LOS PROCESOS DE DIFUSIÓN Y ACCESO A LA INFORMACIÓN GEOGRÁFICA A NIVEL   NACIONAL"/>
    <n v="425358691"/>
    <n v="36386460"/>
    <n v="36386460"/>
  </r>
  <r>
    <s v="04-03-00"/>
    <s v="INSTITUTO GEOGRAFICO AGUSTIN CODAZZI - IGAC"/>
    <s v="C-0402-1003-7-0-0402003-02"/>
    <x v="1"/>
    <s v="0402"/>
    <s v="1003"/>
    <s v="7"/>
    <s v="0"/>
    <s v="0402003"/>
    <s v="02"/>
    <m/>
    <m/>
    <x v="0"/>
    <s v="11"/>
    <s v="CSF"/>
    <s v="ADQUISICIÓN DE BIENES Y SERVICIOS - SERVICIO DE INFORMACIÓN GEOGRÁFICA, GEODÉSICA Y CARTOGRÁFICA - GENERACIÓN DE ESTUDIOS GEOGRÁFICOS E INVESTIGACIONES PARA LA CARACTERIZACIÓN, ANÁLISIS Y DELIMITACIÓN GEOGRÁFICA DEL TERRITORIO  NACIONAL"/>
    <n v="558305594"/>
    <n v="558305594"/>
    <n v="558305594"/>
  </r>
  <r>
    <s v="04-03-00"/>
    <s v="INSTITUTO GEOGRAFICO AGUSTIN CODAZZI - IGAC"/>
    <s v="C-0403-1003-2-0-0403005-02"/>
    <x v="1"/>
    <s v="0403"/>
    <s v="1003"/>
    <s v="2"/>
    <s v="0"/>
    <s v="0403005"/>
    <s v="02"/>
    <m/>
    <m/>
    <x v="0"/>
    <s v="11"/>
    <s v="SSF"/>
    <s v="ADQUISICIÓN DE BIENES Y SERVICIOS - SERVICIO DE INFORMACIÓN AGROLÓGICA - GENERACIÓN DE ESTUDIOS DE SUELOS, TIERRAS Y APLICACIONES AGROLÓGICAS COMO INSUMO PARA EL ORDENAMIENTO INTEGRAL Y EL MANEJO SOSTENIBLE DEL TERRITORIO A NIVEL  NACIONAL"/>
    <n v="581026887"/>
    <n v="472014387"/>
    <n v="472014387"/>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694637003"/>
    <n v="691920796"/>
    <n v="691920796"/>
  </r>
  <r>
    <s v="04-03-00"/>
    <s v="INSTITUTO GEOGRAFICO AGUSTIN CODAZZI - IGAC"/>
    <s v="C-0499-1003-6-0-0499016-02"/>
    <x v="1"/>
    <s v="0499"/>
    <s v="1003"/>
    <s v="6"/>
    <s v="0"/>
    <s v="0499016"/>
    <s v="02"/>
    <m/>
    <m/>
    <x v="0"/>
    <s v="11"/>
    <s v="CSF"/>
    <s v="ADQUISICIÓN DE BIENES Y SERVICIOS - SEDES MANTENIDAS - FORTALECIMIENTO DE LA INFRAESTRUCTURA FÍSICA DEL IGAC A NIVEL  NACIONAL"/>
    <n v="731964465"/>
    <n v="642182528"/>
    <n v="637251628"/>
  </r>
  <r>
    <s v="04-03-00"/>
    <s v="INSTITUTO GEOGRAFICO AGUSTIN CODAZZI - IGAC"/>
    <s v="C-0402-1003-8-0-0402003-02"/>
    <x v="1"/>
    <s v="0402"/>
    <s v="1003"/>
    <s v="8"/>
    <s v="0"/>
    <s v="0402003"/>
    <s v="02"/>
    <m/>
    <m/>
    <x v="0"/>
    <s v="11"/>
    <s v="CSF"/>
    <s v="ADQUISICIÓN DE BIENES Y SERVICIOS - SERVICIO DE INFORMACIÓN GEOGRÁFICA, GEODÉSICA Y CARTOGRÁFICA - LEVANTAMIENTO , GENERACIÓN Y ACTUALIZACIÓN DE LA RED GEODÉSICA Y LA CARTOGRAFÍA BÁSICA A NIVEL   NACIONAL"/>
    <n v="768097547"/>
    <n v="768097547"/>
    <n v="768097547"/>
  </r>
  <r>
    <s v="04-03-00"/>
    <s v="INSTITUTO GEOGRAFICO AGUSTIN CODAZZI - IGAC"/>
    <s v="C-0404-1003-2-0-0404004-02"/>
    <x v="1"/>
    <s v="0404"/>
    <s v="1003"/>
    <s v="2"/>
    <s v="0"/>
    <s v="0404004"/>
    <s v="02"/>
    <m/>
    <m/>
    <x v="0"/>
    <s v="13"/>
    <s v="CSF"/>
    <s v="ADQUISICIÓN DE BIENES Y SERVICIOS - SERVICIO DE INFORMACIÓN CATASTRAL - ACTUALIZACIÓN  Y GESTIÓN CATASTRAL  NACIONAL"/>
    <n v="838475575"/>
    <n v="664448385.10000002"/>
    <n v="659241085.10000002"/>
  </r>
  <r>
    <s v="04-03-00"/>
    <s v="INSTITUTO GEOGRAFICO AGUSTIN CODAZZI - IGAC"/>
    <s v="C-0402-1003-8-0-0402016-02"/>
    <x v="1"/>
    <s v="0402"/>
    <s v="1003"/>
    <s v="8"/>
    <s v="0"/>
    <s v="0402016"/>
    <s v="02"/>
    <m/>
    <m/>
    <x v="0"/>
    <s v="11"/>
    <s v="CSF"/>
    <s v="ADQUISICIÓN DE BIENES Y SERVICIOS - SERVICIOS DE INFORMACIÓN GEODÉSICA ACTUALIZADO - LEVANTAMIENTO , GENERACIÓN Y ACTUALIZACIÓN DE LA RED GEODÉSICA Y LA CARTOGRAFÍA BÁSICA A NIVEL   NACIONAL"/>
    <n v="1189678042"/>
    <n v="1189678042"/>
    <n v="1189678042"/>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1391395909"/>
    <n v="757546182"/>
    <n v="757546182"/>
  </r>
  <r>
    <s v="04-03-00"/>
    <s v="INSTITUTO GEOGRAFICO AGUSTIN CODAZZI - IGAC"/>
    <s v="C-0402-1003-8-0-0402014-02"/>
    <x v="1"/>
    <s v="0402"/>
    <s v="1003"/>
    <s v="8"/>
    <s v="0"/>
    <s v="0402014"/>
    <s v="02"/>
    <m/>
    <m/>
    <x v="0"/>
    <s v="11"/>
    <s v="CSF"/>
    <s v="ADQUISICIÓN DE BIENES Y SERVICIOS - SERVICIO DE INFORMACIÓN CARTOGRÁFICA ACTUALIZADO - LEVANTAMIENTO , GENERACIÓN Y ACTUALIZACIÓN DE LA RED GEODÉSICA Y LA CARTOGRAFÍA BÁSICA A NIVEL   NACIONAL"/>
    <n v="1641445994"/>
    <n v="1573604965"/>
    <n v="1573604965"/>
  </r>
  <r>
    <s v="04-03-00"/>
    <s v="INSTITUTO GEOGRAFICO AGUSTIN CODAZZI - IGAC"/>
    <s v="C-0404-1003-2-0-0404004-02"/>
    <x v="1"/>
    <s v="0404"/>
    <s v="1003"/>
    <s v="2"/>
    <s v="0"/>
    <s v="0404004"/>
    <s v="02"/>
    <m/>
    <m/>
    <x v="1"/>
    <s v="20"/>
    <s v="CSF"/>
    <s v="ADQUISICIÓN DE BIENES Y SERVICIOS - SERVICIO DE INFORMACIÓN CATASTRAL - ACTUALIZACIÓN  Y GESTIÓN CATASTRAL  NACIONAL"/>
    <n v="2161150979.3600001"/>
    <n v="2013443079.0699999"/>
    <n v="2013443079.0699999"/>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3274316122"/>
    <n v="3274316122"/>
    <n v="3274316122"/>
  </r>
  <r>
    <s v="04-03-00"/>
    <s v="INSTITUTO GEOGRAFICO AGUSTIN CODAZZI - IGAC"/>
    <s v="C-0499-1003-6-0-0499010-02"/>
    <x v="1"/>
    <s v="0499"/>
    <s v="1003"/>
    <s v="6"/>
    <s v="0"/>
    <s v="0499010"/>
    <s v="02"/>
    <m/>
    <m/>
    <x v="0"/>
    <s v="11"/>
    <s v="CSF"/>
    <s v="ADQUISICIÓN DE BIENES Y SERVICIOS - SEDES AMPLIADAS - FORTALECIMIENTO DE LA INFRAESTRUCTURA FÍSICA DEL IGAC A NIVEL  NACIONAL"/>
    <n v="5187379514.2700005"/>
    <n v="2029821355.5899999"/>
    <n v="2029821355.58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Elaborar reportes ejecutivos de seguimiento a las metas de los planes institucionales"/>
    <d v="2020-04-01T00:00:00"/>
    <d v="2020-12-31T00:00:00"/>
    <s v="Reporte ejecutivo"/>
    <s v="Oficina Asesora de Planeación "/>
    <s v="Número"/>
    <s v="Reportes de seguimiento a metas institucionales y sectoriales elaborados"/>
    <s v="Eficacia"/>
    <n v="9"/>
    <n v="0"/>
    <n v="3"/>
    <n v="3"/>
    <n v="3"/>
    <n v="0"/>
    <m/>
    <n v="3"/>
    <s v="Se generaron los reportes del segundo trimestre año 2020, estos se encuentran en la página web en el link: https://www.igac.gov.co/es/contenido/presupuesto "/>
    <n v="0"/>
    <m/>
    <n v="0"/>
    <m/>
    <m/>
    <d v="2020-07-01T00:00:00"/>
    <m/>
    <m/>
    <n v="0.33333333333333331"/>
    <s v=""/>
    <n v="1"/>
    <n v="0"/>
    <n v="0"/>
  </r>
  <r>
    <n v="2"/>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0-05-01T00:00:00"/>
    <d v="2020-12-31T00:00:00"/>
    <s v="Acta"/>
    <s v="Oficina Asesora de Planeación "/>
    <s v="Número"/>
    <s v="Reportes de seguimiento a metas institucionales y sectoriales elaborados"/>
    <s v="Eficacia"/>
    <n v="8"/>
    <n v="0"/>
    <n v="2"/>
    <n v="3"/>
    <n v="3"/>
    <n v="0"/>
    <m/>
    <n v="2"/>
    <s v="Para el segundo trimetre se realizaron dos comités institucionales de gestión y desempeño, en los cuales se presentaron los avances en metas plan de desarrollo y metas de planes de acción."/>
    <n v="0"/>
    <m/>
    <n v="0"/>
    <m/>
    <m/>
    <d v="2020-07-01T00:00:00"/>
    <m/>
    <m/>
    <n v="0.25"/>
    <s v=""/>
    <n v="1"/>
    <n v="0"/>
    <n v="0"/>
  </r>
  <r>
    <n v="3"/>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ublicar y presentar los reportes de seguimiento de las metas institucionales en  las herramientas definidas y a las entidades que lo requieren con el fin de contribuir a la rendición permanente de cuentas de la gestión desarrollada por el IGAC"/>
    <d v="2020-05-01T00:00:00"/>
    <d v="2020-12-31T00:00:00"/>
    <s v="Publicación"/>
    <s v="Oficina Asesora de Planeación "/>
    <s v="Número"/>
    <s v="Reportes de seguimiento a metas institucionales y sectoriales elaborados"/>
    <s v="Eficacia"/>
    <n v="8"/>
    <n v="0"/>
    <n v="2"/>
    <n v="3"/>
    <n v="3"/>
    <n v="0"/>
    <m/>
    <n v="2"/>
    <s v="Los reportes de seguimiento se publicaron en la página web de la entidad en el siguiente link: https://spi.dnp.gov.co/Consultas/ResumenEjecutivoEntidad.aspx?Vigencia=2018&amp;Periodo=3&amp;Sector=04&amp;Entidad=040300&amp;Financiacion=1&amp;TipSector=E&amp;TipEnt=R "/>
    <n v="0"/>
    <m/>
    <n v="0"/>
    <m/>
    <m/>
    <d v="2020-07-01T00:00:00"/>
    <m/>
    <m/>
    <n v="0.25"/>
    <s v=""/>
    <n v="1"/>
    <n v="0"/>
    <n v="0"/>
  </r>
  <r>
    <n v="4"/>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Estructurar el anteproyecto de presupuesto del IGAC con las dependencias de la entidad"/>
    <d v="2020-03-01T00:00:00"/>
    <d v="2020-03-31T00:00:00"/>
    <s v="Anteproyecto de presupuesto"/>
    <s v="Oficina Asesora de Planeación "/>
    <s v="Número"/>
    <s v="Anteproyecto de presupuesto presentado"/>
    <s v="Eficacia"/>
    <n v="1"/>
    <n v="1"/>
    <n v="0"/>
    <n v="0"/>
    <n v="0"/>
    <n v="1"/>
    <s v="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
    <n v="0"/>
    <s v="La actividad se cumplió en el primer trimestre."/>
    <n v="0"/>
    <m/>
    <n v="0"/>
    <m/>
    <m/>
    <d v="2020-07-01T00:00:00"/>
    <m/>
    <m/>
    <n v="1"/>
    <n v="1"/>
    <s v=""/>
    <s v=""/>
    <s v=""/>
  </r>
  <r>
    <n v="5"/>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Socializar el anteproyecto de presupuesto con los procesos de la Entidad"/>
    <d v="2020-03-01T00:00:00"/>
    <d v="2020-03-31T00:00:00"/>
    <s v="Socialización anteproyecto de presupuesto"/>
    <s v="Oficina Asesora de Planeación "/>
    <s v="Número"/>
    <s v="Anteproyecto de presupuesto presentado"/>
    <s v="Eficacia"/>
    <n v="1"/>
    <n v="1"/>
    <n v="0"/>
    <n v="0"/>
    <n v="0"/>
    <n v="1"/>
    <s v="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
    <n v="0"/>
    <s v="La actividad se cumplió en el primer trimestre."/>
    <n v="0"/>
    <m/>
    <n v="0"/>
    <m/>
    <m/>
    <d v="2020-07-01T00:00:00"/>
    <m/>
    <m/>
    <n v="1"/>
    <n v="1"/>
    <s v=""/>
    <s v=""/>
    <s v=""/>
  </r>
  <r>
    <n v="6"/>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Presentar ante las instancias definidas el anteproyecto de presupuesto del IGAC."/>
    <d v="2020-03-01T00:00:00"/>
    <d v="2020-04-30T00:00:00"/>
    <s v="Presentación anteproyecto de presupuesto"/>
    <s v="Oficina Asesora de Planeación "/>
    <s v="Número"/>
    <s v="Anteproyecto de presupuesto presentado"/>
    <s v="Eficacia"/>
    <n v="2"/>
    <n v="1"/>
    <n v="1"/>
    <n v="0"/>
    <n v="0"/>
    <n v="1"/>
    <s v="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
    <n v="1"/>
    <s v="Entre el 14 y 17 de abril se enviaron al DANE como cabeza de sector los proyectos de inversión de la Entidad para revisión, posterior envío al DNP e inclusión en el Plan Operativo Anual de Inversiones (POAI) 2021."/>
    <n v="0"/>
    <m/>
    <n v="0"/>
    <m/>
    <m/>
    <d v="2020-07-01T00:00:00"/>
    <m/>
    <m/>
    <n v="1"/>
    <n v="1"/>
    <n v="1"/>
    <s v=""/>
    <s v=""/>
  </r>
  <r>
    <n v="7"/>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de gestión de la entidad"/>
    <d v="2020-01-01T00:00:00"/>
    <d v="2020-07-31T00:00:00"/>
    <s v="Informe de gestión"/>
    <s v="Oficina Asesora de Planeación "/>
    <s v="Número"/>
    <s v="Informes de gestión elaborados"/>
    <s v="Eficacia"/>
    <n v="2"/>
    <n v="1"/>
    <n v="0"/>
    <n v="1"/>
    <n v="0"/>
    <n v="1"/>
    <s v="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
    <n v="0"/>
    <s v="La actividad no tiene meta para este trimestre"/>
    <n v="0"/>
    <m/>
    <n v="0"/>
    <m/>
    <m/>
    <d v="2020-07-01T00:00:00"/>
    <m/>
    <m/>
    <n v="0.5"/>
    <n v="1"/>
    <s v=""/>
    <n v="0"/>
    <s v=""/>
  </r>
  <r>
    <n v="8"/>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el informe de gestión insumo el Informe al Congreso de la República del sector estadística"/>
    <d v="2020-07-01T00:00:00"/>
    <d v="2020-07-31T00:00:00"/>
    <s v="Informe de gestión"/>
    <s v="Oficina Asesora de Planeación "/>
    <s v="Número"/>
    <s v="Informes de gestión elaborados"/>
    <s v="Eficacia"/>
    <n v="1"/>
    <n v="0"/>
    <n v="0"/>
    <n v="1"/>
    <n v="0"/>
    <n v="0"/>
    <m/>
    <n v="0"/>
    <s v="La actividad no tiene meta para este trimestre"/>
    <n v="0"/>
    <m/>
    <n v="0"/>
    <m/>
    <m/>
    <d v="2020-07-01T00:00:00"/>
    <m/>
    <m/>
    <n v="0"/>
    <s v=""/>
    <s v=""/>
    <n v="0"/>
    <s v=""/>
  </r>
  <r>
    <n v="9"/>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mensuales de ejecución presupuestal"/>
    <d v="2020-01-01T00:00:00"/>
    <d v="2020-12-31T00:00:00"/>
    <s v="Informe ejecución presupuestal"/>
    <s v="Oficina Asesora de Planeación "/>
    <s v="Número"/>
    <s v="Informes de gestión elaborados"/>
    <s v="Eficacia"/>
    <n v="12"/>
    <n v="3"/>
    <n v="3"/>
    <n v="3"/>
    <n v="3"/>
    <n v="3"/>
    <s v="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
    <n v="3"/>
    <s v="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
    <n v="0"/>
    <m/>
    <n v="0"/>
    <m/>
    <m/>
    <d v="2020-07-01T00:00:00"/>
    <m/>
    <m/>
    <n v="0.5"/>
    <n v="1"/>
    <n v="1"/>
    <n v="0"/>
    <n v="0"/>
  </r>
  <r>
    <n v="10"/>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Publicar los informes de gestión de la entidad en las herramientas definidas"/>
    <d v="2020-01-01T00:00:00"/>
    <d v="2020-08-31T00:00:00"/>
    <s v="Publicación informes de gestión"/>
    <s v="Oficina Asesora de Planeación "/>
    <s v="Número"/>
    <s v="Informes de gestión elaborados"/>
    <s v="Eficacia"/>
    <n v="3"/>
    <n v="1"/>
    <n v="0"/>
    <n v="2"/>
    <n v="0"/>
    <n v="1"/>
    <s v="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
    <n v="0"/>
    <s v="La actividad no tiene meta para este trimestre"/>
    <n v="0"/>
    <m/>
    <n v="0"/>
    <m/>
    <m/>
    <d v="2020-07-01T00:00:00"/>
    <m/>
    <m/>
    <n v="0.33333333333333331"/>
    <n v="1"/>
    <s v=""/>
    <n v="0"/>
    <s v=""/>
  </r>
  <r>
    <n v="11"/>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Elaborar informe respecto del análisis de las acciones de mejoramiento"/>
    <d v="2020-07-01T00:00:00"/>
    <d v="2020-12-31T00:00:00"/>
    <s v="Informe"/>
    <s v="Oficina Asesora de Planeación "/>
    <s v="Número"/>
    <s v="Indice de desempeño institucional"/>
    <s v="Producto"/>
    <n v="2"/>
    <n v="0"/>
    <n v="0"/>
    <n v="1"/>
    <n v="1"/>
    <n v="0"/>
    <m/>
    <n v="0"/>
    <s v="La actividad no tiene meta para este trimestre"/>
    <n v="0"/>
    <m/>
    <n v="0"/>
    <m/>
    <m/>
    <d v="2020-07-01T00:00:00"/>
    <m/>
    <m/>
    <n v="0"/>
    <s v=""/>
    <s v=""/>
    <n v="0"/>
    <n v="0"/>
  </r>
  <r>
    <n v="12"/>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tualizar la documentación del SGI del proceso Direccionamiento Estratégico y Planeación"/>
    <d v="2020-07-01T00:00:00"/>
    <d v="2020-07-31T00:00:00"/>
    <s v="Actualización"/>
    <s v="Oficina Asesora de Planeación "/>
    <s v="Porcentaje"/>
    <s v="Indice de desempeño institucional"/>
    <s v="Producto"/>
    <n v="1"/>
    <n v="0"/>
    <n v="0"/>
    <n v="1"/>
    <n v="0"/>
    <n v="0"/>
    <m/>
    <n v="0"/>
    <s v="La actividad no tiene meta para este trimestre"/>
    <n v="0"/>
    <m/>
    <n v="0"/>
    <m/>
    <m/>
    <d v="2020-07-01T00:00:00"/>
    <m/>
    <m/>
    <n v="0"/>
    <s v=""/>
    <s v=""/>
    <n v="0"/>
    <s v=""/>
  </r>
  <r>
    <n v="13"/>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Generar informe frente a los resultados de la encuesta FURAG 2019 vs. 2018"/>
    <d v="2020-07-01T00:00:00"/>
    <d v="2020-07-31T00:00:00"/>
    <s v="Informe"/>
    <s v="Oficina Asesora de Planeación "/>
    <s v="Número"/>
    <s v="Indice de desempeño institucional"/>
    <s v="Producto"/>
    <n v="1"/>
    <n v="0"/>
    <n v="0"/>
    <n v="1"/>
    <n v="0"/>
    <n v="0"/>
    <m/>
    <n v="0"/>
    <s v="La actividad no tiene meta para este trimestre"/>
    <n v="0"/>
    <m/>
    <n v="0"/>
    <m/>
    <m/>
    <d v="2020-07-01T00:00:00"/>
    <m/>
    <m/>
    <n v="0"/>
    <s v=""/>
    <s v=""/>
    <n v="0"/>
    <s v=""/>
  </r>
  <r>
    <n v="14"/>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a los procesos para la formulación de las actividades o acciones que se deban generar a partir de los resultados del FURAG 2019"/>
    <d v="2020-04-01T00:00:00"/>
    <d v="2020-07-31T00:00:00"/>
    <s v="Acta y / o correo"/>
    <s v="Oficina Asesora de Planeación "/>
    <s v="Número"/>
    <s v="Indice de desempeño institucional"/>
    <s v="Producto"/>
    <n v="20"/>
    <n v="0"/>
    <n v="0"/>
    <n v="20"/>
    <n v="0"/>
    <n v="0"/>
    <m/>
    <n v="0"/>
    <s v="La actividad no tiene meta para este trimestre"/>
    <n v="0"/>
    <m/>
    <n v="0"/>
    <m/>
    <m/>
    <d v="2020-07-01T00:00:00"/>
    <m/>
    <m/>
    <n v="0"/>
    <s v=""/>
    <s v=""/>
    <n v="0"/>
    <s v=""/>
  </r>
  <r>
    <n v="15"/>
    <x v="0"/>
    <s v="MIPG implementado"/>
    <s v="9. Plan Anticorrupción y de Atención al Ciudadano"/>
    <s v="Implementar la modernización y el fortalecimiento  del IGAC "/>
    <s v="1.8. Implementación  de las políticas de gestión y desempeño institucional (MIPG)."/>
    <s v="Direccionamiento Estratégico y Planeación"/>
    <s v="Fortalecimiento organizacional y simplificación de procesos "/>
    <s v="Realizar y promover sensibilizaciones acerca de los temas del SGI-MIPG"/>
    <d v="2020-06-01T00:00:00"/>
    <d v="2020-09-30T00:00:00"/>
    <s v="Sensibilización"/>
    <s v="Oficina Asesora de Planeación "/>
    <s v="Número"/>
    <s v="Indice de desempeño institucional"/>
    <s v="Producto"/>
    <n v="2"/>
    <n v="0"/>
    <n v="1"/>
    <n v="1"/>
    <n v="0"/>
    <n v="0"/>
    <m/>
    <n v="1"/>
    <s v="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
    <n v="0"/>
    <m/>
    <n v="0"/>
    <m/>
    <m/>
    <d v="2020-07-01T00:00:00"/>
    <m/>
    <m/>
    <n v="0.5"/>
    <s v=""/>
    <n v="1"/>
    <n v="0"/>
    <s v=""/>
  </r>
  <r>
    <n v="16"/>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auditorias internas del SGI"/>
    <d v="2020-06-01T00:00:00"/>
    <d v="2020-06-30T00:00:00"/>
    <s v="Plan, programa e informe de auditorias"/>
    <s v="Oficina Asesora de Planeación "/>
    <s v="Número"/>
    <s v="Indice de desempeño institucional"/>
    <s v="Producto"/>
    <n v="1"/>
    <n v="0"/>
    <n v="1"/>
    <n v="0"/>
    <n v="0"/>
    <n v="0"/>
    <m/>
    <n v="1"/>
    <s v="El 08 de junio se realiza reunión de apertura del ciclo de auditorías internas 2020. Para los procesos de la sede central  el ciclo se realizó entre el 08 de junio a 19 de junio, para las territoriales el ciclo se realizó del 23 de junio al 26 de junio.l "/>
    <n v="0"/>
    <m/>
    <n v="0"/>
    <m/>
    <m/>
    <d v="2020-07-01T00:00:00"/>
    <m/>
    <m/>
    <n v="1"/>
    <s v=""/>
    <n v="1"/>
    <s v=""/>
    <s v=""/>
  </r>
  <r>
    <n v="17"/>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Revisión por la Dirección"/>
    <d v="2020-06-01T00:00:00"/>
    <d v="2020-06-30T00:00:00"/>
    <s v="Correos, presentación y acta de comité institucional de gestión y desempeño"/>
    <s v="Oficina Asesora de Planeación "/>
    <s v="Número"/>
    <s v="Indice de desempeño institucional"/>
    <s v="Producto"/>
    <n v="1"/>
    <n v="0"/>
    <n v="1"/>
    <n v="0"/>
    <n v="0"/>
    <n v="0"/>
    <m/>
    <n v="1"/>
    <s v="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
    <n v="0"/>
    <m/>
    <n v="0"/>
    <m/>
    <m/>
    <d v="2020-07-01T00:00:00"/>
    <m/>
    <m/>
    <n v="1"/>
    <s v=""/>
    <n v="1"/>
    <s v=""/>
    <s v=""/>
  </r>
  <r>
    <n v="18"/>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la presentación de la auditoria externa para mantener la certificación en los sistemas de gestión de calidad y ambiental"/>
    <d v="2020-07-01T00:00:00"/>
    <d v="2020-11-30T00:00:00"/>
    <s v="Auditoria externa"/>
    <s v="Oficina Asesora de Planeación "/>
    <s v="Número"/>
    <s v="Indice de desempeño institucional"/>
    <s v="Producto"/>
    <n v="3"/>
    <n v="0"/>
    <n v="0"/>
    <n v="2"/>
    <n v="1"/>
    <n v="0"/>
    <m/>
    <n v="0"/>
    <s v="La actividad no tiene meta para este trimestre"/>
    <n v="0"/>
    <m/>
    <n v="0"/>
    <m/>
    <m/>
    <d v="2020-07-01T00:00:00"/>
    <m/>
    <m/>
    <n v="0"/>
    <s v=""/>
    <s v=""/>
    <n v="0"/>
    <n v="0"/>
  </r>
  <r>
    <n v="1"/>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Ejecutar el Plan de Sensibilización del SGSI de la Vigencia "/>
    <d v="2020-04-01T00:00:00"/>
    <d v="2020-12-31T00:00:00"/>
    <s v="Registros de asistencia y/o correos electronicos"/>
    <s v="Oficina de Informática y Telecomunicaciones "/>
    <s v="Número"/>
    <s v="Porcentaje de implementación del marco estrategico de TI"/>
    <s v="Eficacia"/>
    <n v="9"/>
    <n v="0"/>
    <n v="3"/>
    <n v="3"/>
    <n v="3"/>
    <n v="0"/>
    <m/>
    <n v="3"/>
    <s v="Se realizaron dos sensibilizaciones a través de correos electronicos del 19 y del 25 de junio. Se realizó capacitación en seguridad en el manejo del correo electronico con el proveedor Xertica. "/>
    <n v="0"/>
    <m/>
    <n v="0"/>
    <m/>
    <m/>
    <m/>
    <m/>
    <m/>
    <n v="0.33333333333333331"/>
    <s v=""/>
    <n v="1"/>
    <n v="0"/>
    <n v="0"/>
  </r>
  <r>
    <n v="2"/>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os procesos que cuentan con activos de información actualizados en la identificación, valoración y  tratamiento de riesgos de seguridad de la información "/>
    <d v="2020-09-01T00:00:00"/>
    <d v="2020-12-31T00:00:00"/>
    <s v="Riesgos actualizados "/>
    <s v="Oficina de Informática y Telecomunicaciones "/>
    <s v="Número"/>
    <s v="Porcentaje de implementación del marco estrategico de TI"/>
    <s v="Eficacia"/>
    <n v="5"/>
    <n v="0"/>
    <n v="0"/>
    <n v="2"/>
    <n v="3"/>
    <n v="0"/>
    <m/>
    <n v="0"/>
    <m/>
    <n v="0"/>
    <m/>
    <n v="0"/>
    <m/>
    <m/>
    <m/>
    <m/>
    <m/>
    <n v="0"/>
    <s v=""/>
    <s v=""/>
    <n v="0"/>
    <n v="0"/>
  </r>
  <r>
    <n v="3"/>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ctualizar el PETIC de acuerdo con el marco de referencia de arquitectura empresarial"/>
    <d v="2020-01-01T00:00:00"/>
    <d v="2020-12-31T00:00:00"/>
    <s v="PETIC"/>
    <s v="Oficina de Informática y Telecomunicaciones "/>
    <s v="Número"/>
    <s v="Porcentaje de implementación del marco estrategico de TI"/>
    <s v="Eficacia"/>
    <n v="1"/>
    <n v="0"/>
    <n v="0"/>
    <n v="0"/>
    <n v="1"/>
    <n v="0"/>
    <s v="Se solicitan cartas de presentación a empresas que ya hayan trabajado los procesos de arquitectura empresarial, para iniciar un proceso de estudio de mercado. A este proceso solo contestó la a esta solicitud la empresa M&amp;Q."/>
    <n v="0"/>
    <s v="No se presenta avance en este periodo y la meta está programada para el cuarto periodo."/>
    <n v="0"/>
    <m/>
    <n v="0"/>
    <m/>
    <m/>
    <m/>
    <m/>
    <m/>
    <n v="0"/>
    <s v=""/>
    <s v=""/>
    <s v=""/>
    <n v="0"/>
  </r>
  <r>
    <n v="4"/>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ncrementar o elevar el nivel de los servicios presentados en el catálogo de la plataforma de interoperabilidad "/>
    <d v="2020-01-01T00:00:00"/>
    <d v="2020-12-31T00:00:00"/>
    <s v="Certificación MinTic"/>
    <s v="Oficina de Informática y Telecomunicaciones "/>
    <s v="Número"/>
    <s v="Porcentaje de implementación del marco estrategico de TI"/>
    <s v="Eficacia"/>
    <n v="1"/>
    <n v="0"/>
    <n v="0"/>
    <n v="1"/>
    <n v="0"/>
    <n v="0"/>
    <s v="Se desarrolló la historia de usuario que especifica el modelo que expondrá el IGAC teniendo en cuenta los requerimientos expresados por la SNR con el objetivo de establecer el canal de interoperabilidad.  _x000a_2.Se documento el protocolo técnico de uso que deberá ser asumido por ambas entidades en el marco de interoperabilidad. _x000a_3.Se inició el proceso de validación del as-is del trámite de mutación de primera el cual debe ser modificado para su automatización. As-is tramite de mutación de primera. _x000a_4.Se completó la etapa de especificación de los servicios que hacen parte de la interoperabilidad con SNR._x000a_"/>
    <n v="0"/>
    <s v="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
    <n v="0"/>
    <m/>
    <n v="0"/>
    <m/>
    <m/>
    <m/>
    <m/>
    <m/>
    <n v="0"/>
    <s v=""/>
    <s v=""/>
    <n v="0"/>
    <s v=""/>
  </r>
  <r>
    <n v="5"/>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politica de gobierno digital "/>
    <d v="2020-01-01T00:00:00"/>
    <d v="2020-12-31T00:00:00"/>
    <s v="Registros de asistencia y/o correos electronicos"/>
    <s v="Oficina de Informática y Telecomunicaciones "/>
    <s v="Porcentaje"/>
    <s v="Porcentaje de implementación del marco estrategico de TI"/>
    <s v="Eficacia"/>
    <n v="1"/>
    <n v="0"/>
    <n v="0.2"/>
    <n v="0.2"/>
    <n v="0.6"/>
    <n v="0"/>
    <s v="Se solicitan cartas de presentación a empresas que ya hayan trabajado los procesos de arquitectura empresarial, para iniciar un proceso de estudio de mercado. A este proceso solo contestó la a esta "/>
    <n v="0.2"/>
    <s v="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
    <n v="0"/>
    <m/>
    <n v="0"/>
    <m/>
    <m/>
    <m/>
    <m/>
    <m/>
    <n v="0.2"/>
    <s v=""/>
    <n v="1"/>
    <n v="0"/>
    <n v="0"/>
  </r>
  <r>
    <n v="6"/>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as áreas en la  actualización del inventario de activos de información "/>
    <d v="2020-06-01T00:00:00"/>
    <d v="2020-12-31T00:00:00"/>
    <s v="Matriz de inventarios de activos"/>
    <s v="Oficina de Informática y Telecomunicaciones "/>
    <s v="Número"/>
    <s v="Porcentaje de implementación del marco estrategico de TI"/>
    <s v="Eficacia"/>
    <n v="5"/>
    <n v="0"/>
    <n v="0"/>
    <n v="2"/>
    <n v="3"/>
    <n v="0"/>
    <m/>
    <n v="0"/>
    <s v="Actualmente se inició el trabajo de identificación de los activos de información asociados a los procesos de Gestión Jurídica y Regulación."/>
    <n v="0"/>
    <m/>
    <n v="0"/>
    <m/>
    <m/>
    <m/>
    <m/>
    <m/>
    <n v="0"/>
    <s v=""/>
    <s v=""/>
    <n v="0"/>
    <n v="0"/>
  </r>
  <r>
    <n v="7"/>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controles de seguridad de la información "/>
    <d v="2020-10-01T00:00:00"/>
    <d v="2020-12-31T00:00:00"/>
    <s v="Controles implementados"/>
    <s v="Oficina de Informática y Telecomunicaciones "/>
    <s v="Número"/>
    <s v="Porcentaje de implementación del marco estrategico de TI"/>
    <s v="Eficacia"/>
    <n v="3"/>
    <n v="0"/>
    <n v="0"/>
    <n v="0"/>
    <n v="3"/>
    <n v="0"/>
    <m/>
    <n v="0"/>
    <m/>
    <n v="0"/>
    <m/>
    <n v="0"/>
    <m/>
    <m/>
    <m/>
    <m/>
    <m/>
    <n v="0"/>
    <s v=""/>
    <s v=""/>
    <s v=""/>
    <n v="0"/>
  </r>
  <r>
    <n v="8"/>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écificaciones técnicas para la contratación de prueba de concepto del Repositorio de Datos Maestro  RDM/SINIC"/>
    <d v="2020-01-01T00:00:00"/>
    <d v="2020-09-30T00:00:00"/>
    <s v="Documento de especificaciones tecnicas"/>
    <s v="Oficina de Informática y Telecomunicaciones "/>
    <s v="Número"/>
    <s v="Porcentaje implementación SINIC"/>
    <s v="Eficacia"/>
    <n v="1"/>
    <n v="0"/>
    <n v="0"/>
    <n v="1"/>
    <n v="0"/>
    <n v="0"/>
    <m/>
    <n v="0"/>
    <s v="Construcción de la ARQUITECTURA RDM"/>
    <n v="0"/>
    <m/>
    <n v="0"/>
    <m/>
    <m/>
    <m/>
    <m/>
    <m/>
    <n v="0"/>
    <s v=""/>
    <s v=""/>
    <n v="0"/>
    <s v=""/>
  </r>
  <r>
    <n v="9"/>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extracción de datos  de los sistemas catastrales  al modelo LADM COL "/>
    <d v="2020-01-01T00:00:00"/>
    <d v="2020-09-30T00:00:00"/>
    <s v="Pantallazo del código fuente que se encuetra  versionado en el GITLAB."/>
    <s v="Oficina de Informática y Telecomunicaciones "/>
    <s v="Porcentaje"/>
    <s v="Porcentaje implementación SINIC"/>
    <s v="Eficacia"/>
    <n v="0.01"/>
    <n v="0"/>
    <n v="0"/>
    <n v="0.01"/>
    <n v="0"/>
    <n v="0"/>
    <m/>
    <n v="0"/>
    <s v="Se implementaron los ETL de extracción COBOL /SNC requerido para la generación de insumos en el estándar LADM_COL"/>
    <n v="0"/>
    <m/>
    <n v="0"/>
    <m/>
    <m/>
    <m/>
    <m/>
    <m/>
    <n v="0"/>
    <s v=""/>
    <s v=""/>
    <n v="0"/>
    <s v=""/>
  </r>
  <r>
    <n v="10"/>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s funcionalidades del aplicativo de captura de información en terreno CICA ajustado al modelo LADM COL"/>
    <d v="2020-01-01T00:00:00"/>
    <d v="2020-09-30T00:00:00"/>
    <s v="Panatallazo del código fuente que se encuetra  versionado en el GITLAB."/>
    <s v="Oficina de Informática y Telecomunicaciones "/>
    <s v="Número"/>
    <s v="Porcentaje implementación SINIC"/>
    <s v="Eficacia"/>
    <n v="1"/>
    <n v="0"/>
    <n v="0"/>
    <n v="1"/>
    <n v="0"/>
    <n v="0"/>
    <m/>
    <n v="0"/>
    <s v="Se realizaron las funcionalidades primera versión del aplicativo de captura de información en terreno CICA ajustado al modelo LADM COL"/>
    <n v="0"/>
    <m/>
    <n v="0"/>
    <m/>
    <m/>
    <m/>
    <m/>
    <m/>
    <n v="0"/>
    <s v=""/>
    <s v=""/>
    <n v="0"/>
    <s v=""/>
  </r>
  <r>
    <n v="11"/>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aplicativo de captura de información en terreno CICA ajustado al modelo LADM COL"/>
    <d v="2020-06-01T00:00:00"/>
    <d v="2020-09-30T00:00:00"/>
    <s v="Aplicación desplegada en ambiente productivo (Enlace)"/>
    <s v="Oficina de Informática y Telecomunicaciones "/>
    <s v="Número"/>
    <s v="Porcentaje implementación SINIC"/>
    <s v="Eficacia"/>
    <n v="1"/>
    <n v="0"/>
    <n v="0"/>
    <n v="1"/>
    <n v="0"/>
    <n v="0"/>
    <m/>
    <n v="0"/>
    <s v="Se realizó  entrega de la primera versión del aplicativo CICA que incorpora las variables el modelo de aplicación de levantamiento catastral LADM_COL (Captura de Información Catastral de Actualización) para inicio de la captura en campo de los municipios de Risaralda.  "/>
    <n v="0"/>
    <m/>
    <n v="0"/>
    <m/>
    <m/>
    <m/>
    <m/>
    <m/>
    <n v="0"/>
    <s v=""/>
    <s v=""/>
    <n v="0"/>
    <s v=""/>
  </r>
  <r>
    <n v="12"/>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en la definición del protocolo de gobernanza del modelo LADM COL"/>
    <d v="2020-01-01T00:00:00"/>
    <d v="2020-06-30T00:00:00"/>
    <s v="Protocolo de gobernanza modelo LADM COL"/>
    <s v="Oficina de Informática y Telecomunicaciones "/>
    <s v="Número"/>
    <s v="Porcentaje implementación SINIC"/>
    <s v="Eficacia"/>
    <n v="1"/>
    <n v="0"/>
    <n v="1"/>
    <n v="0"/>
    <n v="0"/>
    <n v="0"/>
    <m/>
    <n v="1"/>
    <s v="Se elaboró el documento de asignación de NUPRE, que tiene como  objetivo definir  los principios técnicos generales para la administración del NUPRE requerido en la gestión catastral en el rol de regulador en materia catastral."/>
    <n v="0"/>
    <m/>
    <n v="0"/>
    <m/>
    <m/>
    <m/>
    <m/>
    <m/>
    <n v="1"/>
    <s v=""/>
    <n v="1"/>
    <s v=""/>
    <s v=""/>
  </r>
  <r>
    <n v="13"/>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el protocolo para la asignación del NUPRE"/>
    <d v="2020-01-02T00:00:00"/>
    <d v="2020-12-31T00:00:00"/>
    <s v="Protocolo de gobernanza modelo LADM COL"/>
    <s v="Oficina de Informática y Telecomunicaciones "/>
    <s v="Porcentaje"/>
    <s v="Porcentaje implementación SINIC"/>
    <s v="Eficacia"/>
    <n v="1"/>
    <n v="0"/>
    <n v="0"/>
    <n v="1"/>
    <n v="0"/>
    <n v="0"/>
    <m/>
    <n v="0"/>
    <s v="Se adelanto el convenio suscrito con la  Unidad Administrativa Especial de Catastro - UAECD  para la entrega del algoritmo para  generar las series de los códigos NUPRE. "/>
    <n v="0"/>
    <m/>
    <n v="0"/>
    <m/>
    <m/>
    <m/>
    <m/>
    <m/>
    <n v="0"/>
    <s v=""/>
    <s v=""/>
    <n v="0"/>
    <s v=""/>
  </r>
  <r>
    <n v="14"/>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pruebas no funcionales del módulo de insumos sobre la plataforma SNR"/>
    <d v="2020-01-01T00:00:00"/>
    <d v="2020-09-30T00:00:00"/>
    <s v="Evidencias de la ejecución de pruebas no funcionales sobre el sistema de transición en la platafoma SNR"/>
    <s v="Oficina de Informática y Telecomunicaciones "/>
    <s v="Porcentaje"/>
    <s v="Porcentaje implementación SINIC"/>
    <s v="Eficacia"/>
    <n v="1"/>
    <n v="0"/>
    <n v="0"/>
    <n v="1"/>
    <n v="0"/>
    <n v="0"/>
    <m/>
    <n v="0"/>
    <s v="Se realizaron pruebas de generación de insumos en formato XTF"/>
    <n v="0"/>
    <m/>
    <n v="0"/>
    <m/>
    <m/>
    <m/>
    <m/>
    <m/>
    <n v="0"/>
    <s v=""/>
    <s v=""/>
    <n v="0"/>
    <s v=""/>
  </r>
  <r>
    <n v="15"/>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ecificaciones técnica  para adelantar la contratación de analisis, diseño e implementación del Repositorio de Datos Maestro"/>
    <d v="2020-01-01T00:00:00"/>
    <d v="2020-09-30T00:00:00"/>
    <s v="Documento de especificaciones tecnicas"/>
    <s v="Oficina de Informática y Telecomunicaciones "/>
    <s v="Porcentaje"/>
    <s v="Porcentaje implementación SINIC"/>
    <s v="Eficacia"/>
    <n v="1"/>
    <n v="0"/>
    <n v="0.7"/>
    <n v="0.3"/>
    <n v="0"/>
    <n v="0"/>
    <m/>
    <n v="0"/>
    <s v="No se presenta avance en este periodo y la meta está programada para el cuarto periodo."/>
    <n v="0"/>
    <m/>
    <n v="0"/>
    <m/>
    <m/>
    <m/>
    <m/>
    <m/>
    <n v="0"/>
    <s v=""/>
    <n v="0"/>
    <n v="0"/>
    <s v=""/>
  </r>
  <r>
    <n v="16"/>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actualización jurídica masiva de propietarios"/>
    <d v="2020-04-01T00:00:00"/>
    <d v="2020-12-31T00:00:00"/>
    <s v="Panatallazo del código fuente que se encuetra  versionado en el GITLAB."/>
    <s v="Oficina de Informática y Telecomunicaciones "/>
    <s v="Número"/>
    <s v="Porcentaje de implementación de las funcionalidades"/>
    <s v="Eficacia"/>
    <n v="1"/>
    <n v="0"/>
    <n v="0"/>
    <n v="0"/>
    <n v="1"/>
    <n v="0"/>
    <m/>
    <n v="0"/>
    <s v="No se presenta avance en este periodo y la meta está programada para el cuarto periodo."/>
    <n v="0"/>
    <m/>
    <n v="0"/>
    <m/>
    <m/>
    <m/>
    <m/>
    <m/>
    <n v="0"/>
    <s v=""/>
    <s v=""/>
    <s v=""/>
    <n v="0"/>
  </r>
  <r>
    <n v="17"/>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actualización jurídica masiva de propietarios"/>
    <d v="2020-09-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18"/>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identificación de predios segregados"/>
    <d v="2020-08-01T00:00:00"/>
    <d v="2020-12-31T00:00:00"/>
    <s v="Evidencia de que el  código fuente se encuetra  versionado en el GITLAB."/>
    <s v="Oficina de Informática y Telecomunicaciones "/>
    <s v="Número"/>
    <s v="Porcentaje de implementación de las funcionalidades"/>
    <s v="Eficacia"/>
    <n v="1"/>
    <n v="0"/>
    <n v="0"/>
    <n v="0"/>
    <n v="1"/>
    <n v="0"/>
    <m/>
    <n v="0"/>
    <m/>
    <n v="0"/>
    <m/>
    <n v="0"/>
    <m/>
    <m/>
    <m/>
    <m/>
    <m/>
    <n v="0"/>
    <s v=""/>
    <s v=""/>
    <s v=""/>
    <n v="0"/>
  </r>
  <r>
    <n v="19"/>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identificación de predios segregados"/>
    <d v="2020-12-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0"/>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generación de reportes de los sistemas catastrales"/>
    <d v="2020-06-01T00:00:00"/>
    <d v="2020-12-31T00:00:00"/>
    <s v="Pantallazo GITLAB"/>
    <s v="Oficina de Informática y Telecomunicaciones "/>
    <s v="Número"/>
    <s v="Porcentaje de implementación de las funcionalidades"/>
    <s v="Eficacia"/>
    <n v="1"/>
    <n v="0"/>
    <n v="0"/>
    <n v="1"/>
    <n v="0"/>
    <n v="0"/>
    <m/>
    <n v="0"/>
    <s v="Se desarrolló la calculadora para determinar costos de Catastro Multipropósito.  Se inició desarrollo para la generación de reportes de Seguimiento a Trámites de la territoriales que operan en el SNC"/>
    <n v="0"/>
    <m/>
    <n v="0"/>
    <m/>
    <m/>
    <m/>
    <m/>
    <m/>
    <n v="0"/>
    <s v=""/>
    <s v=""/>
    <n v="0"/>
    <s v=""/>
  </r>
  <r>
    <n v="21"/>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de generación de reportes de los sistemas catastrales"/>
    <d v="2020-07-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2"/>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el modelo de liquidación de avalúos catastrales"/>
    <d v="2020-06-01T00:00:00"/>
    <d v="2020-11-30T00:00:00"/>
    <s v="Pantallazo GITLAB"/>
    <s v="Oficina de Informática y Telecomunicaciones "/>
    <s v="Número"/>
    <s v="Porcentaje de implementación de las funcionalidades"/>
    <s v="Eficacia"/>
    <n v="1"/>
    <n v="0"/>
    <n v="0"/>
    <n v="1"/>
    <n v="0"/>
    <n v="0"/>
    <m/>
    <n v="0"/>
    <s v="Se preparó el ambiente de desarrollo y de pruebas para los casos de Liquidación de Avalúos catastrales."/>
    <n v="0"/>
    <m/>
    <n v="0"/>
    <m/>
    <m/>
    <m/>
    <m/>
    <m/>
    <n v="0"/>
    <s v=""/>
    <s v=""/>
    <n v="0"/>
    <s v=""/>
  </r>
  <r>
    <n v="23"/>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iquidación de avalúos catastrales"/>
    <d v="2020-08-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4"/>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notificación de actos administrativos en el SNC"/>
    <d v="2020-03-01T00:00:00"/>
    <d v="2020-09-30T00:00:00"/>
    <s v="Pantallazo GITLAB"/>
    <s v="Oficina de Informática y Telecomunicaciones "/>
    <s v="Número"/>
    <s v="Porcentaje de implementación de las funcionalidades"/>
    <s v="Eficacia"/>
    <n v="1"/>
    <n v="0"/>
    <n v="1"/>
    <n v="0"/>
    <n v="0"/>
    <n v="0"/>
    <m/>
    <n v="1"/>
    <s v="Se ajustó el avance de los trámites en las actividades de vía administrativa, esto permite que el sistema fluya dentro de las actividades de notificación. Se realizó el ajuste por la suspensión de actividades del proceso de notificación de vía administrativa."/>
    <n v="0"/>
    <m/>
    <n v="0"/>
    <m/>
    <m/>
    <m/>
    <m/>
    <m/>
    <n v="1"/>
    <s v=""/>
    <n v="1"/>
    <s v=""/>
    <s v=""/>
  </r>
  <r>
    <n v="25"/>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notificación de actos administrativos en el SNC"/>
    <d v="2020-05-01T00:00:00"/>
    <d v="2020-09-30T00:00:00"/>
    <s v="Aplicación desplegada en ambiente productivo (Enlace)"/>
    <s v="Oficina de Informática y Telecomunicaciones "/>
    <s v="Número"/>
    <s v="Porcentaje de implementación de las funcionalidades"/>
    <s v="Eficacia"/>
    <n v="1"/>
    <n v="0"/>
    <n v="0"/>
    <n v="1"/>
    <n v="0"/>
    <n v="0"/>
    <m/>
    <n v="0"/>
    <s v="Se realizó despliegue en producción el 30 de mayo de 2020,  del ajuste sobre el avance de los trámites en las actividades de vía administrativa, esto permite que el sistema fluya dentro de las actividades de notificación."/>
    <n v="0"/>
    <m/>
    <n v="0"/>
    <m/>
    <m/>
    <m/>
    <m/>
    <m/>
    <n v="0"/>
    <s v=""/>
    <s v=""/>
    <n v="0"/>
    <s v=""/>
  </r>
  <r>
    <n v="26"/>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sincronización de tareas en el SNC "/>
    <d v="2020-08-01T00:00:00"/>
    <d v="2020-12-31T00:00:00"/>
    <s v="Pantallazo GITLAB"/>
    <s v="Oficina de Informática y Telecomunicaciones "/>
    <s v="Número"/>
    <s v="Porcentaje de implementación de las funcionalidades"/>
    <s v="Eficacia"/>
    <n v="1"/>
    <n v="0"/>
    <n v="0"/>
    <n v="0"/>
    <n v="1"/>
    <n v="0"/>
    <m/>
    <n v="0"/>
    <s v="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quot;CANCELADO&quot;, Se realiza ajuste para que en la finalización de trámites, también finalice la tarea con el usuario correspondiente."/>
    <n v="0"/>
    <m/>
    <n v="0"/>
    <m/>
    <m/>
    <m/>
    <m/>
    <m/>
    <n v="0"/>
    <s v=""/>
    <s v=""/>
    <s v=""/>
    <n v="0"/>
  </r>
  <r>
    <n v="27"/>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sincronización de tareas en el SNC"/>
    <d v="2020-10-01T00:00:00"/>
    <d v="2020-12-31T00:00:00"/>
    <s v="Aplicación desplegada en ambiente productivo (Enlace)"/>
    <s v="Oficina de Informática y Telecomunicaciones "/>
    <s v="Número"/>
    <s v="Porcentaje de implementación de las funcionalidades"/>
    <s v="Eficacia"/>
    <n v="1"/>
    <n v="0"/>
    <n v="0"/>
    <n v="0"/>
    <n v="1"/>
    <n v="0"/>
    <m/>
    <n v="0"/>
    <s v="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
    <n v="0"/>
    <m/>
    <n v="0"/>
    <m/>
    <m/>
    <m/>
    <m/>
    <m/>
    <n v="0"/>
    <s v=""/>
    <s v=""/>
    <s v=""/>
    <n v="0"/>
  </r>
  <r>
    <n v="28"/>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implementación del micrositio de Catastro Multipropósito"/>
    <d v="2020-01-01T00:00:00"/>
    <d v="2020-03-31T00:00:00"/>
    <s v="Micrositio implementado"/>
    <s v="Oficina de Informática y Telecomunicaciones "/>
    <s v="Número"/>
    <s v="índice de capacidad en la prestación de servicios de tecnología."/>
    <s v="Eficacia"/>
    <n v="1"/>
    <n v="1"/>
    <n v="0"/>
    <n v="0"/>
    <n v="0"/>
    <n v="1"/>
    <s v="Se realizan reuniones con las áreas involucradas para definir el alcance y requerimientos del micrositio. "/>
    <n v="0"/>
    <m/>
    <n v="0"/>
    <m/>
    <n v="0"/>
    <m/>
    <m/>
    <m/>
    <m/>
    <m/>
    <n v="1"/>
    <n v="1"/>
    <s v=""/>
    <s v=""/>
    <s v=""/>
  </r>
  <r>
    <n v="29"/>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micrositio de Catastro Multipropósito"/>
    <d v="2020-01-01T00:00:00"/>
    <d v="2020-03-31T00:00:00"/>
    <s v="Micrositio puesto en producción"/>
    <s v="Oficina de Informática y Telecomunicaciones "/>
    <s v="Número"/>
    <s v="índice de capacidad en la prestación de servicios de tecnología."/>
    <s v="Eficacia"/>
    <n v="1"/>
    <n v="1"/>
    <n v="0"/>
    <n v="0"/>
    <n v="0"/>
    <n v="1"/>
    <s v="Según las especificaciones y diseños enviados por el área de DIfusión y Mercado, se genera el micrositio, una vez aprobado el micrositio por parte de las áreas encargadas y por la Directora, este es publicado en el portal web de la entidad."/>
    <n v="0"/>
    <m/>
    <n v="0"/>
    <m/>
    <n v="0"/>
    <m/>
    <m/>
    <m/>
    <m/>
    <m/>
    <n v="1"/>
    <n v="1"/>
    <s v=""/>
    <s v=""/>
    <s v=""/>
  </r>
  <r>
    <n v="30"/>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Consolidar la información de sistema COBOL a nivel central"/>
    <d v="2020-01-01T00:00:00"/>
    <d v="2020-12-31T00:00:00"/>
    <s v="Migración de servidores "/>
    <s v="Oficina de Informática y Telecomunicaciones "/>
    <s v="Porcentaje"/>
    <s v="índice de capacidad en la prestación de servicios de tecnología."/>
    <s v="Eficacia"/>
    <n v="1"/>
    <n v="0"/>
    <n v="0.2"/>
    <n v="0.6"/>
    <n v="0.2"/>
    <n v="0"/>
    <m/>
    <n v="0.2"/>
    <s v="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
    <n v="0"/>
    <m/>
    <n v="0"/>
    <m/>
    <m/>
    <m/>
    <m/>
    <m/>
    <n v="0.2"/>
    <s v=""/>
    <n v="1"/>
    <n v="0"/>
    <n v="0"/>
  </r>
  <r>
    <n v="31"/>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s v="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
    <n v="0"/>
    <s v="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
    <n v="0"/>
    <m/>
    <n v="0"/>
    <m/>
    <m/>
    <m/>
    <m/>
    <m/>
    <n v="0"/>
    <s v=""/>
    <s v=""/>
    <n v="0"/>
    <s v=""/>
  </r>
  <r>
    <n v="32"/>
    <x v="1"/>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íón y se realizó el respectivo seguimiento en el mes de mayo. Evidencia: Plan anticorrupción con seguimiento dispuesto en el drive"/>
    <n v="0"/>
    <m/>
    <n v="0"/>
    <m/>
    <m/>
    <m/>
    <m/>
    <m/>
    <n v="0"/>
    <s v=""/>
    <s v=""/>
    <s v=""/>
    <n v="0"/>
  </r>
  <r>
    <n v="33"/>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0"/>
    <m/>
    <n v="0"/>
    <m/>
    <m/>
    <m/>
    <m/>
    <m/>
    <n v="0"/>
    <s v=""/>
    <s v=""/>
    <n v="0"/>
    <s v=""/>
  </r>
  <r>
    <n v="34"/>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m/>
    <n v="0"/>
    <m/>
    <m/>
    <m/>
    <m/>
    <m/>
    <n v="0"/>
    <s v=""/>
    <s v=""/>
    <s v=""/>
    <n v="0"/>
  </r>
  <r>
    <n v="35"/>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s v="Indice de desempeño institucional"/>
    <s v="Producto"/>
    <n v="1"/>
    <n v="0"/>
    <n v="0"/>
    <n v="1"/>
    <n v="0"/>
    <n v="0"/>
    <m/>
    <n v="0"/>
    <m/>
    <n v="0"/>
    <m/>
    <n v="0"/>
    <m/>
    <m/>
    <m/>
    <m/>
    <m/>
    <n v="0"/>
    <s v=""/>
    <s v=""/>
    <n v="0"/>
    <s v=""/>
  </r>
  <r>
    <n v="1"/>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mpliar y/o actualizar la oferta de productos en la tienda virtual de la entidad. "/>
    <d v="2020-08-01T00:00:00"/>
    <d v="2020-12-31T00:00:00"/>
    <s v="Productos"/>
    <s v="Oficina Difusión y Mercadeo/Oficina TIC"/>
    <s v="Número"/>
    <s v="Porcentaje de servicios de información implementados"/>
    <s v="Eficacia"/>
    <n v="5"/>
    <n v="0"/>
    <n v="0"/>
    <n v="5"/>
    <n v="0"/>
    <n v="0"/>
    <m/>
    <n v="0"/>
    <s v="Durante el trimestre se realizó el rediseño de la página de inicio de la Tienda Virtual, incorporando imágenes de la exposición “Conoce Colombia sin salir de casa”"/>
    <n v="0"/>
    <m/>
    <n v="0"/>
    <m/>
    <m/>
    <m/>
    <m/>
    <m/>
    <n v="0"/>
    <s v=""/>
    <s v=""/>
    <n v="0"/>
    <s v=""/>
  </r>
  <r>
    <n v="2"/>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campañas en medios digitales sobre la oferta de productos y servicios que genera la entidad."/>
    <d v="2020-03-01T00:00:00"/>
    <d v="2020-12-31T00:00:00"/>
    <s v="Campañas"/>
    <s v="Oficina Difusión y Mercadeo"/>
    <s v="Número"/>
    <s v="Porcentaje de servicios de información implementados"/>
    <s v="Eficacia"/>
    <n v="4"/>
    <n v="1"/>
    <n v="1"/>
    <n v="1"/>
    <n v="1"/>
    <n v="1"/>
    <s v="Se desarrolló tema para la siguente campaña: Catálogo de bienes y servicios_x000d__x000a_Se realizó la propuesta de catálogo digital de productos y servicios, la cual se encuentra en la ruta _x000d__x000a_https://issuu.com/agiraldo-igac.gov/docs/catalogo_bienes_2020_x000d__x000a_Desarrollo de seis (6) piezas para imagenes de campañas:_x000d__x000a_- Piezas campaña anticorrupción_x000d__x000a_Como parte de la campaña interna anticorrupción, se desarrollaron una serie de piezas para difundir ante los servidores del instituto la importancia de combatir la corrupción._x000d__x000a_-Video Certificado catastral._x000d__x000a_En este video se explica paso a paso cómo hacer la solicitud de certificado catastral_x000d__x000a_. Imagen campaña “Eres parte, comparte”_x000d__x000a_Se plantea la línea gráfica de la campaña “Eres parte, comparte” con la que se busca hacer partícipe a los servidores del Instituto (en primera instancia) de la amplia oferta de productos, servicios y conocimiento generado por la entidad_x000d__x000a_- Subtitulación video campaña anticorrupción. _x000d__x000a_Para garantizar la transmisión del mensaje del video sobre la lucha contra la corrupción, se subtitula el video para presentación en pantallas de la entidad._x000d__x000a_- Imagen Día de los bosques._x000d__x000a_Como parte de la campaña de difusión de productos de la entidad, se realiza esta pieza que reconoce el Día internacional de los bosques y presenta una publicación asociada al tema._x000d__x000a_- Imagen Día del agua._x000d__x000a_Como parte de la campaña de difusión de productos de la entidad, se realiza esta pieza que reconoce el Día mundial del agua y presenta una publicación asociada al tema."/>
    <n v="1"/>
    <s v="Campaña “Día del Suelo”:_x000d__x000a_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_x000a_"/>
    <n v="0"/>
    <m/>
    <n v="0"/>
    <m/>
    <m/>
    <m/>
    <m/>
    <m/>
    <n v="0.5"/>
    <n v="1"/>
    <n v="1"/>
    <n v="0"/>
    <n v="0"/>
  </r>
  <r>
    <n v="3"/>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y divulgar diferentes contenidos digitales y/o análogos sobre la información que genera el IGAC."/>
    <d v="2020-03-01T00:00:00"/>
    <d v="2020-12-31T00:00:00"/>
    <s v="Pendiente"/>
    <s v="Oficina Difusión y Mercadeo"/>
    <s v="Porcentaje"/>
    <s v="Porcentaje de servicios de información implementados"/>
    <s v="Eficacia"/>
    <n v="1"/>
    <n v="0.1"/>
    <n v="0.3"/>
    <n v="0.3"/>
    <n v="0.3"/>
    <n v="0.1"/>
    <s v="Diseño y divulgación de 53 piezas para contenidos digitales y análogos a nivel de las diferentes líneas de producción de la entidad"/>
    <n v="0.3"/>
    <s v="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
    <n v="0"/>
    <m/>
    <n v="0"/>
    <m/>
    <m/>
    <m/>
    <m/>
    <m/>
    <n v="0.4"/>
    <n v="1"/>
    <n v="1"/>
    <n v="0"/>
    <n v="0"/>
  </r>
  <r>
    <n v="4"/>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Participar en foros y/o charlas y/o talleres y/o capacitaciones que tengan como propósito posicionar la marca IGAC y su oferta institucional.  "/>
    <d v="2020-03-01T00:00:00"/>
    <d v="2020-12-31T00:00:00"/>
    <s v="Eventos"/>
    <s v="Oficina Difusión y Mercadeo"/>
    <s v="Número"/>
    <s v="Porcentaje de servicios de información implementados"/>
    <s v="Eficacia"/>
    <n v="22"/>
    <n v="2"/>
    <n v="6"/>
    <n v="6"/>
    <n v="8"/>
    <n v="2"/>
    <s v="Participación en dos (2) eventos a nivel nacional: 1. Atención evento macro rueda de negocios 2020 Rionegro (Antioquia) y 2. Congreso Nacional de Municipios 2020 en Cartagena (Bolívar)."/>
    <n v="8"/>
    <s v="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
    <n v="0"/>
    <m/>
    <n v="0"/>
    <m/>
    <m/>
    <m/>
    <m/>
    <m/>
    <n v="0.45454545454545453"/>
    <n v="1"/>
    <n v="1"/>
    <n v="0"/>
    <n v="0"/>
  </r>
  <r>
    <n v="5"/>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alianzas estratégicas con diferentes universidades a nivel nacional para intercambiar el conocimiento investigativo a través de la biblioteca virtual. "/>
    <d v="2020-04-01T00:00:00"/>
    <d v="2020-10-31T00:00:00"/>
    <s v="Pendiente"/>
    <s v="Oficina Difusión y Mercadeo"/>
    <s v="Número"/>
    <s v="Porcentaje de servicios de información implementados"/>
    <s v="Eficacia"/>
    <n v="15"/>
    <n v="0"/>
    <n v="5"/>
    <n v="5"/>
    <n v="5"/>
    <n v="0"/>
    <m/>
    <n v="0"/>
    <s v="Se enviaron 24 solicitudes a diferentes universidades y entidades públicas y/o privadas para los futuros procesos de convenios del Igac a través de los servicios de biblioteca virtual."/>
    <n v="0"/>
    <m/>
    <n v="0"/>
    <m/>
    <m/>
    <m/>
    <m/>
    <m/>
    <n v="0"/>
    <s v=""/>
    <n v="0"/>
    <n v="0"/>
    <n v="0"/>
  </r>
  <r>
    <n v="6"/>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Mercadeo del Instituto teniendo en cuenta las prioridades de la inversión para la actual vigencia."/>
    <d v="2020-03-01T00:00:00"/>
    <d v="2020-03-31T00:00:00"/>
    <s v="Plan de Mercadeo"/>
    <s v="Oficina Difusión y Mercadeo"/>
    <s v="Número"/>
    <s v="Porcentaje avance de los documentos de lineamientos técnicos realizados"/>
    <s v="Eficacia"/>
    <n v="1"/>
    <n v="1"/>
    <n v="0"/>
    <n v="0"/>
    <n v="0"/>
    <n v="1"/>
    <s v="Se diseño y entrego el documento que contiene el plan de mercadeo del instituto, disponible en el Drive evidencias del Proceso Gestión de Comunicaciones y Mercadeo"/>
    <n v="0"/>
    <m/>
    <n v="0"/>
    <m/>
    <n v="0"/>
    <m/>
    <m/>
    <m/>
    <m/>
    <m/>
    <n v="1"/>
    <n v="1"/>
    <s v=""/>
    <s v=""/>
    <s v=""/>
  </r>
  <r>
    <n v="7"/>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Mercadeo del Instituto teniendo en cuenta las prioridades de la inversión para la actual vigencia."/>
    <d v="2020-04-01T00:00:00"/>
    <d v="2020-12-31T00:00:00"/>
    <s v="Pendiente"/>
    <s v="Oficina Difusión y Mercadeo"/>
    <s v="Porcentaje"/>
    <s v="Porcentaje avance de los documentos de lineamientos técnicos realizados"/>
    <s v="Eficacia"/>
    <n v="1"/>
    <n v="0"/>
    <n v="0.4"/>
    <n v="0.3"/>
    <n v="0.3"/>
    <n v="0"/>
    <m/>
    <n v="0.4"/>
    <s v="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
    <n v="0"/>
    <m/>
    <n v="0"/>
    <m/>
    <m/>
    <m/>
    <m/>
    <m/>
    <n v="0.4"/>
    <s v=""/>
    <n v="1"/>
    <n v="0"/>
    <n v="0"/>
  </r>
  <r>
    <n v="8"/>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el análisis estratégico de productos (Publicaciones e investigaciones) que genera el IGAC."/>
    <d v="2020-10-01T00:00:00"/>
    <d v="2020-10-31T00:00:00"/>
    <s v=" análisis estratégico de productos"/>
    <s v="Oficina Difusión y Mercadeo"/>
    <s v="Número"/>
    <s v="Porcentaje avance de los documentos de lineamientos técnicos realizados"/>
    <s v="Eficacia"/>
    <n v="1"/>
    <n v="0"/>
    <n v="0"/>
    <n v="0"/>
    <n v="1"/>
    <n v="0"/>
    <m/>
    <n v="0"/>
    <m/>
    <n v="0"/>
    <m/>
    <n v="0"/>
    <m/>
    <m/>
    <m/>
    <m/>
    <m/>
    <n v="0"/>
    <s v=""/>
    <s v=""/>
    <s v=""/>
    <n v="0"/>
  </r>
  <r>
    <n v="9"/>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y monitoreo, asi como diseñar estrategias comerciales para el cumplimiento de la meta de ventas de contado en la Sede Central."/>
    <d v="2020-01-01T00:00:00"/>
    <d v="2020-12-31T00:00:00"/>
    <s v="Pendiente"/>
    <s v="Oficina Difusión y Mercadeo"/>
    <s v="Número"/>
    <s v="Porcentaje de cumplimiento de ingresos por venta de bienes y servicios de la entidad"/>
    <s v="Eficiencia"/>
    <n v="2937440077"/>
    <n v="579896528"/>
    <n v="751156288"/>
    <n v="765854290"/>
    <n v="840532971"/>
    <n v="230920811"/>
    <s v="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_x000a_correspondiente al 2,43% de la meta total anual, se obtuvieron ingresos de contado por valor de $_x000d__x000a_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
    <n v="129862964"/>
    <s v="Para el segundo trimestre se obtubieron ingresos para la sede central de $129.862.964. Fuente SIIF"/>
    <n v="0"/>
    <m/>
    <n v="0"/>
    <m/>
    <m/>
    <m/>
    <m/>
    <m/>
    <n v="0.12282251400630019"/>
    <n v="0.39821037004036003"/>
    <n v="0.1728840802834363"/>
    <n v="0"/>
    <n v="0"/>
  </r>
  <r>
    <n v="10"/>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 asi como diseñar estrategias comerciales para el cumplimiento de la meta de ventas de contado en las 22 Direcciones Territoriales"/>
    <d v="2020-01-01T00:00:00"/>
    <d v="2020-12-31T00:00:00"/>
    <s v="Pendiente"/>
    <s v="Oficina Difusión y Mercadeo"/>
    <s v="Número"/>
    <s v="Porcentaje de cumplimiento de ingresos por venta de bienes y servicios de la entidad"/>
    <s v="Eficiencia"/>
    <n v="6266559923"/>
    <n v="1237116757"/>
    <n v="1602472141"/>
    <n v="1633827985"/>
    <n v="1793143040"/>
    <n v="1105981960"/>
    <s v="La meta establecida para el mes de enero en las DT es de $286.815,918,de las cuales ingresaron $357.531.500 correspondinte 3,88%de cumplimiento sobre el total /// La meta establecida para las direcciones territoriales en el mes de febrero estaba fijada en_x000d__x000a_$476.992.395 correspondiente al 5,18% de la meta total anual, se obtuvieron ingresos de contado_x000d__x000a_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
    <n v="234758682"/>
    <s v="Para el segundo trimestre las Direcciones Territoriales a nivel nacional se generaron ingreos por $ 234.758.682. Fuente SIIF"/>
    <n v="0"/>
    <m/>
    <n v="0"/>
    <m/>
    <m/>
    <m/>
    <m/>
    <m/>
    <n v="0.21395161914579525"/>
    <n v="0.89399965988820573"/>
    <n v="0.14649782420148794"/>
    <n v="0"/>
    <n v="0"/>
  </r>
  <r>
    <n v="11"/>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
    <d v="2020-01-01T00:00:00"/>
    <d v="2020-12-31T00:00:00"/>
    <s v="Pendiente"/>
    <s v="Oficina Difusión y Mercadeo"/>
    <s v="Número"/>
    <s v="Porcentaje de cumplimiento de ingresos por venta de bienes y servicios de la entidad"/>
    <s v="Eficiencia"/>
    <n v="62029000000"/>
    <n v="13268003100"/>
    <n v="15302554300"/>
    <n v="16816061900"/>
    <n v="16642380700"/>
    <n v="4024582676"/>
    <s v="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_x000a_Por la dependencia de Catastro se registraron unos ingresos de $1.894.886.144_x000d__x000a_Las dependencias Agrología, CIAF, Geografía y Cartografía no generaron ingresos por convenios para el mes de marzo de 2020._x000d__x000a_"/>
    <n v="298681000"/>
    <s v="Para el segundo trimestre se generaron ingresos por convenios por valor de $298.681.000. Fuente SIIF"/>
    <n v="0"/>
    <m/>
    <n v="0"/>
    <m/>
    <m/>
    <m/>
    <m/>
    <m/>
    <n v="6.9697458866014278E-2"/>
    <n v="0.30332994691567416"/>
    <n v="1.9518375438798474E-2"/>
    <n v="0"/>
    <n v="0"/>
  </r>
  <r>
    <n v="12"/>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comunicaciones de la Entidad para la vigencia 2020"/>
    <d v="2020-03-01T00:00:00"/>
    <d v="2020-03-31T00:00:00"/>
    <s v="Plan de comunicaciones"/>
    <s v="Oficina Difusión y Mercadeo"/>
    <s v="Número"/>
    <s v="Porcentaje avance Implementación Estrategía de comunicación."/>
    <s v="Eficacia"/>
    <n v="1"/>
    <n v="1"/>
    <n v="0"/>
    <n v="0"/>
    <n v="0"/>
    <n v="0"/>
    <s v="Se diseño y entrego el documento que contiene el plan de comunicaciones del instituto, disponible en el Drive evidencias del Proceso Gestión de Comunicaciones y Mercadeo"/>
    <n v="1"/>
    <s v="Se diseño y entrego el documento que contiene el plan de comunicaciones del instituto, disponible en el Drive evidencias del Proceso Gestión de Comunicaciones y Mercadeo"/>
    <n v="0"/>
    <m/>
    <n v="0"/>
    <m/>
    <m/>
    <m/>
    <m/>
    <m/>
    <n v="1"/>
    <n v="0"/>
    <s v=""/>
    <s v=""/>
    <s v=""/>
  </r>
  <r>
    <n v="13"/>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comunicaciones de la Entidad para la vigencia 2020"/>
    <d v="2020-04-01T00:00:00"/>
    <d v="2020-12-31T00:00:00"/>
    <s v="Plan de comunicaciones"/>
    <s v="Oficina Difusión y Mercadeo"/>
    <s v="Porcentaje"/>
    <s v="Porcentaje avance Implementación Estrategía de comunicación."/>
    <s v="Eficacia"/>
    <n v="1"/>
    <n v="0"/>
    <n v="0.4"/>
    <n v="0.3"/>
    <n v="0.3"/>
    <n v="0"/>
    <m/>
    <n v="0.4"/>
    <s v="Se avanzó en un 40% en la implementación del Plan de Comuniaciones Se ha venido posicionando al Instituto como una entidad en proceso de modernización y_x000d__x000a_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
    <n v="0"/>
    <m/>
    <n v="0"/>
    <m/>
    <m/>
    <m/>
    <m/>
    <m/>
    <n v="0.4"/>
    <s v=""/>
    <n v="1"/>
    <n v="0"/>
    <n v="0"/>
  </r>
  <r>
    <n v="14"/>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la estrategia de divulgación instuticional de la política de catastro multipropósito según los lineamientos y metas del Plan de Desarrollo  Nacional PND 2018-2022."/>
    <d v="2020-03-01T00:00:00"/>
    <d v="2020-03-31T00:00:00"/>
    <s v="Estrategia"/>
    <s v="Oficina Difusión y Mercadeo/Oficina TIC"/>
    <s v="Número"/>
    <s v="Porcentaje avance Implementación Estrategía de comunicación."/>
    <s v="Eficacia"/>
    <n v="1"/>
    <n v="1"/>
    <n v="0"/>
    <n v="0"/>
    <n v="0"/>
    <n v="0"/>
    <s v="Se diseño y entrego el documento que contiene la estrategia de divulgación de la política de catastro multipropósito del instituto, disponible en las evidencias del Drive del Proceso Gestión de Comunicaciones y Mercadeo"/>
    <n v="1"/>
    <s v="Se diseño y entrego el documento que contiene la estrategia de divulgación de la política de catastro multipropósito del instituto, disponible en las evidencias del Drive del Proceso Gestión de Comunicaciones y Mercadeo"/>
    <n v="0"/>
    <m/>
    <n v="0"/>
    <m/>
    <m/>
    <m/>
    <m/>
    <m/>
    <n v="1"/>
    <n v="0"/>
    <s v=""/>
    <s v=""/>
    <s v=""/>
  </r>
  <r>
    <n v="15"/>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la estrategia de divulgación instuticional de la política de catastro multipropósito según los lineamientos y metas del Plan de Desarrollo  Nacional PND 2018-2022."/>
    <d v="2020-03-01T00:00:00"/>
    <d v="2020-12-31T00:00:00"/>
    <s v="Estrategia"/>
    <s v="Oficina Difusión y Mercadeo"/>
    <s v="Porcentaje"/>
    <s v="Porcentaje avance Implementación Estrategía de comunicación."/>
    <s v="Eficacia"/>
    <n v="1"/>
    <n v="0.25"/>
    <n v="0.25"/>
    <n v="0.25"/>
    <n v="0.25"/>
    <n v="0"/>
    <m/>
    <n v="0.5"/>
    <s v="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
    <n v="0"/>
    <m/>
    <n v="0"/>
    <m/>
    <m/>
    <m/>
    <m/>
    <m/>
    <n v="0.5"/>
    <n v="0"/>
    <n v="1"/>
    <n v="0"/>
    <n v="0"/>
  </r>
  <r>
    <n v="16"/>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ctualizar la información documentada  vigente del proceso."/>
    <d v="2020-08-01T00:00:00"/>
    <d v="2020-08-31T00:00:00"/>
    <s v="Pendiente"/>
    <s v="Oficina Difusión y Mercadeo"/>
    <s v="Porcentaje"/>
    <s v="Porcentaje de implementación de la estrategia de divulgación ejecutada "/>
    <s v="Eficacia"/>
    <n v="1"/>
    <n v="0"/>
    <n v="0"/>
    <n v="1"/>
    <n v="0"/>
    <n v="0"/>
    <m/>
    <n v="0"/>
    <m/>
    <n v="0"/>
    <m/>
    <n v="0"/>
    <m/>
    <m/>
    <m/>
    <m/>
    <m/>
    <n v="0"/>
    <s v=""/>
    <s v=""/>
    <n v="0"/>
    <s v=""/>
  </r>
  <r>
    <n v="17"/>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las actividades contempladas en el plan anticorrupción a cargo del proceso."/>
    <d v="2020-04-01T00:00:00"/>
    <d v="2020-12-31T00:00:00"/>
    <s v="Pendiente"/>
    <s v="Oficina Difusión y Mercadeo"/>
    <s v="Porcentaje"/>
    <s v="Porcentaje de implementación de la estrategia de divulgación ejecutada "/>
    <s v="Eficacia"/>
    <n v="1"/>
    <n v="0.25"/>
    <n v="0.25"/>
    <n v="0.25"/>
    <n v="0.25"/>
    <n v="0"/>
    <m/>
    <n v="0.5"/>
    <s v="Durante el primer y segundo trimestre se avanzó en un 50% en la realización de las actividades contempladas en el Plan Anticorrupción. "/>
    <n v="0"/>
    <m/>
    <n v="0"/>
    <m/>
    <m/>
    <m/>
    <m/>
    <m/>
    <n v="0.5"/>
    <n v="0"/>
    <n v="1"/>
    <n v="0"/>
    <n v="0"/>
  </r>
  <r>
    <n v="18"/>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dentificar las acciones de mejora relacionadas al cumplimiento del FURAG que apliquen al proceso"/>
    <d v="2020-06-01T00:00:00"/>
    <d v="2020-06-30T00:00:00"/>
    <s v="Pendiente"/>
    <s v="Oficina Difusión y Mercadeo"/>
    <s v="Porcentaje"/>
    <s v="Porcentaje de implementación de la estrategia de divulgación ejecutada "/>
    <s v="Eficacia"/>
    <n v="1"/>
    <n v="0"/>
    <n v="1"/>
    <n v="0"/>
    <n v="0"/>
    <n v="0"/>
    <m/>
    <n v="1"/>
    <s v="Revisado y validado el ejercicio de identificación de las acciones de mejora  se evidenció  que no existen acciones relacionadas en el cumplimiento del FURAG que le apliquen al  proceso. "/>
    <n v="0"/>
    <m/>
    <n v="0"/>
    <m/>
    <m/>
    <m/>
    <m/>
    <m/>
    <n v="1"/>
    <s v=""/>
    <n v="1"/>
    <s v=""/>
    <s v=""/>
  </r>
  <r>
    <n v="19"/>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visar y actualizar el mapa de riesgos del proceso de acuerdo a la politica de riesgo aprobada"/>
    <d v="2020-07-01T00:00:00"/>
    <d v="2020-07-31T00:00:00"/>
    <s v="Pendiente"/>
    <s v="Oficina Difusión y Mercadeo"/>
    <s v="Porcentaje"/>
    <s v="Porcentaje de implementación de la estrategia de divulgación ejecutada "/>
    <s v="Eficacia"/>
    <n v="1"/>
    <n v="0"/>
    <n v="0"/>
    <n v="1"/>
    <n v="0"/>
    <n v="0"/>
    <m/>
    <n v="0"/>
    <m/>
    <n v="0"/>
    <m/>
    <n v="0"/>
    <m/>
    <m/>
    <m/>
    <m/>
    <m/>
    <n v="0"/>
    <s v=""/>
    <s v=""/>
    <n v="0"/>
    <s v=""/>
  </r>
  <r>
    <n v="1"/>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seguimiento al funcionamiento y mantenimiento asignadores de turno (digiturno) instalados"/>
    <d v="2020-05-01T00:00:00"/>
    <d v="2020-11-30T00:00:00"/>
    <s v="Pendiente"/>
    <s v="GIT Servicio al ciudadano "/>
    <s v="Porcentaje"/>
    <s v="Porcentaje de avance en las actividades de fortalecimiento del servicio al ciudadano "/>
    <s v="Eficiencia"/>
    <n v="1"/>
    <n v="0"/>
    <n v="0.3"/>
    <n v="0.3"/>
    <n v="0.4"/>
    <n v="0"/>
    <m/>
    <n v="0.3"/>
    <s v="Se adjunta correo electrónico solicitando diagnostico del estado de los digiturnos."/>
    <n v="0"/>
    <m/>
    <n v="0"/>
    <m/>
    <m/>
    <m/>
    <m/>
    <m/>
    <n v="0.3"/>
    <s v=""/>
    <n v="1"/>
    <n v="0"/>
    <n v="0"/>
  </r>
  <r>
    <n v="2"/>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Fortalecer los canales de atencion ciudadana . Correo electronico, presencial, virtual y telefonico "/>
    <d v="2020-03-01T00:00:00"/>
    <d v="2020-12-31T00:00:00"/>
    <s v="Pendiente"/>
    <s v="GIT Servicio al ciudadano "/>
    <s v="Porcentaje"/>
    <s v="Porcentaje de avance en las actividades de fortalecimiento del servicio al ciudadano "/>
    <s v="Eficiencia"/>
    <n v="1"/>
    <n v="0.25"/>
    <n v="0.25"/>
    <n v="0.25"/>
    <n v="0.25"/>
    <n v="0.25"/>
    <s v="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
    <n v="0.25"/>
    <s v="Se realizó enrutamiento del #367 de operador TIGO a la troncal Sip Virtual de ETB"/>
    <n v="0"/>
    <m/>
    <n v="0"/>
    <m/>
    <m/>
    <m/>
    <m/>
    <m/>
    <n v="0.5"/>
    <n v="1"/>
    <n v="1"/>
    <n v="0"/>
    <n v="0"/>
  </r>
  <r>
    <n v="3"/>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Tercer Encuentro Nacional de Servicio al Ciudadano "/>
    <d v="2020-08-01T00:00:00"/>
    <d v="2020-09-30T00:00:00"/>
    <s v="Pendiente"/>
    <s v="GIT Servicio al ciudadano "/>
    <s v="Porcentaje"/>
    <s v="Porcentaje de avance en las actividades de fortalecimiento del servicio al ciudadano "/>
    <s v="Eficiencia"/>
    <n v="1"/>
    <n v="0"/>
    <n v="0"/>
    <n v="1"/>
    <n v="0"/>
    <n v="0"/>
    <m/>
    <n v="0"/>
    <m/>
    <n v="0"/>
    <m/>
    <n v="0"/>
    <m/>
    <m/>
    <m/>
    <m/>
    <m/>
    <n v="0"/>
    <s v=""/>
    <s v=""/>
    <n v="0"/>
    <s v=""/>
  </r>
  <r>
    <n v="4"/>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arantizar acceso a la  informacion  a los ciudadanos  con discapacidad  visual y auditiva tanto  en el canal  virtual como presencial (tutoriales,  señaletica  y medios  electronicos)"/>
    <d v="2020-07-01T00:00:00"/>
    <d v="2020-11-30T00:00:00"/>
    <s v="Pendiente"/>
    <s v="GIT Servicio al ciudadano "/>
    <s v="Porcentaje"/>
    <s v="Porcentaje de avance en las actividades de fortalecimiento del servicio al ciudadano "/>
    <s v="Eficiencia"/>
    <n v="1"/>
    <n v="0"/>
    <n v="0"/>
    <n v="0.5"/>
    <n v="0.5"/>
    <n v="0"/>
    <m/>
    <n v="0"/>
    <m/>
    <n v="0"/>
    <m/>
    <n v="0"/>
    <m/>
    <m/>
    <m/>
    <m/>
    <m/>
    <n v="0"/>
    <s v=""/>
    <s v=""/>
    <n v="0"/>
    <n v="0"/>
  </r>
  <r>
    <n v="5"/>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estionar la administración de los tramites, OPAS y/o servicios en la plataforma SUIT (Sistema Único de Información de Trámites)"/>
    <d v="2020-04-01T00:00:00"/>
    <d v="2020-10-31T00:00:00"/>
    <s v="Pendiente"/>
    <s v="GIT Servicio al ciudadano "/>
    <s v="Porcentaje"/>
    <s v="Porcentaje de avance en las actividades de fortalecimiento del servicio al ciudadano "/>
    <s v="Eficiencia"/>
    <n v="1"/>
    <n v="0"/>
    <n v="0.3"/>
    <n v="0.2"/>
    <n v="0.5"/>
    <n v="0"/>
    <m/>
    <n v="0.3"/>
    <s v="Se adjunta las mesas de trabajo realizadas con la Subdirección de Catastro, Cartografía y Agrología y las respectivas presentaciones"/>
    <n v="0"/>
    <m/>
    <n v="0"/>
    <m/>
    <m/>
    <m/>
    <m/>
    <m/>
    <n v="0.3"/>
    <s v=""/>
    <n v="1"/>
    <n v="0"/>
    <n v="0"/>
  </r>
  <r>
    <n v="6"/>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las encuestas de satisfacción y niveles de oportunidad  "/>
    <d v="2020-11-01T00:00:00"/>
    <d v="2020-11-30T00:00:00"/>
    <s v="Pendiente"/>
    <s v="GIT Servicio al ciudadano "/>
    <s v="Porcentaje"/>
    <s v="Porcentaje de avance en las actividades de fortalecimiento del servicio al ciudadano "/>
    <s v="Eficiencia"/>
    <n v="1"/>
    <n v="0"/>
    <n v="0"/>
    <n v="0"/>
    <n v="1"/>
    <n v="0"/>
    <m/>
    <n v="0"/>
    <m/>
    <n v="0"/>
    <m/>
    <n v="0"/>
    <m/>
    <m/>
    <m/>
    <m/>
    <m/>
    <n v="0"/>
    <s v=""/>
    <s v=""/>
    <s v=""/>
    <n v="0"/>
  </r>
  <r>
    <n v="7"/>
    <x v="3"/>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Realizar seguimiento mensual al cumplimiento de PQRDS en Sede Central y Direcciones Territoriales"/>
    <d v="2020-01-01T00:00:00"/>
    <d v="2020-12-31T00:00:00"/>
    <s v="Pendiente"/>
    <s v="GIT Servicio al ciudadano "/>
    <s v="Porcentaje"/>
    <s v="(Nùmero) Porcentaje de PQRD atendidas con oportunidad"/>
    <s v="Eficacia"/>
    <n v="1"/>
    <n v="0.14000000000000001"/>
    <n v="0.31"/>
    <n v="0.27"/>
    <n v="0.28000000000000003"/>
    <n v="0.14000000000000001"/>
    <s v="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
    <n v="0.31"/>
    <s v="Se adjuntan los correos y mesas de trabajo con las direcciones territoriales frente al seguimiento de las PQR"/>
    <n v="0"/>
    <m/>
    <n v="0"/>
    <m/>
    <m/>
    <m/>
    <m/>
    <m/>
    <n v="0.45"/>
    <n v="1"/>
    <n v="1"/>
    <n v="0"/>
    <n v="0"/>
  </r>
  <r>
    <n v="8"/>
    <x v="3"/>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Elaborar reporte mensual del cumplimiento de las PQRDS para entregar a Dirección General y Control Interno "/>
    <d v="2020-01-01T00:00:00"/>
    <d v="2020-11-30T00:00:00"/>
    <s v="Pendiente"/>
    <s v="GIT Servicio al ciudadano "/>
    <s v="Porcentaje"/>
    <s v="(Nùmero) Porcentaje de PQRD atendidas con oportunidad"/>
    <s v="Eficacia"/>
    <n v="1"/>
    <n v="0.18"/>
    <n v="0.27"/>
    <n v="0.27"/>
    <n v="0.28000000000000003"/>
    <n v="0.11"/>
    <s v="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
    <n v="0.27"/>
    <s v="Se adjunta la publicación del Informe de las PQR del primer trimestre de 2020."/>
    <n v="0"/>
    <m/>
    <n v="0"/>
    <m/>
    <m/>
    <m/>
    <m/>
    <m/>
    <n v="0.38"/>
    <n v="0.61111111111111116"/>
    <n v="1"/>
    <n v="0"/>
    <n v="0"/>
  </r>
  <r>
    <n v="9"/>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Solicitar a las diferentes áreas del IGAC  las características de los grupos de valor y/o grupos de intéres de sus procesos"/>
    <d v="2020-07-01T00:00:00"/>
    <d v="2020-07-31T00:00:00"/>
    <s v="Pendiente"/>
    <s v="GIT Servicio al ciudadano "/>
    <s v="Porcentaje"/>
    <s v="Porcentaje de Avance del Documento de Caracterización de los grupos de valor y/o grupos de interés del IGAC "/>
    <s v="Eficiencia"/>
    <n v="1"/>
    <n v="0"/>
    <n v="0"/>
    <n v="1"/>
    <n v="0"/>
    <n v="0"/>
    <m/>
    <n v="0"/>
    <m/>
    <n v="0"/>
    <m/>
    <n v="0"/>
    <m/>
    <m/>
    <m/>
    <m/>
    <m/>
    <n v="0"/>
    <s v=""/>
    <s v=""/>
    <n v="0"/>
    <s v=""/>
  </r>
  <r>
    <n v="10"/>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Elaborar  el documento de la Caracterización de grupos de valor y/o grupos de interés de acuerdo a la información suministrada por las diferentes áreas"/>
    <d v="2020-11-01T00:00:00"/>
    <d v="2020-11-30T00:00:00"/>
    <s v="Pendiente"/>
    <s v="GIT Servicio al ciudadano "/>
    <s v="Número"/>
    <s v="Porcentaje de Avance del Documento de Caracterización de los grupos de valor y/o grupos de interés del IGAC "/>
    <s v="Eficiencia"/>
    <n v="1"/>
    <n v="0"/>
    <n v="0"/>
    <n v="0"/>
    <n v="1"/>
    <n v="0.11"/>
    <m/>
    <n v="0"/>
    <m/>
    <n v="0"/>
    <m/>
    <n v="0"/>
    <m/>
    <m/>
    <m/>
    <m/>
    <m/>
    <n v="0.11"/>
    <s v=""/>
    <s v=""/>
    <s v=""/>
    <n v="0"/>
  </r>
  <r>
    <n v="11"/>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Publicar y difundir en la pagina web e igacnet la Caracterización de grupos de valor y/o grupos de interés"/>
    <d v="2020-12-01T00:00:00"/>
    <d v="2020-12-31T00:00:00"/>
    <s v="Pendiente"/>
    <s v="GIT Servicio al ciudadano "/>
    <s v="Número"/>
    <s v="Porcentaje de Avance del Documento de Caracterización de los grupos de valor y/o grupos de interés del IGAC "/>
    <s v="Eficiencia"/>
    <n v="1"/>
    <n v="0"/>
    <n v="0"/>
    <n v="0"/>
    <n v="1"/>
    <n v="0.11"/>
    <m/>
    <n v="0"/>
    <m/>
    <n v="0"/>
    <m/>
    <n v="0"/>
    <m/>
    <m/>
    <m/>
    <m/>
    <m/>
    <n v="0.11"/>
    <s v=""/>
    <s v=""/>
    <s v=""/>
    <n v="0"/>
  </r>
  <r>
    <n v="12"/>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Socializar, Consolidar y publicar  el cronograma de participación ciudadana a los responsables de los espacios de participacion incluidos en el mismo."/>
    <d v="2020-04-01T00:00:00"/>
    <d v="2020-05-31T00:00:00"/>
    <s v="Pendiente"/>
    <s v="GIT Servicio al ciudadano "/>
    <s v="Porcentaje"/>
    <s v="Porcentaje de avance implementado del Plan de participación ciudadana."/>
    <s v="Eficiencia"/>
    <n v="1"/>
    <n v="0"/>
    <n v="1"/>
    <n v="0"/>
    <n v="0"/>
    <n v="0"/>
    <m/>
    <n v="1"/>
    <s v="Se adjunta el pantallazo en donde se generaba el espacio de participación de la ciudadanía en el cronograma de participación, así como el cronograma ya consolidado"/>
    <n v="0"/>
    <m/>
    <n v="0"/>
    <m/>
    <m/>
    <m/>
    <m/>
    <m/>
    <n v="1"/>
    <s v=""/>
    <n v="1"/>
    <s v=""/>
    <s v=""/>
  </r>
  <r>
    <n v="13"/>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seguimiento al cumplimiento del cronograma de Participación ciudadana"/>
    <d v="2020-05-01T00:00:00"/>
    <d v="2020-12-31T00:00:00"/>
    <s v="Pendiente"/>
    <s v="GIT Servicio al ciudadano "/>
    <s v="Porcentaje"/>
    <s v="Porcentaje de avance implementado del Plan de participación ciudadana."/>
    <s v="Eficiencia"/>
    <n v="1"/>
    <n v="0"/>
    <n v="0.34"/>
    <n v="0.33"/>
    <n v="0.33"/>
    <n v="0"/>
    <m/>
    <n v="0.34"/>
    <s v="Se adjunta las solicitudes realizadas a las D.T.  de Caquetá y Bolívar y a la Oficina de Planeación y la Subdirección de Catastro, así como la matriz de seguimiento"/>
    <n v="0"/>
    <m/>
    <n v="0"/>
    <m/>
    <m/>
    <m/>
    <m/>
    <m/>
    <n v="0.34"/>
    <s v=""/>
    <n v="1"/>
    <n v="0"/>
    <n v="0"/>
  </r>
  <r>
    <n v="14"/>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Consolidar y publicar a nivel nacional el seguimiento de rendición de cuentas permanente"/>
    <d v="2020-05-01T00:00:00"/>
    <d v="2020-12-31T00:00:00"/>
    <s v="Pendiente"/>
    <s v="GIT Servicio al ciudadano "/>
    <s v="Porcentaje"/>
    <s v="Porcentaje de avance implementado del Plan de participación ciudadana."/>
    <s v="Eficiencia"/>
    <n v="1"/>
    <n v="0"/>
    <n v="0.34"/>
    <n v="0.33"/>
    <n v="0.33"/>
    <n v="0"/>
    <m/>
    <n v="0.34"/>
    <s v="Se adjunta las solicitudes realizadas a las Direcciones Territoriales participantes y al GIT Gestión Contractual, así como la matriz de seguimiento."/>
    <n v="0"/>
    <m/>
    <n v="0"/>
    <m/>
    <m/>
    <m/>
    <m/>
    <m/>
    <n v="0.34"/>
    <s v=""/>
    <n v="1"/>
    <n v="0"/>
    <n v="0"/>
  </r>
  <r>
    <n v="15"/>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un evento de Rendición de cuentas de la vigencia "/>
    <d v="2020-12-01T00:00:00"/>
    <d v="2020-12-31T00:00:00"/>
    <s v="Pendiente"/>
    <s v="GIT Servicio al ciudadano "/>
    <s v="Número"/>
    <s v="Porcentaje de avance implementado del Plan de participación ciudadana."/>
    <s v="Eficiencia"/>
    <n v="1"/>
    <n v="0"/>
    <n v="0"/>
    <n v="0"/>
    <n v="1"/>
    <n v="0"/>
    <m/>
    <n v="0"/>
    <m/>
    <n v="0"/>
    <m/>
    <n v="0"/>
    <m/>
    <m/>
    <m/>
    <m/>
    <m/>
    <n v="0"/>
    <s v=""/>
    <s v=""/>
    <s v=""/>
    <n v="0"/>
  </r>
  <r>
    <n v="16"/>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Viabilizar la difusión de la mision  institutcional del IGAC  en una lengua nativa "/>
    <d v="2020-07-01T00:00:00"/>
    <d v="2020-12-31T00:00:00"/>
    <s v="Pendiente"/>
    <s v="GIT Servicio al ciudadano "/>
    <s v="Porcentaje"/>
    <s v="Porcentaje de avance implementado del Plan de participación ciudadana."/>
    <s v="Eficiencia"/>
    <n v="1"/>
    <n v="0"/>
    <n v="0"/>
    <n v="0.5"/>
    <n v="0.5"/>
    <n v="0"/>
    <m/>
    <n v="0"/>
    <s v="Esta actividad no estaba programada para este  trimestre, quedo registrado para el mes de julio y diciembre"/>
    <n v="0"/>
    <m/>
    <n v="0"/>
    <m/>
    <m/>
    <m/>
    <m/>
    <m/>
    <n v="0"/>
    <s v=""/>
    <s v=""/>
    <n v="0"/>
    <n v="0"/>
  </r>
  <r>
    <n v="17"/>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7-01T00:00:00"/>
    <d v="2020-09-30T00:00:00"/>
    <s v="Pendiente"/>
    <s v="GIT Servicio al ciudadano "/>
    <s v="Número"/>
    <s v="Avance en la actualización, implementación y seguimiento de las actividades de MIPG"/>
    <s v="Producto"/>
    <n v="4"/>
    <n v="0"/>
    <n v="0"/>
    <n v="4"/>
    <n v="0"/>
    <n v="0"/>
    <m/>
    <n v="0"/>
    <m/>
    <n v="0"/>
    <m/>
    <n v="0"/>
    <m/>
    <m/>
    <m/>
    <m/>
    <m/>
    <n v="0"/>
    <s v=""/>
    <s v=""/>
    <n v="0"/>
    <s v=""/>
  </r>
  <r>
    <n v="18"/>
    <x v="3"/>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 al ciudadano "/>
    <s v="Porcentaje"/>
    <s v="Avance en la actualización, implementación y seguimiento de las actividades de MIPG"/>
    <s v="Producto"/>
    <n v="1"/>
    <n v="0"/>
    <n v="0.3"/>
    <n v="0.3"/>
    <n v="0.4"/>
    <n v="0"/>
    <m/>
    <n v="0.3"/>
    <s v="Se realizó el reporte del primer cuatrimestre del Plan anticorrupción"/>
    <n v="0"/>
    <m/>
    <n v="0"/>
    <m/>
    <m/>
    <m/>
    <m/>
    <m/>
    <n v="0.3"/>
    <s v=""/>
    <n v="1"/>
    <n v="0"/>
    <n v="0"/>
  </r>
  <r>
    <n v="19"/>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 al ciudadano "/>
    <s v="Porcentaje"/>
    <s v="Avance en la actualización, implementación y seguimiento de las actividades de MIPG"/>
    <s v="Producto"/>
    <n v="1"/>
    <n v="0"/>
    <n v="0"/>
    <n v="1"/>
    <n v="0"/>
    <n v="0"/>
    <m/>
    <n v="0"/>
    <m/>
    <n v="0"/>
    <m/>
    <n v="0"/>
    <m/>
    <m/>
    <m/>
    <m/>
    <m/>
    <n v="0"/>
    <s v=""/>
    <s v=""/>
    <n v="0"/>
    <s v=""/>
  </r>
  <r>
    <n v="20"/>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T Servicio al ciudadano "/>
    <s v="Porcentaje"/>
    <s v="Avance en la actualización, implementación y seguimiento de las actividades de MIPG"/>
    <s v="Producto"/>
    <n v="1"/>
    <n v="0"/>
    <n v="0"/>
    <n v="0.4"/>
    <n v="0.6"/>
    <n v="0"/>
    <m/>
    <n v="0"/>
    <m/>
    <n v="0"/>
    <m/>
    <n v="0"/>
    <m/>
    <m/>
    <m/>
    <m/>
    <m/>
    <n v="0"/>
    <s v=""/>
    <s v=""/>
    <n v="0"/>
    <n v="0"/>
  </r>
  <r>
    <n v="21"/>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 al ciudadano "/>
    <s v="Porcentaje"/>
    <s v="Avance en la actualización, implementación y seguimiento de las actividades de MIPG"/>
    <s v="Producto"/>
    <n v="1"/>
    <n v="0"/>
    <n v="0"/>
    <n v="1"/>
    <n v="0"/>
    <n v="0"/>
    <m/>
    <n v="0"/>
    <m/>
    <n v="0"/>
    <m/>
    <n v="0"/>
    <m/>
    <m/>
    <m/>
    <m/>
    <m/>
    <n v="0"/>
    <s v=""/>
    <s v=""/>
    <n v="0"/>
    <s v=""/>
  </r>
  <r>
    <n v="1"/>
    <x v="4"/>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Cartografía  y/o Agrología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
    <n v="0"/>
    <m/>
    <n v="0"/>
    <m/>
    <m/>
    <m/>
    <m/>
    <m/>
    <n v="0"/>
    <s v=""/>
    <s v=""/>
    <n v="0"/>
    <n v="0"/>
  </r>
  <r>
    <n v="2"/>
    <x v="4"/>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Geografía y/o Catastro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
    <n v="0"/>
    <m/>
    <n v="0"/>
    <m/>
    <m/>
    <m/>
    <m/>
    <m/>
    <n v="0"/>
    <s v=""/>
    <s v=""/>
    <n v="0"/>
    <n v="0"/>
  </r>
  <r>
    <n v="3"/>
    <x v="4"/>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Preparar los contenidos y  material de apoyo para la difusión de información técnico cientifica relacionada con la oficina CIAF "/>
    <d v="2020-06-01T00:00:00"/>
    <d v="2020-11-30T00:00:00"/>
    <s v="Material desarrollado"/>
    <s v="Oficina CIAF"/>
    <s v="Número"/>
    <s v="Eventos de difusión de información técnico cientifica realizados"/>
    <s v="Eficacia"/>
    <n v="5"/>
    <n v="0"/>
    <n v="1"/>
    <n v="3"/>
    <n v="1"/>
    <n v="0"/>
    <m/>
    <n v="1"/>
    <s v="En el mes de junio se preparo la primera jornada técnico cientifica virtual enmarcada en la comixta de Perú, para lo cual el CIAF presento el proceso de desarrollo de generación de Cartografía en el IGAC."/>
    <n v="0"/>
    <m/>
    <n v="0"/>
    <m/>
    <m/>
    <m/>
    <m/>
    <m/>
    <n v="0.2"/>
    <s v=""/>
    <n v="1"/>
    <n v="0"/>
    <n v="0"/>
  </r>
  <r>
    <n v="4"/>
    <x v="4"/>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articipar  y compilar las memorias técnicas de los  eventos de difusión de información técnico cientifica relacionada con las actividades de la oficina CIAF "/>
    <d v="2020-06-01T00:00:00"/>
    <d v="2020-11-30T00:00:00"/>
    <s v="Memorias técnicas"/>
    <s v="Oficina CIAF"/>
    <s v="Número"/>
    <s v="Eventos de difusión de información técnico cientifica realizados"/>
    <s v="Eficacia"/>
    <n v="5"/>
    <n v="0"/>
    <n v="1"/>
    <n v="3"/>
    <n v="1"/>
    <n v="0"/>
    <m/>
    <n v="0"/>
    <s v="Los días 25 y 30 de junio se realizo la primera jornada técnico cientifica denominada &quot;Manejo y uso de imágenes PeruSAT-1 para la Gestión del Territorio”"/>
    <n v="0"/>
    <m/>
    <n v="0"/>
    <m/>
    <m/>
    <m/>
    <m/>
    <m/>
    <n v="0"/>
    <s v=""/>
    <n v="0"/>
    <n v="0"/>
    <n v="0"/>
  </r>
  <r>
    <n v="5"/>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rediseñar el  Programa Académico del CIAF para su implementación en el segundo semestre de 2020"/>
    <d v="2020-07-01T00:00:00"/>
    <d v="2020-07-15T00:00:00"/>
    <s v="Documento del programa académico"/>
    <s v="Oficina CIAF"/>
    <s v="Porcentaje"/>
    <s v="Avance en la implementación de la oferta académica"/>
    <s v="Eficacia"/>
    <n v="1"/>
    <n v="0"/>
    <n v="0"/>
    <n v="1"/>
    <n v="0"/>
    <n v="0"/>
    <m/>
    <n v="0"/>
    <m/>
    <n v="0"/>
    <m/>
    <n v="0"/>
    <m/>
    <m/>
    <m/>
    <m/>
    <m/>
    <n v="0"/>
    <s v=""/>
    <s v=""/>
    <n v="0"/>
    <s v=""/>
  </r>
  <r>
    <n v="6"/>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actualizar los contenidos de los cursos que conforman el programa académico del CIAF"/>
    <d v="2020-07-01T00:00:00"/>
    <d v="2020-12-31T00:00:00"/>
    <s v="Contenidos actualizados por módulo."/>
    <s v="Oficina CIAF"/>
    <s v="Porcentaje"/>
    <s v="Avance en la implementación de la oferta académica"/>
    <s v="Eficacia"/>
    <n v="1"/>
    <n v="0"/>
    <n v="0"/>
    <n v="0.5"/>
    <n v="0.5"/>
    <n v="0"/>
    <m/>
    <n v="0"/>
    <m/>
    <n v="0"/>
    <m/>
    <n v="0"/>
    <m/>
    <m/>
    <m/>
    <m/>
    <m/>
    <n v="0"/>
    <s v=""/>
    <s v=""/>
    <n v="0"/>
    <n v="0"/>
  </r>
  <r>
    <n v="7"/>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Diseñar y generar contenidos de los cursos para apoyar la transferencia del conocimiento asociada a la implementación de la política de catastro multipropósito."/>
    <d v="2020-08-01T00:00:00"/>
    <d v="2020-12-31T00:00:00"/>
    <s v="Contenidos asociados al catastro multitproósito desarrollados."/>
    <s v="Oficina CIAF"/>
    <s v="Porcentaje"/>
    <s v="Avance en la implementación de la oferta académica"/>
    <s v="Eficacia"/>
    <n v="1"/>
    <n v="0"/>
    <n v="0"/>
    <n v="0.3"/>
    <n v="0.7"/>
    <n v="0"/>
    <m/>
    <n v="0"/>
    <m/>
    <n v="0"/>
    <m/>
    <n v="0"/>
    <m/>
    <m/>
    <m/>
    <m/>
    <m/>
    <n v="0"/>
    <s v=""/>
    <s v=""/>
    <n v="0"/>
    <n v="0"/>
  </r>
  <r>
    <n v="8"/>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Modernizar la plataforma telecentro y disponer los contenidos del programa académico"/>
    <d v="2020-07-01T00:00:00"/>
    <d v="2020-12-31T00:00:00"/>
    <s v="Plataforma en funcionamiento y documentación asociada."/>
    <s v="Oficina CIAF"/>
    <s v="Porcentaje"/>
    <s v="Avance en la implementación de la oferta académica"/>
    <s v="Eficacia"/>
    <n v="1"/>
    <n v="0"/>
    <n v="0"/>
    <n v="0.5"/>
    <n v="0.5"/>
    <n v="0"/>
    <m/>
    <n v="0"/>
    <m/>
    <n v="0"/>
    <m/>
    <n v="0"/>
    <m/>
    <m/>
    <m/>
    <m/>
    <m/>
    <n v="0"/>
    <s v=""/>
    <s v=""/>
    <n v="0"/>
    <n v="0"/>
  </r>
  <r>
    <n v="9"/>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alizar las acciones necesarias para la implementación del programa académico en el territorio nacional."/>
    <d v="2020-08-01T00:00:00"/>
    <d v="2020-12-31T00:00:00"/>
    <s v="Acuerdos y convenios establecidos."/>
    <s v="Oficina CIAF"/>
    <s v="Porcentaje"/>
    <s v="Avance en la implementación de la oferta académica"/>
    <s v="Eficacia"/>
    <n v="1"/>
    <n v="0"/>
    <n v="0"/>
    <n v="0.3"/>
    <n v="0.7"/>
    <n v="0"/>
    <m/>
    <n v="0"/>
    <m/>
    <n v="0"/>
    <m/>
    <n v="0"/>
    <m/>
    <m/>
    <m/>
    <m/>
    <m/>
    <n v="0"/>
    <s v=""/>
    <s v=""/>
    <n v="0"/>
    <n v="0"/>
  </r>
  <r>
    <n v="10"/>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el proyecto de consolidación de la Infraestructura de Datos del IGAC en coordinación con la Dirección"/>
    <d v="2020-03-01T00:00:00"/>
    <d v="2020-06-30T00:00:00"/>
    <s v="Documento con formulación del proyecto"/>
    <s v="Oficina CIAF"/>
    <s v="Número"/>
    <s v="Instrumentos  para el fortalecimiento de la ICDE"/>
    <s v="Eficacia"/>
    <n v="1"/>
    <n v="0"/>
    <n v="1"/>
    <n v="0"/>
    <n v="0"/>
    <n v="0"/>
    <m/>
    <n v="1"/>
    <s v="El documento de formulación del proyecto Consolidaciòn IDE-IGAC ha sido terminado y es instrumento de base para la caracterización de los datos fundamentales a cargo del IGAC."/>
    <n v="0"/>
    <m/>
    <n v="0"/>
    <m/>
    <m/>
    <m/>
    <m/>
    <m/>
    <n v="1"/>
    <s v=""/>
    <n v="1"/>
    <s v=""/>
    <s v=""/>
  </r>
  <r>
    <n v="11"/>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documentos normativos, estandares e instrumentos de fortalecimiento asociados a la ICDE"/>
    <d v="2020-03-01T00:00:00"/>
    <d v="2020-12-30T00:00:00"/>
    <s v="Guias de implementación de estandares_x000a__x000a_Proyectos normativos en información geografica "/>
    <s v="Oficina CIAF"/>
    <s v="Número"/>
    <s v="Instrumentos  para el fortalecimiento de la ICDE"/>
    <s v="Eficacia"/>
    <n v="2"/>
    <n v="0"/>
    <n v="0"/>
    <n v="0"/>
    <n v="2"/>
    <n v="0"/>
    <m/>
    <n v="0"/>
    <s v="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_x000a_Se realizó el plan de trabajo para el diseño y formulación de un modelo de gobernanza de la Infraestructura Colombiana de Datos Es"/>
    <n v="0"/>
    <m/>
    <n v="0"/>
    <m/>
    <m/>
    <m/>
    <m/>
    <m/>
    <n v="0"/>
    <s v=""/>
    <s v=""/>
    <s v=""/>
    <n v="0"/>
  </r>
  <r>
    <n v="12"/>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Identificar y gestionar fuentes de información geografica de distintas entidades para disponer a traves de geoservicios. "/>
    <d v="2020-04-01T00:00:00"/>
    <d v="2020-12-30T00:00:00"/>
    <s v="Geoservicios nuevos incorporados en el PGN"/>
    <s v="Oficina CIAF"/>
    <s v="Número"/>
    <s v="Instrumentos  para el fortalecimiento de la ICDE"/>
    <s v="Eficacia"/>
    <n v="15"/>
    <n v="0"/>
    <n v="0"/>
    <n v="0"/>
    <n v="15"/>
    <n v="0"/>
    <m/>
    <n v="15"/>
    <s v="Se realizó la incorporación de 15 geoservicios nuevos en el Portal Geográfico Nacional, para un total de 200 gesoservicios, publicados y disponibles. _x000d__x000a__x000d__x000a_Los 200 geoservicios se componen de 586 URL que están funcionando plenamente."/>
    <n v="0"/>
    <m/>
    <n v="0"/>
    <m/>
    <m/>
    <m/>
    <m/>
    <m/>
    <n v="1"/>
    <s v=""/>
    <s v=""/>
    <s v=""/>
    <n v="0"/>
  </r>
  <r>
    <n v="13"/>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Disponer y monitorear el correcto funcionamiento de los geoservicios disponibles"/>
    <d v="2020-03-01T00:00:00"/>
    <d v="2020-12-30T00:00:00"/>
    <s v="Reportes del monitoreo de geoservicios disponibles."/>
    <s v="Oficina CIAF"/>
    <s v="Número"/>
    <s v="Instrumentos  para el fortalecimiento de la ICDE"/>
    <s v="Eficacia"/>
    <n v="1"/>
    <n v="0"/>
    <n v="0"/>
    <n v="0"/>
    <n v="1"/>
    <n v="0"/>
    <m/>
    <n v="0"/>
    <s v="En el mes de junio se realizó monitoreo automático de los geoservicios del Portal Geográfico Nacional mediante la herramienta libre GeoHealthCheck optimizando el seguimiento de 185 geoservicios, los cuales se encuentran plenamente operando."/>
    <n v="0"/>
    <m/>
    <n v="0"/>
    <m/>
    <m/>
    <m/>
    <m/>
    <m/>
    <n v="0"/>
    <s v=""/>
    <s v=""/>
    <s v=""/>
    <n v="0"/>
  </r>
  <r>
    <n v="14"/>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Caracterizar y disponer los datos fundamentales asociados a la administración de tierras"/>
    <d v="2020-04-01T00:00:00"/>
    <d v="2020-11-30T00:00:00"/>
    <s v="Documento técnico con caracterización de los datos fundamentales _x000a_Geoservicios de los datos fundamentales producidos por  el IGAC dispuestos."/>
    <s v="Oficina CIAF"/>
    <s v="Número"/>
    <s v="Instrumentos  para el fortalecimiento de la ICDE"/>
    <s v="Eficacia"/>
    <n v="1"/>
    <n v="0"/>
    <n v="0"/>
    <n v="0"/>
    <n v="1"/>
    <n v="0"/>
    <m/>
    <n v="0"/>
    <s v="Se inició caracterización de datos con Subdirección de catastro. Se realizó la entrega revisada y ajustada del lo catálogos de objetos version 3.0 de acuerdo a la actualización del estandar LADM"/>
    <n v="0"/>
    <m/>
    <n v="0"/>
    <m/>
    <m/>
    <m/>
    <m/>
    <m/>
    <n v="0"/>
    <s v=""/>
    <s v=""/>
    <s v=""/>
    <n v="0"/>
  </r>
  <r>
    <n v="15"/>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la planeación y diseño de la asesoría o consultoría a desarrollar"/>
    <d v="2020-02-01T00:00:00"/>
    <d v="2020-12-30T00:00:00"/>
    <s v="Propuestas técnico económica y plan de trabajo del servicio"/>
    <s v="Oficina CIAF"/>
    <s v="Número"/>
    <s v="Servicios de asesoria y consultoria  realizados"/>
    <s v="Eficacia"/>
    <n v="8"/>
    <n v="1"/>
    <n v="0"/>
    <n v="7"/>
    <n v="0"/>
    <n v="0"/>
    <m/>
    <n v="2"/>
    <s v="Se han gestionado un total de 8 propuestas técnico económicas con diferentes entidades de las cuales se han aprobado 2 propuestas (Empresa Promotora la Roca s.a. e ICBF) "/>
    <n v="0"/>
    <m/>
    <n v="0"/>
    <m/>
    <m/>
    <m/>
    <m/>
    <m/>
    <n v="0.25"/>
    <n v="0"/>
    <s v=""/>
    <n v="0"/>
    <s v=""/>
  </r>
  <r>
    <n v="16"/>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Ejecutar la asesoría o consultoría"/>
    <d v="2020-04-01T00:00:00"/>
    <d v="2020-12-30T00:00:00"/>
    <s v="Productos definidos"/>
    <s v="Oficina CIAF"/>
    <s v="Número"/>
    <s v="Servicios de asesoria y consultoria  realizados"/>
    <s v="Eficacia"/>
    <n v="8"/>
    <n v="0"/>
    <n v="1"/>
    <n v="0"/>
    <n v="7"/>
    <n v="0"/>
    <m/>
    <n v="1"/>
    <s v="Se ejecuto la asesoría con la empresa Promotora la Roca S.A.S y se realizan avances en la asesoría con el Instituo de Bienestar Famiiar ICBF"/>
    <n v="0"/>
    <m/>
    <n v="0"/>
    <m/>
    <m/>
    <m/>
    <m/>
    <m/>
    <n v="0.125"/>
    <s v=""/>
    <n v="1"/>
    <s v=""/>
    <n v="0"/>
  </r>
  <r>
    <n v="17"/>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Generar informe de avance de la asesoría o consultoría"/>
    <d v="2020-05-01T00:00:00"/>
    <d v="2020-12-30T00:00:00"/>
    <s v="Informes de Avance"/>
    <s v="Oficina CIAF"/>
    <s v="Número"/>
    <s v="Servicios de asesoria y consultoria  realizados"/>
    <s v="Eficacia"/>
    <n v="8"/>
    <n v="0"/>
    <n v="1"/>
    <n v="0"/>
    <n v="7"/>
    <n v="0"/>
    <m/>
    <n v="1"/>
    <s v="Se genero el informe final de resultados, de la asesoría con la empresa Promotora la Roca."/>
    <n v="0"/>
    <m/>
    <n v="0"/>
    <m/>
    <m/>
    <m/>
    <m/>
    <m/>
    <n v="0.125"/>
    <s v=""/>
    <n v="1"/>
    <s v=""/>
    <n v="0"/>
  </r>
  <r>
    <n v="18"/>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rocesos de socialización y difusión de los resultados generados por la asesoría o consultoria"/>
    <d v="2020-07-01T00:00:00"/>
    <d v="2020-12-30T00:00:00"/>
    <s v="Informe y productos finales._x000a_Soportes de las jornadas de socialización."/>
    <s v="Oficina CIAF"/>
    <s v="Número"/>
    <s v="Servicios de asesoria y consultoria  realizados"/>
    <s v="Eficacia"/>
    <n v="8"/>
    <n v="0"/>
    <n v="0"/>
    <n v="1"/>
    <n v="7"/>
    <n v="0"/>
    <m/>
    <n v="0"/>
    <m/>
    <n v="0"/>
    <m/>
    <n v="0"/>
    <m/>
    <m/>
    <m/>
    <m/>
    <m/>
    <n v="0"/>
    <s v=""/>
    <s v=""/>
    <n v="0"/>
    <n v="0"/>
  </r>
  <r>
    <n v="19"/>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CIAF"/>
    <s v="Porcentaje"/>
    <s v="Indice de desempeño institucional"/>
    <s v="Producto"/>
    <n v="1"/>
    <n v="0"/>
    <n v="0"/>
    <n v="1"/>
    <n v="0"/>
    <n v="0"/>
    <m/>
    <n v="0"/>
    <s v="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
    <n v="0"/>
    <m/>
    <n v="0"/>
    <m/>
    <m/>
    <m/>
    <m/>
    <m/>
    <n v="0"/>
    <s v=""/>
    <s v=""/>
    <n v="0"/>
    <s v=""/>
  </r>
  <r>
    <n v="20"/>
    <x v="4"/>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Informes de avance en el plan anticorrupción"/>
    <s v="Oficina CIAF"/>
    <s v="Porcentaje"/>
    <s v="Indice de desempeño institucional"/>
    <s v="Producto"/>
    <n v="1"/>
    <n v="0"/>
    <n v="0"/>
    <n v="0"/>
    <n v="1"/>
    <n v="0"/>
    <m/>
    <n v="0"/>
    <m/>
    <n v="0"/>
    <m/>
    <n v="0"/>
    <m/>
    <m/>
    <m/>
    <m/>
    <m/>
    <n v="0"/>
    <s v=""/>
    <s v=""/>
    <s v=""/>
    <n v="0"/>
  </r>
  <r>
    <n v="21"/>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CIAF"/>
    <s v="Porcentaje"/>
    <s v="Indice de desempeño institucional"/>
    <s v="Producto"/>
    <n v="1"/>
    <n v="0"/>
    <n v="1"/>
    <n v="0"/>
    <n v="0"/>
    <n v="0"/>
    <m/>
    <n v="0"/>
    <m/>
    <n v="0"/>
    <m/>
    <n v="0"/>
    <m/>
    <m/>
    <m/>
    <m/>
    <m/>
    <n v="0"/>
    <s v=""/>
    <n v="0"/>
    <s v=""/>
    <s v=""/>
  </r>
  <r>
    <n v="22"/>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CIAF"/>
    <s v="Porcentaje"/>
    <s v="Indice de desempeño institucional"/>
    <s v="Producto"/>
    <n v="1"/>
    <n v="0"/>
    <n v="0"/>
    <n v="0"/>
    <n v="1"/>
    <n v="0"/>
    <m/>
    <n v="0"/>
    <m/>
    <n v="0"/>
    <m/>
    <n v="0"/>
    <m/>
    <m/>
    <m/>
    <m/>
    <m/>
    <n v="0"/>
    <s v=""/>
    <s v=""/>
    <s v=""/>
    <n v="0"/>
  </r>
  <r>
    <n v="23"/>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CIAF"/>
    <s v="Número"/>
    <s v="Indice de desempeño institucional"/>
    <s v="Producto"/>
    <n v="1"/>
    <n v="0"/>
    <n v="0"/>
    <n v="1"/>
    <n v="0"/>
    <n v="0"/>
    <m/>
    <n v="0"/>
    <m/>
    <n v="0"/>
    <m/>
    <n v="0"/>
    <m/>
    <m/>
    <m/>
    <m/>
    <m/>
    <n v="0"/>
    <s v=""/>
    <s v=""/>
    <n v="0"/>
    <s v=""/>
  </r>
  <r>
    <n v="1"/>
    <x v="5"/>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pturar, procesar y disponer datos de gravedad del 50% de los puntos que conforman un anillo de la densificación de la red gravimétrica, así como en los demás proyectos. "/>
    <d v="2020-08-01T00:00:00"/>
    <d v="2020-12-31T00:00:00"/>
    <s v="Pendiente"/>
    <s v="GIT  Gestión Geodésica"/>
    <s v="Porcentaje"/>
    <s v="Datos de gravedad actualizados, procesados y dispuestos"/>
    <s v="Eficacia"/>
    <n v="1"/>
    <n v="0"/>
    <n v="0"/>
    <n v="0.4"/>
    <n v="0.6"/>
    <n v="0"/>
    <s v="El reporte de esta actividad esta programado a partir del mes de agosto"/>
    <n v="0"/>
    <s v="El reporte de esta actividad esta programado a partir del mes de agosto"/>
    <n v="0"/>
    <m/>
    <n v="0"/>
    <m/>
    <m/>
    <m/>
    <m/>
    <m/>
    <n v="0"/>
    <s v=""/>
    <s v=""/>
    <n v="0"/>
    <n v="0"/>
  </r>
  <r>
    <n v="2"/>
    <x v="5"/>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consolidar y disponer datos de gravedad existentes en la subdirección desde el 2003 a 2018"/>
    <d v="2020-03-01T00:00:00"/>
    <d v="2020-12-31T00:00:00"/>
    <s v="Pendiente"/>
    <s v="GIT  Gestión Geodésica"/>
    <s v="Porcentaje"/>
    <s v="Datos de gravedad actualizados, procesados y dispuestos"/>
    <s v="Eficacia"/>
    <n v="1"/>
    <n v="0.05"/>
    <n v="0.15"/>
    <n v="0.4"/>
    <n v="0.4"/>
    <n v="0.05"/>
    <s v="Se realizó la revisión bibliográfica y de conceptos de gravimetría, para el cálculo, ajuste y publicación de datos."/>
    <n v="0.15"/>
    <s v="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
    <n v="0"/>
    <m/>
    <n v="0"/>
    <m/>
    <m/>
    <m/>
    <m/>
    <m/>
    <n v="0.2"/>
    <n v="1"/>
    <n v="1"/>
    <n v="0"/>
    <n v="0"/>
  </r>
  <r>
    <n v="3"/>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Fortalecer la red geodésica del país con estaciones en los municipios priorizados y realizar su respectivo monitoreo, actualización (2018,0), procesamiento y disposición."/>
    <d v="2020-07-01T00:00:00"/>
    <d v="2020-12-31T00:00:00"/>
    <s v="Pendiente"/>
    <s v="GIT  Gestión Geodésica"/>
    <s v="Porcentaje"/>
    <s v="Estaciones activas y conectadas al marco de referencia terrestre"/>
    <s v="Eficacia"/>
    <n v="1"/>
    <n v="0"/>
    <n v="0"/>
    <n v="0.4"/>
    <n v="0.6"/>
    <n v="0"/>
    <s v="El reporte de esta actividad esta programado a partir del mes de julio"/>
    <n v="0"/>
    <s v="El reporte de esta actividad esta programado a partir del mes de julio"/>
    <n v="0"/>
    <m/>
    <n v="0"/>
    <m/>
    <m/>
    <m/>
    <m/>
    <m/>
    <n v="0"/>
    <s v=""/>
    <s v=""/>
    <n v="0"/>
    <n v="0"/>
  </r>
  <r>
    <n v="4"/>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ntegrar estaciones (activas y pasivas) de otras instituciones públicas y privadas a la Red Geodésica Nacional."/>
    <d v="2020-05-01T00:00:00"/>
    <d v="2020-12-31T00:00:00"/>
    <s v="Pendiente"/>
    <s v="GIT  Gestión Geodésica"/>
    <s v="Porcentaje"/>
    <s v="Estaciones activas y conectadas al marco de referencia terrestre"/>
    <s v="Eficacia"/>
    <n v="1"/>
    <n v="0"/>
    <n v="0.15"/>
    <n v="0.35"/>
    <n v="0.5"/>
    <n v="0"/>
    <s v="El reporte de esta actividad esta programado a partir del mes de mayo"/>
    <n v="0.15"/>
    <s v="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
    <n v="0"/>
    <m/>
    <n v="0"/>
    <m/>
    <m/>
    <m/>
    <m/>
    <m/>
    <n v="0.15"/>
    <s v=""/>
    <n v="1"/>
    <n v="0"/>
    <n v="0"/>
  </r>
  <r>
    <n v="5"/>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dentiticar, priorizar y mantener (activación) las estaciones continuas de la Red Magna ECO "/>
    <d v="2020-04-01T00:00:00"/>
    <d v="2020-12-31T00:00:00"/>
    <s v="Pendiente"/>
    <s v="GIT  Gestión Geodésica"/>
    <s v="Porcentaje"/>
    <s v="Estaciones activas y conectadas al marco de referencia terrestre"/>
    <s v="Eficacia"/>
    <n v="1"/>
    <n v="0"/>
    <n v="0.15"/>
    <n v="0.3"/>
    <n v="0.55000000000000004"/>
    <n v="0"/>
    <s v="El reporte de esta actividad esta programado a partir del mes de abril"/>
    <n v="0.15"/>
    <s v="Se realizó el seguimiento al funcionamiento de las estaciones y se reconfiguro el acceso por cambio de FTP, logrando tener en promedio 27 estaciones activas. Así mismo, se realizó la identificación y organización para el mantenimiento de las estaciones en campo."/>
    <n v="0"/>
    <m/>
    <n v="0"/>
    <m/>
    <m/>
    <m/>
    <m/>
    <m/>
    <n v="0.15"/>
    <s v=""/>
    <n v="1"/>
    <n v="0"/>
    <n v="0"/>
  </r>
  <r>
    <n v="6"/>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los datos de coordenadas (rinex) de las estaciones activas (concatenación) "/>
    <d v="2020-01-01T00:00:00"/>
    <d v="2020-12-31T00:00:00"/>
    <s v="Pendiente"/>
    <s v="GIT  Gestión Geodésica"/>
    <s v="Porcentaje"/>
    <s v="Estaciones activas y conectadas al marco de referencia terrestre"/>
    <s v="Eficacia"/>
    <n v="1"/>
    <n v="0.21"/>
    <n v="0.19"/>
    <n v="0.22"/>
    <n v="0.38"/>
    <n v="0.2122"/>
    <s v="Se generaron 2.751 datos rinex de 30 estaciones activas del IGAC en promedio."/>
    <n v="0.17749999999999999"/>
    <s v="Se  procesaron 2.423 datos de coordenadas (rinex) de 27 estaciones activas del IGAC en promedio. Para un total acumulado de 5.174 datos rinex."/>
    <n v="0"/>
    <m/>
    <n v="0"/>
    <m/>
    <m/>
    <m/>
    <m/>
    <m/>
    <n v="0.38969999999999999"/>
    <n v="1"/>
    <n v="0.93421052631578938"/>
    <n v="0"/>
    <n v="0"/>
  </r>
  <r>
    <n v="7"/>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disponer las coordenadas de estaciones activas del centro IGA del Sistema de Referencia Geocéntrico para las Américas (SIRGAS)."/>
    <d v="2020-05-01T00:00:00"/>
    <d v="2020-12-31T00:00:00"/>
    <s v="Pendiente"/>
    <s v="GIT  Gestión Geodésica"/>
    <s v="Porcentaje"/>
    <s v="Estaciones activas y conectadas al marco de referencia terrestre"/>
    <s v="Eficacia"/>
    <n v="1"/>
    <n v="0"/>
    <n v="0.25"/>
    <n v="0.35"/>
    <n v="0.4"/>
    <n v="0"/>
    <s v="El reporte de esta actividad esta programado a partir del mes de mayo"/>
    <n v="0.53849999999999998"/>
    <s v="Se procesaron 2.326 coordenadas de estaciones del Centro IGA del Sistema de Referencia Geocéntrico para las Américas (SIRGAS)."/>
    <n v="0"/>
    <m/>
    <n v="0"/>
    <m/>
    <m/>
    <m/>
    <m/>
    <m/>
    <n v="0.53849999999999998"/>
    <s v=""/>
    <n v="1"/>
    <n v="0"/>
    <n v="0"/>
  </r>
  <r>
    <n v="8"/>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terminar, procesar y disponer los datos de coordenadas de la red pasiva del paí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realizó la identificación y organización para procesar y disponer los datos de coordenadas de la red pasiva del país"/>
    <n v="0"/>
    <m/>
    <n v="0"/>
    <m/>
    <m/>
    <m/>
    <m/>
    <m/>
    <n v="0.05"/>
    <s v=""/>
    <n v="0.5"/>
    <n v="0"/>
    <n v="0"/>
  </r>
  <r>
    <n v="9"/>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y consolidar los datos de altura de las líneas de nivelación geodésica, de acuerdo a priorización basada en la identificación de insumo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continuó con el diagnóstico e identificación de la información de las líneas de nivelación y se realizó el apoyo en el diseño de la densificación de los vértices geodésicos para Colombia."/>
    <n v="0"/>
    <m/>
    <n v="0"/>
    <m/>
    <m/>
    <m/>
    <m/>
    <m/>
    <n v="0.05"/>
    <s v=""/>
    <n v="0.5"/>
    <n v="0"/>
    <n v="0"/>
  </r>
  <r>
    <n v="10"/>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la contratación para la densificación de la red geodésica del país y la disposición de plataforma de datos conjunta para el servicio de datos GNSS, y realizar su respectivo seguimiento y validación de entregables, en el marco de las metas del Banco de Mundial"/>
    <d v="2020-03-01T00:00:00"/>
    <d v="2020-12-31T00:00:00"/>
    <s v="Pendiente"/>
    <s v="GIT  Gestión Geodésica"/>
    <s v="Porcentaje"/>
    <s v="Estaciones activas y conectadas al marco de referencia terrestre"/>
    <s v="Eficacia"/>
    <n v="1"/>
    <n v="0.1"/>
    <n v="0.4"/>
    <n v="0.15"/>
    <n v="0.35"/>
    <n v="0.1"/>
    <s v="Se inició la elaboración de los capítulos IV y VII para la contratación de la densificación de la Red Geodésica Nacional  IGAC-SGC con el Banco Mundial. "/>
    <n v="0.4"/>
    <s v="Se elaboraron los capítulos IV y VII y el anexo técnico para el estudio de mercado en conjunto con el Servicio Geológico Colombiano y se realizó solicitud de cotizaciones a 12 empresas. Así mismo, se continúo con la elaboración de los RFB del Banco Mundial."/>
    <n v="0"/>
    <m/>
    <n v="0"/>
    <m/>
    <m/>
    <m/>
    <m/>
    <m/>
    <n v="0.5"/>
    <n v="1"/>
    <n v="1"/>
    <n v="0"/>
    <n v="0"/>
  </r>
  <r>
    <n v="11"/>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lan nacional y plan de fortalecimiento de geodesia, así como iniciar su implementación.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1"/>
    <s v="Se realizó la actualización del plan de fortalecimiento infraestructura geodésica nacional dentro del cual se incluyo la red pasiva del país"/>
    <n v="0"/>
    <m/>
    <n v="0"/>
    <m/>
    <m/>
    <m/>
    <m/>
    <m/>
    <n v="0.1"/>
    <s v=""/>
    <n v="1"/>
    <n v="0"/>
    <n v="0"/>
  </r>
  <r>
    <n v="12"/>
    <x v="5"/>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cesar y disponer  datos geomagnéticos capturados a través del observatorio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
    <m/>
    <n v="0"/>
    <m/>
    <m/>
    <m/>
    <m/>
    <m/>
    <n v="0"/>
    <s v=""/>
    <s v=""/>
    <n v="0"/>
    <n v="0"/>
  </r>
  <r>
    <n v="13"/>
    <x v="5"/>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modernización del observatorio geomagnético nacional, con su respectivo plan de acción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
    <m/>
    <n v="0"/>
    <m/>
    <m/>
    <m/>
    <m/>
    <m/>
    <n v="0"/>
    <s v=""/>
    <s v=""/>
    <n v="0"/>
    <n v="0"/>
  </r>
  <r>
    <n v="14"/>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10-31T00:00:00"/>
    <s v="Pendiente"/>
    <s v="GIT  Gestión Geodésica"/>
    <s v="Porcentaje"/>
    <s v="MIPG Implementado "/>
    <s v="Eficacia"/>
    <n v="1"/>
    <n v="0"/>
    <n v="0.05"/>
    <n v="0.55000000000000004"/>
    <n v="0.4"/>
    <n v="0"/>
    <s v="El reporte de esta actividad esta programado a partir del mes de junio"/>
    <n v="0.05"/>
    <s v="Se gestionó a través de reuniones la revisión y actualización de documentos  que soportan el proceso. Se ajustó el plan de trabajo a seguir. Se encuentran en revisión técnica 35 documentos."/>
    <n v="0"/>
    <m/>
    <n v="0"/>
    <m/>
    <m/>
    <m/>
    <m/>
    <m/>
    <n v="0.05"/>
    <s v=""/>
    <n v="1"/>
    <n v="0"/>
    <n v="0"/>
  </r>
  <r>
    <n v="15"/>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Gestión Geodésica"/>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6"/>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Gestión Geodésica"/>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o actualizar productos cartográficos con cubrimiento de 3.500.000 ha (escalas 1:1.000, 1:2.000, 1:10.000, y 1:25.000 dependiendo de las características de la zona)."/>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7.6499999999999999E-2"/>
    <s v="Se generaron un total de 102.037,34 ha, asi: 34.421,34 ha de ortoimágenes del municipio de María la Baja, Bolívar, y el mosaico definitivo, Modelo Digital de Terreno y Cartografía Básica de 67.616 ha (32,77%) del municipio Rio Blanco Tolima. _x000d__x000a_Así mismo, se aerotriangularon 96.969 ha del municipio de Río Blanco y la zona del tablazo, 64.304 ha (63%) del municipio de Ataco (Tolima), 31.160 ha (33,9%) del municipio de Valencia(Cauca) y 439 Ha cabecera municipal de Caceres- Antioquia."/>
    <n v="0"/>
    <m/>
    <n v="0"/>
    <m/>
    <m/>
    <m/>
    <m/>
    <m/>
    <n v="7.6499999999999999E-2"/>
    <s v=""/>
    <n v="0.7649999999999999"/>
    <n v="0"/>
    <n v="0"/>
  </r>
  <r>
    <n v="2"/>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datos vectoriales de alta resolución HRVD 1:50.000 de 2.460.000 ha de los municipios priorizados en el marco del convenio IGAC-NGA"/>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0.1535"/>
    <s v="Se  generaron datos vectoriales de 385.284 ha a escala 1:50.000 sobre imágenes de satelite de alta resolución, en el municipio de Cumario (Vichada) "/>
    <n v="0"/>
    <m/>
    <n v="0"/>
    <m/>
    <m/>
    <m/>
    <m/>
    <m/>
    <n v="0.1535"/>
    <s v=""/>
    <n v="1"/>
    <n v="0"/>
    <n v="0"/>
  </r>
  <r>
    <n v="3"/>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modelo digital de elevación de 12 m de 9.000.000 ha correspondiente a municipios priorizados e integrarlo en el modelo digital de elevación mundial"/>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9.9700000000000011E-2"/>
    <s v="Se realizó la edición del MDS de 897,395 ha cubriendo parcialmente los municipios de Monteria, Valencia y Tierra Alta (Departamento de Cordoba) y Agustin Codazzi, Becerril, la jagua de ibiricó, Ciriguana, Curumani (Departamento de Cesar). "/>
    <n v="0"/>
    <m/>
    <n v="0"/>
    <m/>
    <m/>
    <m/>
    <m/>
    <m/>
    <n v="9.9700000000000011E-2"/>
    <s v=""/>
    <n v="1"/>
    <n v="0"/>
    <n v="0"/>
  </r>
  <r>
    <n v="4"/>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Capturar y/o gestionar imágenes de 3.500.000 ha del país e incorporarlas en el Banco Nacional de Imágenes"/>
    <d v="2020-02-01T00:00:00"/>
    <d v="2020-12-31T00:00:00"/>
    <s v="Pendiente"/>
    <s v="GIT  Producción Cartográfica y GIT  Administración de la información"/>
    <s v="Porcentaje"/>
    <s v="Hectáreas de información cartográfica generada o actualizada a diferentes  resoluciones"/>
    <s v="Eficacia"/>
    <n v="1"/>
    <n v="7.0000000000000007E-2"/>
    <n v="0.2"/>
    <n v="0.4"/>
    <n v="0.33"/>
    <n v="7.0000000000000007E-2"/>
    <s v="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
    <n v="0.52429999999999999"/>
    <s v="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
    <n v="0"/>
    <m/>
    <n v="0"/>
    <m/>
    <m/>
    <m/>
    <m/>
    <m/>
    <n v="0.59430000000000005"/>
    <n v="1"/>
    <n v="1"/>
    <n v="0"/>
    <n v="0"/>
  </r>
  <r>
    <n v="5"/>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2 mapas base del país haciendo uso de los insumos existentes."/>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0.1"/>
    <s v="Se realizó el análisis inicial del cubrimiento de las imágenes planet dentro de los limites nacionales, se hicieron los ajustes radiométricos necesarios para la generación de un único mosaico"/>
    <n v="0"/>
    <m/>
    <n v="0"/>
    <m/>
    <m/>
    <m/>
    <m/>
    <m/>
    <n v="0.1"/>
    <s v=""/>
    <n v="1"/>
    <n v="0"/>
    <n v="0"/>
  </r>
  <r>
    <n v="6"/>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stionar la contratación de productos cartográficos de los municipios priorizados, y realizar su respectivo seguimiento y validación de entregables, en el marco de las metas del Banco Mundial."/>
    <d v="2020-03-01T00:00:00"/>
    <d v="2020-12-31T00:00:00"/>
    <s v="Pendiente"/>
    <s v="Subdirección de Geografía y Cartografía"/>
    <s v="Porcentaje"/>
    <s v="Hectáreas de información cartográfica generada o actualizada a diferentes  resoluciones"/>
    <s v="Eficacia"/>
    <n v="1"/>
    <n v="0.05"/>
    <n v="0.5"/>
    <n v="0.15"/>
    <n v="0.3"/>
    <n v="0.05"/>
    <s v="Se elaboró primera versión de anexo técnico para el proceso de cotización de 57 municipios"/>
    <n v="0.5"/>
    <s v="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
    <n v="0"/>
    <m/>
    <n v="0"/>
    <m/>
    <m/>
    <m/>
    <m/>
    <m/>
    <n v="0.55000000000000004"/>
    <n v="1"/>
    <n v="1"/>
    <n v="0"/>
    <n v="0"/>
  </r>
  <r>
    <n v="7"/>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ajustar, formalizar y publicar una (1) especificación técnica para productos cartográficos"/>
    <d v="2020-04-01T00:00:00"/>
    <d v="2020-06-30T00:00:00"/>
    <s v="Pendiente"/>
    <s v="Subdirección de Geografía y Cartografía"/>
    <s v="Porcentaje"/>
    <s v="Información cartográfica, geográfica y geodésica producida por terceros, oficializada"/>
    <s v="Eficiencia"/>
    <n v="2"/>
    <n v="0"/>
    <n v="1"/>
    <n v="1"/>
    <n v="0"/>
    <n v="0"/>
    <s v="El reporte de esta actividad esta programado a partir del mes de abril"/>
    <n v="1"/>
    <s v="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
    <n v="0"/>
    <m/>
    <n v="0"/>
    <m/>
    <m/>
    <m/>
    <m/>
    <m/>
    <n v="0.5"/>
    <s v=""/>
    <n v="1"/>
    <n v="0"/>
    <s v=""/>
  </r>
  <r>
    <n v="8"/>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ficializar e integrar la información cartográfica, geográfica y geodésica producida por terceros, de acuerdo a la demanda y previo análisis de viabilidad."/>
    <d v="2020-06-01T00:00:00"/>
    <d v="2020-12-31T00:00:00"/>
    <s v="Pendiente"/>
    <s v="GIT  Producción Cartográfica "/>
    <s v="Porcentaje"/>
    <s v="Información cartográfica, geográfica y geodésica producida por terceros, oficializada"/>
    <s v="Eficiencia"/>
    <n v="1"/>
    <n v="0"/>
    <n v="0.1"/>
    <n v="0.4"/>
    <n v="0.5"/>
    <n v="0"/>
    <s v="El reporte de esta actividad esta programado a partir del mes de junio"/>
    <n v="0.5"/>
    <s v="Se realizó la validación de la base de datos, modelo digital de terreno y ortofotomosaico del municipio de Monterrey, Casanare, zona rural 72.624 ha escala 1:10.000 y zona urbana 5.574,51 ha escala 1:2.000. "/>
    <n v="0"/>
    <m/>
    <n v="0"/>
    <m/>
    <m/>
    <m/>
    <m/>
    <m/>
    <n v="0.5"/>
    <s v=""/>
    <n v="1"/>
    <n v="0"/>
    <n v="0"/>
  </r>
  <r>
    <n v="9"/>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royecto tipo para la contratación de generación o actualización de cartografía básica por parte de terceros, así como el plan nacional de cartografía."/>
    <d v="2020-04-01T00:00:00"/>
    <d v="2020-12-31T00:00:00"/>
    <s v="Pendiente"/>
    <s v="Subdirección de Geografía y Cartografía"/>
    <s v="Porcentaje"/>
    <s v="Información cartográfica, geográfica y geodésica producida por terceros, oficializada"/>
    <s v="Eficiencia"/>
    <n v="1"/>
    <n v="0"/>
    <n v="0.15"/>
    <n v="0.35"/>
    <n v="0.5"/>
    <n v="0"/>
    <s v="El reporte de esta actividad esta programado a partir del mes de abril"/>
    <n v="0.15"/>
    <s v="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
    <n v="0"/>
    <m/>
    <n v="0"/>
    <m/>
    <m/>
    <m/>
    <m/>
    <m/>
    <n v="0.15"/>
    <s v=""/>
    <n v="1"/>
    <n v="0"/>
    <n v="0"/>
  </r>
  <r>
    <n v="10"/>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isponer 12.960 datos de mediciones diarias de la red geodésica activa (rinex). "/>
    <d v="2020-04-01T00:00:00"/>
    <d v="2020-12-31T00:00:00"/>
    <s v="Pendiente"/>
    <s v="GIT  Administración de la información"/>
    <s v="Porcentaje"/>
    <s v="Servicios de información Geográfica, , geodesica y cartográfica  "/>
    <s v="Eficacia"/>
    <n v="1"/>
    <n v="0"/>
    <n v="0.18"/>
    <n v="0.3"/>
    <n v="0.52"/>
    <n v="0"/>
    <s v="El reporte de esta actividad esta programado a partir del mes de abril"/>
    <n v="0.187"/>
    <s v="Se dispusieron  2.423  datos Rinex  en el geoportal del IGAC, de 25 Estaciones activas en promedio"/>
    <n v="0"/>
    <m/>
    <n v="0"/>
    <m/>
    <m/>
    <m/>
    <m/>
    <m/>
    <n v="0.187"/>
    <s v=""/>
    <n v="1"/>
    <n v="0"/>
    <n v="0"/>
  </r>
  <r>
    <n v="11"/>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Modelar e integrar en una base de datos continua de la información cartográfica, geográfica y geodésica."/>
    <d v="2020-06-01T00:00:00"/>
    <d v="2020-12-31T00:00:00"/>
    <s v="Pendiente"/>
    <s v="GIT  Administración de la información"/>
    <s v="Porcentaje"/>
    <s v="Servicios de información Geográfica, , geodesica y cartográfica  "/>
    <s v="Eficacia"/>
    <n v="1"/>
    <n v="0"/>
    <n v="0.1"/>
    <n v="0.4"/>
    <n v="0.5"/>
    <n v="0"/>
    <s v="El reporte de esta actividad esta programado a partir del mes de junio"/>
    <n v="0.1"/>
    <s v="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
    <n v="0"/>
    <m/>
    <n v="0"/>
    <m/>
    <m/>
    <m/>
    <m/>
    <m/>
    <n v="0.1"/>
    <s v=""/>
    <n v="1"/>
    <n v="0"/>
    <n v="0"/>
  </r>
  <r>
    <n v="12"/>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controlar y disponer la información cartográfica, geodésica y geográfica producida por la Subdirección, de acuerdo con la identificación de necesidades frecuentes de los usuarios y de conformidad con las licencias de uso definidas."/>
    <d v="2020-04-01T00:00:00"/>
    <d v="2020-12-31T00:00:00"/>
    <s v="Pendiente"/>
    <s v="GIT  Administración de la información"/>
    <s v="Porcentaje"/>
    <s v="Servicios de información Geográfica, , geodesica y cartográfica  "/>
    <s v="Eficacia"/>
    <n v="1"/>
    <n v="0"/>
    <n v="0.2"/>
    <n v="0.5"/>
    <n v="0.3"/>
    <n v="0"/>
    <s v="El reporte de esta actividad esta programado a partir del mes de abril"/>
    <n v="0.2"/>
    <s v="Se atendieron 51 solicitudes y se compartieron 5.154 productos entre aerofotografías, Imágenes, Mapas, Ortofotos y modelos digitales de terreno. Adicionalmente, se consolidó inventario de 215 imágenes donadas por el ejército Geoeye y Worldview organizandolas por sensor y ruta "/>
    <n v="0"/>
    <m/>
    <n v="0"/>
    <m/>
    <m/>
    <m/>
    <m/>
    <m/>
    <n v="0.2"/>
    <s v=""/>
    <n v="1"/>
    <n v="0"/>
    <n v="0"/>
  </r>
  <r>
    <n v="13"/>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actualización de Geocarto (desde la producción hasta su disposición), con su respectivo plan de acción (documento y cronograma)"/>
    <d v="2020-04-01T00:00:00"/>
    <d v="2020-12-31T00:00:00"/>
    <s v="Pendiente"/>
    <s v="GIT  Administración de la información"/>
    <s v="Porcentaje"/>
    <s v="Servicios de información Geográfica, , geodesica y cartográfica  "/>
    <s v="Eficacia"/>
    <n v="1"/>
    <n v="0"/>
    <n v="0.2"/>
    <n v="0.3"/>
    <n v="0.5"/>
    <n v="0"/>
    <s v="El reporte de esta actividad esta programado a partir del mes de abril"/>
    <n v="0.1"/>
    <s v="Se generó un primer documento de diagnóstico del aplicativo GEOCARTO, estructura actual y principales debilidades que presenta"/>
    <n v="0"/>
    <m/>
    <n v="0"/>
    <m/>
    <m/>
    <m/>
    <m/>
    <m/>
    <n v="0.1"/>
    <s v=""/>
    <n v="0.5"/>
    <n v="0"/>
    <n v="0"/>
  </r>
  <r>
    <n v="14"/>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rganizar, catalogar y disponer las imágenes para su migración al Sistema único de información geográfica, cartográfica y geodesica"/>
    <d v="2020-03-01T00:00:00"/>
    <d v="2020-12-31T00:00:00"/>
    <s v="Pendiente"/>
    <s v="GIT  Administración de la información"/>
    <s v="Porcentaje"/>
    <s v="Servicios de información Geográfica, , geodesica y cartográfica  "/>
    <s v="Eficacia"/>
    <n v="1"/>
    <n v="0.1"/>
    <n v="0.3"/>
    <n v="0.3"/>
    <n v="0.3"/>
    <n v="0.1"/>
    <s v="Se dio inicio a la formulación de requerimiento para el Banco Nacional de imágenes"/>
    <n v="0.2"/>
    <s v="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
    <n v="0"/>
    <m/>
    <n v="0"/>
    <m/>
    <m/>
    <m/>
    <m/>
    <m/>
    <n v="0.30000000000000004"/>
    <n v="1"/>
    <n v="0.66666666666666674"/>
    <n v="0"/>
    <n v="0"/>
  </r>
  <r>
    <n v="15"/>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sarrollar e implementar los requerimientos para la generación de servicio web de transformación y conversión de coordenadas"/>
    <d v="2020-04-01T00:00:00"/>
    <d v="2020-06-30T00:00:00"/>
    <s v="Pendiente"/>
    <s v="GIT  Gestión Geodésica"/>
    <s v="Porcentaje"/>
    <s v="Servicios de información Geográfica, , geodesica y cartográfica  "/>
    <s v="Eficacia"/>
    <n v="1"/>
    <n v="0"/>
    <n v="1"/>
    <n v="0"/>
    <n v="0"/>
    <n v="0"/>
    <s v="El reporte de esta actividad esta programado a partir del mes de abril"/>
    <n v="1"/>
    <s v="Se identificaron los requerimientos, se desarrollo y se ejecutaron pruebas frente al servicio de conversión y transformación de coordenadas al sistema de proyección para Colombia origen único Url: http://cmt12.azurewebsites.net/_x000d__x000a_y se desplego en ambiente de producción el servicio  web de transformación y conversión de coordenadas, el cual se encuentra disponible en la siguiente  URL: https://origen.igac.gov.co/"/>
    <n v="0"/>
    <m/>
    <n v="0"/>
    <m/>
    <m/>
    <m/>
    <m/>
    <m/>
    <n v="1"/>
    <s v=""/>
    <n v="1"/>
    <s v=""/>
    <s v=""/>
  </r>
  <r>
    <n v="16"/>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eservar el archivo histórico de rollos de negativos de pelicula de fotografía áerea "/>
    <d v="2020-04-01T00:00:00"/>
    <d v="2020-12-31T00:00:00"/>
    <s v="Pendiente"/>
    <s v="GIT  Administración de la información"/>
    <s v="Porcentaje"/>
    <s v="Servicios de información Geográfica, , geodesica y cartográfica  "/>
    <s v="Eficacia"/>
    <n v="1"/>
    <n v="0"/>
    <n v="0.15"/>
    <n v="0.35"/>
    <n v="0.5"/>
    <n v="0"/>
    <s v="El reporte de esta actividad esta programado a partir del mes de abril"/>
    <n v="0.1173"/>
    <s v="Se consolidaron 1.514 imágenes escaneadas entre enero y abril de 2020 y cargadas en Geocarto. Asi mismo, se realizó el escaneo de 69 imágenes en formato .TIFF suministradas por la FAC."/>
    <n v="0"/>
    <m/>
    <n v="0"/>
    <m/>
    <m/>
    <m/>
    <m/>
    <m/>
    <n v="0.1173"/>
    <s v=""/>
    <n v="0.78200000000000003"/>
    <n v="0"/>
    <n v="0"/>
  </r>
  <r>
    <n v="17"/>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d v="2020-06-01T00:00:00"/>
    <d v="2020-10-31T00:00:00"/>
    <s v="Pendiente"/>
    <s v="GIT  Producción Cartográfica "/>
    <s v="Porcentaje"/>
    <s v="MIPG Implementado "/>
    <s v="Eficacia"/>
    <n v="1"/>
    <n v="0"/>
    <n v="0.1875"/>
    <n v="0.6"/>
    <n v="0.21249999999999999"/>
    <n v="0"/>
    <s v="El reporte de esta actividad esta programado a partir del mes de junio"/>
    <n v="0.1875"/>
    <s v="Se gestionó a través de reuniones la revisión y actualización| de documentos  que soportan el proceso.Se ajustó el plan de trabajo a seguir.Se eliminaron 15 documentos en el Sistema Integrado de Gestión."/>
    <n v="0"/>
    <m/>
    <n v="0"/>
    <m/>
    <m/>
    <m/>
    <m/>
    <m/>
    <n v="0.1875"/>
    <s v=""/>
    <n v="1"/>
    <n v="0"/>
    <n v="0"/>
  </r>
  <r>
    <n v="18"/>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Producción Cartográfica "/>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9"/>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12-31T00:00:00"/>
    <s v="Pendiente"/>
    <s v="GIT  Producción Cartográfica "/>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1. Ejecutar análisis químico de suelos, aguas y tejido vegetal, producto de convenios y contratos"/>
    <d v="2020-03-01T00:00:00"/>
    <d v="2020-12-31T00:00:00"/>
    <s v="Análisis"/>
    <s v="Laboratorio Nacional de Suelos"/>
    <s v="Número"/>
    <s v="Análisis químicos, físicos, mineralógicos y biológicos de suelos, aguas y tejido vegetal realizados"/>
    <s v="Eficacia"/>
    <n v="38900"/>
    <n v="4600"/>
    <n v="13750"/>
    <n v="10460"/>
    <n v="10090"/>
    <n v="876"/>
    <s v="Se procesan muestras recibidas el año anterior"/>
    <n v="762"/>
    <s v="El Laboratorio Nacional de Suelos se cerró por la emergencia sanitaria y reabierto a partir del 3 de junio"/>
    <n v="0"/>
    <m/>
    <n v="0"/>
    <m/>
    <m/>
    <m/>
    <m/>
    <m/>
    <n v="4.2107969151670949E-2"/>
    <n v="0.19043478260869565"/>
    <n v="5.5418181818181818E-2"/>
    <n v="0"/>
    <n v="0"/>
  </r>
  <r>
    <n v="2"/>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2.Ejecutar análisis físicos de suelos, producto de convenios y contratos"/>
    <d v="2020-03-01T00:00:00"/>
    <d v="2020-12-31T00:00:00"/>
    <s v="Análisis"/>
    <s v="Laboratorio Nacional de Suelos"/>
    <s v="Número"/>
    <s v="Análisis químicos, físicos, mineralógicos y biológicos de suelos, aguas y tejido vegetal realizados"/>
    <s v="Eficacia"/>
    <n v="4000"/>
    <n v="680"/>
    <n v="1520"/>
    <n v="1000"/>
    <n v="800"/>
    <n v="244"/>
    <s v="Se inicia proceso analitico de muestras cliente interno proyecto CAR"/>
    <n v="6"/>
    <s v="El Laboratorio Nacional de Suelos se cerró por la emergencia sanitaria y reabierto a partir del 3 de junio"/>
    <n v="0"/>
    <m/>
    <n v="0"/>
    <m/>
    <m/>
    <m/>
    <m/>
    <m/>
    <n v="6.25E-2"/>
    <n v="0.35882352941176471"/>
    <n v="3.9473684210526317E-3"/>
    <n v="0"/>
    <n v="0"/>
  </r>
  <r>
    <n v="3"/>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3. Ejecutar análisis mineralógicos y micro morfológicos de suelos, producto de convenios y contratos"/>
    <d v="2020-03-01T00:00:00"/>
    <d v="2020-12-31T00:00:00"/>
    <s v="Análisis"/>
    <s v="Laboratorio Nacional de Suelos"/>
    <s v="Número"/>
    <s v="Análisis químicos, físicos, mineralógicos y biológicos de suelos, aguas y tejido vegetal realizados"/>
    <s v="Eficacia"/>
    <n v="1800"/>
    <n v="270"/>
    <n v="405"/>
    <n v="605"/>
    <n v="520"/>
    <n v="92"/>
    <s v="Se inicia proceso analitico de muestras cliente interno proyecto CAR"/>
    <n v="52"/>
    <s v="El Laboratorio Nacional de Suelos se cerró por la emergencia sanitaria y reabierto a partir del 3 de junio"/>
    <n v="0"/>
    <m/>
    <n v="0"/>
    <m/>
    <m/>
    <m/>
    <m/>
    <m/>
    <n v="0.08"/>
    <n v="0.34074074074074073"/>
    <n v="0.12839506172839507"/>
    <n v="0"/>
    <n v="0"/>
  </r>
  <r>
    <n v="4"/>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4. Ejecutar análisis biológicos de suelos, producto de convenios y contratos"/>
    <d v="2020-03-01T00:00:00"/>
    <d v="2020-12-31T00:00:00"/>
    <s v="Análisis"/>
    <s v="Laboratorio Nacional de Suelos"/>
    <s v="Número"/>
    <s v="Análisis químicos, físicos, mineralógicos y biológicos de suelos, aguas y tejido vegetal realizados"/>
    <s v="Eficacia"/>
    <n v="1300"/>
    <n v="260"/>
    <n v="371"/>
    <n v="356"/>
    <n v="313"/>
    <n v="413"/>
    <s v="Se inicia proceso analitico de muestras cliente interno proyecto CAR"/>
    <n v="124"/>
    <s v="El Laboratorio Nacional de Suelos se cerró por la emergencia sanitaria y reabierto a partir del 3 de junio"/>
    <n v="0"/>
    <m/>
    <n v="0"/>
    <m/>
    <m/>
    <m/>
    <m/>
    <m/>
    <n v="0.41307692307692306"/>
    <n v="1"/>
    <n v="0.33423180592991913"/>
    <n v="0"/>
    <n v="0"/>
  </r>
  <r>
    <n v="5"/>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5. Ejecutar análisis químico de suelos, aguas y tejido vegetal, producto de la satisfacción a la demanda por ventanilla"/>
    <d v="2020-03-01T00:00:00"/>
    <d v="2020-09-30T00:00:00"/>
    <s v="Análisis"/>
    <s v="Laboratorio Nacional de Suelos"/>
    <s v="Número"/>
    <s v="Análisis químicos, físicos, mineralógicos y biológicos de suelos, aguas y tejido vegetal realizados"/>
    <s v="Eficacia"/>
    <n v="40000"/>
    <n v="4800"/>
    <n v="13600"/>
    <n v="21600"/>
    <n v="0"/>
    <n v="940"/>
    <s v="Poca demanda de analisis"/>
    <n v="89"/>
    <s v="El Laboratorio Nacional de Suelos se cerró por la emergencia sanitaria y reabierto a partir del 3 de junio"/>
    <n v="0"/>
    <m/>
    <n v="0"/>
    <m/>
    <m/>
    <m/>
    <m/>
    <m/>
    <n v="2.5725000000000001E-2"/>
    <n v="0.19583333333333333"/>
    <n v="6.5441176470588235E-3"/>
    <n v="0"/>
    <s v=""/>
  </r>
  <r>
    <n v="6"/>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6. Ejecutar análisis fís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8000"/>
    <n v="1300"/>
    <n v="2660"/>
    <n v="4040"/>
    <n v="0"/>
    <n v="165"/>
    <s v="Se procesaron muestras recibidas el año anterior, Poca demanda de analisis"/>
    <n v="221"/>
    <s v="El Laboratorio Nacional de Suelos se cerró por la emergencia sanitaria y reabierto a partir del 3 de junio"/>
    <n v="0"/>
    <m/>
    <n v="0"/>
    <m/>
    <m/>
    <m/>
    <m/>
    <m/>
    <n v="4.8250000000000001E-2"/>
    <n v="0.12692307692307692"/>
    <n v="8.30827067669173E-2"/>
    <n v="0"/>
    <s v=""/>
  </r>
  <r>
    <n v="7"/>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7. Ejecutar análisis mineralógicos y micro morfológ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4000"/>
    <n v="530"/>
    <n v="1340"/>
    <n v="2130"/>
    <n v="0"/>
    <n v="45"/>
    <s v="Muestras recibidas el año anterior"/>
    <n v="20"/>
    <s v="El Laboratorio Nacional de Suelos se cerró por la emergencia sanitaria y reabierto a partir del 3 de junio"/>
    <n v="0"/>
    <m/>
    <n v="0"/>
    <m/>
    <m/>
    <m/>
    <m/>
    <m/>
    <n v="1.6250000000000001E-2"/>
    <n v="8.4905660377358486E-2"/>
    <n v="1.4925373134328358E-2"/>
    <n v="0"/>
    <s v=""/>
  </r>
  <r>
    <n v="8"/>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8. Ejecutar análisis biológicos de suelos, producto de la satisfacción a la demanda por ventanilla"/>
    <d v="2020-03-01T00:00:00"/>
    <d v="2020-12-31T00:00:00"/>
    <s v="Análisis"/>
    <s v="Laboratorio Nacional de Suelos"/>
    <s v="Número"/>
    <s v="Análisis químicos, físicos, mineralógicos y biológicos de suelos, aguas y tejido vegetal realizados"/>
    <s v="Eficacia"/>
    <n v="2000"/>
    <n v="80"/>
    <n v="1430"/>
    <n v="250"/>
    <n v="240"/>
    <n v="0"/>
    <s v="Poca demanda de analisis"/>
    <n v="12"/>
    <s v="El Laboratorio Nacional de Suelos se cerró por la emergencia sanitaria y reabierto a partir del 3 de junio"/>
    <n v="0"/>
    <m/>
    <n v="0"/>
    <m/>
    <m/>
    <m/>
    <m/>
    <m/>
    <n v="6.0000000000000001E-3"/>
    <n v="0"/>
    <n v="8.3916083916083916E-3"/>
    <n v="0"/>
    <n v="0"/>
  </r>
  <r>
    <n v="9"/>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1. Correlacionar o actualizar las áreas homogéneas de tierras a nivel nacional"/>
    <d v="2020-02-01T00:00:00"/>
    <d v="2020-12-31T00:00:00"/>
    <s v="Pendiente"/>
    <s v="Gestión de Suelos y Aplicaciones Agrologicas"/>
    <s v="Porcentaje"/>
    <s v=" AHT con fines múltiples homologadas, actualizadas y correlacionadas"/>
    <s v="Eficacia"/>
    <n v="1"/>
    <n v="0.15"/>
    <n v="0.3"/>
    <n v="0.3"/>
    <n v="0.25"/>
    <n v="0.15"/>
    <s v="Se actualizaron las Áreas Homogéneas de Tierras de 3 municipios. 273.856,26 ha"/>
    <n v="0.2984"/>
    <s v="Se actualizaron las Áreas Homogéneas de Tierras de los municipios: El Charco - Nariño Santa Bárbara – Nariño, Potosí – Nariño, Tangua – Nariño, Venecia – Cundinamarca, Santuario – Risaralda y Balboa – Risaralda"/>
    <n v="0"/>
    <m/>
    <n v="0"/>
    <m/>
    <m/>
    <m/>
    <m/>
    <m/>
    <n v="0.44840000000000002"/>
    <n v="1"/>
    <n v="0.9946666666666667"/>
    <n v="0"/>
    <n v="0"/>
  </r>
  <r>
    <n v="10"/>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2. Atender prioritariamente solicitudes judiciales, catastrales procesos de restitución de tierras, entre otras (a demanda)."/>
    <d v="2020-02-01T00:00:00"/>
    <d v="2020-12-31T00:00:00"/>
    <s v="Pendiente"/>
    <s v="Gestión de Suelos y Aplicaciones Agrologicas"/>
    <s v="Porcentaje"/>
    <s v=" AHT con fines múltiples homologadas, actualizadas y correlacionadas"/>
    <s v="Eficacia"/>
    <n v="1"/>
    <n v="0.15"/>
    <n v="0.3"/>
    <n v="0.3"/>
    <n v="0.25"/>
    <n v="0.15"/>
    <s v="Se atendieron 6 solicitudes de Certificaciones Agrológicas de usuarios externos:"/>
    <n v="0.3"/>
    <s v="Se atendieron la solictudes recibidas"/>
    <n v="0"/>
    <m/>
    <n v="0"/>
    <m/>
    <m/>
    <m/>
    <m/>
    <m/>
    <n v="0.44999999999999996"/>
    <n v="1"/>
    <n v="1"/>
    <n v="0"/>
    <n v="0"/>
  </r>
  <r>
    <n v="11"/>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3. Estructurar el control de calidad y correlacionar digitalmente la información de áreas homogéneas producida por el GIT de Levantamientos y Aplicaciones."/>
    <d v="2020-02-01T00:00:00"/>
    <d v="2020-12-31T00:00:00"/>
    <s v="Pendiente"/>
    <s v="Modernización y adminsitración de la información"/>
    <s v="Porcentaje"/>
    <s v=" AHT con fines múltiples homologadas, actualizadas y correlacionadas"/>
    <s v="Eficacia"/>
    <n v="1"/>
    <n v="0.15"/>
    <n v="0.3"/>
    <n v="0.3"/>
    <n v="0.25"/>
    <n v="3.8399999999999997E-2"/>
    <s v="Se realizó la estructuración cartográfica de 88.382,4 ha"/>
    <n v="0.63619999999999999"/>
    <s v="Se realizó la estructuración cartográfica de los municipios de Santa Rosa del Sur en Bolívar, Medina en Cundinamarca, El Charco y Santa Bárbara en Nariño"/>
    <n v="0"/>
    <m/>
    <n v="0"/>
    <m/>
    <m/>
    <m/>
    <m/>
    <m/>
    <n v="0.67459999999999998"/>
    <n v="0.25600000000000001"/>
    <n v="1"/>
    <n v="0"/>
    <n v="0"/>
  </r>
  <r>
    <n v="12"/>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4. Entregar insumos estadísticos y mapas de las solicitudes judiciales, catastrales, procesos de restitución de tierras a demanda."/>
    <d v="2020-02-01T00:00:00"/>
    <d v="2020-12-31T00:00:00"/>
    <s v="Pendiente"/>
    <s v="Modernización y adminsitración de la información"/>
    <s v="Porcentaje"/>
    <s v=" AHT con fines múltiples homologadas, actualizadas y correlacionadas"/>
    <s v="Eficacia"/>
    <n v="1"/>
    <n v="0.15"/>
    <n v="0.3"/>
    <n v="0.3"/>
    <n v="0.25"/>
    <n v="8.5699999999999998E-2"/>
    <s v="Se prepararon y entregaron insumos cartográficos para la actualización de 12 municipios, 196.981,4 ha "/>
    <n v="0"/>
    <s v="Se solicitaron o prepararon insumos cartográficos para la actualización de municipios"/>
    <n v="0"/>
    <m/>
    <n v="0"/>
    <m/>
    <m/>
    <m/>
    <m/>
    <m/>
    <n v="8.5699999999999998E-2"/>
    <n v="0.57133333333333336"/>
    <n v="0"/>
    <n v="0"/>
    <n v="0"/>
  </r>
  <r>
    <n v="13"/>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 AHT con fines múltiples homologadas, actualizadas y correlacionadas"/>
    <s v="Eficacia"/>
    <n v="1"/>
    <n v="0.15"/>
    <n v="0.3"/>
    <n v="0.3"/>
    <n v="0.25"/>
    <n v="0.1081"/>
    <s v="Se realizó el control de calidad digital final y entrega de la información cartográfica a 248.657,6 ha"/>
    <n v="0.14050000000000001"/>
    <s v="Se realizó el control de calidad digital final y entrega de la información cartográfica correspondiente a los municipios de El Guamo en Bolívar, Toca en Boyacá, Pandi, San Bernardo y Yacopí en Cundinamarca, Guaitarilla, Iles y Yacuanquer en Nariño"/>
    <n v="0"/>
    <m/>
    <n v="0"/>
    <m/>
    <m/>
    <m/>
    <m/>
    <m/>
    <n v="0.24860000000000002"/>
    <n v="0.72066666666666668"/>
    <n v="0.46833333333333338"/>
    <n v="0"/>
    <n v="0"/>
  </r>
  <r>
    <n v="14"/>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Elaborar la interpretación de geomorfología aplicada a los levantamientos de suelos"/>
    <d v="2020-02-01T00:00:00"/>
    <d v="2020-12-31T00:00:00"/>
    <s v="Pendiente"/>
    <s v="Modernización y adminsitración de la información"/>
    <s v="Porcentaje"/>
    <s v="Áreas de Estudio de suelos realizados, como insumo para el ordenamiento del territorio."/>
    <s v="Eficacia"/>
    <n v="1"/>
    <n v="0.1"/>
    <n v="0.4"/>
    <n v="0.3"/>
    <n v="0.2"/>
    <n v="0.125"/>
    <s v="Se adelantó la interpretación de geomorfología para suelos en un área equivalente a 130.000 ha "/>
    <n v="0.41389999999999999"/>
    <s v="Se adelantó el ajuste a la interpretación de geomorfología para suelos en un total de  180.986,99 ha"/>
    <n v="0"/>
    <m/>
    <n v="0"/>
    <m/>
    <m/>
    <m/>
    <m/>
    <m/>
    <n v="0.53889999999999993"/>
    <n v="1"/>
    <n v="1"/>
    <n v="0"/>
    <n v="0"/>
  </r>
  <r>
    <n v="15"/>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Realizar el levantamiento de suelos"/>
    <d v="2020-02-01T00:00:00"/>
    <d v="2020-12-31T00:00:00"/>
    <s v="Pendiente"/>
    <s v="Gestión de Suelos y Aplicaciones Agrologicas"/>
    <s v="Porcentaje"/>
    <s v="Áreas de Estudio de suelos realizados, como insumo para el ordenamiento del territorio."/>
    <s v="Eficacia"/>
    <n v="1"/>
    <n v="0.1"/>
    <n v="0.4"/>
    <n v="0.3"/>
    <n v="0.2"/>
    <n v="4.6199999999999998E-2"/>
    <s v="Se ha avanzado en el levantamiento de suelo en una area de 58.110 ha, en los paramos de la Jurisdicción CAR y Dpto de Cesar y Magdalena"/>
    <n v="0.32490000000000002"/>
    <s v="Se ha avanzado en la etapa de precampo"/>
    <n v="0"/>
    <m/>
    <n v="0"/>
    <m/>
    <m/>
    <m/>
    <m/>
    <m/>
    <n v="0.37110000000000004"/>
    <n v="0.46199999999999997"/>
    <n v="0.81225000000000003"/>
    <n v="0"/>
    <n v="0"/>
  </r>
  <r>
    <n v="16"/>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Elaborar la interpretación de cobertura y uso de las tierras"/>
    <d v="2020-02-01T00:00:00"/>
    <d v="2020-12-31T00:00:00"/>
    <s v="Pendiente"/>
    <s v="Modernización y adminsitración de la información"/>
    <s v="Porcentaje"/>
    <s v="Áreas de Estudio de suelos realizados, como insumo para el ordenamiento del territorio."/>
    <s v="Eficacia"/>
    <n v="1"/>
    <n v="0.1"/>
    <n v="0.36"/>
    <n v="0.3"/>
    <n v="0.24"/>
    <n v="2.6200000000000001E-2"/>
    <s v="Se adelantó la interpretación de 34.026,88 ha en cobertura de las tierras, en el departamento de Magdalena"/>
    <n v="0.1192"/>
    <s v="Se adelantó la interpretación de 46.082,99 ha, 39.883 ha a escala 1:25.000 y 6.200 a escala 1:10.000"/>
    <n v="0"/>
    <m/>
    <n v="0"/>
    <m/>
    <m/>
    <m/>
    <m/>
    <m/>
    <n v="0.1454"/>
    <n v="0.26200000000000001"/>
    <n v="0.33111111111111113"/>
    <n v="0"/>
    <n v="0"/>
  </r>
  <r>
    <n v="17"/>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Realizar la clasificación de capacidad de uso de las tierras"/>
    <d v="2020-02-01T00:00:00"/>
    <d v="2020-12-31T00:00:00"/>
    <s v="Pendiente"/>
    <s v="Gestión de Suelos y Aplicaciones Agrologicas"/>
    <s v="Porcentaje"/>
    <s v="Áreas de Estudio de suelos realizados, como insumo para el ordenamiento del territorio."/>
    <s v="Eficacia"/>
    <n v="1"/>
    <n v="0.1"/>
    <n v="0.36"/>
    <n v="0.3"/>
    <n v="0.24"/>
    <n v="0.13"/>
    <s v="El proyecto de la cuenca del Rio Amoyá,  se desarrolla el tema de capacidad de uso donde se ha generado la clasificación y la leyenda preliminar"/>
    <n v="0"/>
    <s v="Debido a la emergencia sanitaria decretada no ha sido posible realizar la etapa de campo y por lo tanto la psocampo tampoco"/>
    <n v="0"/>
    <m/>
    <n v="0"/>
    <m/>
    <m/>
    <m/>
    <m/>
    <m/>
    <n v="0.13"/>
    <n v="1"/>
    <n v="0"/>
    <n v="0"/>
    <n v="0"/>
  </r>
  <r>
    <n v="18"/>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Áreas de Estudio de suelos realizados, como insumo para el ordenamiento del territorio."/>
    <s v="Eficacia"/>
    <n v="1"/>
    <n v="0.1"/>
    <n v="0.3"/>
    <n v="0.3"/>
    <n v="0.3"/>
    <n v="0.1"/>
    <s v="Se adelantó ajuste cartográfico en el mapa preliminar de suelos en un área equivalente a 130.000 ha"/>
    <n v="0.31740000000000002"/>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
    <m/>
    <n v="0"/>
    <m/>
    <m/>
    <m/>
    <m/>
    <m/>
    <n v="0.41739999999999999"/>
    <n v="1"/>
    <n v="1"/>
    <n v="0"/>
    <n v="0"/>
  </r>
  <r>
    <n v="19"/>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Revisar bibliográfia, elaborar y actualizar documentación."/>
    <d v="2020-03-01T00:00:00"/>
    <d v="2020-06-01T00:00:00"/>
    <s v="Pendiente"/>
    <s v="Laboratorio Nacional de Suelos"/>
    <s v="Porcentaje"/>
    <s v="Determinaciones analíticas acreditadas"/>
    <s v="Eficacia"/>
    <n v="1"/>
    <n v="0.35"/>
    <n v="0.65"/>
    <n v="0"/>
    <n v="0"/>
    <n v="0.35"/>
    <s v="se ha iniciado la revisión bibliográfica para elaborar y actualizar documentación requerida."/>
    <n v="0.65"/>
    <s v="Se ha revisado y actulizado la docuemntación necesria"/>
    <n v="0"/>
    <m/>
    <n v="0"/>
    <m/>
    <m/>
    <m/>
    <m/>
    <m/>
    <n v="1"/>
    <n v="1"/>
    <n v="1"/>
    <s v=""/>
    <s v=""/>
  </r>
  <r>
    <n v="20"/>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Planificar la ejecución por determinación analítica."/>
    <d v="2020-03-01T00:00:00"/>
    <d v="2020-05-01T00:00:00"/>
    <s v="Pendiente"/>
    <s v="Laboratorio Nacional de Suelos"/>
    <s v="Porcentaje"/>
    <s v="Determinaciones analíticas acreditadas"/>
    <s v="Eficacia"/>
    <n v="1"/>
    <n v="0.4"/>
    <n v="0.6"/>
    <n v="0"/>
    <n v="0"/>
    <n v="0.2"/>
    <s v="Se planifico el proceso de acreditacióna  partir de las cuatro (4) etapas que lo componen"/>
    <n v="0.5"/>
    <s v="La planiificación se enuentra "/>
    <n v="0"/>
    <m/>
    <n v="0"/>
    <m/>
    <m/>
    <m/>
    <m/>
    <m/>
    <n v="0.7"/>
    <n v="0.5"/>
    <n v="0.83333333333333337"/>
    <s v=""/>
    <s v=""/>
  </r>
  <r>
    <n v="21"/>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Preparar reactivos, pruebas preliminares y/o adicionales"/>
    <d v="2020-03-01T00:00:00"/>
    <d v="2020-05-01T00:00:00"/>
    <s v="Pendiente"/>
    <s v="Laboratorio Nacional de Suelos"/>
    <s v="Porcentaje"/>
    <s v="Determinaciones analíticas acreditadas"/>
    <s v="Eficacia"/>
    <n v="1"/>
    <n v="0.25"/>
    <n v="0.75"/>
    <n v="0"/>
    <n v="0"/>
    <n v="0.15"/>
    <s v="Se prepararon los reactivos para la etapad e validación "/>
    <n v="0"/>
    <s v="El Laboratorio se cerro por la emergencia sanitaria y reabierto el 3 de junio"/>
    <n v="0"/>
    <m/>
    <n v="0"/>
    <m/>
    <m/>
    <m/>
    <m/>
    <m/>
    <n v="0.15"/>
    <n v="0.6"/>
    <n v="0"/>
    <s v=""/>
    <s v=""/>
  </r>
  <r>
    <n v="22"/>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Prevalidar - validar las determinaciones e informe."/>
    <d v="2020-03-01T00:00:00"/>
    <d v="2020-06-01T00:00:00"/>
    <s v="Pendiente"/>
    <s v="Laboratorio Nacional de Suelos"/>
    <s v="Porcentaje"/>
    <s v="Determinaciones analíticas acreditadas"/>
    <s v="Eficacia"/>
    <n v="1"/>
    <n v="0.1"/>
    <n v="0.9"/>
    <n v="0"/>
    <n v="0"/>
    <n v="0"/>
    <s v="Se tenia programado inciar las prevalidaciones cuando se decreto el asilamiento prevenico"/>
    <n v="0"/>
    <s v="El Laboratorio se cerro por la emergencia sanitaria y reabierto el 3 de junio"/>
    <n v="0"/>
    <m/>
    <n v="0"/>
    <m/>
    <m/>
    <m/>
    <m/>
    <m/>
    <n v="0"/>
    <n v="0"/>
    <n v="0"/>
    <s v=""/>
    <s v=""/>
  </r>
  <r>
    <n v="23"/>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Estimar la incertidumbre de la medición."/>
    <d v="2020-04-01T00:00:00"/>
    <d v="2020-06-01T00:00:00"/>
    <s v="Pendiente"/>
    <s v="Laboratorio Nacional de Suelos"/>
    <s v="Porcentaje"/>
    <s v="Determinaciones analíticas acreditadas"/>
    <s v="Eficacia"/>
    <n v="1"/>
    <n v="0"/>
    <n v="1"/>
    <n v="0"/>
    <n v="0"/>
    <n v="0"/>
    <m/>
    <n v="0"/>
    <s v="El Laboratorio se cerro por la emergencia sanitaria y reabierto el 3 de junio"/>
    <n v="0"/>
    <m/>
    <n v="0"/>
    <m/>
    <m/>
    <m/>
    <m/>
    <m/>
    <n v="0"/>
    <s v=""/>
    <n v="0"/>
    <s v=""/>
    <s v=""/>
  </r>
  <r>
    <n v="24"/>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6. Tramitar ante el ente acreditador: solicitud, asignación y realización de visita, plan de acción, otorgamiento de la acreditación"/>
    <d v="2020-03-01T00:00:00"/>
    <d v="2020-08-01T00:00:00"/>
    <s v="Pendiente"/>
    <s v="Laboratorio Nacional de Suelos"/>
    <s v="Porcentaje"/>
    <s v="Determinaciones analíticas acreditadas"/>
    <s v="Eficacia"/>
    <n v="1"/>
    <n v="0.1"/>
    <n v="0.3"/>
    <n v="0.6"/>
    <n v="0"/>
    <n v="0"/>
    <m/>
    <n v="0"/>
    <m/>
    <n v="0"/>
    <m/>
    <n v="0"/>
    <m/>
    <m/>
    <m/>
    <m/>
    <m/>
    <n v="0"/>
    <n v="0"/>
    <n v="0"/>
    <n v="0"/>
    <s v=""/>
  </r>
  <r>
    <n v="25"/>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7. Consolidar y elaborar la base de datos de acuerdo a los estándares definidos"/>
    <d v="2020-08-01T00:00:00"/>
    <d v="2020-12-31T00:00:00"/>
    <s v="Pendiente"/>
    <s v="Laboratorio Nacional de Suelos"/>
    <s v="Porcentaje"/>
    <s v="Determinaciones analíticas acreditadas"/>
    <s v="Eficacia"/>
    <n v="1"/>
    <n v="0"/>
    <n v="0"/>
    <n v="0.3"/>
    <n v="0.7"/>
    <n v="0"/>
    <m/>
    <n v="0"/>
    <s v="El Laboratorio se cerro por la emergencia sanitaria y reabierto el 3 de junio"/>
    <n v="0"/>
    <m/>
    <n v="0"/>
    <m/>
    <m/>
    <m/>
    <m/>
    <m/>
    <n v="0"/>
    <s v=""/>
    <s v=""/>
    <n v="0"/>
    <n v="0"/>
  </r>
  <r>
    <n v="26"/>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1. Interpretar y correlacionar la geomorfología del territorio nacional"/>
    <d v="2020-02-01T00:00:00"/>
    <d v="2020-11-30T00:00:00"/>
    <s v="Pendiente"/>
    <s v="Modernización y adminsitración de la información"/>
    <s v="Porcentaje"/>
    <s v="Mapa nacional de Suelos"/>
    <s v="Eficacia"/>
    <n v="1"/>
    <n v="0.15"/>
    <n v="0.4"/>
    <n v="0.35"/>
    <n v="0.1"/>
    <n v="0"/>
    <m/>
    <n v="0.46660000000000001"/>
    <s v="Se adelantó la actualización y correlación de la interpretación de geomorfología en 24.707.284,44 ha en las regiones Orinoquía, Amazonía, Norte de Santander, Cesar, Magdalena y Bolívar,"/>
    <n v="0"/>
    <m/>
    <n v="0"/>
    <m/>
    <m/>
    <m/>
    <m/>
    <m/>
    <n v="0.46660000000000001"/>
    <n v="0"/>
    <n v="1"/>
    <n v="0"/>
    <n v="0"/>
  </r>
  <r>
    <n v="27"/>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2. Elaborar y consolidar la bases de datos de perfiles y resultados de laboratorio"/>
    <d v="2020-02-01T00:00:00"/>
    <d v="2020-12-31T00:00:00"/>
    <s v="Pendiente"/>
    <s v="Modernización y adminsitración de la información"/>
    <s v="Porcentaje"/>
    <s v="Mapa nacional de Suelos"/>
    <s v="Eficacia"/>
    <n v="1"/>
    <n v="7.0000000000000007E-2"/>
    <n v="0.4"/>
    <n v="0.35"/>
    <n v="0.18"/>
    <n v="0"/>
    <m/>
    <n v="0.32"/>
    <s v="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
    <n v="0"/>
    <m/>
    <n v="0"/>
    <m/>
    <m/>
    <m/>
    <m/>
    <m/>
    <n v="0.32"/>
    <n v="0"/>
    <n v="0.79999999999999993"/>
    <n v="0"/>
    <n v="0"/>
  </r>
  <r>
    <n v="28"/>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3. Correlacionar los levantamientos generales de suelos a nivel nacional "/>
    <d v="2020-02-01T00:00:00"/>
    <d v="2020-12-31T00:00:00"/>
    <s v="Pendiente"/>
    <s v="Gestión de Suelos y Aplicaciones Agrologicas"/>
    <s v="Porcentaje"/>
    <s v="Mapa nacional de Suelos"/>
    <s v="Eficacia"/>
    <n v="1"/>
    <n v="7.0000000000000007E-2"/>
    <n v="0.4"/>
    <n v="0.35"/>
    <n v="0.18"/>
    <n v="0"/>
    <m/>
    <n v="0.2"/>
    <s v="Se cuenta conla version preliminar de la metodologia"/>
    <n v="0"/>
    <m/>
    <n v="0"/>
    <m/>
    <m/>
    <m/>
    <m/>
    <m/>
    <n v="0.2"/>
    <n v="0"/>
    <n v="0.5"/>
    <n v="0"/>
    <n v="0"/>
  </r>
  <r>
    <n v="29"/>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4. Consolidar y elaborar la cartografía temática de acuerdo a estándares cartográficos"/>
    <d v="2020-04-01T00:00:00"/>
    <d v="2020-12-31T00:00:00"/>
    <s v="Pendiente"/>
    <s v="Modernización y adminsitración de la información"/>
    <s v="Porcentaje"/>
    <s v="Mapa nacional de Suelos"/>
    <s v="Eficacia"/>
    <n v="1"/>
    <n v="0"/>
    <n v="0.3"/>
    <n v="0.4"/>
    <n v="0.3"/>
    <n v="0"/>
    <m/>
    <n v="0.2"/>
    <s v="Se cuenta con un módulo de consulta el cual enlaza la parte cartográfica y la alfanumérica para la toma de decisiones temáticas, se encuentra en formato Excel, para consultarlo en ArcGis"/>
    <n v="0"/>
    <m/>
    <n v="0"/>
    <m/>
    <m/>
    <m/>
    <m/>
    <m/>
    <n v="0.2"/>
    <s v=""/>
    <n v="0.66666666666666674"/>
    <n v="0"/>
    <n v="0"/>
  </r>
  <r>
    <n v="1"/>
    <x v="8"/>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analizar información primaria y secundaria, así como redactar informes de caracterización para los municipios priorizados"/>
    <d v="2020-03-01T00:00:00"/>
    <d v="2020-12-31T00:00:00"/>
    <s v="Informes"/>
    <s v="GIT  Estudios Geográficos y Ordenamiento Territorial "/>
    <s v="Porcentaje"/>
    <s v="Informes de caracterización territorial por municipio"/>
    <s v="Eficacia"/>
    <n v="1"/>
    <n v="0.01"/>
    <n v="0.1"/>
    <n v="0.51"/>
    <n v="0.38"/>
    <n v="0.01"/>
    <s v="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
    <n v="0.1"/>
    <s v="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
    <n v="0"/>
    <m/>
    <n v="0"/>
    <m/>
    <m/>
    <m/>
    <m/>
    <m/>
    <n v="0.11"/>
    <n v="1"/>
    <n v="1"/>
    <n v="0"/>
    <n v="0"/>
  </r>
  <r>
    <n v="2"/>
    <x v="8"/>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ublicar los informes de caracterización."/>
    <d v="2020-07-01T00:00:00"/>
    <d v="2020-12-31T00:00:00"/>
    <s v="Publicación informe"/>
    <s v="GIT  Estudios Geográficos y Ordenamiento Territorial "/>
    <s v="Porcentaje"/>
    <s v="Informes de caracterización territorial por municipio"/>
    <s v="Eficacia"/>
    <n v="1"/>
    <n v="0"/>
    <n v="0"/>
    <n v="0.35"/>
    <n v="0.65"/>
    <n v="0"/>
    <s v="El reporte de esta actividad esta programado a partir del mes de julio"/>
    <n v="0"/>
    <s v="El reporte de esta actividad esta programado a partir del mes de julio"/>
    <n v="0"/>
    <m/>
    <n v="0"/>
    <m/>
    <m/>
    <m/>
    <m/>
    <m/>
    <n v="0"/>
    <s v=""/>
    <s v=""/>
    <n v="0"/>
    <n v="0"/>
  </r>
  <r>
    <n v="3"/>
    <x v="8"/>
    <s v="Documentos de investigación geográfica _x000a_(Fase 2 del atlas funcional y_x000a_geografía del departamento del Casanare)"/>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Levantar, procesar y analizar información primaria y secundaria, asi como redactar y publicar documentos técnicos (Fase 2 del atlas funcional y  geografía del departamento del Casanare)"/>
    <d v="2020-03-01T00:00:00"/>
    <d v="2020-12-31T00:00:00"/>
    <s v="Documento"/>
    <s v="GIT  Estudios Geográficos y Ordenamiento Territorial "/>
    <s v="Porcentaje"/>
    <s v="Documentos de Investigación geográfica generados"/>
    <s v="Eficacia"/>
    <n v="1"/>
    <n v="0.02"/>
    <n v="0.11"/>
    <n v="0.42"/>
    <n v="0.45"/>
    <n v="2.2200000000000001E-2"/>
    <s v="Se inició el ajuste teórico y conceptual del capítulo 2 del documento Atlas del funcionamiento espacial del territorio en Colombia y, se consolidó un documento preliminar a partir de la información existente año 2019, del documento Geografía de Casanare"/>
    <n v="0.11"/>
    <s v="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_x000a_Así mismo, se avanzó en la consolidación del capítulo de Contexto Legal del Territorio: Determinantes de Ordenamiento Territorial del documento Geografia Departamental de Casanare. "/>
    <n v="0"/>
    <m/>
    <n v="0"/>
    <m/>
    <m/>
    <m/>
    <m/>
    <m/>
    <n v="0.13220000000000001"/>
    <n v="1"/>
    <n v="1"/>
    <n v="0"/>
    <n v="0"/>
  </r>
  <r>
    <n v="4"/>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Gestionar, validar y actualizar 60.000 topónimos de la Base Nacional de Nombres Geográficos"/>
    <d v="2020-06-01T00:00:00"/>
    <d v="2020-12-31T00:00:00"/>
    <s v="Pendiente"/>
    <s v="GIT  Estudios Geográficos y Ordenamiento Territorial "/>
    <s v="Porcentaje"/>
    <s v="Base Nacional de Nombres Geográficos integrada, actualizada y disponible "/>
    <s v="Eficacia"/>
    <n v="1"/>
    <n v="0"/>
    <n v="0.05"/>
    <n v="0.5"/>
    <n v="0.45"/>
    <n v="0"/>
    <s v="El reporte de esta actividad esta programado a partir del mes de junio"/>
    <n v="0.05"/>
    <s v="Se actualizaron 3.000 topónimos asociados a demografía, reservas naturales y áreas protegidas."/>
    <n v="0"/>
    <m/>
    <n v="0"/>
    <m/>
    <m/>
    <m/>
    <m/>
    <m/>
    <n v="0.05"/>
    <s v=""/>
    <n v="1"/>
    <n v="0"/>
    <n v="0"/>
  </r>
  <r>
    <n v="5"/>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herramienta de colaboración que permita el levantamiento y actualización de topónimos ."/>
    <d v="2020-07-01T00:00:00"/>
    <d v="2020-12-31T00:00:00"/>
    <s v="Herramienta"/>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
    <m/>
    <n v="0"/>
    <m/>
    <m/>
    <m/>
    <m/>
    <m/>
    <n v="0"/>
    <s v=""/>
    <s v=""/>
    <n v="0"/>
    <n v="0"/>
  </r>
  <r>
    <n v="6"/>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ntegrar y disponer la Base Nacional de Nombres Geográficos"/>
    <d v="2020-07-01T00:00:00"/>
    <d v="2020-12-31T00:00:00"/>
    <s v="Base de datos"/>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
    <m/>
    <n v="0"/>
    <m/>
    <m/>
    <m/>
    <m/>
    <m/>
    <n v="0"/>
    <s v=""/>
    <s v=""/>
    <n v="0"/>
    <n v="0"/>
  </r>
  <r>
    <n v="7"/>
    <x v="8"/>
    <s v="Instrumento para el mejoramiento de los procesos de ordenamiento territorial"/>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dentificar y documentar recomendaciones para el proceso de revisión y ajuste de los POT "/>
    <d v="2020-04-01T00:00:00"/>
    <d v="2020-12-31T00:00:00"/>
    <s v="Pendiente"/>
    <s v="GIT  Estudios Geográficos y Ordenamiento Territorial "/>
    <s v="Porcentaje"/>
    <s v="Instrumento para el mejoramiento de los procesos de ordenamiento territorial elaborado"/>
    <s v="Eficacia"/>
    <n v="1"/>
    <n v="0"/>
    <n v="0.23330000000000001"/>
    <n v="0.45"/>
    <n v="0.31669999999999998"/>
    <n v="0"/>
    <s v="El reporte de esta actividad esta programado a partir del mes de abril"/>
    <n v="0.23329999999999998"/>
    <s v="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
    <n v="0"/>
    <m/>
    <n v="0"/>
    <m/>
    <m/>
    <m/>
    <m/>
    <m/>
    <n v="0.23329999999999998"/>
    <s v=""/>
    <n v="0.99999999999999989"/>
    <n v="0"/>
    <n v="0"/>
  </r>
  <r>
    <n v="8"/>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Actualizar las variables temáticas del SIGOT  (200) e integrar la información de ordenamiento territorial de los nodos regionales y locales (departamentos, municipios y figuras de asociatividad) "/>
    <d v="2020-04-01T00:00:00"/>
    <d v="2020-12-31T00:00:00"/>
    <s v="Pendiente"/>
    <s v="GIT  Estudios Geográficos y Ordenamiento Territorial "/>
    <s v="Porcentaje"/>
    <s v=" Sistema único de información geográfica, cartográfica y geodesica implementado"/>
    <s v="Eficiencia"/>
    <n v="1"/>
    <n v="0"/>
    <n v="0.35"/>
    <n v="0.4"/>
    <n v="0.25"/>
    <n v="0"/>
    <s v="El reporte de esta actividad esta programado a partir del mes de abril"/>
    <n v="0.35"/>
    <s v="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
    <n v="0"/>
    <m/>
    <n v="0"/>
    <m/>
    <m/>
    <m/>
    <m/>
    <m/>
    <n v="0.35"/>
    <s v=""/>
    <n v="1"/>
    <n v="0"/>
    <n v="0"/>
  </r>
  <r>
    <n v="9"/>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Mantener y disponer la base de datos de límites fronterizos, departamentales y municipales del país, así como los mapas de territorios colectivos (resguardos indigenas y tierras de comunidades negras)"/>
    <d v="2020-07-01T00:00:00"/>
    <d v="2020-12-31T00:00:00"/>
    <s v="Pendiente"/>
    <s v="GIT Fronteras y Límites Territoriales "/>
    <s v="Porcentaje"/>
    <s v=" Sistema único de información geográfica, cartográfica y geodesica implementado"/>
    <s v="Eficiencia"/>
    <n v="0.99999999999999989"/>
    <n v="0"/>
    <n v="0.2"/>
    <n v="0.7"/>
    <n v="0.1"/>
    <n v="0"/>
    <s v="El reporte de esta actividad esta programado a partir del mes de junio"/>
    <n v="0.2"/>
    <s v="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
    <n v="0"/>
    <m/>
    <n v="0"/>
    <m/>
    <m/>
    <m/>
    <m/>
    <m/>
    <n v="0.20000000000000004"/>
    <s v=""/>
    <n v="1"/>
    <n v="0"/>
    <n v="0"/>
  </r>
  <r>
    <n v="10"/>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el Sistema único de información geográfica, cartográfica y geodésica"/>
    <d v="2020-04-01T00:00:00"/>
    <d v="2020-12-31T00:00:00"/>
    <s v="Pendiente"/>
    <s v="GIT  Administración de la información"/>
    <s v="Porcentaje"/>
    <s v=" Sistema único de información geográfica, cartográfica y geodesica implementado"/>
    <s v="Eficiencia"/>
    <n v="1"/>
    <n v="0"/>
    <n v="0.4"/>
    <n v="0.45"/>
    <n v="0.15"/>
    <n v="0"/>
    <s v="El reporte de esta actividad esta programado a partir del mes de abril"/>
    <n v="0.4"/>
    <s v="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
    <n v="0"/>
    <m/>
    <n v="0"/>
    <m/>
    <m/>
    <m/>
    <m/>
    <m/>
    <n v="0.4"/>
    <s v=""/>
    <n v="1"/>
    <n v="0"/>
    <n v="0"/>
  </r>
  <r>
    <n v="11"/>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el diagnóstico de límites de 125 entidades territoriales como insumo para la caracterización territorial y levantamiento catastral."/>
    <d v="2020-04-01T00:00:00"/>
    <d v="2020-12-31T00:00:00"/>
    <s v="Pendiente"/>
    <s v="GIT Fronteras y Límites Territoriales "/>
    <s v="Porcentaje"/>
    <s v="Documentos de estudios técnicos de deslindes y de Territorios Indígenas elaborados"/>
    <s v="Eficacia"/>
    <n v="0.99999999999999989"/>
    <n v="0"/>
    <n v="0.3"/>
    <n v="0.35"/>
    <n v="0.35"/>
    <n v="0"/>
    <s v="El reporte de esta actividad esta programado a partir del mes de abril"/>
    <n v="0.4"/>
    <s v="Se han elaborado 235  informes de diagnósticos de las líneas limítrofes de 50 municipios de los departamentos de Risaralda, Vichada, Bolívar, Antioquia, Cauca, Córdoba y Boyacá, como insumo para la caracterización territorial y levantamiento catastral."/>
    <n v="0"/>
    <m/>
    <n v="0"/>
    <m/>
    <m/>
    <m/>
    <m/>
    <m/>
    <n v="0.40000000000000008"/>
    <s v=""/>
    <n v="1"/>
    <n v="0"/>
    <n v="0"/>
  </r>
  <r>
    <n v="12"/>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operaciones de deslinde y/o amojonamiento municipales y departamentales en 25 entidades territoriales, con su correspondiente informe técnico"/>
    <d v="2020-04-01T00:00:00"/>
    <d v="2020-12-31T00:00:00"/>
    <s v="Pendiente"/>
    <s v="GIT Fronteras y Límites Territoriales "/>
    <s v="Porcentaje"/>
    <s v="Documentos de estudios técnicos de deslindes y de Territorios Indígenas elaborados"/>
    <s v="Eficacia"/>
    <n v="1"/>
    <n v="0"/>
    <n v="0.25"/>
    <n v="0.4"/>
    <n v="0.35"/>
    <n v="0"/>
    <s v="El reporte de esta actividad esta programado a partir del mes de abril"/>
    <n v="0.25"/>
    <s v="De los procesos de deslinde programados se ha realizado solicitud y análisis de información asi como resolucion de apertura de procesos, entre los que se destaca la apetura del deslinde del municipio de Vijes."/>
    <n v="0"/>
    <m/>
    <n v="0"/>
    <m/>
    <m/>
    <m/>
    <m/>
    <m/>
    <n v="0.25"/>
    <s v=""/>
    <n v="1"/>
    <n v="0"/>
    <n v="0"/>
  </r>
  <r>
    <n v="13"/>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proponer estrategia para la definición del área oficial de cada una de las entidades terrioriales del país, a partir de un estudio histórico, cartográfico y normativo."/>
    <d v="2020-06-01T00:00:00"/>
    <d v="2020-12-31T00:00:00"/>
    <s v="Pendiente"/>
    <s v="GIT Fronteras y Límites Territoriales "/>
    <s v="Porcentaje"/>
    <s v="Documentos de estudios técnicos de deslindes y de Territorios Indígenas elaborados"/>
    <s v="Eficacia"/>
    <n v="1"/>
    <n v="0"/>
    <n v="0.1"/>
    <n v="0.45"/>
    <n v="0.45"/>
    <n v="0"/>
    <s v="El reporte de esta actividad esta programado a partir del mes de junio"/>
    <n v="0.1"/>
    <s v="Se realizó el análisis sobre las extensiones totales de la República de Colombia desde el año 1976 al 2018, a nivel municipal y departamental. "/>
    <n v="0"/>
    <m/>
    <n v="0"/>
    <m/>
    <m/>
    <m/>
    <m/>
    <m/>
    <n v="0.1"/>
    <s v=""/>
    <n v="1"/>
    <n v="0"/>
    <n v="0"/>
  </r>
  <r>
    <n v="14"/>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tender solicitudes y participar en escenarios de asuntos étnicos y diálogo social, con su correspondiente informe"/>
    <d v="2020-03-01T00:00:00"/>
    <d v="2020-12-31T00:00:00"/>
    <s v="Pendiente"/>
    <s v="GIT  Estudios Geográficos y Ordenamiento Territorial "/>
    <s v="Porcentaje"/>
    <s v="Documentos de estudios técnicos de deslindes y de Territorios Indígenas elaborados"/>
    <s v="Eficacia"/>
    <n v="1"/>
    <n v="0.1"/>
    <n v="0.3"/>
    <n v="0.3"/>
    <n v="0.3"/>
    <n v="0.1"/>
    <s v="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
    <n v="0.3"/>
    <s v="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
    <n v="0"/>
    <m/>
    <n v="0"/>
    <m/>
    <m/>
    <m/>
    <m/>
    <m/>
    <n v="0.4"/>
    <n v="1"/>
    <n v="1"/>
    <n v="0"/>
    <n v="0"/>
  </r>
  <r>
    <n v="15"/>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finir y socializar las especificaciones técnicas para la generación, actualización y disposición de la cartografía de territorios colectivos, con protocolo de entrega por parte de los custodios."/>
    <d v="2020-04-01T00:00:00"/>
    <d v="2020-12-31T00:00:00"/>
    <s v="Pendiente"/>
    <s v="GIT  Estudios Geográficos y Ordenamiento Territorial / GIT Fronteras y Límites Territoriales  "/>
    <s v="Porcentaje"/>
    <s v="Documentos de estudios técnicos de deslindes y de Territorios Indígenas elaborados"/>
    <s v="Eficacia"/>
    <n v="1"/>
    <n v="0"/>
    <n v="0.15"/>
    <n v="0.6"/>
    <n v="0.25"/>
    <n v="0"/>
    <s v="El reporte de esta actividad esta programado a partir del mes de abril"/>
    <n v="0.15"/>
    <s v="Se realizó la primera versión del flujo de información cartográfica de territorios colectivos, así como la correspondiente gestión externa con la Agencia Nacional de Tierras e interna con las áreas relacionadas con el asunto."/>
    <n v="0"/>
    <m/>
    <n v="0"/>
    <m/>
    <m/>
    <m/>
    <m/>
    <m/>
    <n v="0.15"/>
    <s v=""/>
    <n v="1"/>
    <n v="0"/>
    <n v="0"/>
  </r>
  <r>
    <n v="16"/>
    <x v="8"/>
    <s v="Servicio de apoyo técnico a las solicitudes recibidas por la cancillería en temas fronteriz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poyar técnicamente al Ministerio de Relaciones Exteriores en la demarcación  y mantenimiento de fronteras internacionales."/>
    <d v="2020-05-01T00:00:00"/>
    <d v="2020-12-31T00:00:00"/>
    <s v="Pendiente"/>
    <s v="GIT Fronteras y Límites Territoriales "/>
    <s v="Porcentaje"/>
    <s v="Solicitudes atendidas en temas de demarcación  y mantenimiento de fronteras internacionales"/>
    <s v="Eficacia"/>
    <n v="1"/>
    <n v="0"/>
    <n v="0.25"/>
    <n v="0.375"/>
    <n v="0.375"/>
    <n v="0"/>
    <s v="El reporte de esta actividad esta programado a partir del mes de mayo"/>
    <n v="0.25"/>
    <s v="Se atendieron diez (10) solicitudes del Ministerio de Relaciones Exteriores en el marco de la demarcación y mantenimiento de fronteras internacionales, sobre el cambio de proyección en la cartografía básica oficial,  Estudios Multitemporales y transformación de coordenadas."/>
    <n v="0"/>
    <m/>
    <n v="0"/>
    <m/>
    <m/>
    <m/>
    <m/>
    <m/>
    <n v="0.25"/>
    <s v=""/>
    <n v="1"/>
    <n v="0"/>
    <n v="0"/>
  </r>
  <r>
    <n v="17"/>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09-30T00:00:00"/>
    <s v="Pendiente"/>
    <s v="GIT  Estudios Geográficos y Ordenamiento Territorial / GIT Fronteras y Límites Territoriales "/>
    <s v="Porcentaje"/>
    <s v="MIPG Implementado "/>
    <s v="Eficacia"/>
    <n v="1"/>
    <n v="0"/>
    <n v="0.56000000000000005"/>
    <n v="0.44"/>
    <n v="0"/>
    <n v="0"/>
    <s v="El reporte de esta actividad esta programado a partir del mes de junio"/>
    <n v="0.56000000000000005"/>
    <s v="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
    <n v="0"/>
    <m/>
    <n v="0"/>
    <m/>
    <m/>
    <m/>
    <m/>
    <m/>
    <n v="0.56000000000000005"/>
    <s v=""/>
    <n v="1"/>
    <n v="0"/>
    <s v=""/>
  </r>
  <r>
    <n v="18"/>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Estudios Geográficos y Ordenamiento Territorial / GIT Fronteras y Límites Territoriales "/>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9"/>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Estudios Geográficos y Ordenamiento Territorial / GIT Fronteras y Límites Territoriales "/>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437 avalúos comerciales ó la totalidad de los que sean solicitados en caso que sea un número inferior"/>
    <d v="2020-01-01T00:00:00"/>
    <d v="2020-12-31T00:00:00"/>
    <s v="Pendiente"/>
    <s v="GIT AVALÚOS_x000a_PEDRO - JUAN CARLOS ZAMUDIO"/>
    <s v="Número"/>
    <s v="Número de avalúos elaborados en el periodo"/>
    <s v="Producto"/>
    <n v="2437"/>
    <n v="96"/>
    <n v="181"/>
    <n v="1080"/>
    <n v="1080"/>
    <n v="96"/>
    <s v="Se entregaron 22 avalúos comerciales; 21  elaborados en  sede central y 1 en la DT Tolima. /// Se entregaron 46 avalúos comerciales; 43  elaborados en sede central y 3 en DT del Meta.  /// Se entregaron 28 avalúos comerciales, de los cuales 27 en sede central y 1 en DT Nariño."/>
    <n v="25"/>
    <s v="Abril: Se finalizaron 4 avalúos comerciales: 3 en sede central y 1 el la DT Magdalena.  _x000a_Mayo: Se entregaron 10 avalúos comerciales, de los cuales 9 se realizaron en Sede Central y 1 Norte de Santander_x000a_Junio: Se entregaron 11 avalúos comerciales, de los cuales se realizaron 1 César,  4 Córdoba, 2 Nariño, 1 Sede Central y 3 Sucre"/>
    <n v="0"/>
    <m/>
    <n v="0"/>
    <m/>
    <m/>
    <m/>
    <m/>
    <m/>
    <n v="4.9651210504718914E-2"/>
    <n v="1"/>
    <n v="0.13812154696132597"/>
    <n v="0"/>
    <n v="0"/>
  </r>
  <r>
    <n v="2"/>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Avalúos IVP "/>
    <d v="2020-10-01T00:00:00"/>
    <d v="2020-11-30T00:00:00"/>
    <s v="Pendiente"/>
    <s v="GIT AVALÚOS_x000a_PEDRO"/>
    <s v="Número"/>
    <s v="Número de avalúos elaborados en el periodo"/>
    <s v="Producto"/>
    <n v="4921"/>
    <n v="0"/>
    <n v="0"/>
    <n v="0"/>
    <n v="4921"/>
    <n v="0"/>
    <s v="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
    <n v="0"/>
    <s v="Se revisó la muestra enviada por el DANE, de la cual se realizaron revisiones respectivas y se solicitó la corrección de las inconsistencias identificadas en la base de datos. Se espera que en Julio envíen la muestra definitiva."/>
    <n v="0"/>
    <m/>
    <n v="0"/>
    <m/>
    <m/>
    <m/>
    <m/>
    <m/>
    <n v="0"/>
    <s v=""/>
    <s v=""/>
    <s v=""/>
    <n v="0"/>
  </r>
  <r>
    <n v="3"/>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modificación de estudios de ZHF y ZHG, provenientes de las Direcciones Territoriales en un término máximo de 15 días, una vez se encuentre completa la solicitud"/>
    <d v="2020-03-01T00:00:00"/>
    <d v="2020-12-31T00:00:00"/>
    <s v="Pendiente"/>
    <s v="GIT AVALÚOS_x000a_VICTOR"/>
    <s v="Porcentaje"/>
    <s v="Número de avalúos elaborados en el periodo"/>
    <s v="Producto"/>
    <n v="1"/>
    <n v="0.1"/>
    <n v="0.3"/>
    <n v="0.3"/>
    <n v="0.3"/>
    <n v="0.1"/>
    <s v="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_x000a_Se enviaron 8 observaciones de las solicitudes de las territoriales : 2 para la territorial Cordoba, 1 para la territorial Valle y 5 para la territorial Tolima. Se esta a la espera de las correcciones. "/>
    <n v="0.3"/>
    <s v="Abril: Se recibieron 4 ajustes de zonas de la territorial Caquetá, de las cuales se tramitaron en su totalidad dentro de los quince (15) días. Adicionalmente, se asesoró a la territorial Tolima en 2 modificaciones del municipio de Ibagué.  _x000a_Mayo: Se reciben 4 ajustes de zonas así: 2 a Caquetá, 1 a Caldas y 1 a Boyacá._x000a_Junio: Se reciben 2 ajustes de zonas así: DT Guajira - municipio de Dibulla y DT Santander - municipio Belén de los Andaquies"/>
    <n v="0"/>
    <m/>
    <n v="0"/>
    <m/>
    <m/>
    <m/>
    <m/>
    <m/>
    <n v="0.4"/>
    <n v="1"/>
    <n v="1"/>
    <n v="0"/>
    <n v="0"/>
  </r>
  <r>
    <n v="4"/>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impugnación dentro del término de ley"/>
    <d v="2020-03-01T00:00:00"/>
    <d v="2020-12-31T00:00:00"/>
    <s v="Pendiente"/>
    <s v="GIT AVALÚOS_x000a_PEDRO"/>
    <s v="Porcentaje"/>
    <s v="Número de avalúos elaborados en el periodo"/>
    <s v="Producto"/>
    <n v="1"/>
    <n v="0.1"/>
    <n v="0.3"/>
    <n v="0.3"/>
    <n v="0.3"/>
    <n v="0.1"/>
    <s v=" ///  /// Se atendieron  4 avaluos  de impugnaciones "/>
    <n v="0.3"/>
    <s v="Se tiene pendiente una impugnación de avalúo, que no se ha logrado atender por la situación de confinamiento "/>
    <n v="0"/>
    <m/>
    <n v="0"/>
    <m/>
    <m/>
    <m/>
    <m/>
    <m/>
    <n v="0.4"/>
    <n v="1"/>
    <n v="1"/>
    <n v="0"/>
    <n v="0"/>
  </r>
  <r>
    <n v="5"/>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nalizar y diseñar el Observatorio Nacional Inmobiliario "/>
    <d v="2020-04-01T00:00:00"/>
    <d v="2020-08-31T00:00:00"/>
    <s v="Pendiente"/>
    <s v="GIT AVALÚOS_x000a_PEDRO - JUAN CARLOS ZAMUDIO- CONTRATISTA NUEVA"/>
    <s v="Porcentaje"/>
    <s v="Avance en la implementación del Observatorio Inmobiliario Nacional"/>
    <s v="Producto"/>
    <n v="1"/>
    <n v="0"/>
    <n v="0.6"/>
    <n v="0.4"/>
    <n v="0"/>
    <n v="0"/>
    <m/>
    <n v="0.6"/>
    <s v="Abril: Se definió la estructura y los  campos del observatorio._x000a_Mayo: Se realizan mesas conjuntas con proveedores de información para aclarar solicitud y definir esquemas de entrega de información. Se recepciona información de 15 entidades._x000a_Junio: Se siguen realizando reuniones con los proveedores de información para detallar y definir condiciones de información. (Caja Social, Superservicios, Grupo de Energía de Bogotá, Fondo Nacional de Ahorro)"/>
    <n v="0"/>
    <m/>
    <n v="0"/>
    <m/>
    <m/>
    <m/>
    <m/>
    <m/>
    <n v="0.6"/>
    <s v=""/>
    <n v="1"/>
    <n v="0"/>
    <s v=""/>
  </r>
  <r>
    <n v="6"/>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Implementar el Observatorio Nacional Inmobiliario"/>
    <d v="2020-09-01T00:00:00"/>
    <d v="2020-09-30T00:00:00"/>
    <s v="Pendiente"/>
    <s v="GIT AVALÚOS_x000a_PEDRO - JUAN CARLOS ZAMUDIO- CONTRATISTA NUEVA"/>
    <s v="Porcentaje"/>
    <s v="Avance en la implementación del Observatorio Inmobiliario Nacional"/>
    <s v="Producto"/>
    <n v="1"/>
    <n v="0"/>
    <n v="0"/>
    <n v="1"/>
    <n v="0"/>
    <n v="0"/>
    <m/>
    <n v="0"/>
    <s v="Se continua con la recepción de información, a Junio 30 se han recibido aproximadamente 147.000 datos que corresponden a registros de predios, no obstante debe realizarse un trabajo de validación de información."/>
    <n v="0"/>
    <m/>
    <n v="0"/>
    <m/>
    <m/>
    <m/>
    <m/>
    <m/>
    <n v="0"/>
    <s v=""/>
    <s v=""/>
    <n v="0"/>
    <s v=""/>
  </r>
  <r>
    <n v="7"/>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Suscribir como mínimo 3 convenio con entidades para el suministro de información inmobiliaria insumo para el observatorio "/>
    <d v="2020-03-01T00:00:00"/>
    <d v="2020-12-31T00:00:00"/>
    <s v="Pendiente"/>
    <s v="GIT AVALÚOS_x000a_CONTRATISTA NUEVA"/>
    <s v="Porcentaje"/>
    <s v="Avance en la implementación del Observatorio Inmobiliario Nacional"/>
    <s v="Producto"/>
    <n v="1"/>
    <n v="0.1"/>
    <n v="0.3"/>
    <n v="0.3"/>
    <n v="0.3"/>
    <n v="0"/>
    <m/>
    <n v="0.4"/>
    <s v="Abril: e realizaron los primeros acercamientos con: Superservicios, Galería Inmobiliaria, Finca Raíz, Grupo de Energía de Bogotá, como principales opciones para la suscripción de convenios de suministro de información._x000a_Mayo: Se inician mesas de trabajo para definir productos entregables y condiciones de intercambio de la información. Se inician contactos con Andesco (Asociación Nacional de Empresas Prestadoras de Servicios Públicos)_x000a_Junio: Se cuenta con una primera versión de la especificación funcional de la herramienta de recepción y validación de la información. _x000a_"/>
    <n v="0"/>
    <m/>
    <n v="0"/>
    <m/>
    <m/>
    <m/>
    <m/>
    <m/>
    <n v="0.4"/>
    <n v="0"/>
    <n v="1"/>
    <n v="0"/>
    <n v="0"/>
  </r>
  <r>
    <n v="8"/>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y adoptar  los rangos de tolerancia para los trámites relacionados con cabida y linderos "/>
    <d v="2020-03-01T00:00:00"/>
    <d v="2020-04-30T00:00:00"/>
    <s v="Pendiente"/>
    <s v="GIT GESTIÓN CATASTRAL_x000a_CRISTIAN CAMILO - MARIA ANGÉLICA - CIAF"/>
    <s v="Porcentaje"/>
    <s v="Avance en la implementación de las disposiciones de cabida y linderos actualizadas"/>
    <s v="Eficacia"/>
    <n v="1"/>
    <n v="0.5"/>
    <n v="0.5"/>
    <n v="0"/>
    <n v="0"/>
    <n v="0"/>
    <m/>
    <n v="0.9"/>
    <s v="Abril: Revisión de documentación y marco normativo. Elaboración de documento con propuesta metodológica para su definición._x000a_Mayo: Se avanza en el cálculo Rangos de tolerancias_x000a_Junio: Finaliza procesamiento de datos y se generan estadísticas del comportamiento de variación de áreas."/>
    <n v="0"/>
    <m/>
    <n v="0"/>
    <m/>
    <m/>
    <m/>
    <m/>
    <m/>
    <n v="0.9"/>
    <n v="0"/>
    <n v="1"/>
    <s v=""/>
    <s v=""/>
  </r>
  <r>
    <n v="9"/>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e al procedimiento para la atención de trámites de cabida y linderos"/>
    <d v="2020-03-01T00:00:00"/>
    <d v="2020-07-31T00:00:00"/>
    <s v="Pendiente"/>
    <s v="GIT GESTIÓN CATASTRAL_x000a_JOSE ANTONIO OCHOA"/>
    <s v="Porcentaje"/>
    <s v="Avance en la implementación de las disposiciones de cabida y linderos actualizadas"/>
    <s v="Eficacia"/>
    <n v="1"/>
    <n v="0.5"/>
    <n v="0"/>
    <n v="0.5"/>
    <n v="0"/>
    <n v="0.5"/>
    <m/>
    <n v="0.5"/>
    <s v="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
    <n v="0"/>
    <m/>
    <n v="0"/>
    <m/>
    <m/>
    <m/>
    <m/>
    <m/>
    <n v="1"/>
    <n v="1"/>
    <s v=""/>
    <n v="0"/>
    <s v=""/>
  </r>
  <r>
    <n v="10"/>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ción del nuevo procedimiento para la atención de trámites de cabida y linderos a los funcionarios de la Subdirección y Direcciones Territoriales "/>
    <d v="2020-03-01T00:00:00"/>
    <d v="2020-07-31T00:00:00"/>
    <s v="Pendiente"/>
    <s v="GIT GESTIÓN CATASTRAL_x000a_JOSE ANTONIO OCHOA - RENÉ TORRES"/>
    <s v="Porcentaje"/>
    <s v="Avance en la implementación de las disposiciones de cabida y linderos actualizadas"/>
    <s v="Eficacia"/>
    <n v="1"/>
    <n v="0.5"/>
    <n v="0"/>
    <n v="0.5"/>
    <n v="0"/>
    <n v="0.5"/>
    <m/>
    <n v="0.1"/>
    <s v="Se define metodología de trabajo con CIAF para el montaje de cursos virtuales."/>
    <n v="0"/>
    <m/>
    <n v="0"/>
    <m/>
    <m/>
    <m/>
    <m/>
    <m/>
    <n v="0.6"/>
    <n v="1"/>
    <s v=""/>
    <n v="0"/>
    <s v=""/>
  </r>
  <r>
    <n v="11"/>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inclusión del trámite del trámite de cabida y linderos  en los sistemas COBOL y SNC"/>
    <d v="2020-07-01T00:00:00"/>
    <d v="2020-07-31T00:00:00"/>
    <s v="Pendiente"/>
    <s v="GIT GESTIÓN CATASTRAL - JUAN CARLOS VERA"/>
    <s v="Porcentaje"/>
    <s v="Avance en la implementación de las disposiciones de cabida y linderos actualizadas"/>
    <s v="Eficacia"/>
    <n v="1"/>
    <n v="0"/>
    <n v="0"/>
    <n v="1"/>
    <n v="0"/>
    <n v="0"/>
    <m/>
    <n v="0"/>
    <s v="N.A."/>
    <n v="0"/>
    <m/>
    <n v="0"/>
    <m/>
    <m/>
    <m/>
    <m/>
    <m/>
    <n v="0"/>
    <s v=""/>
    <s v=""/>
    <n v="0"/>
    <s v=""/>
  </r>
  <r>
    <n v="12"/>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el desarrollo de la inclusión del trámite de cabida y linderos  en los sistemas COBOL y SNC"/>
    <d v="2020-08-01T00:00:00"/>
    <d v="2020-08-31T00:00:00"/>
    <s v="Pendiente"/>
    <s v="GIT GESTIÓN CATASTRAL - JUAN CARLOS VERA"/>
    <s v="Porcentaje"/>
    <s v="Avance en la implementación de las disposiciones de cabida y linderos actualizadas"/>
    <s v="Eficacia"/>
    <n v="1"/>
    <n v="0"/>
    <n v="0"/>
    <n v="1"/>
    <n v="0"/>
    <n v="0"/>
    <m/>
    <n v="0"/>
    <s v="N.A."/>
    <n v="0"/>
    <m/>
    <n v="0"/>
    <m/>
    <m/>
    <m/>
    <m/>
    <m/>
    <n v="0"/>
    <s v=""/>
    <s v=""/>
    <n v="0"/>
    <s v=""/>
  </r>
  <r>
    <n v="13"/>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xpedir la resolución de especificaciones técnicas para los procesos de actualización en el marco del catastro multipropósito"/>
    <d v="2020-01-01T00:00:00"/>
    <d v="2020-03-31T00:00:00"/>
    <s v="Pendiente"/>
    <s v="SUBDIRECCIÓN DE CATASTRO_x000a_MARIA ANGÉLICA ACERO"/>
    <s v="Porcentaje"/>
    <s v="Avance en la Ejecución de estrategias para la implementación de la Política de Catastro Multipropósito"/>
    <s v="Eficacia"/>
    <n v="1"/>
    <n v="1"/>
    <n v="0"/>
    <n v="0"/>
    <n v="0"/>
    <n v="0.66"/>
    <s v="Se recopilan las observaciones resultado de la socialización del proyecto de resolución. /// Se revisa cada una de las observaciones realizadas. /// Se emiten las versiones finales con los representantes del sector."/>
    <n v="0.34"/>
    <s v="Se expide la Resolución 388 de 2020 “Por la cual se establecen las especificaciones técnicas para los productos de información generados por los procesos de formación y actualización catastral con enfoque multipropósito”."/>
    <n v="0"/>
    <m/>
    <n v="0"/>
    <m/>
    <m/>
    <m/>
    <m/>
    <m/>
    <n v="1"/>
    <n v="0.66"/>
    <s v=""/>
    <s v=""/>
    <s v=""/>
  </r>
  <r>
    <n v="14"/>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r a funcionarios y contratistas de la Subdirección de Catastro y Direcciones Territoriales en lo relacionado con el catastro multipropósito"/>
    <d v="2020-07-01T00:00:00"/>
    <d v="2020-07-31T00:00:00"/>
    <s v="Pendiente"/>
    <s v="SUBDIRECCIÓN DE CATASTRO_x000a_RENÉ TORRES"/>
    <s v="Porcentaje"/>
    <s v="Avance en la Ejecución de estrategias para la implementación de la Política de Catastro Multipropósito"/>
    <s v="Eficacia"/>
    <n v="1"/>
    <n v="0"/>
    <n v="0"/>
    <n v="1"/>
    <n v="0"/>
    <n v="0"/>
    <m/>
    <n v="0"/>
    <s v="N.A."/>
    <n v="0"/>
    <m/>
    <n v="0"/>
    <m/>
    <m/>
    <m/>
    <m/>
    <m/>
    <n v="0"/>
    <s v=""/>
    <s v=""/>
    <n v="0"/>
    <s v=""/>
  </r>
  <r>
    <n v="15"/>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actualización jurídica masiva de propietarios"/>
    <d v="2020-03-01T00:00:00"/>
    <d v="2020-03-31T00:00:00"/>
    <s v="Pendiente"/>
    <s v="SUBDIRECCIÓN DE CATASTRO_x000a_"/>
    <s v="Porcentaje"/>
    <s v="Avance en la Ejecución de estrategias para la implementación de la Política de Catastro Multipropósito"/>
    <s v="Eficacia"/>
    <n v="1"/>
    <n v="1"/>
    <n v="0"/>
    <n v="0"/>
    <n v="0"/>
    <n v="0"/>
    <m/>
    <n v="1"/>
    <s v="Abril: Elaboración del documento AS-IS y TO-BE para la funcionalidad de cambio de propietario automático._x000a_Mayo: Se finaliza la construcción de la Especificación cambio de nombre masivo_x000a_Junio: Se da por finalizada la actividad."/>
    <n v="0"/>
    <m/>
    <n v="0"/>
    <m/>
    <m/>
    <m/>
    <m/>
    <m/>
    <n v="1"/>
    <n v="0"/>
    <s v=""/>
    <s v=""/>
    <s v=""/>
  </r>
  <r>
    <n v="16"/>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actualización jurídica masiva de propietarios"/>
    <d v="2020-07-01T00:00:00"/>
    <d v="2020-07-31T00:00:00"/>
    <s v="Pendiente"/>
    <s v="SUBDIRECCIÓN DE CATASTRO_x000a_"/>
    <s v="Porcentaje"/>
    <s v="Avance en la Ejecución de estrategias para la implementación de la Política de Catastro Multipropósito"/>
    <s v="Eficacia"/>
    <n v="1"/>
    <n v="0"/>
    <n v="0"/>
    <n v="1"/>
    <n v="0"/>
    <n v="0"/>
    <m/>
    <n v="0"/>
    <s v="N.A."/>
    <n v="0"/>
    <m/>
    <n v="0"/>
    <m/>
    <m/>
    <m/>
    <m/>
    <m/>
    <n v="0"/>
    <s v=""/>
    <s v=""/>
    <n v="0"/>
    <s v=""/>
  </r>
  <r>
    <n v="17"/>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identificación de predios segregados"/>
    <d v="2020-04-01T00:00:00"/>
    <d v="2020-04-30T00:00:00"/>
    <s v="Pendiente"/>
    <s v="SUBDIRECCIÓN DE CATASTRO_x000a_"/>
    <s v="Porcentaje"/>
    <s v="Avance en la Ejecución de estrategias para la implementación de la Política de Catastro Multipropósito"/>
    <s v="Eficacia"/>
    <n v="1"/>
    <n v="0"/>
    <n v="1"/>
    <n v="0"/>
    <n v="0"/>
    <n v="0"/>
    <m/>
    <n v="0"/>
    <s v="Se cuenta con versión preliminar del documento."/>
    <n v="0"/>
    <m/>
    <n v="0"/>
    <m/>
    <m/>
    <m/>
    <m/>
    <m/>
    <n v="0"/>
    <s v=""/>
    <n v="0"/>
    <s v=""/>
    <s v=""/>
  </r>
  <r>
    <n v="18"/>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identificación de predios segregados"/>
    <d v="2020-08-01T00:00:00"/>
    <d v="2020-08-31T00:00:00"/>
    <s v="Pendiente"/>
    <s v="SUBDIRECCIÓN DE CATASTRO_x000a_"/>
    <s v="Porcentaje"/>
    <s v="Avance en la Ejecución de estrategias para la implementación de la Política de Catastro Multipropósito"/>
    <s v="Eficacia"/>
    <n v="1"/>
    <n v="0"/>
    <n v="0"/>
    <n v="1"/>
    <n v="0"/>
    <n v="0"/>
    <m/>
    <n v="0"/>
    <s v="N.A."/>
    <n v="0"/>
    <m/>
    <n v="0"/>
    <m/>
    <m/>
    <m/>
    <m/>
    <m/>
    <n v="0"/>
    <s v=""/>
    <s v=""/>
    <n v="0"/>
    <s v=""/>
  </r>
  <r>
    <n v="19"/>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 del Repositorio de Datos Maestro  RDM/SINIC"/>
    <d v="2020-02-01T00:00:00"/>
    <d v="2020-03-31T00:00:00"/>
    <s v="Pendiente"/>
    <s v="SUBDIRECCIÓN DE CATASTRO"/>
    <s v="Porcentaje"/>
    <s v="Avance en la Ejecución de estrategias para la implementación de la Política de Catastro Multipropósito"/>
    <s v="Eficacia"/>
    <n v="1"/>
    <n v="1"/>
    <n v="0"/>
    <n v="0"/>
    <n v="0"/>
    <n v="0.4"/>
    <m/>
    <n v="0.6"/>
    <s v="Abril: El documento de especificaciones se encuentra en revisión final por parte de SNR e IGAC._x000a_Mayo: Se revisó en conjunto el documento de especificaciones con SNR. _x000a_Junio: Se da por finalizada la actividad."/>
    <n v="0"/>
    <m/>
    <n v="0"/>
    <m/>
    <m/>
    <m/>
    <m/>
    <m/>
    <n v="1"/>
    <n v="0.4"/>
    <s v=""/>
    <s v=""/>
    <s v=""/>
  </r>
  <r>
    <n v="20"/>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 del Repositorio de Datos Maestro  RDM/SINIC"/>
    <d v="2020-11-01T00:00:00"/>
    <d v="2020-11-30T00:00:00"/>
    <s v="Pendiente"/>
    <s v="SUBDIRECCIÓN DE CATASTRO"/>
    <s v="Porcentaje"/>
    <s v="Avance en la Ejecución de estrategias para la implementación de la Política de Catastro Multipropósito"/>
    <s v="Eficacia"/>
    <n v="1"/>
    <n v="0"/>
    <n v="0"/>
    <n v="0"/>
    <n v="1"/>
    <n v="0"/>
    <m/>
    <n v="0"/>
    <s v="N.A."/>
    <n v="0"/>
    <m/>
    <n v="0"/>
    <m/>
    <m/>
    <m/>
    <m/>
    <m/>
    <n v="0"/>
    <s v=""/>
    <s v=""/>
    <s v=""/>
    <n v="0"/>
  </r>
  <r>
    <n v="21"/>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s variables del componente catastral en el modelo LADM COL "/>
    <d v="2020-01-01T00:00:00"/>
    <d v="2020-03-31T00:00:00"/>
    <s v="Pendiente"/>
    <s v="SUBDIRECCIÓN DE CATASTRO"/>
    <s v="Porcentaje"/>
    <s v="Avance en la Ejecución de estrategias para la implementación de la Política de Catastro Multipropósito"/>
    <s v="Eficacia"/>
    <n v="1"/>
    <n v="1"/>
    <n v="0"/>
    <n v="0"/>
    <n v="0"/>
    <n v="0.66"/>
    <m/>
    <n v="0.34"/>
    <s v="Abril: Se consolidó la versión 3.0 del Modelo LADM_COL._x000a_Mayo: Se expidió la Resolución 499/20 LADM_COL_x000a_Junio: Se da por cumplida la actividad."/>
    <n v="0"/>
    <m/>
    <n v="0"/>
    <m/>
    <m/>
    <m/>
    <m/>
    <m/>
    <n v="1"/>
    <n v="0.66"/>
    <s v=""/>
    <s v=""/>
    <s v=""/>
  </r>
  <r>
    <n v="22"/>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variables del componente catastral en el modelo LADM COL para los sistemas SNC y COBOL"/>
    <d v="2020-02-01T00:00:00"/>
    <d v="2020-03-31T00:00:00"/>
    <s v="Pendiente"/>
    <s v="SUBDIRECCIÓN DE CATASTRO"/>
    <s v="Porcentaje"/>
    <s v="Avance en la Ejecución de estrategias para la implementación de la Política de Catastro Multipropósito"/>
    <s v="Eficacia"/>
    <n v="1"/>
    <n v="1"/>
    <n v="0"/>
    <n v="0"/>
    <n v="0"/>
    <n v="0.5"/>
    <m/>
    <n v="0.5"/>
    <s v="Abril: Se finalizó la prueba productos de la cual se realizaron los ajustes requeridos._x000a_Mayo: Se da por cumplida la actividad"/>
    <n v="0"/>
    <m/>
    <n v="0"/>
    <m/>
    <m/>
    <m/>
    <m/>
    <m/>
    <n v="1"/>
    <n v="0.5"/>
    <s v=""/>
    <s v=""/>
    <s v=""/>
  </r>
  <r>
    <n v="23"/>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para el aplicativo de captura de información en terreno CICA ajustado al modelo LADM COL"/>
    <d v="2020-03-01T00:00:00"/>
    <d v="2020-03-31T00:00:00"/>
    <s v="Pendiente"/>
    <s v="SUBDIRECCIÓN DE CATASTRO"/>
    <s v="Porcentaje"/>
    <s v="Avance en la Ejecución de estrategias para la implementación de la Política de Catastro Multipropósito"/>
    <s v="Eficacia"/>
    <n v="1"/>
    <n v="1"/>
    <n v="0"/>
    <n v="0"/>
    <n v="0"/>
    <n v="0.8"/>
    <m/>
    <n v="0.2"/>
    <s v="Abril: Se elaboraron las historias de usuario correspondientes._x000a_Mayo: Se da por cumplida la actividad"/>
    <n v="0"/>
    <m/>
    <n v="0"/>
    <m/>
    <m/>
    <m/>
    <m/>
    <m/>
    <n v="1"/>
    <n v="0.8"/>
    <s v=""/>
    <s v=""/>
    <s v=""/>
  </r>
  <r>
    <n v="24"/>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idad para el aplicativo de captura de información en terreno CICA ajustado al modelo LADM COL"/>
    <d v="2020-06-01T00:00:00"/>
    <d v="2020-06-30T00:00:00"/>
    <s v="Pendiente"/>
    <s v="SUBDIRECCIÓN DE CATASTRO"/>
    <s v="Porcentaje"/>
    <s v="Avance en la Ejecución de estrategias para la implementación de la Política de Catastro Multipropósito"/>
    <s v="Eficacia"/>
    <n v="1"/>
    <n v="0"/>
    <n v="1"/>
    <n v="0"/>
    <n v="0"/>
    <n v="0"/>
    <m/>
    <n v="0.8"/>
    <s v="Junio: Se realizan pruebas, ajustes y puesta en operación en actualizaciones Risaralda."/>
    <n v="0"/>
    <m/>
    <n v="0"/>
    <m/>
    <m/>
    <m/>
    <m/>
    <m/>
    <n v="0.8"/>
    <s v=""/>
    <n v="0.8"/>
    <s v=""/>
    <s v=""/>
  </r>
  <r>
    <n v="25"/>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de gobernanza del modelo LADM COL"/>
    <d v="2020-03-01T00:00:00"/>
    <d v="2020-04-30T00:00:00"/>
    <s v="Pendiente"/>
    <s v="SUBDIRECCIÓN DE CATASTRO"/>
    <s v="Porcentaje"/>
    <s v="Avance en la Ejecución de estrategias para la implementación de la Política de Catastro Multipropósito"/>
    <s v="Eficacia"/>
    <n v="1"/>
    <n v="0.5"/>
    <n v="0.5"/>
    <n v="0"/>
    <n v="0"/>
    <n v="0.5"/>
    <m/>
    <n v="0.5"/>
    <s v="Abril: Se publica resolución &quot;Por la cual se adopta el Modelo Extendido de Catastro Registro del Modelo LADM_COL&quot; en la cual se definen lineamientos para la gobernanza del modelo._x000a_Mayo: Se da por cumplida la Actividad"/>
    <n v="0"/>
    <m/>
    <n v="0"/>
    <m/>
    <m/>
    <m/>
    <m/>
    <m/>
    <n v="1"/>
    <n v="1"/>
    <n v="1"/>
    <s v=""/>
    <s v=""/>
  </r>
  <r>
    <n v="26"/>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para la asignación del NUPRE"/>
    <d v="2020-03-01T00:00:00"/>
    <d v="2020-03-31T00:00:00"/>
    <s v="Pendiente"/>
    <s v="SUBDIRECCIÓN DE CATASTRO"/>
    <s v="Porcentaje"/>
    <s v="Avance en la Ejecución de estrategias para la implementación de la Política de Catastro Multipropósito"/>
    <s v="Eficacia"/>
    <n v="1"/>
    <n v="1"/>
    <n v="0"/>
    <n v="0"/>
    <n v="0"/>
    <n v="0.5"/>
    <m/>
    <n v="0.5"/>
    <s v="Abril: Se elaboró documento protocolo para la asignación de NUPRE, el cual será socializado con los delegados del sector._x000a_Mayo: Se da por cumplida la Actividad"/>
    <n v="0"/>
    <m/>
    <n v="0"/>
    <m/>
    <m/>
    <m/>
    <m/>
    <m/>
    <n v="1"/>
    <n v="0.5"/>
    <s v=""/>
    <s v=""/>
    <s v=""/>
  </r>
  <r>
    <n v="27"/>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iagnóstico funcional del sistema nacional catastral en el marco de la política de catastro multipropósito"/>
    <d v="2020-10-01T00:00:00"/>
    <d v="2020-12-31T00:00:00"/>
    <s v="Pendiente"/>
    <s v="SUBDIRECCIÓN DE CATASTRO"/>
    <s v="Porcentaje"/>
    <s v="Avance en la Ejecución de estrategias para la implementación de la Política de Catastro Multipropósito"/>
    <s v="Eficacia"/>
    <n v="1"/>
    <n v="0"/>
    <n v="0"/>
    <n v="0"/>
    <n v="1"/>
    <n v="0"/>
    <m/>
    <n v="0"/>
    <s v="Se realiza un ajuste en la actividad de acuerdo con el seguimiento realizado con la Dirección General. El avance a mayo de la actividad anterior era del 80%."/>
    <n v="0"/>
    <m/>
    <n v="0"/>
    <m/>
    <m/>
    <m/>
    <m/>
    <m/>
    <n v="0"/>
    <s v=""/>
    <s v=""/>
    <s v=""/>
    <n v="0"/>
  </r>
  <r>
    <n v="28"/>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valoración masiva a partir de modelos econométricos para ser aplicados en los procesos de actualización de la presente vigencia."/>
    <d v="2020-06-01T00:00:00"/>
    <d v="2020-12-31T00:00:00"/>
    <s v="Pendiente"/>
    <s v="SUBDIRECCIÓN DE CATASTRO"/>
    <s v="Porcentaje"/>
    <s v="Avance en la Ejecución de estrategias para la implementación de la Política de Catastro Multipropósito"/>
    <s v="Eficacia"/>
    <n v="1"/>
    <n v="0"/>
    <n v="0"/>
    <n v="0"/>
    <n v="1"/>
    <n v="0"/>
    <m/>
    <n v="0"/>
    <s v="Se modifica la actividad por el procedimiento para la valoración masiva a partir de modelos econométricos."/>
    <n v="0"/>
    <m/>
    <n v="0"/>
    <m/>
    <m/>
    <m/>
    <m/>
    <m/>
    <n v="0"/>
    <s v=""/>
    <s v=""/>
    <s v=""/>
    <n v="0"/>
  </r>
  <r>
    <n v="29"/>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identificación de cambios en los territorios a partir del uso de fuentes secundarias en los procesos de actualización de la presente vigencia."/>
    <d v="2020-06-01T00:00:00"/>
    <d v="2020-07-31T00:00:00"/>
    <s v="Pendiente"/>
    <s v="SUBDIRECCIÓN DE CATASTRO"/>
    <s v="Porcentaje"/>
    <s v="Avance en la Ejecución de estrategias para la implementación de la Política de Catastro Multipropósito"/>
    <s v="Eficacia"/>
    <n v="1"/>
    <n v="0"/>
    <n v="0"/>
    <n v="1"/>
    <n v="0"/>
    <n v="0"/>
    <m/>
    <n v="0"/>
    <s v="Se modifica la actividad identificación de cambios en los territorios a partir del uso de fuentes secundarias. "/>
    <n v="0"/>
    <m/>
    <n v="0"/>
    <m/>
    <m/>
    <m/>
    <m/>
    <m/>
    <n v="0"/>
    <s v=""/>
    <s v=""/>
    <n v="0"/>
    <s v=""/>
  </r>
  <r>
    <n v="30"/>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funcionales del módulo de insumos"/>
    <d v="2020-03-01T00:00:00"/>
    <d v="2020-03-31T00:00:00"/>
    <s v="Pendiente"/>
    <s v="SUBDIRECCIÓN DE CATASTRO"/>
    <s v="Porcentaje"/>
    <s v="Avance en la Ejecución de estrategias para la implementación de la Política de Catastro Multipropósito"/>
    <s v="Eficacia"/>
    <n v="1"/>
    <n v="1"/>
    <n v="0"/>
    <n v="0"/>
    <n v="0"/>
    <n v="0.95"/>
    <m/>
    <n v="0.05"/>
    <s v="Abril: Se realizaron las pruebas y se avanza con los ajustes correspondientes._x000a_Mayo: Se finalizan las pruebas de las funcionales del módulo de insumos_x000a_Junio: Se da por cumplida la actividad."/>
    <n v="0"/>
    <m/>
    <n v="0"/>
    <m/>
    <m/>
    <m/>
    <m/>
    <m/>
    <n v="1"/>
    <n v="0.95"/>
    <s v=""/>
    <s v=""/>
    <s v=""/>
  </r>
  <r>
    <n v="31"/>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100% de las solicitudes realizadas en materia de regularización de la propiedad. (Ley 1564 y 1561 de 2012)"/>
    <d v="2020-06-01T00:00:00"/>
    <d v="2020-12-31T00:00:00"/>
    <s v="Pendiente"/>
    <s v="GIT TIERRAS_x000a_ASTRID TORRES"/>
    <s v="Porcentaje"/>
    <s v="Porcentaje de solicitudes y requerimientos atendidos, en el marco de la Política de Reparación Integral a Víctimas y de sentencias de Restitución de Tierras"/>
    <s v="Eficacia"/>
    <n v="3"/>
    <n v="0"/>
    <n v="1"/>
    <n v="1"/>
    <n v="1"/>
    <n v="0"/>
    <m/>
    <n v="1"/>
    <s v="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_x000a_Junio: En junio de acuerdo a la radicación CORIDIS llegaron 6 oficios relacionados con oficios de pertenencia los cuales fueron contestados a tiempo, evidencia archivo Actividad 1 reporte oficios atendidos-JUNIO.xls"/>
    <n v="0"/>
    <m/>
    <n v="0"/>
    <m/>
    <m/>
    <m/>
    <m/>
    <m/>
    <n v="0.33333333333333331"/>
    <s v=""/>
    <n v="1"/>
    <n v="0"/>
    <n v="0"/>
  </r>
  <r>
    <n v="32"/>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90% de las solicitudes  recibidas en etapa administrativa para el cumplimiento de la Política de Restitución de Tierras y Ley de Víctimas"/>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7"/>
    <n v="0"/>
    <n v="0.9"/>
    <n v="0.9"/>
    <n v="0.9"/>
    <n v="0"/>
    <m/>
    <n v="1"/>
    <s v="Mayo: Se incluye está actividad en el plan de acción con el fin de identificar la oportunidad de respuesta_x000a_Junio: En junio a nivel nacional llegaron 84 solicitudes de información las cuales fueron atendidas en su totalidad"/>
    <n v="0"/>
    <m/>
    <n v="0"/>
    <m/>
    <m/>
    <m/>
    <m/>
    <m/>
    <n v="0.37037037037037035"/>
    <s v=""/>
    <n v="1"/>
    <n v="0"/>
    <n v="0"/>
  </r>
  <r>
    <n v="33"/>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85% las solicitudes recibidas para el cumplimiento de la Política de Restitución de Tierras y Ley de Víctimas. "/>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5499999999999998"/>
    <n v="0"/>
    <n v="0.85"/>
    <n v="0.85"/>
    <n v="0.85"/>
    <n v="0"/>
    <m/>
    <n v="0.65"/>
    <s v="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_x000a_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_x000a_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
    <n v="0"/>
    <m/>
    <n v="0"/>
    <m/>
    <m/>
    <m/>
    <m/>
    <m/>
    <n v="0.25490196078431376"/>
    <s v=""/>
    <n v="0.76470588235294124"/>
    <n v="0"/>
    <n v="0"/>
  </r>
  <r>
    <n v="34"/>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seguimiento mensual  al cumplimiento de los autos, medidas cautelares y/o sentencias, proferidos por los juzgados especializados de restitución de tierras, para resguardos indígenas y territorios colectivos de comunidades negras"/>
    <d v="2020-02-01T00:00:00"/>
    <d v="2020-12-31T00:00:00"/>
    <s v="Pendiente"/>
    <s v="GIT TIERRAS_x000a_ASTRID TORRES"/>
    <s v="Porcentaje"/>
    <s v="Porcentaje de solicitudes y requerimientos atendidos, en el marco de la Política de Reparación Integral a Víctimas y de sentencias de Restitución de Tierras"/>
    <s v="Eficacia"/>
    <n v="1"/>
    <n v="0.18190000000000001"/>
    <n v="0.2727"/>
    <n v="0.2727"/>
    <n v="0.2727"/>
    <n v="0.18190000000000001"/>
    <m/>
    <n v="0.2727"/>
    <s v="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_x000a_Mayo: En mayo se entrego a la URT el avance de IGAC en ordenes relacionadas con restitución de tierras étnico en medidas cautelares y sentencias, así como en tutelas asociadas a temas étnicos_x000a_Junio: Se avanza en el seguimiento y las evidencia de trabajo están recopiladas en el archivo Seguimiento etnico_actividad 4-JUNIO.xls"/>
    <n v="0"/>
    <m/>
    <n v="0"/>
    <m/>
    <m/>
    <m/>
    <m/>
    <m/>
    <n v="0.4546"/>
    <n v="1"/>
    <n v="1"/>
    <n v="0"/>
    <n v="0"/>
  </r>
  <r>
    <n v="35"/>
    <x v="9"/>
    <s v="Área geográfica actualizada catastralmente"/>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física, jurídica y económica de 9 municipios del país (6.560.314 hectáreas)"/>
    <d v="2020-03-01T00:00:00"/>
    <d v="2020-12-31T00:00:00"/>
    <s v="Pendiente"/>
    <s v="GIT GESTIÓN CATASTRAL_x000a_MARIA ANGÉLICA ACERO"/>
    <s v="Porcentaje"/>
    <s v="Avance en el proceso de actualización catastral"/>
    <s v="Eficacia"/>
    <n v="1"/>
    <n v="0.1"/>
    <n v="0.3"/>
    <n v="0.3"/>
    <n v="0.3"/>
    <n v="7.5800000000000006E-2"/>
    <s v="La continuación de las siguientes etapas, especialmente la labor de reconocimiento predial esta sujeta a las disposiciones del Gobierno Nacional con respecto al trabajo en campo."/>
    <n v="0.37419999999999998"/>
    <s v="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_x000a_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_x000a_Junio: 8 municipios Risaralda, zona urbana: finalizar identificación dinámica inmobiliaria e inicia reconocimiento con un equipo de 19 personas, logrando 211 y 64 predios reconocidos en Marsella y Belén de Umbría correspondientemente."/>
    <n v="0"/>
    <m/>
    <n v="0"/>
    <m/>
    <m/>
    <m/>
    <m/>
    <m/>
    <n v="0.44999999999999996"/>
    <n v="0.75800000000000001"/>
    <n v="1"/>
    <n v="0"/>
    <n v="0"/>
  </r>
  <r>
    <n v="36"/>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67.201  trámites que requieren visita a terreno, incluidos los saldos de vigencias anteriores"/>
    <d v="2020-01-01T00:00:00"/>
    <d v="2020-12-31T00:00:00"/>
    <s v="Pendiente"/>
    <s v="GIT GESTIÓN CATASTRAL"/>
    <s v="Número"/>
    <s v="Número de trámites de conservación catastral"/>
    <s v="Eficacia"/>
    <n v="267202"/>
    <n v="10486"/>
    <n v="78774"/>
    <n v="86636"/>
    <n v="91306"/>
    <n v="10486"/>
    <m/>
    <n v="20711"/>
    <s v="La producción de mutaciones es baja debido a que por las medidas bioseguridad a causa del COVID 19 no ha sido posible realizar visitas en campo."/>
    <n v="0"/>
    <m/>
    <n v="0"/>
    <m/>
    <m/>
    <m/>
    <m/>
    <m/>
    <n v="0.11675436561103585"/>
    <n v="1"/>
    <n v="0.26291669840302639"/>
    <n v="0"/>
    <n v="0"/>
  </r>
  <r>
    <n v="37"/>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172.871 trámites de oficina, incluidos los saldos de vigencias anteriores"/>
    <d v="2020-01-01T00:00:00"/>
    <d v="2020-12-31T00:00:00"/>
    <s v="Pendiente"/>
    <s v="GIT GESTIÓN CATASTRAL"/>
    <s v="Número"/>
    <s v="Número de trámites de conservación catastral"/>
    <s v="Eficacia"/>
    <n v="172871"/>
    <n v="36733"/>
    <n v="49270"/>
    <n v="43434"/>
    <n v="43434"/>
    <n v="36733"/>
    <m/>
    <n v="120356"/>
    <s v="Mayo: Teniendo en cuenta las medidas de bioseguridad a causa del COVID 19, las DTs, se han concentrado en el trámite de mutaciones de oficina, dado que no es posible salir a campo._x000a_Junio: Teniendo en cuenta las medidas de bioseguridad a causa del COVID 19, las DTs, se han concentrado en el trámite de mutaciones de oficina, dado que no es posible salir a campo."/>
    <n v="0"/>
    <m/>
    <n v="0"/>
    <m/>
    <m/>
    <m/>
    <m/>
    <m/>
    <n v="0.90870649212418508"/>
    <n v="1"/>
    <n v="1"/>
    <n v="0"/>
    <n v="0"/>
  </r>
  <r>
    <n v="38"/>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jurídica masiva de 400.276 predios"/>
    <d v="2020-08-01T00:00:00"/>
    <d v="2020-12-31T00:00:00"/>
    <s v="Pendiente"/>
    <s v="GIT GESTIÓN CATASTRAL"/>
    <s v="Número"/>
    <s v="Número de trámites de conservación catastral"/>
    <s v="Eficacia"/>
    <n v="400276"/>
    <n v="0"/>
    <n v="0"/>
    <n v="160110"/>
    <n v="240166"/>
    <n v="0"/>
    <m/>
    <n v="0"/>
    <s v="N.A."/>
    <n v="0"/>
    <m/>
    <n v="0"/>
    <m/>
    <m/>
    <m/>
    <m/>
    <m/>
    <n v="0"/>
    <s v=""/>
    <s v=""/>
    <n v="0"/>
    <n v="0"/>
  </r>
  <r>
    <n v="39"/>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la línea base de tiempos promedio de respuesta del proceso de conservación "/>
    <d v="2020-03-01T00:00:00"/>
    <d v="2020-03-31T00:00:00"/>
    <s v="Pendiente"/>
    <s v="GIT GESTIÓN CATASTRAL"/>
    <s v="Porcentaje"/>
    <s v="Número de trámites de conservación catastral"/>
    <s v="Eficacia"/>
    <n v="1"/>
    <n v="1"/>
    <n v="0"/>
    <n v="0"/>
    <n v="0"/>
    <n v="0"/>
    <m/>
    <n v="1"/>
    <s v="Abril: Se presentó diagnóstico de trámites a la Dirección General, a fin de determinar un plan de acción para reducir tiempos y evacuación de los mismos._x000a_Mayo: Se cuenta con línea base de tiempos promedio de respuesta del proceso de conservación _x000a_Junio: Se da por cumplida la actividad."/>
    <n v="0"/>
    <m/>
    <n v="0"/>
    <m/>
    <m/>
    <m/>
    <m/>
    <m/>
    <n v="1"/>
    <n v="0"/>
    <s v=""/>
    <s v=""/>
    <s v=""/>
  </r>
  <r>
    <n v="40"/>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ducir los tiempos de respuesta en un 5% conforme a la línea base "/>
    <d v="2020-12-01T00:00:00"/>
    <d v="2020-12-31T00:00:00"/>
    <s v="Pendiente"/>
    <s v="GIT GESTIÓN CATASTRAL"/>
    <s v="Porcentaje"/>
    <s v="Número de trámites de conservación catastral"/>
    <s v="Eficacia"/>
    <n v="1"/>
    <n v="0"/>
    <n v="0"/>
    <n v="0"/>
    <n v="1"/>
    <n v="0"/>
    <m/>
    <n v="0.4"/>
    <s v="Se está priorizando la evacuación de saldos de mutaciones de oficinas, es decir, mutaciones radicada a partir de 2019."/>
    <n v="0"/>
    <m/>
    <n v="0"/>
    <m/>
    <m/>
    <m/>
    <m/>
    <m/>
    <n v="0.4"/>
    <s v=""/>
    <s v=""/>
    <s v=""/>
    <n v="0"/>
  </r>
  <r>
    <n v="41"/>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consolidación y disposición de información catastral actualizada de forma mensual"/>
    <d v="2020-03-01T00:00:00"/>
    <d v="2020-12-31T00:00:00"/>
    <s v="Pendiente"/>
    <s v="GIT ADMINISTRACIÓN DE LA INFORMACIÓN CATASTRAL"/>
    <s v="Porcentaje"/>
    <s v="Porcentaje de cumplimiento en el suministro y disposición de información catastral con relación a la programación"/>
    <s v="Eficacia"/>
    <n v="1"/>
    <n v="0.1"/>
    <n v="0.3"/>
    <n v="0.3"/>
    <n v="0.3"/>
    <n v="0.1"/>
    <m/>
    <n v="0.3"/>
    <s v="Se actualizó la información del geoportal y datos abiertos, con la información correspondiente al mes, de acuerdo a la meta establecida."/>
    <n v="0"/>
    <m/>
    <n v="0"/>
    <m/>
    <m/>
    <m/>
    <m/>
    <m/>
    <n v="0.4"/>
    <n v="1"/>
    <n v="1"/>
    <n v="0"/>
    <n v="0"/>
  </r>
  <r>
    <n v="42"/>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un diagnóstico de la calidad de la base cartográfica y alfanumérica para identificar una línea  base de inconsistencias "/>
    <d v="2020-03-01T00:00:00"/>
    <d v="2020-04-30T00:00:00"/>
    <s v="Pendiente"/>
    <s v="GIT ADMINISTRACIÓN DE LA INFORMACIÓN CATASTRAL"/>
    <s v="Porcentaje"/>
    <s v="Porcentaje de cumplimiento en el suministro y disposición de información catastral con relación a la programación"/>
    <s v="Eficacia"/>
    <n v="1"/>
    <n v="0.5"/>
    <n v="0.5"/>
    <n v="0"/>
    <n v="0"/>
    <n v="0"/>
    <m/>
    <n v="1"/>
    <s v="Mayo: Se realizó un diagnóstico final de la base de datos catastral del componente alfanumérico y geográfico de los municipios jurisdicción del IGAC. Dando cumplimiento al 100% de la actividad._x000a_Junio: Se da por cumplida la actividad"/>
    <n v="0"/>
    <m/>
    <n v="0"/>
    <m/>
    <m/>
    <m/>
    <m/>
    <m/>
    <n v="1"/>
    <n v="0"/>
    <n v="1"/>
    <s v=""/>
    <s v=""/>
  </r>
  <r>
    <n v="43"/>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ar las inconsistencias que de acuerdo con el diagnóstico sean susceptibles de realizar de forma masiva"/>
    <d v="2020-05-01T00:00:00"/>
    <d v="2020-10-31T00:00:00"/>
    <s v="Pendiente"/>
    <s v="GIT ADMINISTRACIÓN DE LA INFORMACIÓN CATASTRAL"/>
    <s v="Porcentaje"/>
    <s v="Porcentaje de cumplimiento en el suministro y disposición de información catastral con relación a la programación"/>
    <s v="Eficacia"/>
    <n v="1"/>
    <n v="0"/>
    <n v="0.32"/>
    <n v="0.51"/>
    <n v="0.17"/>
    <n v="0"/>
    <m/>
    <n v="0.32"/>
    <s v="Mayo: Se realiza un avance cualitativo para el mes de mayo se empieza con la revisión y el alistamiento de esta actividad._x000a_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
    <n v="0"/>
    <m/>
    <n v="0"/>
    <m/>
    <m/>
    <m/>
    <m/>
    <m/>
    <n v="0.32"/>
    <s v=""/>
    <n v="1"/>
    <n v="0"/>
    <n v="0"/>
  </r>
  <r>
    <n v="44"/>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Tramitar las solicitudes de habilitación del servicio público catastral en los términos de ley y de acuerdo con la regulación vigente"/>
    <d v="2020-02-01T00:00:00"/>
    <d v="2020-12-31T00:00:00"/>
    <s v="Pendiente"/>
    <s v="GIT EVALUACIÓN , SEGUIMIENTO Y CONTROL DE LOS CATASTROS"/>
    <s v="Porcentaje"/>
    <s v="Número de Gestores Catastrales Habilitados en el marco de lo definido en el Plan Nacional de Desarrollo 2019-2022"/>
    <s v="Eficacia"/>
    <n v="1"/>
    <n v="0.18190000000000001"/>
    <n v="0.2727"/>
    <n v="0.2727"/>
    <n v="0.2727"/>
    <n v="0.18179999999999999"/>
    <s v="Solicitud AMBQ /// Solicitud MASORA, SOPO Y SESQUIE CND. /// Solicitud de Valle de Aburra"/>
    <n v="0.2727"/>
    <s v="Abril: Solicitudes de AMBQ_x000a_Mayo: Se recibieron las solicitudes de habilitación de los municipios de Planeta rica, Santa Marta y Gobernación de Cundinamarca_x000a_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
    <n v="0"/>
    <m/>
    <n v="0"/>
    <m/>
    <m/>
    <m/>
    <m/>
    <m/>
    <n v="0.45450000000000002"/>
    <n v="0.99945024738867505"/>
    <n v="1"/>
    <n v="0"/>
    <n v="0"/>
  </r>
  <r>
    <n v="45"/>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Habilitar mínimo cinco (5) Gestores Catastrales"/>
    <d v="2020-06-01T00:00:00"/>
    <d v="2020-12-31T00:00:00"/>
    <s v="Pendiente"/>
    <s v="GIT EVALUACIÓN , SEGUIMIENTO Y CONTROL DE LOS CATASTROS"/>
    <s v="Número"/>
    <s v="Número de Gestores Catastrales Habilitados en el marco de lo definido en el Plan Nacional de Desarrollo 2019-2022"/>
    <s v="Eficacia"/>
    <n v="5"/>
    <n v="0"/>
    <n v="2"/>
    <n v="2"/>
    <n v="1"/>
    <n v="1"/>
    <s v="Habilitacion de MASORA"/>
    <n v="1"/>
    <s v="Abril: Habilitación de Soacha_x000a_Mayo: Se adelantaron las actividades previstas en el cronograma de empalme con el municipio de Soacha y se realizó el seguimiento semanal al cronograma de empalme entre  Catastro Antioquia y los Municipios Asociados del Altiplano del Oriente - Masora._x000a_Junio:  Habilitación  AMB: Resolución No. 602 del 25-06-2020 &quot; Por medio de la cual habilita como gestor catastral al Área Metropolitana de Barranquilla - AMB&quot;"/>
    <n v="0"/>
    <m/>
    <n v="0"/>
    <m/>
    <m/>
    <m/>
    <m/>
    <m/>
    <n v="0.4"/>
    <s v=""/>
    <n v="0.5"/>
    <n v="0"/>
    <n v="0"/>
  </r>
  <r>
    <n v="46"/>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Diseñar procedimiento para la entrega de información catastral por parte de los gestores habilitados"/>
    <d v="2020-07-01T00:00:00"/>
    <d v="2020-09-30T00:00:00"/>
    <s v="Pendiente"/>
    <s v="GIT EVALUACIÓN , SEGUIMIENTO Y CONTROL DE LOS CATASTROS"/>
    <s v="Porcentaje"/>
    <s v="Número de Gestores Catastrales Habilitados en el marco de lo definido en el Plan Nacional de Desarrollo 2019-2022"/>
    <s v="Eficacia"/>
    <n v="1"/>
    <n v="0"/>
    <n v="0"/>
    <n v="1"/>
    <n v="0"/>
    <n v="0"/>
    <m/>
    <n v="0"/>
    <s v="Abril: Elaboración del procedimiento (se publicará en mayo). Se ajustó el proyecto de resolución para el inicio de la operación de gestores catastrales, la cual está para revisión del DANE_x000a_Mayo: Se ajustó el proyecto de resolución para el servicio al ciudadano interoperabilidad y empalme, la cual está para revisión del DANE_x000a_Junio: Construcción del proyecto de resolución con diferentes dependencias IGAC,   &quot;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_x000a_Ejecución Empalme de MASORA Y municipio de Soacha."/>
    <n v="0"/>
    <m/>
    <n v="0"/>
    <m/>
    <m/>
    <m/>
    <m/>
    <m/>
    <n v="0"/>
    <s v=""/>
    <s v=""/>
    <n v="0"/>
    <s v=""/>
  </r>
  <r>
    <n v="47"/>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documentación asociada al proceso de Gestión Catastral"/>
    <d v="2020-05-01T00:00:00"/>
    <d v="2020-07-31T00:00:00"/>
    <s v="Pendiente"/>
    <s v="SUBDIRECCIÓN DE CATASTRO"/>
    <s v="Porcentaje"/>
    <s v="Avence en la actualizacion, implemntacion y seguimeinto de las actividades de MIPG"/>
    <s v="Producto"/>
    <n v="1"/>
    <n v="0"/>
    <n v="0.4"/>
    <n v="0.6"/>
    <n v="0"/>
    <n v="0"/>
    <m/>
    <n v="0.4"/>
    <s v="Mayo: Se realizaron reuniones con los GIT lideradas por la OAP para explicar y contextualizar la labor a realizar con la documentación, donde la OAP ofreció el apoyo para poder migrar los manuales de procedimientos a la nueva plantilla y revisión metodológica._x000a_Junio: La OAP migró 4 procedimentos a la nueva plantilla para revisión técnica por parte de los GIT. _x000a_1. Formación Catastral y actualización de la Formación Catastral._x000a_2. Atención a requerimientos judiciales de jueces y/o magistrados civiles especializados en restitución de tierras, en el marco de la ley 1448 de 2011_x000a_3. Protocolo para la verificación de la Georeferenciación realizada por la unidad de restitución de tierras._x000a_4. Habilitación de Gestores Catastrales (nuevo)"/>
    <n v="0"/>
    <m/>
    <n v="0"/>
    <m/>
    <m/>
    <m/>
    <m/>
    <m/>
    <n v="0.4"/>
    <s v=""/>
    <n v="1"/>
    <n v="0"/>
    <s v=""/>
  </r>
  <r>
    <n v="48"/>
    <x v="9"/>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5-01T00:00:00"/>
    <d v="2020-09-30T00:00:00"/>
    <s v="Pendiente"/>
    <s v="SUBDIRECCIÓN DE CATASTRO"/>
    <s v="Número"/>
    <s v="Avence en la actualizacion, implemntacion y seguimeinto de las actividades de MIPG"/>
    <s v="Producto"/>
    <n v="2"/>
    <n v="0"/>
    <n v="1"/>
    <n v="1"/>
    <n v="0"/>
    <n v="0"/>
    <m/>
    <n v="1"/>
    <s v="Mayo: Se realizaron 4 foros &quot;Mesas virtuales de catastro multipropósito&quot; realizadas con la Directora del IGAC, la Subdirectora de Catastro y la Alta Consejera para las Regiones._x000a_Junio: Se realizó 1 foro el 3 de junio con los siguiente Departmentos invitados: Guainía, Guaviare, San Andrés y Vaupés."/>
    <n v="0"/>
    <m/>
    <n v="0"/>
    <m/>
    <m/>
    <m/>
    <m/>
    <m/>
    <n v="0.5"/>
    <s v=""/>
    <n v="1"/>
    <n v="0"/>
    <s v=""/>
  </r>
  <r>
    <n v="49"/>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05-01T00:00:00"/>
    <d v="2020-12-31T00:00:00"/>
    <s v="Pendiente"/>
    <s v="SUBDIRECCIÓN DE CATASTRO"/>
    <s v="Número"/>
    <s v="Avence en la actualizacion, implemntacion y seguimeinto de las actividades de MIPG"/>
    <s v="Producto"/>
    <n v="3"/>
    <n v="0"/>
    <n v="1"/>
    <n v="1"/>
    <n v="1"/>
    <n v="0"/>
    <m/>
    <n v="1"/>
    <s v="Mayo: Se realizó reunión de entendimiento de la matriz de riesgos y se elabora una primera propuesta de ajuste de los riesgos actuales, sin embargo se dio claridad que se debe esperar a la socialización de la política de administración de riesgos de la entidad._x000a_Junio: En espera de recibir las asesorías correspondientes que ayudarán a realizar la actualización de la matriz de riesgos."/>
    <n v="0"/>
    <m/>
    <n v="0"/>
    <m/>
    <m/>
    <m/>
    <m/>
    <m/>
    <n v="0.33333333333333331"/>
    <s v=""/>
    <n v="1"/>
    <n v="0"/>
    <n v="0"/>
  </r>
  <r>
    <n v="50"/>
    <x v="9"/>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proceso de contratación de operadores para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_x000a_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_x000a_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
    <n v="0"/>
    <m/>
    <n v="0"/>
    <m/>
    <m/>
    <m/>
    <m/>
    <m/>
    <n v="0.28000000000000003"/>
    <s v=""/>
    <n v="1"/>
    <n v="0"/>
    <n v="0"/>
  </r>
  <r>
    <n v="51"/>
    <x v="9"/>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el diseño y contratación del plan de calidad y supervisión para la operación del proyecto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_x000a_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_x000a_Junio: Se elaboró la propuesta de Términos de Referencia para la contratación de una consultoría individual para &quot;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quot;"/>
    <n v="0"/>
    <m/>
    <n v="0"/>
    <m/>
    <m/>
    <m/>
    <m/>
    <m/>
    <n v="0.28000000000000003"/>
    <s v=""/>
    <n v="1"/>
    <n v="0"/>
    <n v="0"/>
  </r>
  <r>
    <n v="1"/>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gular los precios unitarios de venta de los productos y servicios a cargo de la Entidad."/>
    <d v="2020-05-01T00:00:00"/>
    <d v="2020-05-31T00:00:00"/>
    <s v="Pendiente"/>
    <s v="Oficina Asesora Jurídica"/>
    <s v="Porcentaje"/>
    <s v="Porcentaje de documentos de regulación formulados"/>
    <s v="Eficacia"/>
    <n v="1"/>
    <n v="0"/>
    <n v="1"/>
    <n v="0"/>
    <n v="0"/>
    <n v="0"/>
    <m/>
    <n v="1"/>
    <s v="Se proyectó y revisó por parte de la Oficina Asesora Jurídica la Resolucion 481 de 18 de mayo de 2020 &quot;Por la cual se fijan los precios unitarios de venta de los productos y servicios a cargo del Instituto Geografico &quot;Agustin Codazzi&quot; - IGAC y se dictan otras disposiciones&quot;. Se anexa en PDF dicha Resolucion."/>
    <n v="0"/>
    <m/>
    <n v="0"/>
    <m/>
    <m/>
    <m/>
    <m/>
    <m/>
    <n v="1"/>
    <s v=""/>
    <n v="1"/>
    <s v=""/>
    <s v=""/>
  </r>
  <r>
    <n v="2"/>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de la Resolución 620 de 2008 &quot;Por la cual se establecen los procedimientos para los avalúos ordenados dentro del marco de la Ley 388 de 1997&quot;"/>
    <d v="2020-12-01T00:00:00"/>
    <d v="2020-12-31T00:00:00"/>
    <s v="Pendiente"/>
    <s v="Oficina Asesora Jurídica"/>
    <s v="Porcentaje"/>
    <s v="Porcentaje de documentos de regulación formulados"/>
    <s v="Eficacia"/>
    <n v="1"/>
    <n v="0"/>
    <n v="0"/>
    <n v="0"/>
    <n v="1"/>
    <n v="0"/>
    <m/>
    <n v="0"/>
    <m/>
    <n v="0"/>
    <m/>
    <n v="0"/>
    <m/>
    <m/>
    <m/>
    <m/>
    <m/>
    <n v="0"/>
    <s v=""/>
    <s v=""/>
    <s v=""/>
    <n v="0"/>
  </r>
  <r>
    <n v="3"/>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Resolucion 070 de 2011 &quot; Por la cual se reglamenta técnicamente la formación catastral, la actualización de la formación catastral y la conservación catastral&quot;"/>
    <d v="2020-08-01T00:00:00"/>
    <d v="2020-08-31T00:00:00"/>
    <s v="Pendiente"/>
    <s v="Oficina Asesora Jurídica"/>
    <s v="Porcentaje"/>
    <s v="Porcentaje de documentos de regulación formulados"/>
    <s v="Eficacia"/>
    <n v="1"/>
    <n v="0"/>
    <n v="0"/>
    <n v="1"/>
    <n v="0"/>
    <n v="0"/>
    <m/>
    <n v="0"/>
    <m/>
    <n v="0"/>
    <m/>
    <n v="0"/>
    <m/>
    <m/>
    <m/>
    <m/>
    <m/>
    <n v="0"/>
    <s v=""/>
    <s v=""/>
    <n v="0"/>
    <s v=""/>
  </r>
  <r>
    <n v="4"/>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Caracterizar el proceso de regulación."/>
    <d v="2020-05-01T00:00:00"/>
    <d v="2020-05-31T00:00:00"/>
    <s v="Pendiente"/>
    <s v="Oficina Asesora Jurídica"/>
    <s v="Porcentaje"/>
    <s v="Porcentaje de Servicios Juridicos Implementados"/>
    <s v="Eficacia"/>
    <n v="1"/>
    <n v="0"/>
    <n v="1"/>
    <n v="0"/>
    <n v="0"/>
    <n v="0"/>
    <m/>
    <n v="1"/>
    <s v="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
    <n v="0"/>
    <m/>
    <n v="0"/>
    <m/>
    <m/>
    <m/>
    <m/>
    <m/>
    <n v="1"/>
    <s v=""/>
    <n v="1"/>
    <s v=""/>
    <s v=""/>
  </r>
  <r>
    <n v="5"/>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Implementar el procedimiento asociado al proceso de Regulación."/>
    <d v="2020-07-01T00:00:00"/>
    <d v="2020-07-31T00:00:00"/>
    <s v="Pendiente"/>
    <s v="Oficina Asesora Jurídica"/>
    <s v="Porcentaje"/>
    <s v="Porcentaje de Servicios Juridicos Implementados"/>
    <s v="Eficacia"/>
    <n v="1"/>
    <n v="0"/>
    <n v="0"/>
    <n v="1"/>
    <n v="0"/>
    <n v="0"/>
    <m/>
    <n v="0"/>
    <m/>
    <n v="0"/>
    <m/>
    <n v="0"/>
    <m/>
    <m/>
    <m/>
    <m/>
    <m/>
    <n v="0"/>
    <s v=""/>
    <s v=""/>
    <n v="0"/>
    <s v=""/>
  </r>
  <r>
    <n v="6"/>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sponder las solicitudes de  asesorías a proyectos de actos administrativos que hacen parte del alcance del proceso de regulación."/>
    <d v="2020-01-01T00:00:00"/>
    <d v="2020-12-31T00:00:00"/>
    <s v="Pendiente"/>
    <s v="Oficina Asesora Jurídica"/>
    <s v="Porcentaje"/>
    <s v="Porcentaje de Servicios Juridicos Implementados"/>
    <s v="Eficacia"/>
    <n v="1"/>
    <n v="0.25"/>
    <n v="0.25"/>
    <n v="0.25"/>
    <n v="0.25"/>
    <n v="0"/>
    <m/>
    <n v="0.25"/>
    <s v="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
    <n v="0"/>
    <m/>
    <n v="0"/>
    <m/>
    <m/>
    <m/>
    <m/>
    <m/>
    <n v="0.25"/>
    <n v="0"/>
    <n v="1"/>
    <n v="0"/>
    <n v="0"/>
  </r>
  <r>
    <n v="7"/>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Publicar los actos administrativos de regulación para comentarios de la ciudadanía en la página web de la Entidad."/>
    <d v="2020-01-01T00:00:00"/>
    <d v="2020-12-31T00:00:00"/>
    <s v="Pendiente"/>
    <s v="Oficina Asesora Jurídica"/>
    <s v="Porcentaje"/>
    <s v="Porcentaje de Servicios Juridicos Implementados"/>
    <s v="Eficacia"/>
    <n v="1"/>
    <n v="0.25"/>
    <n v="0.25"/>
    <n v="0.25"/>
    <n v="0.25"/>
    <n v="0"/>
    <m/>
    <n v="0.25"/>
    <s v="El 8 de mayo de 2020 se llevo a cabo la publicacion para comentarios de la ciudadania el proyecto de resolucion &quot;Por la cual se adopta el Modelo Extendido de Catastro Registro del Modelo LADM_COL&quot; . El 16 de abril de 2020 se publico la respuesta a los comentarios realizados por la ciudadania a la Resolucion 130 de 27 de enero de 2020. Ambas publicaciones se realizaron en el link https://igac.gov.co/es/noticias. Se adjuntan dos documentos PDF con los soportes de las publicaciones."/>
    <n v="0"/>
    <m/>
    <n v="0"/>
    <m/>
    <m/>
    <m/>
    <m/>
    <m/>
    <n v="0.25"/>
    <n v="0"/>
    <n v="1"/>
    <n v="0"/>
    <n v="0"/>
  </r>
  <r>
    <n v="8"/>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Socializar los respectivos documentos de regulación a las partes interesadas."/>
    <d v="2020-01-01T00:00:00"/>
    <d v="2020-12-31T00:00:00"/>
    <s v="Pendiente"/>
    <s v="Oficina Asesora Jurídica"/>
    <s v="Porcentaje"/>
    <s v="Porcentaje de Servicios Juridicos Implementados"/>
    <s v="Eficacia"/>
    <n v="1"/>
    <n v="0.25"/>
    <n v="0.25"/>
    <n v="0.25"/>
    <n v="0.25"/>
    <n v="0"/>
    <m/>
    <n v="0.25"/>
    <s v="Se llevo a cabo la publicacion en el normograma de la pagina web institucional en el link https://www.igac.gov.co/sites/igac.gov.co/files/normograma/resolucion_388_de_2020.pdf la Resolucion 388 del 13 de abril de 2020 &quot;Por la cual se establecen las especificaciones tecnicas para los productos de informacion generados por los procesos de formacion y actualizacion catastral con enfoque multiproposito&quot;. Se anexa 1 PDF con la evidencia de la publicacion en el normograma de la pagina web."/>
    <n v="0"/>
    <m/>
    <n v="0"/>
    <m/>
    <m/>
    <m/>
    <m/>
    <m/>
    <n v="0.25"/>
    <n v="0"/>
    <n v="1"/>
    <n v="0"/>
    <n v="0"/>
  </r>
  <r>
    <n v="1"/>
    <x v="11"/>
    <s v="Plan Anual de vacantes"/>
    <s v="3. Plan Anual de Vacantes"/>
    <s v="Implementar un plan de modernización y fortalecimiento institucional"/>
    <s v="1.1. Reestructuración del IGAC"/>
    <s v="Talento Humano"/>
    <s v="1.3. Talento Humano."/>
    <s v="1. Planear y elaborar el Plan Anual de Vacantes"/>
    <d v="2020-01-01T00:00:00"/>
    <d v="2020-02-28T00:00:00"/>
    <s v="Pendiente"/>
    <s v="GI Talento Humano"/>
    <s v="Porcentaje"/>
    <s v="Porcentaje de avance del plan anual de vacantes"/>
    <s v="Eficiencia"/>
    <n v="1"/>
    <n v="1"/>
    <n v="0"/>
    <n v="0"/>
    <n v="0"/>
    <n v="1"/>
    <s v="Se elaboró el Plan Anual de Vacantes"/>
    <n v="0"/>
    <m/>
    <n v="0"/>
    <m/>
    <n v="0"/>
    <m/>
    <m/>
    <m/>
    <m/>
    <m/>
    <n v="1"/>
    <n v="1"/>
    <s v=""/>
    <s v=""/>
    <s v=""/>
  </r>
  <r>
    <n v="2"/>
    <x v="11"/>
    <s v="Plan Anual de vacantes"/>
    <s v="3. Plan Anual de Vacante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anual de vacant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3"/>
    <x v="11"/>
    <s v="Plan Anual de vacantes"/>
    <s v="3. Plan Anual de Vacantes"/>
    <s v="Implementar un plan de modernización y fortalecimiento institucional"/>
    <s v="1.1. Reestructuración del IGAC"/>
    <s v="Talento Humano"/>
    <s v="1.3. Talento Humano."/>
    <s v="3. Ejecutar el Plan de Trabajo anual de vacantes en el año 2020"/>
    <d v="2020-01-01T00:00:00"/>
    <d v="2020-12-31T00:00:00"/>
    <s v="Pendiente"/>
    <s v="GI Talento Humano"/>
    <s v="Porcentaje"/>
    <s v="Porcentaje de avance del plan anual de vacantes"/>
    <s v="Eficiencia"/>
    <n v="1"/>
    <n v="0.21"/>
    <n v="0.28999999999999998"/>
    <n v="0.28000000000000003"/>
    <n v="0.22"/>
    <n v="0.21"/>
    <s v="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
    <n v="0.28000000000000003"/>
    <s v="Se ha ejecutado el Plan de Trabajo pero no se reportó las vacantes definitivas y su variación, en el instrumento definido por la CNSC.      "/>
    <n v="0"/>
    <m/>
    <n v="0"/>
    <m/>
    <m/>
    <m/>
    <m/>
    <m/>
    <n v="0.49"/>
    <n v="1"/>
    <n v="0.9655172413793105"/>
    <n v="0"/>
    <n v="0"/>
  </r>
  <r>
    <n v="4"/>
    <x v="11"/>
    <s v="Plan de Previsión de Recursos Humanos"/>
    <s v="4. Plan de Previsión de Recursos Humanos"/>
    <s v="Implementar un plan de modernización y fortalecimiento institucional"/>
    <s v="1.1. Reestructuración del IGAC"/>
    <s v="Talento Humano"/>
    <s v="1.3. Talento Humano."/>
    <s v="1. Planear y elaborar el Plan de Previsión del Recurso Humano"/>
    <d v="2020-01-01T00:00:00"/>
    <d v="2020-02-28T00:00:00"/>
    <s v="Pendiente"/>
    <s v="GI Talento Humano"/>
    <s v="Porcentaje"/>
    <s v="Porcentaje de avance del plan de previsión del recurso humano"/>
    <s v="Eficiencia"/>
    <n v="1"/>
    <n v="1"/>
    <n v="0"/>
    <n v="0"/>
    <n v="0"/>
    <n v="1"/>
    <s v="Se elaboró el Plan de Previsión de Recursos Humanos"/>
    <n v="0"/>
    <m/>
    <n v="0"/>
    <m/>
    <n v="0"/>
    <m/>
    <m/>
    <m/>
    <m/>
    <m/>
    <n v="1"/>
    <n v="1"/>
    <s v=""/>
    <s v=""/>
    <s v=""/>
  </r>
  <r>
    <n v="5"/>
    <x v="11"/>
    <s v="Plan de Previsión de Recursos Humanos"/>
    <s v="4. Plan de Previsión de Recursos Humano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de previsión del recurso human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6"/>
    <x v="11"/>
    <s v="Plan de Previsión de Recursos Humanos"/>
    <s v="4. Plan de Previsión de Recursos Humanos"/>
    <s v="Implementar un plan de modernización y fortalecimiento institucional"/>
    <s v="1.1. Reestructuración del IGAC"/>
    <s v="Talento Humano"/>
    <s v="1.3. Talento Humano."/>
    <s v="3. Ejecutar el Plan de Trabajo de previsiòn del recurso humano en el año 2020"/>
    <d v="2020-01-01T00:00:00"/>
    <d v="2020-12-31T00:00:00"/>
    <s v="Pendiente"/>
    <s v="GI Talento Humano"/>
    <s v="Porcentaje"/>
    <s v="Porcentaje de avance del plan de previsión del recurso humano"/>
    <s v="Eficiencia"/>
    <n v="1"/>
    <n v="0.17"/>
    <n v="0.28000000000000003"/>
    <n v="0.33"/>
    <n v="0.22"/>
    <n v="0.17"/>
    <m/>
    <n v="0.28000000000000003"/>
    <s v="Se ejecutó el Plan de trabajo establecido   "/>
    <n v="0"/>
    <m/>
    <n v="0"/>
    <m/>
    <m/>
    <m/>
    <m/>
    <m/>
    <n v="0.45000000000000007"/>
    <n v="1"/>
    <n v="1"/>
    <n v="0"/>
    <n v="0"/>
  </r>
  <r>
    <n v="7"/>
    <x v="11"/>
    <s v="Plan Estrategico del Talento Humano"/>
    <s v="5. Plan Estratégico de Talento Humano"/>
    <s v="Implementar un plan de modernización y fortalecimiento institucional"/>
    <s v="1.1. Reestructuración del IGAC"/>
    <s v="Talento Humano"/>
    <s v="1.3. Talento Humano."/>
    <s v="1. Planear y elaborar el Plan Estratégico de Talento Humano"/>
    <d v="2020-01-01T00:00:00"/>
    <d v="2020-02-28T00:00:00"/>
    <s v="Pendiente"/>
    <s v="GI Talento Humano"/>
    <s v="Porcentaje"/>
    <s v="Porcentaje de cumplimiento del Plan Estrategico de Talento Humano"/>
    <s v="Eficiencia"/>
    <n v="1"/>
    <n v="1"/>
    <n v="0"/>
    <n v="0"/>
    <n v="0"/>
    <n v="1"/>
    <s v="Se elaboró el Plan Estrategico del Talento Humano"/>
    <n v="0"/>
    <m/>
    <n v="0"/>
    <m/>
    <n v="0"/>
    <m/>
    <m/>
    <m/>
    <m/>
    <m/>
    <n v="1"/>
    <n v="1"/>
    <s v=""/>
    <s v=""/>
    <s v=""/>
  </r>
  <r>
    <n v="8"/>
    <x v="11"/>
    <s v="Plan Estrategico del Talento Humano"/>
    <s v="5. Plan Estratégico de Talento Humano"/>
    <s v="Implementar un plan de modernización y fortalecimiento institucional"/>
    <s v="1.1. Reestructuración del IGAC"/>
    <s v="Talento Humano"/>
    <s v="1.3. Talento Humano."/>
    <s v="2. Aprobar y publicar el Plan Anual de Talento Humano"/>
    <d v="2020-06-01T00:00:00"/>
    <d v="2020-06-30T00:00:00"/>
    <s v="Pendiente"/>
    <s v="GI Talento Humano"/>
    <s v="Número"/>
    <s v="Porcentaje de cumplimiento del Plan Estrategico de Talento Humano"/>
    <s v="Eficiencia"/>
    <n v="1"/>
    <n v="0"/>
    <n v="1"/>
    <n v="0"/>
    <n v="0"/>
    <n v="0"/>
    <m/>
    <n v="0"/>
    <s v="El día 30 de junio de 2020 se realizó el Comité de Evaluación el cual aprobó el Plan, la cual en el mes de julio se generará la resolución, se publicará y se adoptará.   "/>
    <n v="0"/>
    <m/>
    <n v="0"/>
    <m/>
    <m/>
    <m/>
    <m/>
    <m/>
    <n v="0"/>
    <s v=""/>
    <n v="0"/>
    <s v=""/>
    <s v=""/>
  </r>
  <r>
    <n v="9"/>
    <x v="11"/>
    <s v="Plan Estrategico del Talento Humano"/>
    <s v="5. Plan Estratégico de Talento Humano"/>
    <s v="Implementar un plan de modernización y fortalecimiento institucional"/>
    <s v="1.1. Reestructuración del IGAC"/>
    <s v="Talento Humano"/>
    <s v="1.3. Talento Humano."/>
    <s v="3.  Ejecutar el Plan de Trabajo 2020 de Evaluación de Desempeño para funcionarios de carrera y provisionalidad."/>
    <d v="2020-01-01T00:00:00"/>
    <d v="2020-11-30T00:00:00"/>
    <s v="Pendiente"/>
    <s v="GI Talento Humano"/>
    <s v="Porcentaje"/>
    <s v="Porcentaje de cumplimiento del Plan Estrategico de Talento Humano"/>
    <s v="Eficiencia"/>
    <n v="1"/>
    <n v="0.4"/>
    <n v="0.3"/>
    <n v="0.1"/>
    <n v="0.2"/>
    <n v="0.5"/>
    <s v="No ha sido aprobado el plan por lo tanto no se ha podido adoptar esto no queire decir que no se hayan realziado actividades del plan durante el primer trimestre, por lo tanto se adjunto informes con las actividdades realizadas"/>
    <n v="0.15"/>
    <s v="Del plan de trabajo establecido falta corroborar la información suministrada con el físico 2019-2020, y la verificación de la concertación de objetivos correspondiente al periodo 2020 – 2021     "/>
    <n v="0"/>
    <m/>
    <n v="0"/>
    <m/>
    <m/>
    <m/>
    <m/>
    <m/>
    <n v="0.65"/>
    <n v="1"/>
    <n v="0.5"/>
    <n v="0"/>
    <n v="0"/>
  </r>
  <r>
    <n v="10"/>
    <x v="11"/>
    <s v="Plan Estrategico del Talento Humano"/>
    <s v="5. Plan Estratégico de Talento Humano"/>
    <s v="Implementar un plan de modernización y fortalecimiento institucional"/>
    <s v="1.1. Reestructuración del IGAC"/>
    <s v="Talento Humano"/>
    <s v="1.3. Talento Humano."/>
    <s v="4.  Realizar el acompañamiento técnico de los acuerdos de gestion y la evaluación comportamental de los gerentes publicos."/>
    <d v="2020-06-01T00:00:00"/>
    <d v="2020-12-31T00:00:00"/>
    <s v="Pendiente"/>
    <s v="GI Talento Humano"/>
    <s v="Porcentaje"/>
    <s v="Porcentaje de cumplimiento del Plan Estrategico de Talento Humano"/>
    <s v="Eficiencia"/>
    <n v="1"/>
    <n v="0"/>
    <n v="0.3"/>
    <n v="0.1"/>
    <n v="0.6"/>
    <n v="0.6"/>
    <s v="Se proyectó la resolución de actualización de manual de funciones, Se creó la herramienta para evaluar a los Gerentes Públicos en la etapa de valoración de competencias comportamentales y directivas ///  Por medio de la proyección de la resolución por medio de la cual &quot;se adopota la metodologia de los acuerdos de gestión del IGAC, como sistema de despem, Se derogó el instructivo 12000-02-17 V1 &quot;Aceuerdos de gestión geretenes Públicos&quot;"/>
    <n v="0.05"/>
    <s v="En el mes de Mayo se expidió la resolución 482 de 2020, Adopta Metodología Acuerdos de Gestión"/>
    <n v="0"/>
    <m/>
    <n v="0"/>
    <m/>
    <m/>
    <m/>
    <m/>
    <m/>
    <n v="0.65"/>
    <s v=""/>
    <n v="0.16666666666666669"/>
    <n v="0"/>
    <n v="0"/>
  </r>
  <r>
    <n v="11"/>
    <x v="11"/>
    <s v="Plan Estrategico del Talento Humano"/>
    <s v="5. Plan Estratégico de Talento Humano"/>
    <s v="Implementar un plan de modernización y fortalecimiento institucional"/>
    <s v="1.1. Reestructuración del IGAC"/>
    <s v="Talento Humano"/>
    <s v="1.3. Talento Humano."/>
    <s v="5.  Ejecutar el proceso de nómina."/>
    <d v="2020-01-01T00:00:00"/>
    <d v="2020-12-31T00:00:00"/>
    <s v="Pendiente"/>
    <s v="GI Talento Humano"/>
    <s v="Porcentaje"/>
    <s v="Porcentaje de cumplimiento del Plan Estrategico de Talento Humano"/>
    <s v="Eficiencia"/>
    <n v="1"/>
    <n v="0.21"/>
    <n v="0.28999999999999998"/>
    <n v="0.21"/>
    <n v="0.28999999999999998"/>
    <n v="0.21"/>
    <s v="Durante el mes de enero se realizó el preceso de nomina /// Durante el mes de febrero se realizó el preceso de nomina /// Durante el mes de marzo se realizó el preceso de nomina"/>
    <n v="0.28999999999999998"/>
    <s v="Se ejecutó el proceso de nomina en la entidad en el segundo trimestre 2020."/>
    <n v="0"/>
    <m/>
    <n v="0"/>
    <m/>
    <m/>
    <m/>
    <m/>
    <m/>
    <n v="0.5"/>
    <n v="1"/>
    <n v="1"/>
    <n v="0"/>
    <n v="0"/>
  </r>
  <r>
    <n v="12"/>
    <x v="11"/>
    <s v="Plan Estrategico del Talento Humano"/>
    <s v="5. Plan Estratégico de Talento Humano"/>
    <s v="Implementar un plan de modernización y fortalecimiento institucional"/>
    <s v="1.1. Reestructuración del IGAC"/>
    <s v="Talento Humano"/>
    <s v="1.3. Talento Humano."/>
    <s v="6. Desarrollar actividades de gestión del conocimiento utilizando el TELECENTRO como estrategia de divulgación."/>
    <d v="2020-07-01T00:00:00"/>
    <d v="2020-12-31T00:00:00"/>
    <s v="Pendiente"/>
    <s v="GI Talento Humano"/>
    <s v="Porcentaje"/>
    <s v="Porcentaje de cumplimiento del Plan Estrategico de Talento Humano"/>
    <s v="Eficiencia"/>
    <n v="1"/>
    <n v="0"/>
    <n v="0"/>
    <n v="0.35"/>
    <n v="0.65"/>
    <n v="0"/>
    <m/>
    <n v="0"/>
    <m/>
    <n v="0"/>
    <m/>
    <n v="0"/>
    <m/>
    <m/>
    <m/>
    <m/>
    <m/>
    <n v="0"/>
    <s v=""/>
    <s v=""/>
    <n v="0"/>
    <n v="0"/>
  </r>
  <r>
    <n v="13"/>
    <x v="11"/>
    <s v="Plan Estrategico del Talento Humano"/>
    <s v="5. Plan Estratégico de Talento Humano"/>
    <s v="Implementar un plan de modernización y fortalecimiento institucional"/>
    <s v="1.1. Reestructuración del IGAC"/>
    <s v="Talento Humano"/>
    <s v="1.3. Talento Humano."/>
    <s v="7. Desarrollar, hacer seguimiento y evaluar el avance en el proceso de gestión del conocimiento en la entidad. "/>
    <d v="2020-07-01T00:00:00"/>
    <d v="2020-12-31T00:00:00"/>
    <s v="Pendiente"/>
    <s v="GI Talento Humano"/>
    <s v="Porcentaje"/>
    <s v="Porcentaje de cumplimiento del Plan Estrategico de Talento Humano"/>
    <s v="Eficiencia"/>
    <n v="1"/>
    <n v="0"/>
    <n v="0"/>
    <n v="0.35"/>
    <n v="0.65"/>
    <n v="0"/>
    <m/>
    <n v="0"/>
    <m/>
    <n v="0"/>
    <m/>
    <n v="0"/>
    <m/>
    <m/>
    <m/>
    <m/>
    <m/>
    <n v="0"/>
    <s v=""/>
    <s v=""/>
    <n v="0"/>
    <n v="0"/>
  </r>
  <r>
    <n v="14"/>
    <x v="11"/>
    <s v="Plan Estrategico del Talento Humano"/>
    <s v="5. Plan Estratégico de Talento Humano"/>
    <s v="Implementar un plan de modernización y fortalecimiento institucional"/>
    <s v="1.1. Reestructuración del IGAC"/>
    <s v="Talento Humano"/>
    <s v="1.3. Talento Humano."/>
    <s v="8. Levantar información y apoyar todo lo relacionado con el proceso de modernización institucional."/>
    <d v="2020-05-01T00:00:00"/>
    <d v="2020-12-31T00:00:00"/>
    <s v="Pendiente"/>
    <s v="GI Talento Humano"/>
    <s v="Porcentaje"/>
    <s v="Porcentaje de cumplimiento del Plan Estrategico de Talento Humano"/>
    <s v="Eficiencia"/>
    <n v="1"/>
    <n v="0"/>
    <n v="0.15"/>
    <n v="0.3"/>
    <n v="0.55000000000000004"/>
    <n v="0"/>
    <m/>
    <n v="0.15"/>
    <s v="Se a adelantado la primera etapa de alistamiento"/>
    <n v="0"/>
    <m/>
    <n v="0"/>
    <m/>
    <m/>
    <m/>
    <m/>
    <m/>
    <n v="0.15"/>
    <s v=""/>
    <n v="1"/>
    <n v="0"/>
    <n v="0"/>
  </r>
  <r>
    <n v="15"/>
    <x v="11"/>
    <s v="Plan Institucional de Capacitación"/>
    <s v="6. Plan Institucional de Capacitación"/>
    <s v="Implementar un plan de modernización y fortalecimiento institucional"/>
    <s v="1.1. Reestructuración del IGAC"/>
    <s v="Talento Humano"/>
    <s v="1.3. Talento Humano."/>
    <s v="1. Planear y elaborar el Plan institucional de Capacitación "/>
    <d v="2020-01-01T00:00:00"/>
    <d v="2020-02-28T00:00:00"/>
    <s v="Pendiente"/>
    <s v="GI Talento Humano"/>
    <s v="Porcentaje"/>
    <s v="Porcentaje de avance en el cumplimiento del cronograma del PIC"/>
    <s v="Eficiencia"/>
    <n v="1"/>
    <n v="1"/>
    <n v="0"/>
    <n v="0"/>
    <n v="0"/>
    <n v="1"/>
    <s v="Se elaboró el Plan Institucional de Capacitación"/>
    <n v="0"/>
    <m/>
    <n v="0"/>
    <m/>
    <n v="0"/>
    <m/>
    <m/>
    <m/>
    <m/>
    <m/>
    <n v="1"/>
    <n v="1"/>
    <s v=""/>
    <s v=""/>
    <s v=""/>
  </r>
  <r>
    <n v="16"/>
    <x v="11"/>
    <s v="Plan Institucional de Capacitación"/>
    <s v="6. Plan Institucional de Capacitación"/>
    <s v="Implementar un plan de modernización y fortalecimiento institucional"/>
    <s v="1.1. Reestructuración del IGAC"/>
    <s v="Talento Humano"/>
    <s v="1.3. Talento Humano."/>
    <s v="2. Aprobar y publicar el Plan Anual de Capacitación"/>
    <d v="2020-06-01T00:00:00"/>
    <d v="2020-06-30T00:00:00"/>
    <s v="Pendiente"/>
    <s v="GI Talento Humano"/>
    <s v="Número"/>
    <s v="Porcentaje de avance en el cumplimiento del cronograma del PIC"/>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17"/>
    <x v="11"/>
    <s v="Plan Institucional de Capacitación"/>
    <s v="6. Plan Institucional de Capacitación"/>
    <s v="Implementar un plan de modernización y fortalecimiento institucional"/>
    <s v="1.1. Reestructuración del IGAC"/>
    <s v="Talento Humano"/>
    <s v="1.3. Talento Humano."/>
    <s v="3. Ejecutar el Plan de Trabajo de capacitaciòn institucional para el año 2020"/>
    <d v="2020-02-01T00:00:00"/>
    <d v="2020-12-31T00:00:00"/>
    <s v="Pendiente"/>
    <s v="GI Talento Humano"/>
    <s v="Porcentaje"/>
    <s v="Porcentaje de avance en el cumplimiento del cronograma del PIC"/>
    <s v="Eficiencia"/>
    <n v="1"/>
    <n v="0.05"/>
    <n v="0.31"/>
    <n v="0.35"/>
    <n v="0.28999999999999998"/>
    <n v="0.05"/>
    <s v="Capacitación nuevo sistema tipo de evaluación del desempeño laboral /// Capacitación nuevo sistema tipo de evaluación del desempeño laboral  /// Se enviaron piezas informativas sobre el conflicto de interes"/>
    <n v="0.31"/>
    <s v="Se ejecutó el Plan de trabajo establecido         "/>
    <n v="0"/>
    <m/>
    <n v="0"/>
    <m/>
    <m/>
    <m/>
    <m/>
    <m/>
    <n v="0.36"/>
    <n v="1"/>
    <n v="1"/>
    <n v="0"/>
    <n v="0"/>
  </r>
  <r>
    <n v="18"/>
    <x v="11"/>
    <s v="Plan de Incentivos Institucionales"/>
    <s v="7. Plan de Incentivos Institucionales"/>
    <s v="Implementar un plan de modernización y fortalecimiento institucional"/>
    <s v="1.1. Reestructuración del IGAC"/>
    <s v="Talento Humano"/>
    <s v="1.3. Talento Humano."/>
    <s v=" 1. Elaborar y adoptar el Plan de Bienestar e Incentivos de la entidad."/>
    <d v="2020-01-01T00:00:00"/>
    <d v="2020-02-28T00:00:00"/>
    <s v="Pendiente"/>
    <s v="GI Talento Humano"/>
    <s v="Porcentaje"/>
    <s v="Porcentaje de avance del plan de incentivos institucionales"/>
    <s v="Eficiencia"/>
    <n v="1"/>
    <n v="1"/>
    <n v="0"/>
    <n v="0"/>
    <n v="0"/>
    <n v="1"/>
    <s v="Se elaboró el Plan de Incentivos Institucionales"/>
    <n v="0"/>
    <m/>
    <n v="0"/>
    <m/>
    <n v="0"/>
    <m/>
    <m/>
    <m/>
    <m/>
    <m/>
    <n v="1"/>
    <n v="1"/>
    <s v=""/>
    <s v=""/>
    <s v=""/>
  </r>
  <r>
    <n v="19"/>
    <x v="11"/>
    <s v="Plan de Incentivos Institucionales"/>
    <s v="7. Plan de Incentivos Institucionales"/>
    <s v="Implementar un plan de modernización y fortalecimiento institucional"/>
    <s v="1.1. Reestructuración del IGAC"/>
    <s v="Talento Humano"/>
    <s v="1.3. Talento Humano."/>
    <s v="2. Aprobar y publicar el Plan Anual de Bienestar e Incentivos Institucionales"/>
    <d v="2020-06-01T00:00:00"/>
    <d v="2020-06-30T00:00:00"/>
    <s v="Pendiente"/>
    <s v="GI Talento Humano"/>
    <s v="Número"/>
    <s v="Porcentaje de avance del plan de incentivos institucional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20"/>
    <x v="11"/>
    <s v="Plan de Incentivos Institucionales"/>
    <s v="7. Plan de Incentivos Institucionales"/>
    <s v="Implementar un plan de modernización y fortalecimiento institucional"/>
    <s v="1.1. Reestructuración del IGAC"/>
    <s v="Talento Humano"/>
    <s v="1.3. Talento Humano."/>
    <s v="3. Ejecutar el Plan de Trabajo de incentivos institucionales para el año 2020"/>
    <d v="2020-01-01T00:00:00"/>
    <d v="2020-12-31T00:00:00"/>
    <s v="Pendiente"/>
    <s v="GI Talento Humano"/>
    <s v="Porcentaje"/>
    <s v="Porcentaje de avance del plan de incentivos institucionales"/>
    <s v="Eficiencia"/>
    <n v="0.99999999999999989"/>
    <n v="6.2E-2"/>
    <n v="0.33629999999999999"/>
    <n v="0.29199999999999998"/>
    <n v="0.30969999999999998"/>
    <n v="6.2E-2"/>
    <s v="Se realizó reunión con la Caja de Compesación Familiar Compensar para dar a conocer el Plan para esta vigencia y así que esta empresa realice la respectiva cotización /// En elmes demarzo se realizaron diferentes eventos conmemorativos al día internacional de la mujer"/>
    <n v="0.30980000000000002"/>
    <s v="Se ejecutó el Plan de trabajo establecido  "/>
    <n v="0"/>
    <m/>
    <n v="0"/>
    <m/>
    <m/>
    <m/>
    <m/>
    <m/>
    <n v="0.37180000000000007"/>
    <n v="1"/>
    <n v="0.92120130835563496"/>
    <n v="0"/>
    <n v="0"/>
  </r>
  <r>
    <n v="21"/>
    <x v="11"/>
    <s v="Plan de Trabajo Anual en Seguridad y Salud en el Trabajo"/>
    <s v="8. Plan de Trabajo Anual en Seguridad y Salud en el Trabajo"/>
    <s v="Implementar un plan de modernización y fortalecimiento institucional"/>
    <s v="1.1. Reestructuración del IGAC"/>
    <s v="Talento Humano"/>
    <s v="1.3. Talento Humano."/>
    <s v="1. Planear y elaborar el Plan del Sistema de Gestión de Seguridad y Salud en el Trabajo"/>
    <d v="2020-01-01T00:00:00"/>
    <d v="2020-02-28T00:00:00"/>
    <s v="Pendiente"/>
    <s v="GI Talento Humano"/>
    <s v="Porcentaje"/>
    <s v="Porcentaje de avance del plan anual de seguridad y salud en el trabajo"/>
    <s v="Eficiencia"/>
    <n v="1"/>
    <n v="1"/>
    <n v="0"/>
    <n v="0"/>
    <n v="0"/>
    <n v="1"/>
    <s v="Se elaboró el Plan de Trabajo Anual en Seguridad y Salud en el Trabajo"/>
    <n v="0"/>
    <m/>
    <n v="0"/>
    <m/>
    <n v="0"/>
    <m/>
    <m/>
    <m/>
    <m/>
    <m/>
    <n v="1"/>
    <n v="1"/>
    <s v=""/>
    <s v=""/>
    <s v=""/>
  </r>
  <r>
    <n v="22"/>
    <x v="11"/>
    <s v="Plan de Trabajo Anual en Seguridad y Salud en el Trabajo"/>
    <s v="8. Plan de Trabajo Anual en Seguridad y Salud en el Trabajo"/>
    <s v="Implementar un plan de modernización y fortalecimiento institucional"/>
    <s v="1.1. Reestructuración del IGAC"/>
    <s v="Talento Humano"/>
    <s v="1.3. Talento Humano."/>
    <s v="2. Aprobar y publicar el Plan Anual de Trabajo Anual en Seguridad y Salud en el Trabajo"/>
    <d v="2020-06-01T00:00:00"/>
    <d v="2020-06-30T00:00:00"/>
    <s v="Pendiente"/>
    <s v="GI Talento Humano"/>
    <s v="Número"/>
    <s v="Porcentaje de avance del plan anual de seguridad y salud en el trabaj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23"/>
    <x v="11"/>
    <s v="Plan de Trabajo Anual en Seguridad y Salud en el Trabajo"/>
    <s v="8. Plan de Trabajo Anual en Seguridad y Salud en el Trabajo"/>
    <s v="Implementar un plan de modernización y fortalecimiento institucional"/>
    <s v="1.1. Reestructuración del IGAC"/>
    <s v="Talento Humano"/>
    <s v="1.3. Talento Humano."/>
    <s v="3. Ejecutar el Plan de Trabajo de seguridad y salud en el trabajo para el año 2020"/>
    <d v="2020-01-01T00:00:00"/>
    <d v="2020-12-31T00:00:00"/>
    <s v="Pendiente"/>
    <s v="GI Talento Humano"/>
    <s v="Porcentaje"/>
    <s v="Porcentaje de avance del plan anual de seguridad y salud en el trabajo"/>
    <s v="Eficiencia"/>
    <n v="1"/>
    <n v="0.2"/>
    <n v="0.3"/>
    <n v="0.28000000000000003"/>
    <n v="0.22"/>
    <n v="0.2"/>
    <s v="Se adjunta informe con lo hecho en el mes de febrero ///Se adjunta informe con lo hecho en el mes de marzo"/>
    <n v="0.27"/>
    <s v="Del plan de trabajo establecido no se realizó el procedimiento de ausentismo  "/>
    <n v="0"/>
    <m/>
    <n v="0"/>
    <m/>
    <m/>
    <m/>
    <m/>
    <m/>
    <n v="0.47000000000000003"/>
    <n v="1"/>
    <n v="0.90000000000000013"/>
    <n v="0"/>
    <n v="0"/>
  </r>
  <r>
    <n v="24"/>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 Talento Humano"/>
    <s v="Porcentaje"/>
    <s v="Avance en la actualización, implementación y seguimiento de las actividades de MIPG"/>
    <s v="Producto"/>
    <n v="1"/>
    <n v="0"/>
    <n v="0.25"/>
    <n v="0.75"/>
    <n v="0"/>
    <n v="0"/>
    <m/>
    <n v="0.25"/>
    <s v="Revisión, análisis e identificación y priorización de documentos a intervenir"/>
    <n v="0"/>
    <m/>
    <n v="0"/>
    <m/>
    <m/>
    <m/>
    <m/>
    <m/>
    <n v="0.25"/>
    <s v=""/>
    <n v="1"/>
    <n v="0"/>
    <s v=""/>
  </r>
  <r>
    <n v="25"/>
    <x v="11"/>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 Talento Humano"/>
    <s v="Porcentaje"/>
    <s v="Avance en la actualización, implementación y seguimiento de las actividades de MIPG"/>
    <s v="Producto"/>
    <n v="1"/>
    <n v="0"/>
    <n v="0.3"/>
    <n v="0.3"/>
    <n v="0.4"/>
    <n v="0"/>
    <m/>
    <n v="0.3"/>
    <s v="Se realizó el reporte del primer cuatremestre del plan anticorrupción"/>
    <n v="0"/>
    <m/>
    <n v="0"/>
    <m/>
    <m/>
    <m/>
    <m/>
    <m/>
    <n v="0.3"/>
    <s v=""/>
    <n v="1"/>
    <n v="0"/>
    <n v="0"/>
  </r>
  <r>
    <n v="26"/>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 Talento Humano"/>
    <s v="Porcentaje"/>
    <s v="Avance en la actualización, implementación y seguimiento de las actividades de MIPG"/>
    <s v="Producto"/>
    <n v="1"/>
    <n v="0"/>
    <n v="0"/>
    <n v="1"/>
    <n v="0"/>
    <n v="0"/>
    <m/>
    <n v="0"/>
    <m/>
    <n v="0"/>
    <m/>
    <n v="0"/>
    <m/>
    <m/>
    <m/>
    <m/>
    <m/>
    <n v="0"/>
    <s v=""/>
    <s v=""/>
    <n v="0"/>
    <s v=""/>
  </r>
  <r>
    <n v="27"/>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 Talento Humano"/>
    <s v="Porcentaje"/>
    <s v="Avance en la actualización, implementación y seguimiento de las actividades de MIPG"/>
    <s v="Producto"/>
    <n v="1"/>
    <n v="0"/>
    <n v="0"/>
    <n v="0.4"/>
    <n v="0.6"/>
    <n v="0"/>
    <m/>
    <n v="0"/>
    <m/>
    <n v="0"/>
    <m/>
    <n v="0"/>
    <m/>
    <m/>
    <m/>
    <m/>
    <m/>
    <n v="0"/>
    <s v=""/>
    <s v=""/>
    <n v="0"/>
    <n v="0"/>
  </r>
  <r>
    <n v="28"/>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 Talento Humano"/>
    <s v="Porcentaje"/>
    <s v="Avance en la actualización, implementación y seguimiento de las actividades de MIPG"/>
    <s v="Producto"/>
    <n v="1"/>
    <n v="0"/>
    <n v="0"/>
    <n v="1"/>
    <n v="0"/>
    <n v="0"/>
    <m/>
    <n v="0"/>
    <m/>
    <n v="0"/>
    <m/>
    <n v="0"/>
    <m/>
    <m/>
    <m/>
    <m/>
    <m/>
    <n v="0"/>
    <s v=""/>
    <s v=""/>
    <n v="0"/>
    <s v=""/>
  </r>
  <r>
    <n v="1"/>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a desagregación del presupuesto"/>
    <d v="2020-01-01T00:00:00"/>
    <d v="2020-01-31T00:00:00"/>
    <s v="Pendiente"/>
    <s v="GRUPO INTERNO DE TRABAJO DE PRESUPUESTO"/>
    <s v="Número"/>
    <s v="Porcentaje de gastos gestionados"/>
    <s v="Eficacia"/>
    <n v="1"/>
    <n v="1"/>
    <n v="0"/>
    <n v="0"/>
    <n v="0"/>
    <n v="1"/>
    <s v="Se realizó la desagregación del presupuesto de acuerdo a lo solicitado por cada dependencia y según el decreto de liquidación expedido por el Ministerio de Hacienda y Crédito Público."/>
    <n v="0"/>
    <m/>
    <n v="0"/>
    <m/>
    <n v="0"/>
    <m/>
    <m/>
    <m/>
    <m/>
    <m/>
    <n v="1"/>
    <n v="1"/>
    <s v=""/>
    <s v=""/>
    <s v=""/>
  </r>
  <r>
    <n v="2"/>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xpedir Certificados de disponibilidad presupuestal  (CDP) y Registros presupuestales"/>
    <d v="2020-01-01T00:00:00"/>
    <d v="2020-12-31T00:00:00"/>
    <s v="Pendiente"/>
    <s v="GRUPO INTERNO DE TRABAJO DE PRESUPUESTO"/>
    <s v="Porcentaje"/>
    <s v="Porcentaje de gastos gestionados"/>
    <s v="Eficacia"/>
    <n v="1"/>
    <n v="0.25"/>
    <n v="0.25"/>
    <n v="0.25"/>
    <n v="0.25"/>
    <n v="0.25"/>
    <s v="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n v="0.25"/>
    <s v="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
    <n v="0"/>
    <m/>
    <n v="0"/>
    <m/>
    <m/>
    <m/>
    <m/>
    <m/>
    <n v="0.5"/>
    <n v="1"/>
    <n v="1"/>
    <n v="0"/>
    <n v="0"/>
  </r>
  <r>
    <n v="3"/>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las cuentas por pagar y las obligaciones derivadas de los compromisos del Instituto"/>
    <d v="2020-01-01T00:00:00"/>
    <d v="2020-12-31T00:00:00"/>
    <s v="Pendiente"/>
    <s v="GRUPO INTERNO DE TRABAJO DE CONTABILIDAD"/>
    <s v="Porcentaje"/>
    <s v="Porcentaje de gastos gestionados"/>
    <s v="Eficacia"/>
    <n v="1"/>
    <n v="0.25"/>
    <n v="0.25"/>
    <n v="0.25"/>
    <n v="0.25"/>
    <n v="0.25"/>
    <s v="Se elaboraron las obligaciones para pago según los CDP y la disponibilidad de PAC. // Se elaboraron las obligaciones para pago según los CDP y la disponibilidad de PAC. // Se elaboraron las obligaciones para pago según los CDP y la disponibilidad de PAC."/>
    <n v="0.25"/>
    <s v="Se elaboraron las obligaciones para pago según se fueron recibiendo los soportes de pago correspondientes y la disponibilidad de PAC"/>
    <n v="0"/>
    <m/>
    <n v="0"/>
    <m/>
    <m/>
    <m/>
    <m/>
    <m/>
    <n v="0.5"/>
    <n v="1"/>
    <n v="1"/>
    <n v="0"/>
    <n v="0"/>
  </r>
  <r>
    <n v="4"/>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pagos de las obligaciones derivadas de los compromisos presupuestales"/>
    <d v="2020-01-01T00:00:00"/>
    <d v="2020-12-31T00:00:00"/>
    <s v="Pendiente"/>
    <s v="GRUPO INTERNO DE TRABAJO DE TESORERÍA"/>
    <s v="Porcentaje"/>
    <s v="Porcentaje de gastos gestionados"/>
    <s v="Eficacia"/>
    <n v="1"/>
    <n v="0.25"/>
    <n v="0.25"/>
    <n v="0.25"/>
    <n v="0.25"/>
    <n v="0.25"/>
    <s v="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
    <n v="0.25"/>
    <s v="Durante el segundo trimestre se realizaron los pagos de las obligaciones de la vigencia 2020"/>
    <n v="0"/>
    <m/>
    <n v="0"/>
    <m/>
    <m/>
    <m/>
    <m/>
    <m/>
    <n v="0.5"/>
    <n v="1"/>
    <n v="1"/>
    <n v="0"/>
    <n v="0"/>
  </r>
  <r>
    <n v="5"/>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reintegros presupuestales y la depuración de Registros  y CDPs."/>
    <d v="2020-01-01T00:00:00"/>
    <d v="2020-12-31T00:00:00"/>
    <s v="Pendiente"/>
    <s v="GRUPO INTERNO DE TRABAJO DE PRESUPUESTO"/>
    <s v="Porcentaje"/>
    <s v="Porcentaje de gastos gestionados"/>
    <s v="Eficacia"/>
    <n v="1"/>
    <n v="0.25"/>
    <n v="0.25"/>
    <n v="0.25"/>
    <n v="0.25"/>
    <n v="0.25"/>
    <s v="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
    <n v="0.25"/>
    <s v="Se realizaron los trámites correspondientes de reintegros y depuración de CDP´s de acuerdo a lo solicitado por las dependencias"/>
    <n v="0"/>
    <m/>
    <n v="0"/>
    <m/>
    <m/>
    <m/>
    <m/>
    <m/>
    <n v="0.5"/>
    <n v="1"/>
    <n v="1"/>
    <n v="0"/>
    <n v="0"/>
  </r>
  <r>
    <n v="6"/>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Consolidar y generar alertas de la ejecución presupuestal a nivel nacional"/>
    <d v="2020-01-01T00:00:00"/>
    <d v="2020-12-31T00:00:00"/>
    <s v="Pendiente"/>
    <s v="GRUPO INTERNO DE TRABAJO DE PRESUPUESTO"/>
    <s v="Porcentaje"/>
    <s v="Porcentaje de gastos gestionados"/>
    <s v="Eficacia"/>
    <n v="1"/>
    <n v="0.25"/>
    <n v="0.25"/>
    <n v="0.25"/>
    <n v="0.25"/>
    <n v="0.25"/>
    <m/>
    <n v="0.25"/>
    <s v="Se han realizado los análisis de la ejecución presupuestal correspondientes al segundo trimestre, analizando su nivel de ejecución. Y haciendo claridad de la no ejecución de recursos propios, por bajos ingresos teniendo en cuenta la contigencia del COVID-19"/>
    <n v="0"/>
    <m/>
    <n v="0"/>
    <m/>
    <m/>
    <m/>
    <m/>
    <m/>
    <n v="0.5"/>
    <n v="1"/>
    <n v="1"/>
    <n v="0"/>
    <n v="0"/>
  </r>
  <r>
    <n v="7"/>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nformes mensuales de ejecución presupuestal vigencia y reserva"/>
    <d v="2020-01-01T00:00:00"/>
    <d v="2020-12-31T00:00:00"/>
    <s v="Pendiente"/>
    <s v="GRUPO INTERNO DE TRABAJO DE PRESUPUESTO"/>
    <s v="Número"/>
    <s v="Porcentaje de gastos gestionados"/>
    <s v="Eficacia"/>
    <n v="12"/>
    <n v="3"/>
    <n v="3"/>
    <n v="3"/>
    <n v="3"/>
    <n v="3"/>
    <m/>
    <n v="3"/>
    <s v="Los informes de ejecución presupuestal, se están llevando a cabo de acuerdo a lo solicitado, se tienen informes semanales, mensuales, trimestrales, de acuerdo a lo requerido, se tiene en cuenta que se le realiza un seguimiento también a la ejecución de reservas presupuestales"/>
    <n v="0"/>
    <m/>
    <n v="0"/>
    <m/>
    <m/>
    <m/>
    <m/>
    <m/>
    <n v="0.5"/>
    <n v="1"/>
    <n v="1"/>
    <n v="0"/>
    <n v="0"/>
  </r>
  <r>
    <n v="8"/>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hacer seguimiento a las partidas conciliatorias"/>
    <d v="2020-01-01T00:00:00"/>
    <d v="2020-12-31T00:00:00"/>
    <s v="Pendiente"/>
    <s v="GRUPO INTERNO DE TRABAJO DE TESORERÍA"/>
    <s v="Porcentaje"/>
    <s v="Porcentaje de ingresos elaborados y depurados"/>
    <s v="Eficacia"/>
    <n v="1"/>
    <n v="0.25"/>
    <n v="0.25"/>
    <n v="0.25"/>
    <n v="0.25"/>
    <n v="0.25"/>
    <s v="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
    <n v="0.25"/>
    <s v="En segundo trimestre se continuó con las partidas conciliatorias para los bancos manejados en la Sede Central y para los valores reportados por la DTN"/>
    <n v="0"/>
    <m/>
    <n v="0"/>
    <m/>
    <m/>
    <m/>
    <m/>
    <m/>
    <n v="0.5"/>
    <n v="1"/>
    <n v="1"/>
    <n v="0"/>
    <n v="0"/>
  </r>
  <r>
    <n v="9"/>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Consolidar y registrar en el sistema SIIF Nación la solicitudes de PAC"/>
    <d v="2020-01-01T00:00:00"/>
    <d v="2020-12-31T00:00:00"/>
    <s v="Pendiente"/>
    <s v="GRUPO INTERNO DE TRABAJO DE TESORERÍA"/>
    <s v="Porcentaje"/>
    <s v="Porcentaje de ingresos elaborados y depurados"/>
    <s v="Eficacia"/>
    <n v="1"/>
    <n v="0.25"/>
    <n v="0.25"/>
    <n v="0.25"/>
    <n v="0.25"/>
    <n v="0.25"/>
    <s v="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
    <n v="0.25"/>
    <s v="Se realizó el registro en SIIF Nación, de los valores de PAC Programados por las áreas para el segundo trimestre del año."/>
    <n v="0"/>
    <m/>
    <n v="0"/>
    <m/>
    <m/>
    <m/>
    <m/>
    <m/>
    <n v="0.5"/>
    <n v="1"/>
    <n v="1"/>
    <n v="0"/>
    <n v="0"/>
  </r>
  <r>
    <n v="10"/>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 trimestral de cartera por edades"/>
    <d v="2020-12-01T00:00:00"/>
    <d v="2020-12-31T00:00:00"/>
    <s v="Pendiente"/>
    <s v="GRUPO INTERNO DE TRABAJO DE CONTABILIDAD"/>
    <s v="Número"/>
    <s v="Porcentaje de ingresos elaborados y depurados"/>
    <s v="Eficacia"/>
    <n v="4"/>
    <n v="1"/>
    <n v="1"/>
    <n v="1"/>
    <n v="1"/>
    <n v="1"/>
    <s v="Se cumplió con la entrega de los informes de cartera por edades consolidado. // Se cumplió con la entrega de los informes de cartera por edades consolidado. // Se cumplió con la entrega de los informes de cartera por edades consolidado."/>
    <n v="1"/>
    <s v="Se realizó informe de cartera por edades consolidado"/>
    <n v="0"/>
    <m/>
    <n v="0"/>
    <m/>
    <m/>
    <m/>
    <m/>
    <m/>
    <n v="0.5"/>
    <n v="1"/>
    <n v="1"/>
    <n v="0"/>
    <n v="0"/>
  </r>
  <r>
    <n v="11"/>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causación de los recaudos "/>
    <d v="2020-01-01T00:00:00"/>
    <d v="2020-12-31T00:00:00"/>
    <s v="Pendiente"/>
    <s v="GRUPO INTERNO DE TRABAJO DE TESORERIA"/>
    <s v="Porcentaje"/>
    <s v="Porcentaje de ingresos elaborados y depurados"/>
    <s v="Eficacia"/>
    <n v="1"/>
    <n v="0.25"/>
    <n v="0.25"/>
    <n v="0.25"/>
    <n v="0.25"/>
    <n v="0.25"/>
    <s v="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
    <n v="0.25"/>
    <s v="Se continuó con la identificación de las partidas que permiten las causaciones de los recaudos previa recepción de las causaciones enviadas por el GIT de Contabilidad"/>
    <n v="0"/>
    <m/>
    <n v="0"/>
    <m/>
    <m/>
    <m/>
    <m/>
    <m/>
    <n v="0.5"/>
    <n v="1"/>
    <n v="1"/>
    <n v="0"/>
    <n v="0"/>
  </r>
  <r>
    <n v="12"/>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depuración de los documentos de recaudo por clasificar"/>
    <d v="2020-01-01T00:00:00"/>
    <d v="2020-12-31T00:00:00"/>
    <s v="Pendiente"/>
    <s v="GRUPO INTERNO DE TRABAJO DE TESORERIA"/>
    <s v="Porcentaje"/>
    <s v="Porcentaje de ingresos elaborados y depurados"/>
    <s v="Eficacia"/>
    <n v="1"/>
    <n v="0.25"/>
    <n v="0.25"/>
    <n v="0.25"/>
    <n v="0.25"/>
    <n v="0.25"/>
    <s v="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
    <n v="0.25"/>
    <s v="Durante el segundo trimestre se continuó con la depuración de los DRXC, correspondientes al mes de enero, febrero, marzo, marzo, abril y mayo  de la vigencia actual."/>
    <n v="0"/>
    <m/>
    <n v="0"/>
    <m/>
    <m/>
    <m/>
    <m/>
    <m/>
    <n v="0.5"/>
    <n v="1"/>
    <n v="1"/>
    <n v="0"/>
    <n v="0"/>
  </r>
  <r>
    <n v="13"/>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xpedir certificados factores salariales y tributarios"/>
    <d v="2020-01-01T00:00:00"/>
    <d v="2020-12-31T00:00:00"/>
    <s v="Pendiente"/>
    <s v="GRUPO INTERNO DE TRABAJO DE TESORERIA"/>
    <s v="Porcentaje"/>
    <s v="Porcentaje de ingresos elaborados y depurados"/>
    <s v="Eficacia"/>
    <n v="1"/>
    <n v="0.25"/>
    <n v="0.25"/>
    <n v="0.25"/>
    <n v="0.25"/>
    <n v="0.25"/>
    <s v="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
    <n v="0.25"/>
    <s v="Se expidieron los certificados tributarios requeridos bajo las disposiciones nacionales y distritales en relación al Covid-19."/>
    <n v="0"/>
    <m/>
    <n v="0"/>
    <m/>
    <m/>
    <m/>
    <m/>
    <m/>
    <n v="0.5"/>
    <n v="1"/>
    <n v="1"/>
    <n v="0"/>
    <n v="0"/>
  </r>
  <r>
    <n v="14"/>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y generar alerta mensual de ingresos de recursos propios"/>
    <d v="2020-01-01T00:00:00"/>
    <d v="2020-12-31T00:00:00"/>
    <s v="Pendiente"/>
    <s v="GRUPO INTERNO DE TRABAJO DE TESORERIA"/>
    <s v="Número"/>
    <s v="Porcentaje de ingresos elaborados y depurados"/>
    <s v="Eficacia"/>
    <n v="12"/>
    <n v="3"/>
    <n v="3"/>
    <n v="3"/>
    <n v="3"/>
    <n v="3"/>
    <s v="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
    <n v="3"/>
    <s v="Se elaboraron los informes de ejecución de PAC correspondiente a los meses de marzo, abril y mayo."/>
    <n v="0"/>
    <m/>
    <n v="0"/>
    <m/>
    <m/>
    <m/>
    <m/>
    <m/>
    <n v="0.5"/>
    <n v="1"/>
    <n v="1"/>
    <n v="0"/>
    <n v="0"/>
  </r>
  <r>
    <n v="15"/>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verificar y autorizar las órdenes de comisión a nivel nacional"/>
    <d v="2020-01-01T00:00:00"/>
    <d v="2020-12-31T00:00:00"/>
    <s v="Pendiente"/>
    <s v="GRUPO INTERNO DE TRABAJO FINANCIERA"/>
    <s v="Porcentaje"/>
    <s v="Porcentaje de Ordenes de viáticos  y legalizaciones tramitadas"/>
    <s v="Eficacia"/>
    <n v="1"/>
    <n v="0.25"/>
    <n v="0.25"/>
    <n v="0.25"/>
    <n v="0.25"/>
    <n v="0.25"/>
    <s v="Se elaboró el 100% de las ordenes de comisión según solicitud del ordenador del gasto // Se elaboró el 100% de las ordenes de comisión según solicitud del ordenador del gasto // Se elaboró el 100% de las ordenes de comisión según solicitud del ordenador del gasto"/>
    <n v="0.25"/>
    <s v="Se elaboró el 100% de las ordenes de comisión según solicitud del ordenador del gasto"/>
    <n v="0"/>
    <m/>
    <n v="0"/>
    <m/>
    <m/>
    <m/>
    <m/>
    <m/>
    <n v="0.5"/>
    <n v="1"/>
    <n v="1"/>
    <n v="0"/>
    <n v="0"/>
  </r>
  <r>
    <n v="16"/>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Legalizar las  órdenes de comisión Sede Central"/>
    <d v="2020-01-01T00:00:00"/>
    <d v="2020-12-31T00:00:00"/>
    <s v="Pendiente"/>
    <s v="GRUPO INTERNO DE TRABAJO FINANCIERA"/>
    <s v="Porcentaje"/>
    <s v="Porcentaje de Ordenes de viáticos  y legalizaciones tramitadas"/>
    <s v="Eficacia"/>
    <n v="1"/>
    <n v="0.25"/>
    <n v="0.25"/>
    <n v="0.25"/>
    <n v="0.25"/>
    <n v="0.25"/>
    <s v="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
    <n v="0.25"/>
    <s v="Cumplimiento 100% indicador mes de mayo y junio 2020. Adiconalmente, se legalizó el 81,25% de las órdenes de comisión pendientes de legalizar del programadas para Abril/2020 y el 100% del mes Mayo"/>
    <n v="0"/>
    <m/>
    <n v="0"/>
    <m/>
    <m/>
    <m/>
    <m/>
    <m/>
    <n v="0.5"/>
    <n v="1"/>
    <n v="1"/>
    <n v="0"/>
    <n v="0"/>
  </r>
  <r>
    <n v="17"/>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mensuales de viáticos legalizados"/>
    <d v="2020-01-01T00:00:00"/>
    <d v="2020-12-31T00:00:00"/>
    <s v="Pendiente"/>
    <s v="GRUPO INTERNO DE TRABAJO FINANCIERA"/>
    <s v="Número"/>
    <s v="Porcentaje de Ordenes de viáticos  y legalizaciones tramitadas"/>
    <s v="Eficacia"/>
    <n v="12"/>
    <n v="3"/>
    <n v="3"/>
    <n v="3"/>
    <n v="3"/>
    <n v="3"/>
    <s v="100% cumplimiento según lo programado. // 100% cumplimiento según lo programado. // 100% cumplimiento según lo programado."/>
    <n v="3"/>
    <s v="Se realizaron los informes mensuales de viaticos legalizados "/>
    <n v="0"/>
    <m/>
    <n v="0"/>
    <m/>
    <m/>
    <m/>
    <m/>
    <m/>
    <n v="0.5"/>
    <n v="1"/>
    <n v="1"/>
    <n v="0"/>
    <n v="0"/>
  </r>
  <r>
    <n v="18"/>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as conciliaciones bancarias y contables"/>
    <d v="2020-01-01T00:00:00"/>
    <d v="2020-12-31T00:00:00"/>
    <s v="Pendiente"/>
    <s v="GRUPO INTERNO DE TRABAJO CONTABILIDAD y TESORERIA"/>
    <s v="Número"/>
    <s v="Nùmero de Estados financieros presentados y publicados"/>
    <s v="Eficacia"/>
    <n v="12"/>
    <n v="3"/>
    <n v="3"/>
    <n v="3"/>
    <n v="3"/>
    <n v="3"/>
    <s v="Para este mes las direcciones territoriales tiene elaboradas conciliaciones bancarias // Para este mes las direcciones territoriales tiene elaboradas conciliaciones bancarias // Para este mes las direcciones territoriales tiene elaboradas conciliaciones bancarias"/>
    <n v="3"/>
    <s v="Se cuentan elaboradas las conciliaciones bancarias"/>
    <n v="0"/>
    <m/>
    <n v="0"/>
    <m/>
    <m/>
    <m/>
    <m/>
    <m/>
    <n v="0.5"/>
    <n v="1"/>
    <n v="1"/>
    <n v="0"/>
    <n v="0"/>
  </r>
  <r>
    <n v="19"/>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conciliación operaciones reciprocas"/>
    <d v="2020-01-01T00:00:00"/>
    <d v="2020-10-31T00:00:00"/>
    <s v="Pendiente"/>
    <s v="GRUPO INTERNO DE TRABAJO CONTABILIDAD"/>
    <s v="Número"/>
    <s v="Nùmero de Estados financieros presentados y publicados"/>
    <s v="Eficacia"/>
    <n v="4"/>
    <n v="1"/>
    <n v="1"/>
    <n v="1"/>
    <n v="1"/>
    <n v="1"/>
    <s v="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0"/>
    <m/>
    <n v="0"/>
    <m/>
    <m/>
    <m/>
    <m/>
    <m/>
    <n v="0.5"/>
    <n v="1"/>
    <n v="1"/>
    <n v="0"/>
    <n v="0"/>
  </r>
  <r>
    <n v="20"/>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registros contables en el sistema SIIF Nación y SIIF extendidos"/>
    <d v="2020-01-01T00:00:00"/>
    <d v="2020-12-31T00:00:00"/>
    <s v="Pendiente"/>
    <s v="GRUPO INTERNO DE TRABAJO CONTABILIDAD"/>
    <s v="Porcentaje"/>
    <s v="Nùmero de Estados financieros presentados y publicados"/>
    <s v="Eficacia"/>
    <n v="1"/>
    <n v="0.25"/>
    <n v="0.25"/>
    <n v="0.25"/>
    <n v="0.25"/>
    <n v="0.25"/>
    <s v="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
    <n v="0.25"/>
    <s v="Se ha enviado el correspondiente correo a las 22 direcciones territoriales, informando las fechas para el cierre interno de los procesos, procedimientos y registros manuales como la revisión de los registros automáticos del aplicativo."/>
    <n v="0"/>
    <m/>
    <n v="0"/>
    <m/>
    <m/>
    <m/>
    <m/>
    <m/>
    <n v="0.5"/>
    <n v="1"/>
    <n v="1"/>
    <n v="0"/>
    <n v="0"/>
  </r>
  <r>
    <n v="21"/>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mensual (Retefuente)"/>
    <d v="2020-01-01T00:00:00"/>
    <d v="2020-12-31T00:00:00"/>
    <s v="Pendiente"/>
    <s v="GRUPO INTERNO DE TRABAJO CONTABILIDAD"/>
    <s v="Número"/>
    <s v="Nùmero de Estados financieros presentados y publicados"/>
    <s v="Eficacia"/>
    <n v="12"/>
    <n v="3"/>
    <n v="3"/>
    <n v="3"/>
    <n v="3"/>
    <n v="3"/>
    <s v="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3"/>
    <s v="Se cumplió entregando a la DIAN la declaración a nivel nacional de Retención en la fuente de marzo, abril y mayo del 2020."/>
    <n v="0"/>
    <m/>
    <n v="0"/>
    <m/>
    <m/>
    <m/>
    <m/>
    <m/>
    <n v="0.5"/>
    <n v="1"/>
    <n v="1"/>
    <n v="0"/>
    <n v="0"/>
  </r>
  <r>
    <n v="22"/>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bimestral (IVA, ICA y ReteICA)"/>
    <d v="2020-01-01T00:00:00"/>
    <d v="2020-11-30T00:00:00"/>
    <s v="Pendiente"/>
    <s v="GRUPO INTERNO DE TRABAJO CONTABILIDAD"/>
    <s v="Número"/>
    <s v="Nùmero de Estados financieros presentados y publicados"/>
    <s v="Eficacia"/>
    <n v="6"/>
    <n v="2"/>
    <n v="1"/>
    <n v="2"/>
    <n v="1"/>
    <n v="2"/>
    <s v="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1"/>
    <s v="Para el mes de mayo se cumplió entregando a la DIAN la declaracion del nivel nacional el Iva del segundo bimestre 2020 (marzo-abril) y para las declaraciones municipales las de ICA y ReteICA para el segundo bimestre del 2020 (marzo-abril)."/>
    <n v="0"/>
    <m/>
    <n v="0"/>
    <m/>
    <m/>
    <m/>
    <m/>
    <m/>
    <n v="0.5"/>
    <n v="1"/>
    <n v="1"/>
    <n v="0"/>
    <n v="0"/>
  </r>
  <r>
    <n v="23"/>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Informes y Estados Financieros presentados y publicados"/>
    <d v="2020-05-01T00:00:00"/>
    <d v="2020-12-31T00:00:00"/>
    <s v="Pendiente"/>
    <s v="GRUPO INTERNO DE TRABAJO CONTABILIDAD"/>
    <s v="Número"/>
    <s v="Nùmero de Estados financieros presentados y publicados"/>
    <s v="Eficacia"/>
    <n v="12"/>
    <n v="0"/>
    <n v="6"/>
    <n v="3"/>
    <n v="3"/>
    <n v="0"/>
    <s v="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n v="5"/>
    <s v="En el link https://www.igac.gov.co/es/contenido/estados-contables se puede evidenciar el cargue de los estados financieros de los meses de enero, febrero, marzo, abril y mayo."/>
    <n v="0"/>
    <m/>
    <n v="0"/>
    <m/>
    <m/>
    <m/>
    <m/>
    <m/>
    <n v="0.41666666666666669"/>
    <s v=""/>
    <n v="0.83333333333333337"/>
    <n v="0"/>
    <n v="0"/>
  </r>
  <r>
    <n v="24"/>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RUPO INTERNO DE TRABAJO FINANCIERA"/>
    <s v="Porcentaje"/>
    <s v="Avance en la actualización, implementación y seguimiento de las actividades de MIPG"/>
    <s v="Producto"/>
    <n v="1"/>
    <n v="0"/>
    <n v="0.25"/>
    <n v="0.75"/>
    <n v="0"/>
    <n v="0"/>
    <m/>
    <n v="0.15"/>
    <s v="Se realizó cronograma de actualización de los documentos"/>
    <n v="0"/>
    <m/>
    <n v="0"/>
    <m/>
    <m/>
    <m/>
    <m/>
    <m/>
    <n v="0.15"/>
    <s v=""/>
    <n v="0.6"/>
    <n v="0"/>
    <s v=""/>
  </r>
  <r>
    <n v="25"/>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6-01T00:00:00"/>
    <d v="2020-07-31T00:00:00"/>
    <s v="Pendiente"/>
    <s v="GRUPO INTERNO DE TRABAJO FINANCIERA"/>
    <s v="Porcentaje"/>
    <s v="Avance en la actualización, implementación y seguimiento de las actividades de MIPG"/>
    <s v="Producto"/>
    <n v="1"/>
    <n v="0"/>
    <n v="0.5"/>
    <n v="0.5"/>
    <n v="0"/>
    <n v="0"/>
    <m/>
    <n v="1"/>
    <s v="Se realizó la revisión e identificación de las acciones de mejora"/>
    <n v="0"/>
    <m/>
    <n v="0"/>
    <m/>
    <m/>
    <m/>
    <m/>
    <m/>
    <n v="1"/>
    <s v=""/>
    <n v="1"/>
    <n v="0"/>
    <s v=""/>
  </r>
  <r>
    <n v="26"/>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GRUPO INTERNO DE TRABAJO FINANCIERA"/>
    <s v="Porcentaje"/>
    <s v="Avance en la actualización, implementación y seguimiento de las actividades de MIPG"/>
    <s v="Producto"/>
    <n v="1"/>
    <n v="0"/>
    <n v="0"/>
    <n v="0.6"/>
    <n v="0.4"/>
    <n v="0"/>
    <m/>
    <n v="0"/>
    <m/>
    <n v="0"/>
    <m/>
    <n v="0"/>
    <m/>
    <m/>
    <m/>
    <m/>
    <m/>
    <n v="0"/>
    <s v=""/>
    <s v=""/>
    <n v="0"/>
    <n v="0"/>
  </r>
  <r>
    <n v="27"/>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RUPO INTERNO DE TRABAJO FINANCIERA"/>
    <s v="Porcentaje"/>
    <s v="Avance en la actualización, implementación y seguimiento de las actividades de MIPG"/>
    <s v="Producto"/>
    <n v="1"/>
    <n v="0"/>
    <n v="0"/>
    <n v="1"/>
    <n v="0"/>
    <n v="0"/>
    <m/>
    <n v="0"/>
    <m/>
    <n v="0"/>
    <m/>
    <n v="0"/>
    <m/>
    <m/>
    <m/>
    <m/>
    <m/>
    <n v="0"/>
    <s v=""/>
    <s v=""/>
    <n v="0"/>
    <s v=""/>
  </r>
  <r>
    <n v="1"/>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las tablas de retención documental (TRD)"/>
    <d v="2020-11-01T00:00:00"/>
    <d v="2020-11-30T00:00:00"/>
    <s v="Pendiente"/>
    <s v="Coordinadora de gestión documental"/>
    <s v="Número"/>
    <s v="Número de Instrumentos archivisticos actualizados "/>
    <s v="Eficacia"/>
    <n v="1"/>
    <n v="0"/>
    <n v="0"/>
    <n v="0"/>
    <n v="1"/>
    <n v="0"/>
    <m/>
    <n v="0"/>
    <m/>
    <n v="0"/>
    <m/>
    <n v="0"/>
    <m/>
    <m/>
    <m/>
    <m/>
    <m/>
    <n v="0"/>
    <s v=""/>
    <s v=""/>
    <s v=""/>
    <n v="0"/>
  </r>
  <r>
    <n v="2"/>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Realizar el diagnostico integral de archivos con el objetivo de obtener un mapa general de la implementación de la gestión documental"/>
    <d v="2020-03-01T00:00:00"/>
    <d v="2020-07-31T00:00:00"/>
    <s v="Pendiente"/>
    <s v="Coordinadora de gestión documental"/>
    <s v="Porcentaje"/>
    <s v="Número de Instrumentos archivisticos actualizados "/>
    <s v="Eficacia"/>
    <n v="1"/>
    <n v="0.05"/>
    <n v="0.48"/>
    <n v="0.47"/>
    <n v="0"/>
    <n v="0.05"/>
    <s v="Se realizó un diagnostico preliminar del estado actual de la Gestión Documental de la entidad "/>
    <n v="0.48"/>
    <s v="Se realizó un formulario el cual tiene como objetivo el conocer el mapa general sobre el estado de la administración, organización_x000d__x000a_y conservación de la documentación que reposa en los archivos de la Dirección Territorial"/>
    <n v="0"/>
    <m/>
    <n v="0"/>
    <m/>
    <m/>
    <m/>
    <m/>
    <m/>
    <n v="0.53"/>
    <n v="1"/>
    <n v="1"/>
    <n v="0"/>
    <s v=""/>
  </r>
  <r>
    <n v="3"/>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rograma de gestión documental PGD"/>
    <d v="2020-11-01T00:00:00"/>
    <d v="2020-11-30T00:00:00"/>
    <s v="Pendiente"/>
    <s v="Coordinadora de gestión documental"/>
    <s v="Número"/>
    <s v="Número de Instrumentos archivisticos actualizados "/>
    <s v="Eficacia"/>
    <n v="1"/>
    <n v="0"/>
    <n v="0"/>
    <n v="0"/>
    <n v="1"/>
    <n v="0"/>
    <m/>
    <n v="0"/>
    <m/>
    <n v="0"/>
    <m/>
    <n v="0"/>
    <m/>
    <m/>
    <m/>
    <m/>
    <m/>
    <n v="0"/>
    <s v=""/>
    <s v=""/>
    <s v=""/>
    <n v="0"/>
  </r>
  <r>
    <n v="4"/>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lan institucional de archivos (PINAR)"/>
    <d v="2020-11-01T00:00:00"/>
    <d v="2020-11-30T00:00:00"/>
    <s v="Pendiente"/>
    <s v="Coordinadora de gestión documental"/>
    <s v="Número"/>
    <s v="Número de Instrumentos archivisticos actualizados "/>
    <s v="Eficacia"/>
    <n v="1"/>
    <n v="0"/>
    <n v="0"/>
    <n v="0"/>
    <n v="1"/>
    <n v="0"/>
    <m/>
    <n v="0"/>
    <m/>
    <n v="0"/>
    <m/>
    <n v="0"/>
    <m/>
    <m/>
    <m/>
    <m/>
    <m/>
    <n v="0"/>
    <s v=""/>
    <s v=""/>
    <s v=""/>
    <n v="0"/>
  </r>
  <r>
    <n v="5"/>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sistema integrado de conservación (plan de preservación digital a largo plazo)"/>
    <d v="2020-10-01T00:00:00"/>
    <d v="2020-10-30T00:00:00"/>
    <s v="Pendiente"/>
    <s v="Coordinadora de gestión documental"/>
    <s v="Número"/>
    <s v="Número de Instrumentos archivisticos actualizados "/>
    <s v="Eficacia"/>
    <n v="1"/>
    <n v="0"/>
    <n v="0"/>
    <n v="0"/>
    <n v="1"/>
    <n v="0"/>
    <m/>
    <n v="0"/>
    <m/>
    <n v="0"/>
    <m/>
    <n v="0"/>
    <m/>
    <m/>
    <m/>
    <m/>
    <m/>
    <n v="0"/>
    <s v=""/>
    <s v=""/>
    <s v=""/>
    <n v="0"/>
  </r>
  <r>
    <n v="6"/>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la intervención documental a 185 metros lineales "/>
    <d v="2020-07-01T00:00:00"/>
    <d v="2020-12-31T00:00:00"/>
    <s v="Pendiente"/>
    <s v="Coordinadora de gestión documental"/>
    <s v="Porcentaje"/>
    <s v="Metros lineales del acervo documental organizado"/>
    <s v="Eficacia"/>
    <n v="1"/>
    <n v="0"/>
    <n v="0"/>
    <n v="0.51"/>
    <n v="0.49"/>
    <n v="0"/>
    <m/>
    <n v="0"/>
    <m/>
    <n v="0"/>
    <m/>
    <n v="0"/>
    <m/>
    <m/>
    <m/>
    <m/>
    <m/>
    <n v="0"/>
    <s v=""/>
    <s v=""/>
    <n v="0"/>
    <n v="0"/>
  </r>
  <r>
    <n v="7"/>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Levantar el inventario documental del archivo central y archivos de gestión"/>
    <d v="2020-07-01T00:00:00"/>
    <d v="2020-12-31T00:00:00"/>
    <s v="Pendiente"/>
    <s v="Coordinadora de gestión documental"/>
    <s v="Porcentaje"/>
    <s v="Metros lineales del acervo documental organizado"/>
    <s v="Eficacia"/>
    <n v="1"/>
    <n v="0"/>
    <n v="0"/>
    <n v="0.51"/>
    <n v="0.49"/>
    <n v="0"/>
    <m/>
    <n v="0"/>
    <m/>
    <n v="0"/>
    <m/>
    <n v="0"/>
    <m/>
    <m/>
    <m/>
    <m/>
    <m/>
    <n v="0"/>
    <s v=""/>
    <s v=""/>
    <n v="0"/>
    <n v="0"/>
  </r>
  <r>
    <n v="8"/>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seguimiento a la aplicación de las tablas de retención documental"/>
    <d v="2020-08-01T00:00:00"/>
    <d v="2020-12-31T00:00:00"/>
    <s v="Pendiente"/>
    <s v="Coordinadora de gestión documental"/>
    <s v="Porcentaje"/>
    <s v="Metros lineales del acervo documental organizado"/>
    <s v="Eficacia"/>
    <n v="1"/>
    <n v="0"/>
    <n v="0"/>
    <n v="0.4"/>
    <n v="0.6"/>
    <n v="0"/>
    <m/>
    <n v="0"/>
    <m/>
    <n v="0"/>
    <m/>
    <n v="0"/>
    <m/>
    <m/>
    <m/>
    <m/>
    <m/>
    <n v="0"/>
    <s v=""/>
    <s v=""/>
    <n v="0"/>
    <n v="0"/>
  </r>
  <r>
    <n v="9"/>
    <x v="13"/>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Realizar acompañamiento a los procesos en las actividades de conservación documental"/>
    <d v="2020-07-01T00:00:00"/>
    <d v="2020-12-31T00:00:00"/>
    <s v="Pendiente"/>
    <s v="Coordinadora de gestión documental"/>
    <s v="Porcentaje"/>
    <s v="Porcentaje de Transferencias realizadas"/>
    <s v="Eficacia"/>
    <n v="1"/>
    <n v="0"/>
    <n v="0"/>
    <n v="0.498"/>
    <n v="0.502"/>
    <n v="0"/>
    <m/>
    <n v="0"/>
    <m/>
    <n v="0"/>
    <m/>
    <n v="0"/>
    <m/>
    <m/>
    <m/>
    <m/>
    <m/>
    <n v="0"/>
    <s v=""/>
    <s v=""/>
    <n v="0"/>
    <n v="0"/>
  </r>
  <r>
    <n v="10"/>
    <x v="13"/>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Implementar el cronograma de transferencias primarias"/>
    <d v="2020-08-01T00:00:00"/>
    <d v="2020-12-31T00:00:00"/>
    <s v="Pendiente"/>
    <s v="Coordinadora de gestión documental"/>
    <s v="Porcentaje"/>
    <s v="Porcentaje de Transferencias realizadas"/>
    <s v="Eficacia"/>
    <n v="1"/>
    <n v="0"/>
    <n v="0"/>
    <n v="0.4"/>
    <n v="0.6"/>
    <n v="0"/>
    <m/>
    <n v="0"/>
    <m/>
    <n v="0"/>
    <m/>
    <n v="0"/>
    <m/>
    <m/>
    <m/>
    <m/>
    <m/>
    <n v="0"/>
    <s v=""/>
    <s v=""/>
    <n v="0"/>
    <n v="0"/>
  </r>
  <r>
    <n v="11"/>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
    <n v="0.8"/>
    <n v="0"/>
    <n v="0"/>
    <m/>
    <n v="0"/>
    <m/>
    <n v="0"/>
    <m/>
    <n v="0"/>
    <m/>
    <m/>
    <m/>
    <m/>
    <m/>
    <n v="0"/>
    <s v=""/>
    <n v="0"/>
    <n v="0"/>
    <s v=""/>
  </r>
  <r>
    <n v="12"/>
    <x v="13"/>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o el reporte del primer cuatrimestre del Plan anticorrupción"/>
    <n v="0"/>
    <m/>
    <n v="0"/>
    <m/>
    <m/>
    <m/>
    <m/>
    <m/>
    <n v="0.3"/>
    <s v=""/>
    <n v="1"/>
    <n v="0"/>
    <n v="0"/>
  </r>
  <r>
    <n v="13"/>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0"/>
    <m/>
    <n v="0"/>
    <m/>
    <m/>
    <m/>
    <m/>
    <m/>
    <n v="0"/>
    <s v=""/>
    <s v=""/>
    <n v="0"/>
    <s v=""/>
  </r>
  <r>
    <n v="14"/>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Coordinadora de gestión documental"/>
    <s v="Porcentaje"/>
    <s v="Avance en la actualización, implementación y seguimiento de las actividades de MIPG"/>
    <s v="Producto"/>
    <n v="1"/>
    <n v="0"/>
    <n v="0"/>
    <n v="0.4"/>
    <n v="0.6"/>
    <n v="0"/>
    <m/>
    <n v="0"/>
    <m/>
    <n v="0"/>
    <m/>
    <n v="0"/>
    <m/>
    <m/>
    <m/>
    <m/>
    <m/>
    <n v="0"/>
    <s v=""/>
    <s v=""/>
    <n v="0"/>
    <n v="0"/>
  </r>
  <r>
    <n v="15"/>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0"/>
    <m/>
    <n v="0"/>
    <m/>
    <m/>
    <m/>
    <m/>
    <m/>
    <n v="0"/>
    <s v=""/>
    <s v=""/>
    <n v="0"/>
    <s v=""/>
  </r>
  <r>
    <n v="1"/>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Actualizar el diagnostico de las necesidades de infraestructura fìsica  a nivel nacional "/>
    <d v="2020-01-01T00:00:00"/>
    <d v="2020-08-31T00:00:00"/>
    <s v="Pendiente"/>
    <s v="GIT Servicios Administrativos"/>
    <s v="Porcentaje"/>
    <s v=" Porcentaje de avance del Plan de Infraestructura Física del IGAC implementado"/>
    <s v="Eficiencia"/>
    <n v="1"/>
    <n v="0.36"/>
    <n v="0.36"/>
    <n v="0.28000000000000003"/>
    <n v="0"/>
    <n v="0.36"/>
    <s v="Se adelanta proceso para contratatar profesionales para el desarrollo de actividades de infraestructura // Se contrata personal para infraestructura y se inicia diagnòstico con 3 sedes.  // Se avanza en el diagnòstico con el 40.9%  de las sedes visitadas"/>
    <n v="0.36"/>
    <s v="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
    <n v="0"/>
    <m/>
    <n v="0"/>
    <m/>
    <m/>
    <m/>
    <m/>
    <m/>
    <n v="0.72"/>
    <n v="1"/>
    <n v="1"/>
    <n v="0"/>
    <s v=""/>
  </r>
  <r>
    <n v="2"/>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Elaborar el plan de infraestructura corto y largo plazo"/>
    <d v="2020-09-01T00:00:00"/>
    <d v="2020-09-30T00:00:00"/>
    <s v="Pendiente"/>
    <s v="GIT Servicios Administrativos"/>
    <s v="Número"/>
    <s v=" Porcentaje de avance del Plan de Infraestructura Física del IGAC implementado"/>
    <s v="Eficiencia"/>
    <n v="1.3599999999999999"/>
    <n v="0.36"/>
    <n v="0"/>
    <n v="1"/>
    <n v="0"/>
    <n v="0"/>
    <m/>
    <n v="0"/>
    <m/>
    <n v="0"/>
    <m/>
    <n v="0"/>
    <m/>
    <m/>
    <m/>
    <m/>
    <m/>
    <n v="0"/>
    <n v="0"/>
    <s v=""/>
    <n v="0"/>
    <s v=""/>
  </r>
  <r>
    <n v="3"/>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mantenimiento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22"/>
    <n v="0.21"/>
    <n v="0.21"/>
    <n v="0.36"/>
    <s v="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
    <n v="0.08"/>
    <s v="Se realizó la intervención de las ventanillas de atención a nivel nacional con su respectivos intercomunicador de doble vía "/>
    <n v="0"/>
    <m/>
    <n v="0"/>
    <m/>
    <m/>
    <m/>
    <m/>
    <m/>
    <n v="0.44000000000000006"/>
    <n v="1"/>
    <n v="0.36363636363636365"/>
    <n v="0"/>
    <n v="0"/>
  </r>
  <r>
    <n v="4"/>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adecu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3"/>
    <n v="0.18"/>
    <n v="0.16"/>
    <n v="0.36"/>
    <s v="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
    <n v="0.3"/>
    <s v="Se realizó seguimiento en el pago del arriendo de la Dirección Territorial del Meta."/>
    <n v="0"/>
    <m/>
    <n v="0"/>
    <m/>
    <m/>
    <m/>
    <m/>
    <m/>
    <n v="0.66"/>
    <n v="1"/>
    <n v="1"/>
    <n v="0"/>
    <n v="0"/>
  </r>
  <r>
    <n v="5"/>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 la ampli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1"/>
    <n v="0.25"/>
    <n v="0.25"/>
    <n v="0.25"/>
    <n v="0.25"/>
    <n v="0.25"/>
    <s v="Se realiza mantenimiento a motobombas sede central // Se realiza mantenimiento de aires aoondicionados sede central // Por aislamiento cuarentena para la prevenciòn por covic 19, no se realiza mantenimiento de equipos"/>
    <n v="0"/>
    <s v="Por la cuarentena estricta y obligatoria que cuenta el país no se ha podido realizar ninguna actividad frente a las sedes ampliadas."/>
    <n v="0"/>
    <m/>
    <n v="0"/>
    <m/>
    <m/>
    <m/>
    <m/>
    <m/>
    <n v="0.25"/>
    <n v="1"/>
    <n v="0"/>
    <n v="0"/>
    <n v="0"/>
  </r>
  <r>
    <n v="6"/>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Coordinar y realizar seguimiento a los contratos relacionados con el servicio de transporte y suministros del parque automotor de la entidad."/>
    <d v="2020-01-01T00:00:00"/>
    <d v="2020-12-31T00:00:00"/>
    <s v="Pendiente"/>
    <s v="GIT Servicios Administrativos"/>
    <s v="Porcentaje"/>
    <s v="Porcentaje de avance plan de seguridad vial Implementado "/>
    <s v="Eficiencia"/>
    <n v="1"/>
    <n v="0.36"/>
    <n v="0.28999999999999998"/>
    <n v="0.17"/>
    <n v="0.18"/>
    <n v="0.36"/>
    <s v="Contrato transporte especial: se atendió solicitud a demanda de la Sub. Catastro; se adelantaron las condiciones técnicas para el nuevo contrato._x000a_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_x000a_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_x000a_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
    <n v="0.28999999999999998"/>
    <s v="Durante el segundo trimestre se realizó el seguimiento de los contratos relacionados con el servicio de transporte y suministros del parque automotor de la entidad   "/>
    <n v="0"/>
    <m/>
    <n v="0"/>
    <m/>
    <m/>
    <m/>
    <m/>
    <m/>
    <n v="0.64999999999999991"/>
    <n v="1"/>
    <n v="1"/>
    <n v="0"/>
    <n v="0"/>
  </r>
  <r>
    <n v="7"/>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Brindar el soporte administrativo del parque automotor propio "/>
    <d v="2020-01-01T00:00:00"/>
    <d v="2020-12-31T00:00:00"/>
    <s v="Pendiente"/>
    <s v="GIT Servicios Administrativos"/>
    <s v="Porcentaje"/>
    <s v="Porcentaje de avance plan de seguridad vial Implementado "/>
    <s v="Eficiencia"/>
    <n v="1"/>
    <n v="0.36"/>
    <n v="0.28999999999999998"/>
    <n v="0.17"/>
    <n v="0.18"/>
    <n v="0.36"/>
    <s v="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
    <n v="0.28999999999999998"/>
    <s v="Se brindó el soporte administrativo del parque automotor propio. "/>
    <n v="0"/>
    <m/>
    <n v="0"/>
    <m/>
    <m/>
    <m/>
    <m/>
    <m/>
    <n v="0.64999999999999991"/>
    <n v="1"/>
    <n v="1"/>
    <n v="0"/>
    <n v="0"/>
  </r>
  <r>
    <n v="8"/>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Actualizar e implementar el Plan Estrategico de Seguridad Vial y los documentos relacionados con el parque automotor del IGAC."/>
    <d v="2020-01-01T00:00:00"/>
    <d v="2020-12-31T00:00:00"/>
    <s v="Pendiente"/>
    <s v="GIT Servicios Administrativos"/>
    <s v="Porcentaje"/>
    <s v="Porcentaje de avance plan de seguridad vial Implementado "/>
    <s v="Eficiencia"/>
    <n v="1"/>
    <n v="0.2"/>
    <n v="0.3"/>
    <n v="0.3"/>
    <n v="0.2"/>
    <n v="0.5"/>
    <s v="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_x000a_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
    <n v="0.35"/>
    <s v="Se está actualizando el Plan Estratégico de Seguridad Vial                   "/>
    <n v="0"/>
    <m/>
    <n v="0"/>
    <m/>
    <m/>
    <m/>
    <m/>
    <m/>
    <n v="0.85"/>
    <n v="1"/>
    <n v="1"/>
    <n v="0"/>
    <n v="0"/>
  </r>
  <r>
    <n v="9"/>
    <x v="14"/>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Ejecutar y realizar seguimiento al cumplimiento de los cinco programas del sistema de gestión ambiental a nivel nacional"/>
    <d v="2020-01-01T00:00:00"/>
    <d v="2020-12-31T00:00:00"/>
    <s v="Pendiente"/>
    <s v="GIT Servicios Administrativos"/>
    <s v="Porcentaje"/>
    <s v="Porcentaje de avance del plan de mantenimiento del SGA Implementado"/>
    <s v="Efectividad"/>
    <n v="1"/>
    <n v="0.25"/>
    <n v="0.25"/>
    <n v="0.25"/>
    <n v="0.25"/>
    <n v="0.21"/>
    <s v="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
    <n v="0.35"/>
    <s v="Se ha realizado el seguimiento al cumplimiento de los cinco programas del sistema de gestión ambiental a nivel nacional           "/>
    <n v="0"/>
    <m/>
    <n v="0"/>
    <m/>
    <m/>
    <m/>
    <m/>
    <m/>
    <n v="0.55999999999999994"/>
    <n v="0.84"/>
    <n v="1"/>
    <n v="0"/>
    <n v="0"/>
  </r>
  <r>
    <n v="10"/>
    <x v="14"/>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Actualizar y realizar seguimiento al cumplimiento legal ambiental del IGAC a nivel nacional"/>
    <d v="2020-02-01T00:00:00"/>
    <d v="2020-12-31T00:00:00"/>
    <s v="Pendiente"/>
    <s v="GIT Servicios Administrativos"/>
    <s v="Porcentaje"/>
    <s v="Porcentaje de avance del plan de mantenimiento del SGA Implementado"/>
    <s v="Efectividad"/>
    <n v="1"/>
    <n v="0.2"/>
    <n v="0.35"/>
    <n v="0.3"/>
    <n v="0.15"/>
    <n v="0.5"/>
    <s v="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
    <n v="0.35"/>
    <s v="Se realizó e seguimiento a nivel nacional del cumplimiento legal ambiental del IGAC   "/>
    <n v="0"/>
    <m/>
    <n v="0"/>
    <m/>
    <m/>
    <m/>
    <m/>
    <m/>
    <n v="0.85"/>
    <n v="1"/>
    <n v="1"/>
    <n v="0"/>
    <n v="0"/>
  </r>
  <r>
    <n v="11"/>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T Servicios Administrativos"/>
    <m/>
    <s v="Avance en la actualización, implementación y seguimiento de las actividades de MIPG"/>
    <s v="Producto"/>
    <n v="1"/>
    <n v="0"/>
    <n v="0.2"/>
    <n v="0.8"/>
    <n v="0"/>
    <n v="0"/>
    <m/>
    <n v="0.2"/>
    <s v="Se realizó un cronograma de intervención a la documentación vigente del proceso"/>
    <n v="0"/>
    <m/>
    <n v="0"/>
    <m/>
    <m/>
    <m/>
    <m/>
    <m/>
    <n v="0.2"/>
    <s v=""/>
    <n v="1"/>
    <n v="0"/>
    <s v=""/>
  </r>
  <r>
    <n v="12"/>
    <x v="14"/>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s Administrativos"/>
    <m/>
    <s v="Avance en la actualización, implementación y seguimiento de las actividades de MIPG"/>
    <s v="Producto"/>
    <n v="1"/>
    <n v="0"/>
    <n v="0.3"/>
    <n v="0.3"/>
    <n v="0.4"/>
    <n v="0"/>
    <m/>
    <n v="0.3"/>
    <s v="Se realizó el reporte del primer cuatrimestre del plan anticorrupción a cargo del proceso, "/>
    <n v="0"/>
    <m/>
    <n v="0"/>
    <m/>
    <m/>
    <m/>
    <m/>
    <m/>
    <n v="0.3"/>
    <s v=""/>
    <n v="1"/>
    <n v="0"/>
    <n v="0"/>
  </r>
  <r>
    <n v="13"/>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s Administrativos"/>
    <m/>
    <s v="Avance en la actualización, implementación y seguimiento de las actividades de MIPG"/>
    <s v="Producto"/>
    <n v="1"/>
    <n v="0"/>
    <n v="0"/>
    <n v="1"/>
    <n v="0"/>
    <n v="0"/>
    <m/>
    <n v="0"/>
    <m/>
    <n v="0"/>
    <m/>
    <n v="0"/>
    <m/>
    <m/>
    <m/>
    <m/>
    <m/>
    <n v="0"/>
    <s v=""/>
    <s v=""/>
    <n v="0"/>
    <s v=""/>
  </r>
  <r>
    <n v="14"/>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en la vigencia."/>
    <d v="2020-08-01T00:00:00"/>
    <d v="2020-12-31T00:00:00"/>
    <s v="Pendiente"/>
    <s v="GIT Servicios Administrativos"/>
    <m/>
    <s v="Avance en la actualización, implementación y seguimiento de las actividades de MIPG"/>
    <s v="Producto"/>
    <n v="1"/>
    <n v="0"/>
    <n v="0"/>
    <n v="0.4"/>
    <n v="0.6"/>
    <n v="0"/>
    <m/>
    <n v="0"/>
    <m/>
    <n v="0"/>
    <m/>
    <n v="0"/>
    <m/>
    <m/>
    <m/>
    <m/>
    <m/>
    <n v="0"/>
    <s v=""/>
    <s v=""/>
    <n v="0"/>
    <n v="0"/>
  </r>
  <r>
    <n v="15"/>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s Administrativos"/>
    <m/>
    <s v="Avance en la actualización, implementación y seguimiento de las actividades de MIPG"/>
    <s v="Producto"/>
    <n v="1"/>
    <n v="0"/>
    <n v="0"/>
    <n v="1"/>
    <n v="0"/>
    <n v="0"/>
    <m/>
    <n v="0"/>
    <m/>
    <n v="0"/>
    <m/>
    <n v="0"/>
    <m/>
    <m/>
    <m/>
    <m/>
    <m/>
    <n v="0"/>
    <s v=""/>
    <s v=""/>
    <n v="0"/>
    <s v=""/>
  </r>
  <r>
    <n v="1"/>
    <x v="15"/>
    <s v="Procesos de Contratación suscritos y perfeccionados"/>
    <s v="2. Plan Anual de Adquisiciones"/>
    <s v="Implementar_un_plan_de_modernización_y_fortalecimiento_institucional"/>
    <s v="1.8. Implementación  de las políticas de gestión y desempeño institucional (MIPG)."/>
    <s v="Direccionamiento_Estratégico_y_Planeación"/>
    <s v="2.1. Planeacion Institucional"/>
    <s v="Revisar, consolidar y publicar el Plan Anual de Adquisiciones a nivel nacional"/>
    <d v="2020-01-01T00:00:00"/>
    <d v="2020-12-31T00:00:00"/>
    <s v="Pendiente"/>
    <s v="GIT Contratacion"/>
    <s v="Número"/>
    <s v="Porcentaje  de contratación adelantados"/>
    <s v="Proceso"/>
    <n v="12"/>
    <n v="3"/>
    <n v="3"/>
    <n v="3"/>
    <n v="3"/>
    <n v="3"/>
    <s v="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
    <n v="7"/>
    <s v="En el segundo trimestre se realizaron 7 actualizaciones al Plan Anual de Adquisiciones."/>
    <n v="0"/>
    <m/>
    <n v="0"/>
    <m/>
    <m/>
    <m/>
    <m/>
    <m/>
    <n v="0.83333333333333337"/>
    <n v="1"/>
    <n v="1"/>
    <n v="0"/>
    <n v="0"/>
  </r>
  <r>
    <n v="2"/>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los procesos de contratación utilizando las plataformas dispuestas por el Gobierno Nacional"/>
    <d v="2020-01-01T00:00:00"/>
    <d v="2020-12-31T00:00:00"/>
    <s v="Pendiente"/>
    <s v="GIT Contratacion"/>
    <s v="Porcentaje"/>
    <s v="Porcentaje  de contratación adelantados"/>
    <s v="Proceso"/>
    <n v="1"/>
    <n v="0.25"/>
    <n v="0.25"/>
    <n v="0.25"/>
    <n v="0.25"/>
    <n v="0.35"/>
    <s v="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
    <n v="0.25"/>
    <s v="Durante el segundo trimestre se realizaron los procesos de contratación solicitadas por las áreas de la Sede Central y Direcciones Territoriales.   "/>
    <n v="0"/>
    <m/>
    <n v="0"/>
    <m/>
    <m/>
    <m/>
    <m/>
    <m/>
    <n v="0.6"/>
    <n v="1"/>
    <n v="1"/>
    <n v="0"/>
    <n v="0"/>
  </r>
  <r>
    <n v="3"/>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Apoyo contractual para el crédito de banca multilateral incluye: trámites en el marco del crédito vigente."/>
    <d v="2020-01-01T00:00:00"/>
    <d v="2020-12-31T00:00:00"/>
    <s v="Pendiente"/>
    <s v="GIT Contratacion"/>
    <s v="Porcentaje"/>
    <s v="Porcentaje  de contratación adelantados"/>
    <s v="Proceso"/>
    <n v="1"/>
    <n v="0.25"/>
    <n v="0.25"/>
    <n v="0.25"/>
    <n v="0.25"/>
    <n v="0.2"/>
    <s v=" /// Se  realizarón reuniones con el Banco Mundial., para revisar el plan de compras, a lo cual fue remitido al Banco para su revisión y mediante correo dieron respuesta de no objeción frente al PAA /// "/>
    <n v="0.25"/>
    <s v="Se realizaron 5 mesas de trabajo en plataformas virtuales durante el segundo trimestre de 2020"/>
    <n v="0"/>
    <m/>
    <n v="0"/>
    <m/>
    <m/>
    <m/>
    <m/>
    <m/>
    <n v="0.45"/>
    <n v="0.8"/>
    <n v="1"/>
    <n v="0"/>
    <n v="0"/>
  </r>
  <r>
    <n v="4"/>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Brindar acompañamiento a las diferentes áreas del IGAC en asuntos contractuales en desarrollo de los procesos"/>
    <d v="2020-01-01T00:00:00"/>
    <d v="2020-12-31T00:00:00"/>
    <s v="Pendiente"/>
    <s v="GIT Contratacion"/>
    <s v="Porcentaje"/>
    <s v="Porcentaje  de contratación adelantados"/>
    <s v="Proceso"/>
    <n v="1"/>
    <n v="0.25"/>
    <n v="0.25"/>
    <n v="0.25"/>
    <n v="0.25"/>
    <n v="0.32"/>
    <s v="Se apoyó  a las áreas ordenadoras del gasto en temas de contratación /// Se socializó la Resolución 184 de 2020, con el personal de contratación de la entidad /// Se continua prestando apoyo en temas de contratacion a las diferentes áreas  del Instituto"/>
    <n v="0.25"/>
    <s v="Se prestó el apoyo en temas de contratación a los ordenadores de gastos y a los funcionarios designados de las diferentes áreas del instituto para la elaboración de los procesos contractuales"/>
    <n v="0"/>
    <m/>
    <n v="0"/>
    <m/>
    <m/>
    <m/>
    <m/>
    <m/>
    <n v="0.57000000000000006"/>
    <n v="1"/>
    <n v="1"/>
    <n v="0"/>
    <n v="0"/>
  </r>
  <r>
    <n v="5"/>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informe de los procesos de contratación mensuales."/>
    <d v="2020-01-01T00:00:00"/>
    <d v="2020-12-31T00:00:00"/>
    <s v="Pendiente"/>
    <s v="GIT Contratacion"/>
    <s v="Porcentaje"/>
    <s v="Porcentaje  de contratación adelantados"/>
    <s v="Proceso"/>
    <n v="12"/>
    <n v="3"/>
    <n v="3"/>
    <n v="3"/>
    <n v="3"/>
    <n v="0"/>
    <m/>
    <n v="3"/>
    <s v="Se realizó el informe consolidado mensual de contratación"/>
    <n v="0"/>
    <m/>
    <n v="0"/>
    <m/>
    <m/>
    <m/>
    <m/>
    <m/>
    <n v="0.25"/>
    <n v="0"/>
    <n v="1"/>
    <n v="0"/>
    <n v="0"/>
  </r>
  <r>
    <n v="6"/>
    <x v="15"/>
    <s v="Bienes de consumo y devolutivos registrados en el sistema"/>
    <s v="10. Plan Estratégico de Tecnologías de la Información y las Comunicaciones PETI"/>
    <s v="Implementar_un_plan_de_modernización_y_fortalecimiento_institucional"/>
    <s v="1.8. Implementación  de las políticas de gestión y desempeño institucional (MIPG)."/>
    <s v="Direccionamiento_Estratégico_y_Planeación"/>
    <s v="2.1. Planeacion Institucional"/>
    <s v="Actualizar y mantener el modulo ERP (SAE y SAI) todos los meses"/>
    <d v="2020-02-01T00:00:00"/>
    <d v="2020-12-31T00:00:00"/>
    <s v="Pendiente"/>
    <s v="Almacen General"/>
    <s v="Porcentaje"/>
    <s v="Porcentaje de bienes de consumo y devolutivos registrados en el sistema"/>
    <s v="Eficacia"/>
    <n v="1"/>
    <n v="0.18"/>
    <n v="0.28000000000000003"/>
    <n v="0.27"/>
    <n v="0.27"/>
    <n v="0.18"/>
    <s v="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
    <n v="0.28000000000000003"/>
    <s v="Se realizó el proceso de cierre mensual en el ERP módulo SAI y SAE, se generaron y enviaron los correspondientes backup de los dos módulos a Nivel a Nacional"/>
    <n v="0"/>
    <m/>
    <n v="0"/>
    <m/>
    <m/>
    <m/>
    <m/>
    <m/>
    <n v="0.46"/>
    <n v="1"/>
    <n v="1"/>
    <n v="0"/>
    <n v="0"/>
  </r>
  <r>
    <n v="7"/>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Depurar inventario, propiedad planta y equipo, y realizar el levantamiento del mismo. "/>
    <d v="2020-02-01T00:00:00"/>
    <d v="2020-12-31T00:00:00"/>
    <s v="Pendiente"/>
    <s v="Almacen General"/>
    <s v="Porcentaje"/>
    <s v="Porcentaje de bienes de consumo y devolutivos registrados en el sistema"/>
    <s v="Eficacia"/>
    <n v="1"/>
    <n v="0.18"/>
    <n v="0"/>
    <n v="0.25"/>
    <n v="0.56999999999999995"/>
    <n v="0.18"/>
    <s v="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
    <n v="0.15"/>
    <s v="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
    <n v="0"/>
    <m/>
    <n v="0"/>
    <m/>
    <m/>
    <m/>
    <m/>
    <m/>
    <n v="0.32999999999999996"/>
    <n v="1"/>
    <s v=""/>
    <n v="0"/>
    <n v="0"/>
  </r>
  <r>
    <n v="8"/>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Custodiar y controlar el ingreso y salida de elementos"/>
    <d v="2020-01-01T00:00:00"/>
    <d v="2020-12-31T00:00:00"/>
    <s v="Pendiente"/>
    <s v="Almacen General"/>
    <s v="Porcentaje"/>
    <s v="Porcentaje de bienes de consumo y devolutivos registrados en el sistema"/>
    <s v="Eficacia"/>
    <n v="1"/>
    <n v="0.24"/>
    <n v="0.15"/>
    <n v="0.2"/>
    <n v="0.41"/>
    <n v="0.24"/>
    <s v="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n v="0.15"/>
    <s v="Se realizó la custodia y control de ingreso y salida de elementos del Almacén, así como el registro de los movimientos de inventarios en el aplicativo ERP del Almacén, de acuerdo a los procedimientos vigentes"/>
    <n v="0"/>
    <m/>
    <n v="0"/>
    <m/>
    <m/>
    <m/>
    <m/>
    <m/>
    <n v="0.39"/>
    <n v="1"/>
    <n v="1"/>
    <n v="0"/>
    <n v="0"/>
  </r>
  <r>
    <n v="9"/>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Realizar el proceso de bajas de bienes"/>
    <d v="2020-08-01T00:00:00"/>
    <d v="2020-12-31T00:00:00"/>
    <s v="Pendiente"/>
    <s v="Almacen General"/>
    <s v="Porcentaje"/>
    <s v="Porcentaje de bienes de consumo y devolutivos registrados en el sistema"/>
    <s v="Eficacia"/>
    <n v="1"/>
    <n v="0"/>
    <n v="0"/>
    <n v="0.4"/>
    <n v="0.6"/>
    <n v="0"/>
    <m/>
    <n v="0"/>
    <m/>
    <n v="0"/>
    <m/>
    <n v="0"/>
    <m/>
    <m/>
    <m/>
    <m/>
    <m/>
    <n v="0"/>
    <s v=""/>
    <s v=""/>
    <n v="0"/>
    <n v="0"/>
  </r>
  <r>
    <n v="10"/>
    <x v="1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d v="2020-04-01T00:00:00"/>
    <d v="2020-10-31T00:00:00"/>
    <s v="Pendiente"/>
    <s v="Almacen General"/>
    <s v="Porcentaje"/>
    <s v="Porcentaje de bienes de consumo y devolutivos registrados en el sistema"/>
    <s v="Eficacia"/>
    <n v="1"/>
    <n v="0"/>
    <n v="0.45"/>
    <n v="0.45"/>
    <n v="0.1"/>
    <n v="0"/>
    <m/>
    <n v="0.45"/>
    <s v="Se realizaron tips para los temas de ingreso, reintegro, traspaso, inventario individual y paz y salvos y para los temas de ingreso, solicitud de bienes y  traspaso"/>
    <n v="0"/>
    <m/>
    <n v="0"/>
    <m/>
    <m/>
    <m/>
    <m/>
    <m/>
    <n v="0.45"/>
    <s v=""/>
    <n v="1"/>
    <n v="0"/>
    <n v="0"/>
  </r>
  <r>
    <n v="11"/>
    <x v="1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Socialización, capacitación y acompañamiento a las Direcciones Territoriales en los tema de almacen"/>
    <d v="2020-04-01T00:00:00"/>
    <d v="2020-12-31T00:00:00"/>
    <s v="Pendiente"/>
    <s v="Almacen General"/>
    <s v="Porcentaje"/>
    <s v="Porcentaje de bienes de consumo y devolutivos registrados en el sistema"/>
    <s v="Eficacia"/>
    <n v="1"/>
    <n v="0"/>
    <n v="0.33300000000000002"/>
    <n v="0.33300000000000002"/>
    <n v="0.33400000000000002"/>
    <n v="0"/>
    <m/>
    <n v="0.33"/>
    <s v="Capacitación almacenistas tema: almacenamiento y organización de bienes y manual procedimientos baja de bienes   "/>
    <n v="0"/>
    <m/>
    <n v="0"/>
    <m/>
    <m/>
    <m/>
    <m/>
    <m/>
    <n v="0.33"/>
    <s v=""/>
    <n v="0.99099099099099097"/>
    <n v="0"/>
    <n v="0"/>
  </r>
  <r>
    <n v="12"/>
    <x v="1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Realizar capacitaciones a los funcionarios y contratistas del Instituto de acuerdo a la actualización de los  Manuales de Contratación y supervisión e interventoría y demas formatos"/>
    <d v="2020-03-01T00:00:00"/>
    <d v="2020-11-30T00:00:00"/>
    <s v="Pendiente"/>
    <s v="GIT Contratacion"/>
    <s v="Porcentaje"/>
    <s v="Actividades de socialización y sensibilizaciones realizadas"/>
    <s v="Eficacia"/>
    <n v="1"/>
    <n v="0.1"/>
    <n v="0.3"/>
    <n v="0.3"/>
    <n v="0.3"/>
    <n v="0"/>
    <m/>
    <n v="0.3"/>
    <s v="Se realizaron capacitaciones durante el segundo trimestre de 2020"/>
    <n v="0"/>
    <m/>
    <n v="0"/>
    <m/>
    <m/>
    <m/>
    <m/>
    <m/>
    <n v="0.3"/>
    <n v="0"/>
    <n v="1"/>
    <n v="0"/>
    <n v="0"/>
  </r>
  <r>
    <n v="13"/>
    <x v="1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a tener en cuenta en las diferentes etapas contractuales)"/>
    <d v="2020-04-01T00:00:00"/>
    <d v="2020-11-30T00:00:00"/>
    <s v="Pendiente"/>
    <s v="GIT Contratacion"/>
    <s v="Porcentaje"/>
    <s v="Actividades de socialización y sensibilizaciones realizadas"/>
    <s v="Eficacia"/>
    <n v="1"/>
    <n v="0"/>
    <n v="0.3"/>
    <n v="0.5"/>
    <n v="0.2"/>
    <n v="0"/>
    <m/>
    <n v="30"/>
    <s v="Se elaboraron y se publicaron tips en el segundo trimestre    "/>
    <n v="0"/>
    <m/>
    <n v="0"/>
    <m/>
    <m/>
    <m/>
    <m/>
    <m/>
    <n v="1"/>
    <s v=""/>
    <n v="1"/>
    <n v="0"/>
    <n v="0"/>
  </r>
  <r>
    <n v="14"/>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m/>
    <s v="Avance en la actualización, implementación y seguimiento de las actividades de MIPG"/>
    <s v="Producto"/>
    <n v="1"/>
    <n v="0"/>
    <n v="0.25"/>
    <n v="0.75"/>
    <n v="0"/>
    <n v="0"/>
    <m/>
    <n v="25"/>
    <s v="Se realizó cronograma para la actualización de los documentos vigentes del proceso"/>
    <n v="0"/>
    <m/>
    <n v="0"/>
    <m/>
    <m/>
    <m/>
    <m/>
    <m/>
    <n v="1"/>
    <s v=""/>
    <n v="1"/>
    <n v="0"/>
    <s v=""/>
  </r>
  <r>
    <n v="15"/>
    <x v="15"/>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m/>
    <s v="Avance en la actualización, implementación y seguimiento de las actividades de MIPG"/>
    <s v="Producto"/>
    <n v="1"/>
    <n v="0"/>
    <n v="0.3"/>
    <n v="0.3"/>
    <n v="0.4"/>
    <n v="0"/>
    <m/>
    <n v="30"/>
    <s v="Se realizó el reporte del primer cuatrimestre del plan anticorrupción"/>
    <n v="0"/>
    <m/>
    <n v="0"/>
    <m/>
    <m/>
    <m/>
    <m/>
    <m/>
    <n v="1"/>
    <s v=""/>
    <n v="1"/>
    <n v="0"/>
    <n v="0"/>
  </r>
  <r>
    <n v="16"/>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m/>
    <s v="Avance en la actualización, implementación y seguimiento de las actividades de MIPG"/>
    <s v="Producto"/>
    <n v="1"/>
    <n v="0"/>
    <n v="0"/>
    <n v="1"/>
    <n v="0"/>
    <n v="0"/>
    <m/>
    <n v="0"/>
    <m/>
    <n v="0"/>
    <m/>
    <n v="0"/>
    <m/>
    <m/>
    <m/>
    <m/>
    <m/>
    <n v="0"/>
    <s v=""/>
    <s v=""/>
    <n v="0"/>
    <s v=""/>
  </r>
  <r>
    <n v="17"/>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Coordinadora de gestión documental"/>
    <m/>
    <s v="Avance en la actualización, implementación y seguimiento de las actividades de MIPG"/>
    <s v="Producto"/>
    <n v="1"/>
    <n v="0"/>
    <n v="0"/>
    <n v="0.45"/>
    <n v="0.55000000000000004"/>
    <n v="0"/>
    <m/>
    <n v="0"/>
    <m/>
    <n v="0"/>
    <m/>
    <n v="0"/>
    <m/>
    <m/>
    <m/>
    <m/>
    <m/>
    <n v="0"/>
    <s v=""/>
    <s v=""/>
    <n v="0"/>
    <n v="0"/>
  </r>
  <r>
    <n v="18"/>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Coordinadora de gestión documental"/>
    <m/>
    <s v="Avance en la actualización, implementación y seguimiento de las actividades de MIPG"/>
    <s v="Producto"/>
    <n v="1"/>
    <n v="0"/>
    <n v="0"/>
    <n v="1"/>
    <n v="0"/>
    <n v="0"/>
    <m/>
    <n v="0"/>
    <m/>
    <n v="0"/>
    <m/>
    <n v="0"/>
    <m/>
    <m/>
    <m/>
    <m/>
    <m/>
    <n v="0"/>
    <s v=""/>
    <s v=""/>
    <n v="0"/>
    <s v=""/>
  </r>
  <r>
    <n v="1"/>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Diagnosticar y generar lineamientos para la articulación juridica de la entidad a nivel nacional. (Directrices, recomendaciones, seguimientos, evaluaciones)"/>
    <d v="2020-04-01T00:00:00"/>
    <d v="2020-12-31T00:00:00"/>
    <s v="Pendiente"/>
    <s v="Oficina Asesora Jurídica"/>
    <s v="Porcentaje"/>
    <s v="Porcentaje de documentosde lineamientos jurídicos formulados"/>
    <s v="Eficacia"/>
    <n v="1"/>
    <n v="0"/>
    <n v="0.33"/>
    <n v="0.33"/>
    <n v="0.34"/>
    <n v="0"/>
    <m/>
    <n v="0.33"/>
    <s v="Se proyecto en el mes de junio, y se oficializa el 3 de julio la Circular 030 de 2020 mediante la cual se precisaron las funciones delegadas por la Directora General en las Direcciones Territoriales. Como evidencia, se anexa la Circular 030 de 2020."/>
    <n v="0"/>
    <m/>
    <n v="0"/>
    <m/>
    <m/>
    <m/>
    <m/>
    <m/>
    <n v="0.33"/>
    <s v=""/>
    <n v="1"/>
    <n v="0"/>
    <n v="0"/>
  </r>
  <r>
    <n v="2"/>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Generar directrices sobre actividades que tengan incidencia a nivel jurídico en la Entidad.  (Directrices, recomendaciones, circulares)"/>
    <d v="2020-03-01T00:00:00"/>
    <d v="2020-12-31T00:00:00"/>
    <s v="Pendiente"/>
    <s v="Oficina Asesora Jurídica"/>
    <s v="Porcentaje"/>
    <s v="Porcentaje de documentosde lineamientos jurídicos formulados"/>
    <s v="Eficacia"/>
    <n v="1"/>
    <n v="0.1"/>
    <n v="0.3"/>
    <n v="0.3"/>
    <n v="0.3"/>
    <n v="0"/>
    <m/>
    <n v="0.3"/>
    <s v="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
    <n v="0"/>
    <m/>
    <n v="0"/>
    <m/>
    <m/>
    <m/>
    <m/>
    <m/>
    <n v="0.3"/>
    <n v="0"/>
    <n v="1"/>
    <n v="0"/>
    <n v="0"/>
  </r>
  <r>
    <n v="3"/>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Actualizar o diseñar nuevos lineamientos en defensa judicial. (Un (1) Manual de Defensa Judicial)"/>
    <d v="2020-08-01T00:00:00"/>
    <d v="2020-10-31T00:00:00"/>
    <s v="Pendiente"/>
    <s v="Oficina Asesora Jurídica"/>
    <s v="Porcentaje"/>
    <s v="Porcentaje de documentosde lineamientos jurídicos formulados"/>
    <s v="Eficacia"/>
    <n v="1"/>
    <n v="0"/>
    <n v="0"/>
    <n v="0.5"/>
    <n v="0.5"/>
    <n v="0"/>
    <m/>
    <n v="0"/>
    <m/>
    <n v="0"/>
    <m/>
    <n v="0"/>
    <m/>
    <m/>
    <m/>
    <m/>
    <m/>
    <n v="0"/>
    <s v=""/>
    <s v=""/>
    <n v="0"/>
    <n v="0"/>
  </r>
  <r>
    <n v="4"/>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Expedir la Política de Prevención del Daño Antijurídico de la Entidad y oficializarla ante la la Agencia Nacional de Defensa Jurídica del Estado. (1 política)"/>
    <d v="2020-06-01T00:00:00"/>
    <d v="2020-07-01T00:00:00"/>
    <s v="Pendiente"/>
    <s v="Oficina Asesora Jurídica"/>
    <s v="Porcentaje"/>
    <s v="Porcentaje de documentosde lineamientos jurídicos formulados"/>
    <s v="Eficacia"/>
    <n v="1"/>
    <n v="0"/>
    <n v="0.8"/>
    <n v="0.2"/>
    <n v="0"/>
    <n v="0"/>
    <m/>
    <n v="0.8"/>
    <s v="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
    <n v="0"/>
    <m/>
    <n v="0"/>
    <m/>
    <m/>
    <m/>
    <m/>
    <m/>
    <n v="0.8"/>
    <s v=""/>
    <n v="1"/>
    <n v="0"/>
    <s v=""/>
  </r>
  <r>
    <n v="5"/>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Publicar en la página WEB del IGAC y socializar los actos administrativos, lineamientos e instrumentos producidos o revisados en la Oficina Asesora Jurídica a nivel nacional. "/>
    <d v="2020-01-01T00:00:00"/>
    <d v="2020-12-31T00:00:00"/>
    <s v="Pendiente"/>
    <s v="Oficina Asesora Jurídica"/>
    <s v="Porcentaje"/>
    <s v="Porcentaje de Servicios Juridicos Implementados"/>
    <s v="Eficacia"/>
    <n v="1"/>
    <n v="0.25"/>
    <n v="0.25"/>
    <n v="0.25"/>
    <n v="0.25"/>
    <n v="0.25"/>
    <s v="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
    <n v="0.25"/>
    <s v="Se atendio a la solicitud de publicacion en la pagina web institucional de los actos administrativos producidos y revisados por la Oficina Asesora Juridica. Como evidencia, se anexan en 18 documentos PDF soportes que demuestra o informa la respectiva publicacion en la pagina web."/>
    <n v="0"/>
    <m/>
    <n v="0"/>
    <m/>
    <m/>
    <m/>
    <m/>
    <m/>
    <n v="0.5"/>
    <n v="1"/>
    <n v="1"/>
    <n v="0"/>
    <n v="0"/>
  </r>
  <r>
    <n v="6"/>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sponder las solicitudes de conceptos, asesorías y trámites o actos administrativos o contractuales, que se le requieran a la Oficina Asesora Jurídica"/>
    <d v="2020-01-01T00:00:00"/>
    <d v="2020-12-31T00:00:00"/>
    <s v="Pendiente"/>
    <s v="Oficina Asesora Jurídica"/>
    <s v="Porcentaje"/>
    <s v="Porcentaje de Servicios Juridicos Implementados"/>
    <s v="Eficacia"/>
    <n v="1"/>
    <n v="0.25"/>
    <n v="0.25"/>
    <n v="0.25"/>
    <n v="0.25"/>
    <n v="0.25"/>
    <s v="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
    <n v="0.25"/>
    <s v="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
    <n v="0"/>
    <m/>
    <n v="0"/>
    <m/>
    <m/>
    <m/>
    <m/>
    <m/>
    <n v="0.5"/>
    <n v="1"/>
    <n v="1"/>
    <n v="0"/>
    <n v="0"/>
  </r>
  <r>
    <n v="7"/>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Ejercer la defensa judicial del IGAC de acuerdo a la ley, los lineamientos y protocolos del IGAC, dentro de los términos establecidos."/>
    <d v="2020-01-01T00:00:00"/>
    <d v="2020-12-31T00:00:00"/>
    <s v="Pendiente"/>
    <s v="Oficina Asesora Jurídica"/>
    <s v="Porcentaje"/>
    <s v="Porcentaje de Servicios Juridicos Implementados"/>
    <s v="Eficacia"/>
    <n v="1"/>
    <n v="0.25"/>
    <n v="0.25"/>
    <n v="0.25"/>
    <n v="0.25"/>
    <n v="0.25"/>
    <s v="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n v="0.25"/>
    <s v="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
    <n v="0"/>
    <m/>
    <n v="0"/>
    <m/>
    <m/>
    <m/>
    <m/>
    <m/>
    <n v="0.5"/>
    <n v="1"/>
    <n v="1"/>
    <n v="0"/>
    <n v="0"/>
  </r>
  <r>
    <n v="8"/>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a gestión documental de los procesos a cargo de la Oficina Asesora Jurídica."/>
    <d v="2020-01-01T00:00:00"/>
    <d v="2020-12-31T00:00:00"/>
    <s v="Pendiente"/>
    <s v="Oficina Asesora Jurídica"/>
    <s v="Porcentaje"/>
    <s v="Porcentaje de Servicios Juridicos Implementados"/>
    <s v="Eficacia"/>
    <n v="1"/>
    <n v="0.25"/>
    <n v="0.25"/>
    <n v="0.25"/>
    <n v="0.25"/>
    <n v="0.25"/>
    <s v="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n v="0.25"/>
    <s v="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
    <n v="0"/>
    <m/>
    <n v="0"/>
    <m/>
    <m/>
    <m/>
    <m/>
    <m/>
    <n v="0.5"/>
    <n v="1"/>
    <n v="1"/>
    <n v="0"/>
    <n v="0"/>
  </r>
  <r>
    <n v="9"/>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ANDJE. "/>
    <d v="2020-01-01T00:00:00"/>
    <d v="2020-12-31T00:00:00"/>
    <s v="Pendiente"/>
    <s v="Oficina Asesora Jurídica"/>
    <s v="Porcentaje"/>
    <s v="Porcentaje de Servicios Juridicos Implementados"/>
    <s v="Eficacia"/>
    <n v="1"/>
    <n v="0.25"/>
    <n v="0.25"/>
    <n v="0.25"/>
    <n v="0.25"/>
    <n v="0"/>
    <m/>
    <n v="0.25"/>
    <s v="Se llevo a cabo el seguimiento a la plataforma eKOGUI por parte de la contratista designada para realizar dicha actividad, de conformidad con los lineamientos establecidos por la ANDJE. Como evidencia, se aportan 12 correos electronicos que soportan el seguimiento a la herramienta."/>
    <n v="0"/>
    <m/>
    <n v="0"/>
    <m/>
    <m/>
    <m/>
    <m/>
    <m/>
    <n v="0.25"/>
    <n v="0"/>
    <n v="1"/>
    <n v="0"/>
    <n v="0"/>
  </r>
  <r>
    <n v="10"/>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os Comités de Conciliación dentro de los términos de la Ley y someter a aprobación del mismo las fichas que presenten los apoderados dentro de las diferentes actuaciones judiciales y prejudiciales que se adelanten."/>
    <d v="2020-01-01T00:00:00"/>
    <d v="2020-12-31T00:00:00"/>
    <s v="Pendiente"/>
    <s v="Oficina Asesora Jurídica"/>
    <s v="Porcentaje"/>
    <s v="Porcentaje de Servicios Juridicos Implementados"/>
    <s v="Eficacia"/>
    <n v="1"/>
    <n v="0.25"/>
    <n v="0.25"/>
    <n v="0.25"/>
    <n v="0.25"/>
    <n v="0.25"/>
    <s v="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
    <n v="0.25"/>
    <s v="Se celebraron ocho comites de conciliacion correspondientes a los meses de abril, mayo y junio de 2020. Como evidencia se anexan 8 documentos con los respectivos proyectos de acta de Comite correspondientes a los meses de abril, mayo y junio de 2020. "/>
    <n v="0"/>
    <m/>
    <n v="0"/>
    <m/>
    <m/>
    <m/>
    <m/>
    <m/>
    <n v="0.5"/>
    <n v="1"/>
    <n v="1"/>
    <n v="0"/>
    <n v="0"/>
  </r>
  <r>
    <n v="11"/>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ordinar las actividades jurídicas desarrolladas por las Direcciones Territoriales  _x000a_"/>
    <d v="2020-01-01T00:00:00"/>
    <d v="2020-12-31T00:00:00"/>
    <s v="Pendiente"/>
    <s v="Oficina Asesora Jurídica"/>
    <s v="Porcentaje"/>
    <s v="Porcentaje de Servicios Juridicos Implementados"/>
    <s v="Eficacia"/>
    <n v="1"/>
    <n v="0.25"/>
    <n v="0.25"/>
    <n v="0.25"/>
    <n v="0.25"/>
    <n v="0"/>
    <m/>
    <n v="0.25"/>
    <s v="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
    <n v="0"/>
    <m/>
    <n v="0"/>
    <m/>
    <m/>
    <m/>
    <m/>
    <m/>
    <n v="0.25"/>
    <n v="0"/>
    <n v="1"/>
    <n v="0"/>
    <n v="0"/>
  </r>
  <r>
    <n v="12"/>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nsolidar los conceptos jurídicos expedidos por la OAJ y publicarlos en la página web de la Entidad."/>
    <d v="2020-07-01T00:00:00"/>
    <d v="2020-12-31T00:00:00"/>
    <s v="Pendiente"/>
    <s v="Oficina Asesora Jurídica"/>
    <s v="Porcentaje"/>
    <s v="Porcentaje de Servicios Juridicos Implementados"/>
    <s v="Eficacia"/>
    <n v="1"/>
    <n v="0"/>
    <n v="0"/>
    <n v="0.5"/>
    <n v="0.5"/>
    <n v="0"/>
    <m/>
    <n v="0"/>
    <m/>
    <n v="0"/>
    <m/>
    <n v="0"/>
    <m/>
    <m/>
    <m/>
    <m/>
    <m/>
    <n v="0"/>
    <s v=""/>
    <s v=""/>
    <n v="0"/>
    <n v="0"/>
  </r>
  <r>
    <n v="1"/>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rovisionar y administrar plataforma tecnologica "/>
    <d v="2020-01-01T00:00:00"/>
    <d v="2020-12-31T00:00:00"/>
    <s v="Reporte de solicitudes de plataforma tecnologica aprovisionada y administrada"/>
    <s v="Oficina de Informática y Telecomunicaciones "/>
    <s v="Porcentaje"/>
    <s v="Solicitudes de TI atendidas"/>
    <s v="Eficacia"/>
    <n v="1"/>
    <n v="0.25"/>
    <n v="0.25"/>
    <n v="0.25"/>
    <n v="0.25"/>
    <n v="0.25"/>
    <s v="Se inicio el proceso de backup información direcciones territoriales,  migración servidores Cobol , Instalación de actualizaciones (Se realizó despliegue de parches de seguridad de los meses enero y febrero sobre plataformas Microsoft)._x000a__x000a_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quot;vmware5 a vmware7&quot;,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
    <n v="0.25"/>
    <s v="Se atendieron 739 solicitudes distribuidas de la siguiente manera: 721 cerrado. 9 en esperas. 5 en curso y 4 resueltas. Con un indice de cumplimiento del 98%"/>
    <n v="0"/>
    <m/>
    <n v="0"/>
    <m/>
    <m/>
    <m/>
    <m/>
    <m/>
    <n v="0.5"/>
    <n v="1"/>
    <n v="1"/>
    <n v="0"/>
    <n v="0"/>
  </r>
  <r>
    <n v="2"/>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solicitudes manteniento a los  sistemas de información, aplicaciones y portales "/>
    <d v="2020-01-01T00:00:00"/>
    <d v="2020-12-31T00:00:00"/>
    <s v="Reporte de solicitudes atendidas de manteniento a los  sistemas de información, aplicaciones y portales "/>
    <s v="Oficina de Informática y Telecomunicaciones "/>
    <s v="Porcentaje"/>
    <s v="Solicitudes de TI atendidas"/>
    <s v="Eficacia"/>
    <n v="1"/>
    <n v="0.25"/>
    <n v="0.25"/>
    <n v="0.25"/>
    <n v="0.25"/>
    <n v="0.25"/>
    <s v="Gestión y seguimiento de las incidencias y requerimientos para el periodo de enero y febrero se atendieron 587 solicitudes; relacionados con el soporte de los sistemas de información de SNC, SIGA, ERP, Portales, aplicativo de fichas prediales _x000a_Gestión y seguimiento de las incidencias y requerimientos para el periodo de referencia_x000a_se atendieron 628 solicitudes; relacionados con el soporte de los sistemas de información_x000a_de SNC, SIGA, ERP, Intranet, Geoportal, Portales, Tienda Virtual,  aplicación de clases agrologicas y del certificado de clases agrologicas"/>
    <n v="0.25"/>
    <s v="Se atendieron 2287 solicitudes, de las cuales se atendieron 2074 solicitudes. Con un indice de cumplimiento del 90%"/>
    <n v="0"/>
    <m/>
    <n v="0"/>
    <m/>
    <m/>
    <m/>
    <m/>
    <m/>
    <n v="0.5"/>
    <n v="1"/>
    <n v="1"/>
    <n v="0"/>
    <n v="0"/>
  </r>
  <r>
    <n v="3"/>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incidencias y requerimientos de la mesa de servicios TI"/>
    <d v="2020-01-01T00:00:00"/>
    <d v="2020-12-31T00:00:00"/>
    <s v="Reporte de incidencias y requerimientos atendidos"/>
    <s v="Oficina de Informática y Telecomunicaciones "/>
    <s v="Porcentaje"/>
    <s v="Solicitudes de TI atendidas"/>
    <s v="Eficacia"/>
    <n v="1"/>
    <n v="0.25"/>
    <n v="0.25"/>
    <n v="0.25"/>
    <n v="0.25"/>
    <n v="0.25"/>
    <s v="Respecto a la gestión de casos durante los meses de enero y de febrero se reportaron 841 solicitudes cerradas._x000a_Respecto a la gestión  de casos durante el mes de marzo se reportaron 688 solicitudes cerradas."/>
    <n v="0.25"/>
    <s v="Se atendieron 1411 solicitudes, distribuidas de la siguiente manera: 1398 cerradas. 7 resueltas y 6 en espera. "/>
    <n v="0"/>
    <m/>
    <n v="0"/>
    <m/>
    <m/>
    <m/>
    <m/>
    <m/>
    <n v="0.5"/>
    <n v="1"/>
    <n v="1"/>
    <n v="0"/>
    <n v="0"/>
  </r>
  <r>
    <n v="4"/>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m/>
    <n v="0"/>
    <s v="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
    <n v="0"/>
    <m/>
    <n v="0"/>
    <m/>
    <m/>
    <m/>
    <m/>
    <m/>
    <n v="0"/>
    <s v=""/>
    <s v=""/>
    <n v="0"/>
    <s v=""/>
  </r>
  <r>
    <n v="5"/>
    <x v="17"/>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ión y se realizó el avance correspondiente en el mes de mayo. Evidencia: Plan anticorrupción con seguimiento dispuesto en el drive."/>
    <n v="0"/>
    <m/>
    <n v="0"/>
    <m/>
    <m/>
    <m/>
    <m/>
    <m/>
    <n v="0"/>
    <s v=""/>
    <s v=""/>
    <s v=""/>
    <n v="0"/>
  </r>
  <r>
    <n v="6"/>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0"/>
    <m/>
    <n v="0"/>
    <m/>
    <m/>
    <m/>
    <m/>
    <m/>
    <n v="0"/>
    <s v=""/>
    <s v=""/>
    <n v="0"/>
    <s v=""/>
  </r>
  <r>
    <n v="7"/>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m/>
    <n v="0"/>
    <m/>
    <m/>
    <m/>
    <m/>
    <m/>
    <n v="0"/>
    <s v=""/>
    <s v=""/>
    <s v=""/>
    <n v="0"/>
  </r>
  <r>
    <n v="8"/>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
    <s v="Indice de desempeño institucional"/>
    <s v="Producto"/>
    <n v="1"/>
    <n v="0"/>
    <n v="0"/>
    <n v="1"/>
    <n v="0"/>
    <n v="0"/>
    <m/>
    <n v="0"/>
    <m/>
    <n v="0"/>
    <m/>
    <n v="0"/>
    <m/>
    <m/>
    <m/>
    <m/>
    <m/>
    <n v="0"/>
    <s v=""/>
    <s v=""/>
    <n v="0"/>
    <s v=""/>
  </r>
  <r>
    <n v="1"/>
    <x v="18"/>
    <s v="Procesos disciplinarios en curso"/>
    <s v="13. No Aplica"/>
    <s v="Implementar_un_plan_de_modernización_y_fortalecimiento_institucional"/>
    <s v="1.8. Implementación  de las políticas de gestión y desempeño institucional (MIPG)."/>
    <s v="Control_Interno"/>
    <s v="7.15. Control Interno"/>
    <s v="Proferir los actos administrativos necesarios para impulsar y adoptar decisiones de fondo en curso de los procesos de competencia del GIT Control Disciplinario. "/>
    <d v="2020-02-01T00:00:00"/>
    <d v="2020-10-30T00:00:00"/>
    <s v="Pendiente"/>
    <s v="GIT Control Disciplinario"/>
    <s v="Porcentaje"/>
    <s v="Porcentaje procesos disciplinarios tramitados"/>
    <s v="Eficacia"/>
    <n v="1"/>
    <n v="0.2"/>
    <n v="0.3"/>
    <n v="0.35"/>
    <n v="0.15"/>
    <n v="0.2"/>
    <s v="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
    <n v="0.3"/>
    <s v="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
    <n v="0"/>
    <m/>
    <n v="0"/>
    <m/>
    <m/>
    <m/>
    <m/>
    <m/>
    <n v="0.5"/>
    <n v="1"/>
    <n v="1"/>
    <n v="0"/>
    <n v="0"/>
  </r>
  <r>
    <n v="2"/>
    <x v="18"/>
    <s v="Procesos disciplinarios en curso"/>
    <s v="13. No Aplica"/>
    <s v="Implementar_un_plan_de_modernización_y_fortalecimiento_institucional"/>
    <s v="1.8. Implementación  de las políticas de gestión y desempeño institucional (MIPG)."/>
    <s v="Control_Interno"/>
    <s v="7.15. Control Interno"/>
    <s v="Practicar las pruebas y diligencias ordenadas en curso de los procesos de competencia del GIT Control Disciplinario. "/>
    <d v="2020-02-01T00:00:00"/>
    <d v="2020-11-30T00:00:00"/>
    <s v="Pendiente"/>
    <s v="GIT Control Disciplinario"/>
    <s v="Porcentaje"/>
    <s v="Porcentaje procesos disciplinarios tramitados"/>
    <s v="Eficacia"/>
    <n v="1"/>
    <n v="0.2"/>
    <n v="0"/>
    <n v="0.4"/>
    <n v="0.4"/>
    <n v="0.2"/>
    <s v="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
    <n v="0"/>
    <m/>
    <n v="0"/>
    <m/>
    <n v="0"/>
    <m/>
    <m/>
    <m/>
    <m/>
    <m/>
    <n v="0.2"/>
    <n v="1"/>
    <s v=""/>
    <n v="0"/>
    <n v="0"/>
  </r>
  <r>
    <n v="3"/>
    <x v="18"/>
    <s v="Procesos disciplinarios en curso"/>
    <s v="13. No Aplica"/>
    <s v="Implementar_un_plan_de_modernización_y_fortalecimiento_institucional"/>
    <s v="1.8. Implementación  de las políticas de gestión y desempeño institucional (MIPG)."/>
    <s v="Control_Interno"/>
    <s v="7.15. Control Interno"/>
    <s v="Realizar seguimiento mensual al impulso dado a los procesos disciplinarios que son adelantados en las Direcciones Territoriales."/>
    <d v="2020-02-01T00:00:00"/>
    <d v="2020-10-30T00:00:00"/>
    <s v="Pendiente"/>
    <s v="GIT Control Disciplinario"/>
    <s v="Porcentaje"/>
    <s v="Porcentaje procesos disciplinarios tramitados"/>
    <s v="Eficacia"/>
    <n v="1"/>
    <n v="0.2"/>
    <n v="0.3"/>
    <n v="0.3"/>
    <n v="0.2"/>
    <n v="0.2"/>
    <s v="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
    <n v="0.3"/>
    <s v="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
    <n v="0"/>
    <m/>
    <n v="0"/>
    <m/>
    <m/>
    <m/>
    <m/>
    <m/>
    <n v="0.5"/>
    <n v="1"/>
    <n v="1"/>
    <n v="0"/>
    <n v="0"/>
  </r>
  <r>
    <n v="4"/>
    <x v="18"/>
    <s v="Sensibilizaciones y socializaciones a servidores públicos y contratistas del IGAC sobre normatividad disciplinaria vigente y Código de Integridad"/>
    <s v="13. No Aplica"/>
    <s v="Implementar_un_plan_de_modernización_y_fortalecimiento_institucional"/>
    <s v="1.8. Implementación  de las políticas de gestión y desempeño institucional (MIPG)."/>
    <s v="Control_Interno"/>
    <s v="7.15. Control Interno"/>
    <s v="Sensibilizar y socializar a servidores públicos y contratistas vinculados al IGAC sobre el contenido y alcance de la normatividad disciplinaria vigente, y respecto del Código de Integridad del Servicio Público colombiano. "/>
    <d v="2020-02-01T00:00:00"/>
    <d v="2020-11-30T00:00:00"/>
    <s v="Pendiente"/>
    <s v="GIT Control Disciplinario"/>
    <s v="Porcentaje"/>
    <s v="Actividades de socialización y sensibilización"/>
    <s v="Eficacia"/>
    <n v="1"/>
    <n v="0.2"/>
    <n v="0.1"/>
    <n v="0.4"/>
    <n v="0.3"/>
    <n v="0.2"/>
    <s v="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
    <n v="0.2"/>
    <s v="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
    <n v="0"/>
    <m/>
    <n v="0"/>
    <m/>
    <m/>
    <m/>
    <m/>
    <m/>
    <n v="0.4"/>
    <n v="1"/>
    <n v="1"/>
    <n v="0"/>
    <n v="0"/>
  </r>
  <r>
    <n v="5"/>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9-01T00:00:00"/>
    <d v="2020-09-30T00:00:00"/>
    <s v="Pendiente"/>
    <s v="GIT Control Disciplinario"/>
    <s v="Porcentaje"/>
    <s v="Avance en la actualización, implementación y seguimiento de las actividades de MIPG"/>
    <s v="Producto"/>
    <n v="1"/>
    <n v="0"/>
    <n v="0"/>
    <n v="1"/>
    <n v="0"/>
    <n v="0"/>
    <m/>
    <n v="0"/>
    <m/>
    <n v="0"/>
    <m/>
    <n v="0"/>
    <m/>
    <m/>
    <m/>
    <m/>
    <m/>
    <n v="0"/>
    <s v=""/>
    <s v=""/>
    <n v="0"/>
    <s v=""/>
  </r>
  <r>
    <n v="6"/>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0T00:00:00"/>
    <s v="Pendiente"/>
    <s v="GIT Control Disciplinario"/>
    <s v="Porcentaje"/>
    <s v="Avance en la actualización, implementación y seguimiento de las actividades de MIPG"/>
    <s v="Producto"/>
    <n v="1"/>
    <n v="0"/>
    <n v="0.3"/>
    <n v="0.3"/>
    <n v="0.4"/>
    <n v="0"/>
    <m/>
    <n v="0.3"/>
    <s v="Se realizó el reporte del primer cuatrimestre del Plan Anticorrupción "/>
    <n v="0"/>
    <m/>
    <n v="0"/>
    <m/>
    <m/>
    <m/>
    <m/>
    <m/>
    <n v="0.3"/>
    <s v=""/>
    <n v="1"/>
    <n v="0"/>
    <n v="0"/>
  </r>
  <r>
    <n v="7"/>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Control Disciplinario"/>
    <s v="Porcentaje"/>
    <s v="Avance en la actualización, implementación y seguimiento de las actividades de MIPG"/>
    <s v="Producto"/>
    <n v="1"/>
    <n v="0"/>
    <n v="0"/>
    <n v="1"/>
    <n v="0"/>
    <n v="0"/>
    <m/>
    <n v="0"/>
    <m/>
    <n v="0"/>
    <m/>
    <n v="0"/>
    <m/>
    <m/>
    <m/>
    <m/>
    <m/>
    <n v="0"/>
    <s v=""/>
    <s v=""/>
    <n v="0"/>
    <s v=""/>
  </r>
  <r>
    <n v="8"/>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Control Disciplinario"/>
    <s v="Porcentaje"/>
    <s v="Avance en la actualización, implementación y seguimiento de las actividades de MIPG"/>
    <s v="Producto"/>
    <n v="1"/>
    <n v="0"/>
    <n v="0"/>
    <n v="1"/>
    <n v="0"/>
    <n v="0"/>
    <m/>
    <n v="0"/>
    <m/>
    <n v="0"/>
    <m/>
    <n v="0"/>
    <m/>
    <m/>
    <m/>
    <m/>
    <m/>
    <n v="0"/>
    <s v=""/>
    <s v=""/>
    <n v="0"/>
    <s v=""/>
  </r>
  <r>
    <n v="1"/>
    <x v="19"/>
    <s v="Informes de auditorias"/>
    <s v="13. No Aplica"/>
    <s v="Implementar un plan de modernización y fortalecimiento institucional"/>
    <s v="1.8. Implementación  de las políticas de gestión y desempeño institucional (MIPG)."/>
    <s v="Control Interno"/>
    <s v="7.15. Control Interno"/>
    <s v="Realizar las auditorias Integrales (3), Seguimiento (8), Especiales (2) y auditorías Internas de Calidad (14) a los procesos de la entidad en las Direcciones Territoriales, Sede Central, definidos en el plan anual de auditorias."/>
    <d v="2020-06-01T00:00:00"/>
    <d v="2020-12-31T00:00:00"/>
    <s v="Auditorias"/>
    <s v="Oficina de Control Interno"/>
    <s v="Número"/>
    <s v="Informes emitidos en el trimestre/ informes progamados en el plan anual de auditorias, para el  trimestre."/>
    <s v="Eficacia"/>
    <n v="27"/>
    <n v="0"/>
    <n v="16"/>
    <n v="4"/>
    <n v="7"/>
    <n v="0"/>
    <m/>
    <n v="1"/>
    <s v="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
    <n v="0"/>
    <m/>
    <n v="0"/>
    <m/>
    <m/>
    <m/>
    <m/>
    <m/>
    <n v="3.7037037037037035E-2"/>
    <s v=""/>
    <n v="6.25E-2"/>
    <n v="0"/>
    <n v="0"/>
  </r>
  <r>
    <n v="2"/>
    <x v="19"/>
    <s v="Informes de auditorias"/>
    <s v="13. No Aplica"/>
    <s v="Implementar un plan de modernización y fortalecimiento institucional"/>
    <s v="1.8. Implementación  de las políticas de gestión y desempeño institucional (MIPG)."/>
    <s v="Control Interno"/>
    <s v="7.15. Control Interno"/>
    <s v="Realizar otros informes (Realizar: Ejecutivo Anual, Control Interno Contable. Seguimientos: Plan Anticorrupción y Atención al Ciudadano, PMCGR,  PAA, PES, Plan de fortalecimiento, Acuerdos de Gestión, ACPM, SNARIV), entre otros."/>
    <d v="2020-03-01T00:00:00"/>
    <d v="2020-12-31T00:00:00"/>
    <s v="Informe"/>
    <s v="Oficina de Control Interno"/>
    <s v="Número"/>
    <s v="Informes emitidos en el trimestre/ informes progamados en el plan anual de auditorias, para el  trimestre."/>
    <s v="Eficacia"/>
    <n v="70"/>
    <n v="19"/>
    <n v="17"/>
    <n v="20"/>
    <n v="14"/>
    <n v="18"/>
    <s v="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
    <n v="16"/>
    <s v="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
    <n v="0"/>
    <m/>
    <n v="0"/>
    <m/>
    <m/>
    <m/>
    <m/>
    <m/>
    <n v="0.48571428571428571"/>
    <n v="0.94736842105263153"/>
    <n v="0.94117647058823528"/>
    <n v="0"/>
    <n v="0"/>
  </r>
  <r>
    <n v="3"/>
    <x v="19"/>
    <s v="Actividades de fomento de la cultura de autocontrol y  autoevaluación"/>
    <s v="13. No Aplica"/>
    <s v="Implementar un plan de modernización y fortalecimiento institucional"/>
    <s v="1.8. Implementación  de las políticas de gestión y desempeño institucional (MIPG)."/>
    <s v="Control Interno"/>
    <s v="7.15. Control Interno"/>
    <s v="Realizar actividades para el fomento de la cultura de autocontrol y autoevaluación."/>
    <d v="2020-03-01T00:00:00"/>
    <d v="2020-12-31T00:00:00"/>
    <s v="actividades"/>
    <s v="Oficina de Control Interno"/>
    <s v="Número"/>
    <s v="Cuatro (4) Actividades de fomento autocontrol realizadas"/>
    <s v="Eficacia"/>
    <n v="4"/>
    <n v="1"/>
    <n v="1"/>
    <n v="1"/>
    <n v="1"/>
    <n v="1"/>
    <s v="Mediante  correo del 26 marzo del 2020 se envian presentaciones al GIT de Comunicaciones para su difusion a todos los Funcionarios Publicos."/>
    <n v="1"/>
    <s v="Bajo correo del 30-06-20 se remite al GIT de  Comunicación las piezas informativas de autocontrol y autoevaluación para su difusión."/>
    <n v="0"/>
    <m/>
    <n v="0"/>
    <m/>
    <m/>
    <m/>
    <m/>
    <m/>
    <n v="0.5"/>
    <n v="1"/>
    <n v="1"/>
    <n v="0"/>
    <n v="0"/>
  </r>
  <r>
    <n v="4"/>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d v="2020-08-01T00:00:00"/>
    <d v="2020-08-31T00:00:00"/>
    <s v="Pendiente"/>
    <s v="Oficina de Control Interno"/>
    <s v="Número"/>
    <s v="Avence en la actualizacion, implemntacion y seguimeinto de las actividades de MIPG"/>
    <s v="Producto"/>
    <n v="2"/>
    <n v="0"/>
    <n v="0"/>
    <n v="2"/>
    <n v="0"/>
    <n v="0"/>
    <m/>
    <n v="0"/>
    <m/>
    <n v="0"/>
    <m/>
    <n v="0"/>
    <m/>
    <m/>
    <m/>
    <m/>
    <m/>
    <n v="0"/>
    <s v=""/>
    <s v=""/>
    <n v="0"/>
    <s v=""/>
  </r>
  <r>
    <n v="5"/>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9-01T00:00:00"/>
    <d v="2020-09-30T00:00:00"/>
    <s v="Pendiente"/>
    <s v="Oficina de Control Interno"/>
    <s v="Número"/>
    <s v="Avence en la actualizacion, implemntacion y seguimeinto de las actividades de MIPG"/>
    <s v="Producto"/>
    <n v="3"/>
    <n v="1"/>
    <n v="1"/>
    <n v="1"/>
    <n v="0"/>
    <n v="1"/>
    <m/>
    <n v="1"/>
    <s v="Bajo correo del 14-05-2020 se envía seguimiento a la Oficina de  Planeación y es publicado en la página WEB del IGAC el 14-05-2020."/>
    <n v="0"/>
    <m/>
    <n v="0"/>
    <m/>
    <m/>
    <m/>
    <m/>
    <m/>
    <n v="0.66666666666666663"/>
    <n v="1"/>
    <n v="1"/>
    <n v="0"/>
    <s v=""/>
  </r>
  <r>
    <n v="6"/>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e implementar las oportunidades de mejora relacionadas al cumplimiento del FURAG que esten asociadas al proceso"/>
    <d v="2020-08-01T00:00:00"/>
    <d v="2020-08-31T00:00:00"/>
    <s v="Pendiente"/>
    <s v="Oficina de Control Interno"/>
    <s v="Número"/>
    <s v="Avence en la actualizacion, implemntacion y seguimeinto de las actividades de MIPG"/>
    <s v="Producto"/>
    <n v="1"/>
    <n v="0"/>
    <n v="0"/>
    <n v="1"/>
    <n v="0"/>
    <n v="0"/>
    <m/>
    <n v="0"/>
    <m/>
    <n v="0"/>
    <m/>
    <n v="0"/>
    <m/>
    <m/>
    <m/>
    <m/>
    <m/>
    <n v="0"/>
    <s v=""/>
    <s v=""/>
    <n v="0"/>
    <s v=""/>
  </r>
  <r>
    <n v="7"/>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11-01T00:00:00"/>
    <d v="2020-11-30T00:00:00"/>
    <s v="Pendiente"/>
    <s v="Oficina de Control Interno"/>
    <s v="Número"/>
    <s v="Avence en la actualizacion, implemntacion y seguimeinto de las actividades de MIPG"/>
    <s v="Producto"/>
    <n v="1"/>
    <n v="0"/>
    <n v="0"/>
    <n v="0"/>
    <n v="1"/>
    <n v="0"/>
    <m/>
    <n v="0"/>
    <m/>
    <n v="0"/>
    <m/>
    <n v="0"/>
    <m/>
    <m/>
    <m/>
    <m/>
    <m/>
    <n v="0"/>
    <s v=""/>
    <s v=""/>
    <s v=""/>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04">
  <r>
    <n v="120"/>
    <n v="43837"/>
    <d v="2020-01-07T08:43:00"/>
    <s v="Gasto"/>
    <s v="Con Compromiso"/>
    <n v="2"/>
    <x v="0"/>
    <x v="0"/>
    <s v="SERVICIOS DE DISTRIBUCIÓN DE ELECTRICIDAD, GAS Y AGUA (POR CUENTA PROPIA)"/>
    <s v="Nación"/>
    <x v="0"/>
    <s v="CSF"/>
    <n v="90000000"/>
    <n v="-1579330"/>
    <n v="88420670"/>
    <n v="24494170"/>
    <s v="VR, SERVICIO DE ENERGIA, DE LAS DOS SEDES DE LA TERRITORIAL ATLANTICO VIGENCIA 2020"/>
    <n v="120"/>
    <s v="320, 820, 1820, 3220, 4520, 5620, 6120, 6420, 7020 "/>
    <s v="120, 620, 1420, 2020, 4020, 6120, 7120, 7920 "/>
    <s v="120, 5820, 11320, 17920, 26420, 37120, 43220, 48920 "/>
    <s v="4474420, 20218620, 46112120, 83910720, 113442620, 148371320, 179292620, 208652120 "/>
    <n v="0"/>
    <x v="0"/>
  </r>
  <r>
    <n v="220"/>
    <n v="43837"/>
    <d v="2020-01-07T08:46:00"/>
    <s v="Gasto"/>
    <s v="Con Compromiso"/>
    <n v="2"/>
    <x v="0"/>
    <x v="1"/>
    <s v="SERVICIOS DE TELECOMUNICACIONES, TRANSMISIÓN Y SUMINISTRO DE INFORMACIÓN"/>
    <s v="Nación"/>
    <x v="0"/>
    <s v="CSF"/>
    <n v="1200000"/>
    <n v="0"/>
    <n v="1200000"/>
    <n v="509104"/>
    <s v="VR, SERVICIO DE TELEFONIA OFICINA TERRITORIAL ATLANTICO, VIGENCIA 2020"/>
    <n v="220"/>
    <s v="1020, 1620, 4620, 6220 "/>
    <s v="820, 1320, 4120 "/>
    <s v="6020, 11220, 18420, 26620 "/>
    <s v="20802320, 22784620, 45843220, 94714520, 116044020 "/>
    <n v="0"/>
    <x v="0"/>
  </r>
  <r>
    <n v="320"/>
    <n v="43837"/>
    <d v="2020-01-07T08:50:00"/>
    <s v="Gasto"/>
    <s v="Con Compromiso"/>
    <n v="2"/>
    <x v="0"/>
    <x v="2"/>
    <s v="SERVICIOS DE ALCANTARILLADO, RECOLECCIÓN, TRATAMIENTO Y DISPOSICIÓN DE DESECHOS Y OTROS SERVICIOS DE SANEAMIENTO AMBIENTAL"/>
    <s v="Nación"/>
    <x v="0"/>
    <s v="CSF"/>
    <n v="2600000"/>
    <n v="0"/>
    <n v="2600000"/>
    <n v="330213"/>
    <s v="VR, SERVICIO DE ACUEDUCTO, ALCANTARILLADO Y ASEO, DE LAS DOS SEDES DE LA TERRITORIAL ATLANTICO, VIGENCIA 2020"/>
    <n v="320"/>
    <s v="120, 220, 920, 2120, 4420, 4720, 4820, 5320, 5520, 6320, 7120 "/>
    <s v="220, 720, 1520, 3620, 4220, 4420, 5620, 6020, 7220, 8620 "/>
    <s v="220, 5920, 11420, 26020, 26820, 26920, 33420, 37020, 43320, 49620 "/>
    <s v="4486020, 20269120, 50571420, 104648720, 121317420, 121318220, 139198020, 143637420, 179415620, 217857820 "/>
    <n v="0"/>
    <x v="0"/>
  </r>
  <r>
    <n v="320"/>
    <n v="43837"/>
    <d v="2020-01-07T08:50:00"/>
    <s v="Gasto"/>
    <s v="Con Compromiso"/>
    <n v="2"/>
    <x v="0"/>
    <x v="0"/>
    <s v="SERVICIOS DE DISTRIBUCIÓN DE ELECTRICIDAD, GAS Y AGUA (POR CUENTA PROPIA)"/>
    <s v="Nación"/>
    <x v="0"/>
    <s v="CSF"/>
    <n v="0"/>
    <n v="1579330"/>
    <n v="1579330"/>
    <n v="0"/>
    <s v="VR, SERVICIO DE ACUEDUCTO, ALCANTARILLADO Y ASEO, DE LAS DOS SEDES DE LA TERRITORIAL ATLANTICO, VIGENCIA 2020"/>
    <n v="320"/>
    <s v="120, 220, 920, 2120, 4420, 4720, 4820, 5320, 5520, 6320, 7120 "/>
    <s v="220, 720, 1520, 3620, 4220, 4420, 5620, 6020, 7220, 8620 "/>
    <s v="220, 5920, 11420, 26020, 26820, 26920, 33420, 37020, 43320, 49620 "/>
    <s v="4486020, 20269120, 50571420, 104648720, 121317420, 121318220, 139198020, 143637420, 179415620, 217857820 "/>
    <n v="0"/>
    <x v="0"/>
  </r>
  <r>
    <n v="420"/>
    <n v="43850"/>
    <d v="2020-01-20T13:51:00"/>
    <s v="Gasto"/>
    <s v="Con Compromiso"/>
    <n v="2"/>
    <x v="0"/>
    <x v="3"/>
    <s v="SUBSIDIO DE ALIMENTACIÓN"/>
    <s v="Nación"/>
    <x v="0"/>
    <s v="CSF"/>
    <n v="1106651"/>
    <n v="0"/>
    <n v="1106651"/>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4"/>
    <s v="SUELDO BÁSICO"/>
    <s v="Nación"/>
    <x v="0"/>
    <s v="CSF"/>
    <n v="51799051"/>
    <n v="0"/>
    <n v="51799051"/>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5"/>
    <s v="AUXILIO DE TRANSPORTE "/>
    <s v="Nación"/>
    <x v="0"/>
    <s v="CSF"/>
    <n v="1501669"/>
    <n v="0"/>
    <n v="1501669"/>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6"/>
    <s v="BONIFICACIÓN POR SERVICIOS PRESTADOS"/>
    <s v="Nación"/>
    <x v="0"/>
    <s v="CSF"/>
    <n v="1435897"/>
    <n v="0"/>
    <n v="1435897"/>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7"/>
    <s v="PRIMA DE VACACIONES"/>
    <s v="Nación"/>
    <x v="0"/>
    <s v="CSF"/>
    <n v="1724051"/>
    <n v="0"/>
    <n v="1724051"/>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8"/>
    <s v="PRIMA TÉCNICA NO SALARIAL"/>
    <s v="Nación"/>
    <x v="0"/>
    <s v="CSF"/>
    <n v="2240265"/>
    <n v="0"/>
    <n v="2240265"/>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9"/>
    <s v="BONIFICACIÓN ESPECIAL DE RECREACIÓN"/>
    <s v="Nación"/>
    <x v="0"/>
    <s v="CSF"/>
    <n v="203683"/>
    <n v="0"/>
    <n v="203683"/>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10"/>
    <s v="SUELDO DE VACACIONES"/>
    <s v="Nación"/>
    <x v="0"/>
    <s v="CSF"/>
    <n v="2178559"/>
    <n v="0"/>
    <n v="2178559"/>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520"/>
    <n v="43852"/>
    <d v="2020-01-22T08:03:00"/>
    <s v="Gasto"/>
    <s v="Con Compromiso"/>
    <n v="2"/>
    <x v="0"/>
    <x v="11"/>
    <s v="PENSIONES"/>
    <s v="Nación"/>
    <x v="0"/>
    <s v="CSF"/>
    <n v="7041300"/>
    <n v="0"/>
    <n v="70413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2"/>
    <s v="APORTES GENERALES AL SISTEMA DE RIESGOS LABORALES"/>
    <s v="Nación"/>
    <x v="0"/>
    <s v="CSF"/>
    <n v="475200"/>
    <n v="0"/>
    <n v="4752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3"/>
    <s v="APORTES AL SENA"/>
    <s v="Nación"/>
    <x v="0"/>
    <s v="CSF"/>
    <n v="1281200"/>
    <n v="0"/>
    <n v="12812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4"/>
    <s v="CAJAS DE COMPENSACIÓN FAMILIAR"/>
    <s v="Nación"/>
    <x v="0"/>
    <s v="CSF"/>
    <n v="2560700"/>
    <n v="0"/>
    <n v="25607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5"/>
    <s v="APORTES AL ICBF"/>
    <s v="Nación"/>
    <x v="0"/>
    <s v="CSF"/>
    <n v="1921000"/>
    <n v="0"/>
    <n v="19210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6"/>
    <s v="SALUD"/>
    <s v="Nación"/>
    <x v="0"/>
    <s v="CSF"/>
    <n v="5070400"/>
    <n v="0"/>
    <n v="50704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620"/>
    <n v="43852"/>
    <d v="2020-01-22T13:45:00"/>
    <s v="Gasto"/>
    <s v="Con Compromiso"/>
    <n v="2"/>
    <x v="0"/>
    <x v="17"/>
    <s v="OTROS SERVICIOS PROFESIONALES, CIENTÍFICOS Y TÉCNICOS"/>
    <s v="Propios"/>
    <x v="1"/>
    <s v="CSF"/>
    <n v="209945"/>
    <n v="0"/>
    <n v="209945"/>
    <n v="0"/>
    <s v="VR, SERVICIO DE REVISION TECNOMECANICA, PARA EL VEHICULO DE PLACAS ODS792, DE PROPIEDAD DEL IGAC, ASIGNADO A LA TERRITORIAL ATLANTICO"/>
    <n v="620"/>
    <s v="720 "/>
    <s v="520 "/>
    <s v="5720 "/>
    <s v="17112320 "/>
    <n v="0"/>
    <x v="0"/>
  </r>
  <r>
    <n v="720"/>
    <n v="43872"/>
    <d v="2020-02-11T09:33:00"/>
    <s v="Gasto"/>
    <s v="Con Compromiso"/>
    <n v="2"/>
    <x v="0"/>
    <x v="18"/>
    <s v="SERVICIOS DE TRANSPORTE DE PASAJEROS"/>
    <s v="Nación"/>
    <x v="0"/>
    <s v="CSF"/>
    <n v="78400"/>
    <n v="0"/>
    <n v="78400"/>
    <n v="0"/>
    <s v="VR, COMISION DE SERVICIOS DE LOS DIRECTORES TERRITORIALES A BOGOTA-SEDE CENTRAL LOS DIAS 12 Y 13 DE FEBRERO/2020"/>
    <n v="720"/>
    <s v="1120 "/>
    <s v="920 "/>
    <s v="6120 "/>
    <s v="25033420 "/>
    <n v="0"/>
    <x v="0"/>
  </r>
  <r>
    <n v="720"/>
    <n v="43872"/>
    <d v="2020-02-11T09:33:00"/>
    <s v="Gasto"/>
    <s v="Con Compromiso"/>
    <n v="2"/>
    <x v="0"/>
    <x v="19"/>
    <s v="VIÁTICOS DE LOS FUNCIONARIOS EN COMISIÓN"/>
    <s v="Nación"/>
    <x v="0"/>
    <s v="CSF"/>
    <n v="258320"/>
    <n v="0"/>
    <n v="258320"/>
    <n v="0"/>
    <s v="VR, COMISION DE SERVICIOS DE LOS DIRECTORES TERRITORIALES A BOGOTA-SEDE CENTRAL LOS DIAS 12 Y 13 DE FEBRERO/2020"/>
    <n v="720"/>
    <s v="1120 "/>
    <s v="920 "/>
    <s v="6120 "/>
    <s v="25033420 "/>
    <n v="0"/>
    <x v="0"/>
  </r>
  <r>
    <n v="820"/>
    <n v="43875"/>
    <d v="2020-02-14T14:17:00"/>
    <s v="Gasto"/>
    <s v="Con Compromiso"/>
    <n v="2"/>
    <x v="0"/>
    <x v="20"/>
    <s v="IMPUESTO DE INDUSTRIA Y COMERCIO"/>
    <s v="Propios"/>
    <x v="1"/>
    <s v="CSF"/>
    <n v="1100000"/>
    <n v="0"/>
    <n v="1100000"/>
    <n v="0"/>
    <s v="VR, PAGO DE INDUSTRIA Y COMERCIO ANUAL. Y DEL EMS DE ENERO /2020"/>
    <n v="920"/>
    <s v="1220 "/>
    <s v="1020 "/>
    <s v="6220 "/>
    <s v="26919420 "/>
    <n v="0"/>
    <x v="0"/>
  </r>
  <r>
    <n v="920"/>
    <n v="43878"/>
    <d v="2020-02-17T09:33:00"/>
    <s v="Gasto"/>
    <s v="Con Compromiso"/>
    <n v="2"/>
    <x v="0"/>
    <x v="3"/>
    <s v="SUBSIDIO DE ALIMENTACIÓN"/>
    <s v="Nación"/>
    <x v="0"/>
    <s v="CSF"/>
    <n v="1255464"/>
    <n v="0"/>
    <n v="1255464"/>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4"/>
    <s v="SUELDO BÁSICO"/>
    <s v="Nación"/>
    <x v="0"/>
    <s v="CSF"/>
    <n v="54552245"/>
    <n v="0"/>
    <n v="5455224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5"/>
    <s v="AUXILIO DE TRANSPORTE "/>
    <s v="Nación"/>
    <x v="0"/>
    <s v="CSF"/>
    <n v="1841087"/>
    <n v="0"/>
    <n v="1841087"/>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6"/>
    <s v="BONIFICACIÓN POR SERVICIOS PRESTADOS"/>
    <s v="Nación"/>
    <x v="0"/>
    <s v="CSF"/>
    <n v="701795"/>
    <n v="0"/>
    <n v="70179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9"/>
    <s v="BONIFICACIÓN ESPECIAL DE RECREACIÓN"/>
    <s v="Nación"/>
    <x v="0"/>
    <s v="CSF"/>
    <n v="72960"/>
    <n v="0"/>
    <n v="72960"/>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21"/>
    <s v="INCAPACIDADES (NO DE PENSIONES)"/>
    <s v="Nación"/>
    <x v="0"/>
    <s v="CSF"/>
    <n v="97240"/>
    <n v="0"/>
    <n v="97240"/>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7"/>
    <s v="PRIMA DE VACACIONES"/>
    <s v="Nación"/>
    <x v="0"/>
    <s v="CSF"/>
    <n v="1063395"/>
    <n v="0"/>
    <n v="106339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10"/>
    <s v="SUELDO DE VACACIONES"/>
    <s v="Nación"/>
    <x v="0"/>
    <s v="CSF"/>
    <n v="897978"/>
    <n v="0"/>
    <n v="897978"/>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8"/>
    <s v="PRIMA TÉCNICA NO SALARIAL"/>
    <s v="Nación"/>
    <x v="0"/>
    <s v="CSF"/>
    <n v="2240265"/>
    <n v="0"/>
    <n v="224026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1020"/>
    <n v="43881"/>
    <d v="2020-02-20T13:23:00"/>
    <s v="Gasto"/>
    <s v="Con Compromiso"/>
    <n v="2"/>
    <x v="0"/>
    <x v="13"/>
    <s v="APORTES AL SENA"/>
    <s v="Nación"/>
    <x v="0"/>
    <s v="CSF"/>
    <n v="1226400"/>
    <n v="0"/>
    <n v="12264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6"/>
    <s v="SALUD"/>
    <s v="Nación"/>
    <x v="0"/>
    <s v="CSF"/>
    <n v="5031200"/>
    <n v="0"/>
    <n v="50312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2"/>
    <s v="APORTES GENERALES AL SISTEMA DE RIESGOS LABORALES"/>
    <s v="Nación"/>
    <x v="0"/>
    <s v="CSF"/>
    <n v="586300"/>
    <n v="0"/>
    <n v="5863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5"/>
    <s v="APORTES AL ICBF"/>
    <s v="Nación"/>
    <x v="0"/>
    <s v="CSF"/>
    <n v="1839800"/>
    <n v="0"/>
    <n v="18398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1"/>
    <s v="PENSIONES"/>
    <s v="Nación"/>
    <x v="0"/>
    <s v="CSF"/>
    <n v="6976500"/>
    <n v="0"/>
    <n v="69765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4"/>
    <s v="CAJAS DE COMPENSACIÓN FAMILIAR"/>
    <s v="Nación"/>
    <x v="0"/>
    <s v="CSF"/>
    <n v="2451900"/>
    <n v="0"/>
    <n v="24519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120"/>
    <n v="43893"/>
    <d v="2020-03-03T09:12:00"/>
    <s v="Gasto"/>
    <s v="Generado"/>
    <n v="500"/>
    <x v="1"/>
    <x v="22"/>
    <s v="ADQUISICIÓN DE BIENES Y SERVICIOS - SERVICIO DE INFORMACIÓN CATASTRAL - ACTUALIZACIÓN  Y GESTIÓN CATASTRAL  NACIONAL"/>
    <s v="Nación"/>
    <x v="2"/>
    <s v="CSF"/>
    <n v="7404302"/>
    <n v="0"/>
    <n v="7404302"/>
    <n v="7404302"/>
    <s v="VR, VIATICOS Y GASTOS DE COMISION  PARA FUNCIONARIOS DE PLANTA DE LA TERRITORIAL ATLANTICO, VIGENCIA 2020"/>
    <n v="1320"/>
    <s v="-0"/>
    <s v="-0"/>
    <s v="-0"/>
    <s v="-0"/>
    <n v="0"/>
    <x v="1"/>
  </r>
  <r>
    <n v="1220"/>
    <n v="43893"/>
    <d v="2020-03-03T09:15:00"/>
    <s v="Gasto"/>
    <s v="Con Compromiso"/>
    <n v="510"/>
    <x v="2"/>
    <x v="23"/>
    <s v="ADQUISICIÓN DE BIENES Y SERVICIOS - SERVICIO DE AVALÚOS - ACTUALIZACIÓN  Y GESTIÓN CATASTRAL  NACIONAL"/>
    <s v="Propios"/>
    <x v="1"/>
    <s v="CSF"/>
    <n v="2000000"/>
    <n v="-1202776"/>
    <n v="797224"/>
    <n v="0"/>
    <s v="VR, VIATICOS Y GASTOS DE COMISION, PARA EL PROFESIONAL DE AVALUOS Y MERCADO, VIGENCIA 2020"/>
    <n v="1420"/>
    <s v="2220, 2320 "/>
    <s v="1820, 1920 "/>
    <s v="11720, 11820 "/>
    <s v="58383220 "/>
    <n v="0"/>
    <x v="1"/>
  </r>
  <r>
    <n v="1320"/>
    <n v="43893"/>
    <d v="2020-03-03T09:21:00"/>
    <s v="Gasto"/>
    <s v="Con Compromiso"/>
    <n v="2"/>
    <x v="0"/>
    <x v="24"/>
    <s v="IMPUESTO PREDIAL Y SOBRETASA AMBIENTAL"/>
    <s v="Nación"/>
    <x v="0"/>
    <s v="CSF"/>
    <n v="19725500"/>
    <n v="-1972550"/>
    <n v="17752950"/>
    <n v="0"/>
    <s v="VR, IMPUESTO PREDIAL UNIFICADO VIGENCIA 2020, SEDES TERRITORIAL ATLANTICO NORTE Y CENTRO"/>
    <n v="1520"/>
    <s v="1720 "/>
    <s v="1220 "/>
    <s v="11120 "/>
    <s v="45881920 "/>
    <n v="0"/>
    <x v="0"/>
  </r>
  <r>
    <n v="1420"/>
    <n v="43895"/>
    <d v="2020-03-05T09:57:00"/>
    <s v="Gasto"/>
    <s v="Con Compromiso"/>
    <n v="2"/>
    <x v="0"/>
    <x v="18"/>
    <s v="SERVICIOS DE TRANSPORTE DE PASAJEROS"/>
    <s v="Propios"/>
    <x v="1"/>
    <s v="CSF"/>
    <n v="50000"/>
    <n v="0"/>
    <n v="50000"/>
    <n v="50000"/>
    <s v="VR, VIATICOS Y GASTOS DE COMISION  PARA EL DESPLAZAMIENTO DE LA ABOGADA A LA TERRITORIAL MAGDALENA, A CUMPLIR CON LO ESTIPULADO EN EL MEMORANDO IE820-01"/>
    <n v="1620"/>
    <s v="2020 "/>
    <s v="1720 "/>
    <s v="11620 "/>
    <s v="-0"/>
    <n v="0"/>
    <x v="0"/>
  </r>
  <r>
    <n v="1420"/>
    <n v="43895"/>
    <d v="2020-03-05T09:57:00"/>
    <s v="Gasto"/>
    <s v="Con Compromiso"/>
    <n v="2"/>
    <x v="0"/>
    <x v="19"/>
    <s v="VIÁTICOS DE LOS FUNCIONARIOS EN COMISIÓN"/>
    <s v="Propios"/>
    <x v="1"/>
    <s v="CSF"/>
    <n v="114433"/>
    <n v="0"/>
    <n v="114433"/>
    <n v="114433"/>
    <s v="VR, VIATICOS Y GASTOS DE COMISION  PARA EL DESPLAZAMIENTO DE LA ABOGADA A LA TERRITORIAL MAGDALENA, A CUMPLIR CON LO ESTIPULADO EN EL MEMORANDO IE820-01"/>
    <n v="1620"/>
    <s v="2020 "/>
    <s v="1720 "/>
    <s v="11620 "/>
    <s v="-0"/>
    <n v="0"/>
    <x v="0"/>
  </r>
  <r>
    <n v="1520"/>
    <n v="43896"/>
    <d v="2020-03-06T13:56:00"/>
    <s v="Gasto"/>
    <s v="Con Compromiso"/>
    <n v="500"/>
    <x v="1"/>
    <x v="22"/>
    <s v="ADQUISICIÓN DE BIENES Y SERVICIOS - SERVICIO DE INFORMACIÓN CATASTRAL - ACTUALIZACIÓN  Y GESTIÓN CATASTRAL  NACIONAL"/>
    <s v="Nación"/>
    <x v="0"/>
    <s v="CSF"/>
    <n v="59460912"/>
    <n v="0"/>
    <n v="59460912"/>
    <n v="0"/>
    <s v="VR, PRESTACION DE SERVICIOS PERSONALES, PARA REALIZAR ACTIVIDADES DE APOYO OPERATIVO EN LOS PROCESOS CATASTRALES DE LA TERRITORIAL ATLANTICO"/>
    <n v="1720"/>
    <s v="3320, 3620, 3720, 3820 "/>
    <s v="3020, 3120, 3220, 3320 "/>
    <s v="25520, 25620, 25720, 26520, 27020, 33020, 33120, 33220, 33320, 42620, 42720, 42820, 42920, 49020, 49120, 49220, 49320 "/>
    <s v="104617520, 104625120, 104632220, 116039720, 122789620, 139143520, 139155620, 139162420, 139171820, 173467520, 173756220, 173759620, 173761220, 215277320, 215278920, 215286020, 215287520 "/>
    <n v="0"/>
    <x v="1"/>
  </r>
  <r>
    <n v="1620"/>
    <n v="43896"/>
    <d v="2020-03-06T14:07:00"/>
    <s v="Gasto"/>
    <s v="Con Compromiso"/>
    <n v="500"/>
    <x v="1"/>
    <x v="22"/>
    <s v="ADQUISICIÓN DE BIENES Y SERVICIOS - SERVICIO DE INFORMACIÓN CATASTRAL - ACTUALIZACIÓN  Y GESTIÓN CATASTRAL  NACIONAL"/>
    <s v="Nación"/>
    <x v="0"/>
    <s v="CSF"/>
    <n v="36667836"/>
    <n v="0"/>
    <n v="36667836"/>
    <n v="0"/>
    <s v="VR, PRESTACION DE SERVICIOS DE APOYO A LA GESTION EN VENTANILLA PARA ATENCION AL PUBLICO EN LOS PROCESOS CATASTRALES DE LA DIRECCION TERRITORIAL ATLANTICO"/>
    <n v="1820"/>
    <s v="2820, 2920 "/>
    <s v="2420, 2520 "/>
    <s v="18220, 18320, 25820, 25920, 32720, 32820, 42520, 43120, 48720, 48820 "/>
    <s v="91590420, 91593720, 104634820, 104641820, 137388420, 137402720, 173480920, 176592720, 206974720, 206981820 "/>
    <n v="0"/>
    <x v="1"/>
  </r>
  <r>
    <n v="1720"/>
    <n v="43896"/>
    <d v="2020-03-06T14:12:00"/>
    <s v="Gasto"/>
    <s v="Con Compromiso"/>
    <n v="500"/>
    <x v="1"/>
    <x v="22"/>
    <s v="ADQUISICIÓN DE BIENES Y SERVICIOS - SERVICIO DE INFORMACIÓN CATASTRAL - ACTUALIZACIÓN  Y GESTIÓN CATASTRAL  NACIONAL"/>
    <s v="Nación"/>
    <x v="0"/>
    <s v="CSF"/>
    <n v="81910440"/>
    <n v="0"/>
    <n v="81910440"/>
    <n v="0"/>
    <s v="VR, PRESTACION DE SERVICIOS PARA REALIZAR ACTIVIDADES DE RECONOCIMIENTO PREDIAL URBANO Y RURAL PARA LA ATENCION DE  TRAMITES EN LOS PROCESOS CATASTRALES DE LA DIRECCION TERRITORIAL DEL ATLANTICO"/>
    <n v="1920"/>
    <s v="3020, 3120, 3420 "/>
    <s v="3720, 3820, 3920 "/>
    <s v="26120, 26220, 26320, 36720, 36820, 36920, 43520, 43620, 43720 "/>
    <s v="111668820, 111677520, 111686520, 140074920, 140077120, 140079320, 186034220, 186050920, 186057220 "/>
    <n v="0"/>
    <x v="1"/>
  </r>
  <r>
    <n v="1820"/>
    <n v="43896"/>
    <d v="2020-03-06T14:15:00"/>
    <s v="Gasto"/>
    <s v="Con Compromiso"/>
    <n v="500"/>
    <x v="1"/>
    <x v="22"/>
    <s v="ADQUISICIÓN DE BIENES Y SERVICIOS - SERVICIO DE INFORMACIÓN CATASTRAL - ACTUALIZACIÓN  Y GESTIÓN CATASTRAL  NACIONAL"/>
    <s v="Nación"/>
    <x v="0"/>
    <s v="CSF"/>
    <n v="18333918"/>
    <n v="0"/>
    <n v="18333918"/>
    <n v="0"/>
    <s v="VR, PRESTACION DE SERVICIOS DE APOYO A LA GESTION DESARROLLADA EN PROCESOS CATASTRALES DE LA TERRITORIAL ATLANTICO"/>
    <n v="2020"/>
    <s v="2420 "/>
    <s v="2320 "/>
    <s v="18120, 25320, 32620, 43020, 49420 "/>
    <s v="90778520, 104609620, 137401620, 174670820, 215288720 "/>
    <n v="0"/>
    <x v="1"/>
  </r>
  <r>
    <n v="1920"/>
    <n v="43899"/>
    <d v="2020-03-09T13:47:00"/>
    <s v="Gasto"/>
    <s v="Con Compromiso"/>
    <n v="2"/>
    <x v="0"/>
    <x v="20"/>
    <s v="IMPUESTO DE INDUSTRIA Y COMERCIO"/>
    <s v="Propios"/>
    <x v="1"/>
    <s v="CSF"/>
    <n v="108000"/>
    <n v="0"/>
    <n v="108000"/>
    <n v="0"/>
    <s v="VR, PAGO  DE INDUSTRIA Y COMERCIO MES DE FEBRERO /2020"/>
    <n v="2120"/>
    <s v="1920 "/>
    <s v="1620 "/>
    <s v="11520 "/>
    <s v="50587620 "/>
    <n v="0"/>
    <x v="0"/>
  </r>
  <r>
    <n v="2020"/>
    <n v="43908"/>
    <d v="2020-03-18T08:32:00"/>
    <s v="Gasto"/>
    <s v="Con Compromiso"/>
    <n v="2"/>
    <x v="0"/>
    <x v="21"/>
    <s v="INCAPACIDADES (NO DE PENSIONES)"/>
    <s v="Nación"/>
    <x v="0"/>
    <s v="CSF"/>
    <n v="701533"/>
    <n v="0"/>
    <n v="701533"/>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5"/>
    <s v="AUXILIO DE TRANSPORTE "/>
    <s v="Nación"/>
    <x v="0"/>
    <s v="CSF"/>
    <n v="1786231"/>
    <n v="0"/>
    <n v="1786231"/>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7"/>
    <s v="PRIMA DE VACACIONES"/>
    <s v="Nación"/>
    <x v="0"/>
    <s v="CSF"/>
    <n v="463220"/>
    <n v="0"/>
    <n v="463220"/>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10"/>
    <s v="SUELDO DE VACACIONES"/>
    <s v="Nación"/>
    <x v="0"/>
    <s v="CSF"/>
    <n v="476054"/>
    <n v="0"/>
    <n v="476054"/>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9"/>
    <s v="BONIFICACIÓN ESPECIAL DE RECREACIÓN"/>
    <s v="Nación"/>
    <x v="0"/>
    <s v="CSF"/>
    <n v="43825"/>
    <n v="0"/>
    <n v="43825"/>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3"/>
    <s v="SUBSIDIO DE ALIMENTACIÓN"/>
    <s v="Nación"/>
    <x v="0"/>
    <s v="CSF"/>
    <n v="1372744"/>
    <n v="0"/>
    <n v="1372744"/>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8"/>
    <s v="PRIMA TÉCNICA NO SALARIAL"/>
    <s v="Nación"/>
    <x v="0"/>
    <s v="CSF"/>
    <n v="2584371"/>
    <n v="0"/>
    <n v="2584371"/>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4"/>
    <s v="SUELDO BÁSICO"/>
    <s v="Nación"/>
    <x v="0"/>
    <s v="CSF"/>
    <n v="63453164"/>
    <n v="0"/>
    <n v="63453164"/>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6"/>
    <s v="BONIFICACIÓN POR SERVICIOS PRESTADOS"/>
    <s v="Nación"/>
    <x v="0"/>
    <s v="CSF"/>
    <n v="2483426"/>
    <n v="0"/>
    <n v="2483426"/>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120"/>
    <n v="43909"/>
    <d v="2020-03-19T10:10:00"/>
    <s v="Gasto"/>
    <s v="Con Compromiso"/>
    <n v="2"/>
    <x v="0"/>
    <x v="14"/>
    <s v="CAJAS DE COMPENSACIÓN FAMILIAR"/>
    <s v="Nación"/>
    <x v="0"/>
    <s v="CSF"/>
    <n v="2602900"/>
    <n v="0"/>
    <n v="26029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2"/>
    <s v="APORTES GENERALES AL SISTEMA DE RIESGOS LABORALES"/>
    <s v="Nación"/>
    <x v="0"/>
    <s v="CSF"/>
    <n v="598001"/>
    <n v="0"/>
    <n v="598001"/>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5"/>
    <s v="APORTES AL ICBF"/>
    <s v="Nación"/>
    <x v="0"/>
    <s v="CSF"/>
    <n v="1952900"/>
    <n v="0"/>
    <n v="19529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3"/>
    <s v="APORTES AL SENA"/>
    <s v="Nación"/>
    <x v="0"/>
    <s v="CSF"/>
    <n v="1302100"/>
    <n v="0"/>
    <n v="13021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1"/>
    <s v="PENSIONES"/>
    <s v="Nación"/>
    <x v="0"/>
    <s v="CSF"/>
    <n v="7240100"/>
    <n v="0"/>
    <n v="72401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6"/>
    <s v="SALUD"/>
    <s v="Nación"/>
    <x v="0"/>
    <s v="CSF"/>
    <n v="5259100"/>
    <n v="0"/>
    <n v="52591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220"/>
    <n v="43927"/>
    <d v="2020-04-06T08:36:00"/>
    <s v="Gasto"/>
    <s v="Con Compromiso"/>
    <n v="2"/>
    <x v="0"/>
    <x v="20"/>
    <s v="IMPUESTO DE INDUSTRIA Y COMERCIO"/>
    <s v="Propios"/>
    <x v="1"/>
    <s v="CSF"/>
    <n v="62000"/>
    <n v="268"/>
    <n v="62268"/>
    <n v="0"/>
    <s v="VR, ICA CORRESPONDIENTE AL MES DE MARZO/2020"/>
    <n v="2520"/>
    <s v="3520 "/>
    <s v="2120 "/>
    <s v="18020, 26720 "/>
    <s v="89718920, 120434520 "/>
    <n v="0"/>
    <x v="0"/>
  </r>
  <r>
    <n v="2320"/>
    <n v="43934"/>
    <d v="2020-04-13T16:04:00"/>
    <s v="Gasto"/>
    <s v="Con Compromiso"/>
    <n v="200"/>
    <x v="3"/>
    <x v="25"/>
    <s v="ADQUISICIÓN DE BIENES Y SERVICIOS - SERVICIO DE IMPLEMENTACIÓN SISTEMAS DE GESTIÓN - FORTALECIMIENTO DE LA GESTIÓN INSTITUCIONAL DEL IGAC A NIVEL   NACIONAL"/>
    <s v="Propios"/>
    <x v="1"/>
    <s v="CSF"/>
    <n v="24269760"/>
    <n v="0"/>
    <n v="24269760"/>
    <n v="0"/>
    <s v="PRESTACDION_x000a__x000a__x000a_PRESTACION DE SERVICIOS PROFESIONALES PARA REALIZAR LOS PROCESOS DE PLANEACION Y SEGUIMIENTO AL PLAN DE ACCION DE LA DIRECCION TERRITORIAL ATLANTICOEN EL MARCO DE LOS LINEAMIENTOS INSTITUCIONALES VIGENTES"/>
    <n v="2620"/>
    <s v="3920 "/>
    <s v="2920 "/>
    <s v="25420, 32920, 42420, 49520 "/>
    <s v="104612420, 138615520, 171282420, 215269520 "/>
    <n v="0"/>
    <x v="1"/>
  </r>
  <r>
    <n v="2420"/>
    <n v="43936"/>
    <d v="2020-04-15T16:35:00"/>
    <s v="Gasto"/>
    <s v="Con Compromiso"/>
    <n v="2"/>
    <x v="0"/>
    <x v="11"/>
    <s v="PENSIONES"/>
    <s v="Nación"/>
    <x v="0"/>
    <s v="CSF"/>
    <n v="849800"/>
    <n v="283200"/>
    <n v="11330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4"/>
    <s v="CAJAS DE COMPENSACIÓN FAMILIAR"/>
    <s v="Nación"/>
    <x v="0"/>
    <s v="CSF"/>
    <n v="286400"/>
    <n v="0"/>
    <n v="2864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2"/>
    <s v="APORTES GENERALES AL SISTEMA DE RIESGOS LABORALES"/>
    <s v="Nación"/>
    <x v="0"/>
    <s v="CSF"/>
    <n v="66000"/>
    <n v="0"/>
    <n v="660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5"/>
    <s v="APORTES AL ICBF"/>
    <s v="Nación"/>
    <x v="0"/>
    <s v="CSF"/>
    <n v="214200"/>
    <n v="0"/>
    <n v="2142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6"/>
    <s v="SALUD"/>
    <s v="Nación"/>
    <x v="0"/>
    <s v="CSF"/>
    <n v="626400"/>
    <n v="268300"/>
    <n v="8947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3"/>
    <s v="APORTES AL SENA"/>
    <s v="Nación"/>
    <x v="0"/>
    <s v="CSF"/>
    <n v="144000"/>
    <n v="0"/>
    <n v="1440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520"/>
    <n v="43937"/>
    <d v="2020-04-16T12:19:00"/>
    <s v="Gasto"/>
    <s v="Con Compromiso"/>
    <n v="2"/>
    <x v="0"/>
    <x v="3"/>
    <s v="SUBSIDIO DE ALIMENTACIÓN"/>
    <s v="Nación"/>
    <x v="0"/>
    <s v="CSF"/>
    <n v="1321960"/>
    <n v="0"/>
    <n v="1321960"/>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5"/>
    <s v="AUXILIO DE TRANSPORTE "/>
    <s v="Nación"/>
    <x v="0"/>
    <s v="CSF"/>
    <n v="1851372"/>
    <n v="0"/>
    <n v="1851372"/>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9"/>
    <s v="BONIFICACIÓN ESPECIAL DE RECREACIÓN"/>
    <s v="Nación"/>
    <x v="0"/>
    <s v="CSF"/>
    <n v="476343"/>
    <n v="0"/>
    <n v="476343"/>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6"/>
    <s v="BONIFICACIÓN POR SERVICIOS PRESTADOS"/>
    <s v="Nación"/>
    <x v="0"/>
    <s v="CSF"/>
    <n v="4511304"/>
    <n v="0"/>
    <n v="4511304"/>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4"/>
    <s v="SUELDO BÁSICO"/>
    <s v="Nación"/>
    <x v="0"/>
    <s v="CSF"/>
    <n v="58753300"/>
    <n v="0"/>
    <n v="58753300"/>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7"/>
    <s v="PRIMA DE VACACIONES"/>
    <s v="Nación"/>
    <x v="0"/>
    <s v="CSF"/>
    <n v="6256248"/>
    <n v="0"/>
    <n v="6256248"/>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10"/>
    <s v="SUELDO DE VACACIONES"/>
    <s v="Nación"/>
    <x v="0"/>
    <s v="CSF"/>
    <n v="5455173"/>
    <n v="0"/>
    <n v="5455173"/>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8"/>
    <s v="PRIMA TÉCNICA NO SALARIAL"/>
    <s v="Nación"/>
    <x v="0"/>
    <s v="CSF"/>
    <n v="2354967"/>
    <n v="0"/>
    <n v="2354967"/>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620"/>
    <n v="43937"/>
    <d v="2020-04-16T13:39:00"/>
    <s v="Gasto"/>
    <s v="Con Compromiso"/>
    <n v="2"/>
    <x v="0"/>
    <x v="15"/>
    <s v="APORTES AL ICBF"/>
    <s v="Nación"/>
    <x v="0"/>
    <s v="CSF"/>
    <n v="2182200"/>
    <n v="0"/>
    <n v="21822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3"/>
    <s v="APORTES AL SENA"/>
    <s v="Nación"/>
    <x v="0"/>
    <s v="CSF"/>
    <n v="1455300"/>
    <n v="0"/>
    <n v="14553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1"/>
    <s v="PENSIONES"/>
    <s v="Nación"/>
    <x v="0"/>
    <s v="CSF"/>
    <n v="7469100"/>
    <n v="-6068300"/>
    <n v="14008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4"/>
    <s v="CAJAS DE COMPENSACIÓN FAMILIAR"/>
    <s v="Nación"/>
    <x v="0"/>
    <s v="CSF"/>
    <n v="2909000"/>
    <n v="0"/>
    <n v="29090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2"/>
    <s v="APORTES GENERALES AL SISTEMA DE RIESGOS LABORALES"/>
    <s v="Nación"/>
    <x v="0"/>
    <s v="CSF"/>
    <n v="629300"/>
    <n v="0"/>
    <n v="6293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6"/>
    <s v="SALUD"/>
    <s v="Nación"/>
    <x v="0"/>
    <s v="CSF"/>
    <n v="5377900"/>
    <n v="0"/>
    <n v="53779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720"/>
    <n v="43970"/>
    <d v="2020-05-19T08:21:00"/>
    <s v="Gasto"/>
    <s v="Con Compromiso"/>
    <n v="2"/>
    <x v="0"/>
    <x v="20"/>
    <s v="IMPUESTO DE INDUSTRIA Y COMERCIO"/>
    <s v="Propios"/>
    <x v="1"/>
    <s v="CSF"/>
    <n v="5000"/>
    <n v="0"/>
    <n v="5000"/>
    <n v="0"/>
    <s v="VR, PAGO POR CONCEPTO DEL ICA CORRESPONDIENTE AL MES DE ABRIL / 2020"/>
    <n v="3220"/>
    <s v="4920 "/>
    <s v="4720 "/>
    <s v="27120 "/>
    <s v="122888420 "/>
    <n v="0"/>
    <x v="0"/>
  </r>
  <r>
    <n v="2820"/>
    <n v="43970"/>
    <d v="2020-05-19T12:25:00"/>
    <s v="Gasto"/>
    <s v="Con Compromiso"/>
    <n v="2"/>
    <x v="0"/>
    <x v="4"/>
    <s v="SUELDO BÁSICO"/>
    <s v="Nación"/>
    <x v="0"/>
    <s v="CSF"/>
    <n v="54682984"/>
    <n v="0"/>
    <n v="54682984"/>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9"/>
    <s v="BONIFICACIÓN ESPECIAL DE RECREACIÓN"/>
    <s v="Nación"/>
    <x v="0"/>
    <s v="CSF"/>
    <n v="750873"/>
    <n v="0"/>
    <n v="750873"/>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3"/>
    <s v="SUBSIDIO DE ALIMENTACIÓN"/>
    <s v="Nación"/>
    <x v="0"/>
    <s v="CSF"/>
    <n v="1260269"/>
    <n v="0"/>
    <n v="1260269"/>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7"/>
    <s v="PRIMA DE VACACIONES"/>
    <s v="Nación"/>
    <x v="0"/>
    <s v="CSF"/>
    <n v="10239909"/>
    <n v="0"/>
    <n v="10239909"/>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8"/>
    <s v="PRIMA TÉCNICA NO SALARIAL"/>
    <s v="Nación"/>
    <x v="0"/>
    <s v="CSF"/>
    <n v="2354967"/>
    <n v="0"/>
    <n v="2354967"/>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5"/>
    <s v="AUXILIO DE TRANSPORTE "/>
    <s v="Nación"/>
    <x v="0"/>
    <s v="CSF"/>
    <n v="1755375"/>
    <n v="0"/>
    <n v="1755375"/>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6"/>
    <s v="BONIFICACIÓN POR SERVICIOS PRESTADOS"/>
    <s v="Nación"/>
    <x v="0"/>
    <s v="CSF"/>
    <n v="4110558"/>
    <n v="0"/>
    <n v="4110558"/>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10"/>
    <s v="SUELDO DE VACACIONES"/>
    <s v="Nación"/>
    <x v="0"/>
    <s v="CSF"/>
    <n v="11255812"/>
    <n v="0"/>
    <n v="11255812"/>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920"/>
    <n v="43972"/>
    <d v="2020-05-21T14:45:00"/>
    <s v="Gasto"/>
    <s v="Con Compromiso"/>
    <n v="2"/>
    <x v="0"/>
    <x v="16"/>
    <s v="SALUD"/>
    <s v="Nación"/>
    <x v="0"/>
    <s v="CSF"/>
    <n v="5262900"/>
    <n v="0"/>
    <n v="5262900"/>
    <n v="13860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5"/>
    <s v="APORTES AL ICBF"/>
    <s v="Nación"/>
    <x v="0"/>
    <s v="CSF"/>
    <n v="2256700"/>
    <n v="0"/>
    <n v="22567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1"/>
    <s v="PENSIONES"/>
    <s v="Nación"/>
    <x v="0"/>
    <s v="CSF"/>
    <n v="7429000"/>
    <n v="0"/>
    <n v="7429000"/>
    <n v="3640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4"/>
    <s v="CAJAS DE COMPENSACIÓN FAMILIAR"/>
    <s v="Nación"/>
    <x v="0"/>
    <s v="CSF"/>
    <n v="3008000"/>
    <n v="0"/>
    <n v="30080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2"/>
    <s v="APORTES GENERALES AL SISTEMA DE RIESGOS LABORALES"/>
    <s v="Nación"/>
    <x v="0"/>
    <s v="CSF"/>
    <n v="576700"/>
    <n v="0"/>
    <n v="5767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3"/>
    <s v="APORTES AL SENA"/>
    <s v="Nación"/>
    <x v="0"/>
    <s v="CSF"/>
    <n v="1504700"/>
    <n v="0"/>
    <n v="15047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3020"/>
    <n v="43984"/>
    <d v="2020-06-02T09:57:00"/>
    <s v="Gasto"/>
    <s v="Con Compromiso"/>
    <n v="2"/>
    <x v="0"/>
    <x v="26"/>
    <s v="PRIMA DE SERVICIO"/>
    <s v="Nación"/>
    <x v="0"/>
    <s v="CSF"/>
    <n v="66298945"/>
    <n v="0"/>
    <n v="66298945"/>
    <n v="0"/>
    <s v="VR, POR CONCEPTO DEL PAGO DE LA PRIMA DE SERVICIOS, AL PERSONAL DE PLANTA DE LA DIRECCION TERRITORIAL ATLANTICO VIG.2020"/>
    <n v="3520"/>
    <s v="5420 "/>
    <s v="-0"/>
    <s v="33520, 33620, 33720, 33820, 33920, 34020, 34120, 34220, 34320, 34420, 34520, 34620, 34720, 34820, 34920, 35020, 35120, 35220, 35320, 35420, 35520, 35620, 35720, 35820, 35920, 36020, 36120, 36220, 36320, 36420, 36520, 36620 "/>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
    <n v="0"/>
    <x v="0"/>
  </r>
  <r>
    <n v="3120"/>
    <n v="43992"/>
    <d v="2020-06-10T09:27:00"/>
    <s v="Gasto"/>
    <s v="Con Compromiso"/>
    <n v="2"/>
    <x v="0"/>
    <x v="20"/>
    <s v="IMPUESTO DE INDUSTRIA Y COMERCIO"/>
    <s v="Propios"/>
    <x v="1"/>
    <s v="CSF"/>
    <n v="6000"/>
    <n v="0"/>
    <n v="6000"/>
    <n v="0"/>
    <s v="VALOR PARA PAGO DE ICA DEL MES DE MAYO/2020"/>
    <n v="3620"/>
    <s v="5720 "/>
    <s v="6220 "/>
    <s v="37220 "/>
    <s v="150124020 "/>
    <n v="0"/>
    <x v="0"/>
  </r>
  <r>
    <n v="3220"/>
    <n v="43992"/>
    <d v="2020-06-10T15:22:00"/>
    <s v="Gasto"/>
    <s v="Con Compromiso"/>
    <n v="2"/>
    <x v="0"/>
    <x v="7"/>
    <s v="PRIMA DE VACACIONES"/>
    <s v="Nación"/>
    <x v="0"/>
    <s v="CSF"/>
    <n v="2113090"/>
    <n v="0"/>
    <n v="2113090"/>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10"/>
    <s v="SUELDO DE VACACIONES"/>
    <s v="Nación"/>
    <x v="0"/>
    <s v="CSF"/>
    <n v="2454803"/>
    <n v="0"/>
    <n v="2454803"/>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9"/>
    <s v="BONIFICACIÓN ESPECIAL DE RECREACIÓN"/>
    <s v="Nación"/>
    <x v="0"/>
    <s v="CSF"/>
    <n v="167083"/>
    <n v="0"/>
    <n v="167083"/>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8"/>
    <s v="PRIMA TÉCNICA NO SALARIAL"/>
    <s v="Nación"/>
    <x v="0"/>
    <s v="CSF"/>
    <n v="2354967"/>
    <n v="0"/>
    <n v="2354967"/>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4"/>
    <s v="SUELDO BÁSICO"/>
    <s v="Nación"/>
    <x v="0"/>
    <s v="CSF"/>
    <n v="49757428"/>
    <n v="0"/>
    <n v="49757428"/>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3"/>
    <s v="SUBSIDIO DE ALIMENTACIÓN"/>
    <s v="Nación"/>
    <x v="0"/>
    <s v="CSF"/>
    <n v="1002486"/>
    <n v="0"/>
    <n v="1002486"/>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5"/>
    <s v="AUXILIO DE TRANSPORTE "/>
    <s v="Nación"/>
    <x v="0"/>
    <s v="CSF"/>
    <n v="1429670"/>
    <n v="0"/>
    <n v="1429670"/>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320"/>
    <n v="44001"/>
    <d v="2020-06-19T15:17:00"/>
    <s v="Gasto"/>
    <s v="Con Compromiso"/>
    <n v="2"/>
    <x v="0"/>
    <x v="15"/>
    <s v="APORTES AL ICBF"/>
    <s v="Nación"/>
    <x v="0"/>
    <s v="CSF"/>
    <n v="3879300"/>
    <n v="0"/>
    <n v="38793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3"/>
    <s v="APORTES AL SENA"/>
    <s v="Nación"/>
    <x v="0"/>
    <s v="CSF"/>
    <n v="2586800"/>
    <n v="0"/>
    <n v="25868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1"/>
    <s v="PENSIONES"/>
    <s v="Nación"/>
    <x v="0"/>
    <s v="CSF"/>
    <n v="7050400"/>
    <n v="0"/>
    <n v="70504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2"/>
    <s v="APORTES GENERALES AL SISTEMA DE RIESGOS LABORALES"/>
    <s v="Nación"/>
    <x v="0"/>
    <s v="CSF"/>
    <n v="539200"/>
    <n v="0"/>
    <n v="5392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6"/>
    <s v="SALUD"/>
    <s v="Nación"/>
    <x v="0"/>
    <s v="CSF"/>
    <n v="4994500"/>
    <n v="0"/>
    <n v="49945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4"/>
    <s v="CAJAS DE COMPENSACIÓN FAMILIAR"/>
    <s v="Nación"/>
    <x v="0"/>
    <s v="CSF"/>
    <n v="5171600"/>
    <n v="0"/>
    <n v="51716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420"/>
    <n v="44008"/>
    <d v="2020-06-26T11:35:00"/>
    <s v="Gasto"/>
    <s v="Con Compromiso"/>
    <n v="200"/>
    <x v="3"/>
    <x v="27"/>
    <s v="ADQUISICIÓN DE BIENES Y SERVICIOS - SEDES MANTENIDAS - FORTALECIMIENTO DE LA INFRAESTRUCTURA FÍSICA DEL IGAC A NIVEL  NACIONAL"/>
    <s v="Nación"/>
    <x v="0"/>
    <s v="CSF"/>
    <n v="5005625"/>
    <n v="0"/>
    <n v="5005625"/>
    <n v="0"/>
    <s v="Instalación de Ventanillas en atencion al publico"/>
    <n v="3920"/>
    <s v="6620 "/>
    <s v="-0"/>
    <s v="-0"/>
    <s v="-0"/>
    <n v="0"/>
    <x v="1"/>
  </r>
  <r>
    <n v="3520"/>
    <n v="44008"/>
    <d v="2020-06-26T11:39:00"/>
    <s v="Gasto"/>
    <s v="Generado"/>
    <n v="200"/>
    <x v="3"/>
    <x v="27"/>
    <s v="ADQUISICIÓN DE BIENES Y SERVICIOS - SEDES MANTENIDAS - FORTALECIMIENTO DE LA INFRAESTRUCTURA FÍSICA DEL IGAC A NIVEL  NACIONAL"/>
    <s v="Nación"/>
    <x v="0"/>
    <s v="CSF"/>
    <n v="2479960"/>
    <n v="0"/>
    <n v="2479960"/>
    <n v="2479960"/>
    <s v="compra gas refrigerante 4410, para el sistema de aire acondicionado_x000a_"/>
    <n v="4020"/>
    <s v="-0"/>
    <s v="-0"/>
    <s v="-0"/>
    <s v="-0"/>
    <n v="0"/>
    <x v="1"/>
  </r>
  <r>
    <n v="3620"/>
    <n v="44026"/>
    <d v="2020-07-14T16:23:00"/>
    <s v="Gasto"/>
    <s v="Con Compromiso"/>
    <n v="2"/>
    <x v="0"/>
    <x v="20"/>
    <s v="IMPUESTO DE INDUSTRIA Y COMERCIO"/>
    <s v="Propios"/>
    <x v="1"/>
    <s v="CSF"/>
    <n v="3000"/>
    <n v="0"/>
    <n v="3000"/>
    <n v="0"/>
    <s v="VALOR POR CONCEPTO DE ICA CORRESPONDIENTE AL MES DE JUNIO/2020"/>
    <n v="4120"/>
    <s v="6520 "/>
    <s v="7320 "/>
    <s v="43420 "/>
    <s v="184993020 "/>
    <n v="0"/>
    <x v="0"/>
  </r>
  <r>
    <n v="3720"/>
    <n v="44029"/>
    <d v="2020-07-17T10:55:00"/>
    <s v="Gasto"/>
    <s v="Anulado"/>
    <n v="2"/>
    <x v="0"/>
    <x v="6"/>
    <s v="BONIFICACIÓN POR SERVICIOS PRESTADOS"/>
    <s v="Nación"/>
    <x v="0"/>
    <s v="CSF"/>
    <n v="737727"/>
    <n v="-737727"/>
    <n v="0"/>
    <n v="0"/>
    <s v="VALOR CORRESPONDIENTE A LA NOMINA DE SUELDOS DEL MES DE JULIO/2020 DE LA TERRITORIAL ATLANTICO"/>
    <n v="4320"/>
    <s v="-0"/>
    <s v="-0"/>
    <s v="-0"/>
    <s v="-0"/>
    <n v="0"/>
    <x v="0"/>
  </r>
  <r>
    <n v="3720"/>
    <n v="44029"/>
    <d v="2020-07-17T10:55:00"/>
    <s v="Gasto"/>
    <s v="Anulado"/>
    <n v="2"/>
    <x v="0"/>
    <x v="7"/>
    <s v="PRIMA DE VACACIONES"/>
    <s v="Nación"/>
    <x v="0"/>
    <s v="CSF"/>
    <n v="27171"/>
    <n v="-27171"/>
    <n v="0"/>
    <n v="0"/>
    <s v="VALOR CORRESPONDIENTE A LA NOMINA DE SUELDOS DEL MES DE JULIO/2020 DE LA TERRITORIAL ATLANTICO"/>
    <n v="4320"/>
    <s v="-0"/>
    <s v="-0"/>
    <s v="-0"/>
    <s v="-0"/>
    <n v="0"/>
    <x v="0"/>
  </r>
  <r>
    <n v="3720"/>
    <n v="44029"/>
    <d v="2020-07-17T10:55:00"/>
    <s v="Gasto"/>
    <s v="Anulado"/>
    <n v="2"/>
    <x v="0"/>
    <x v="28"/>
    <s v="AUXILIO DE CONECTIVIDAD DIGITAL "/>
    <s v="Nación"/>
    <x v="0"/>
    <s v="CSF"/>
    <n v="1799946"/>
    <n v="-1799946"/>
    <n v="0"/>
    <n v="0"/>
    <s v="VALOR CORRESPONDIENTE A LA NOMINA DE SUELDOS DEL MES DE JULIO/2020 DE LA TERRITORIAL ATLANTICO"/>
    <n v="4320"/>
    <s v="-0"/>
    <s v="-0"/>
    <s v="-0"/>
    <s v="-0"/>
    <n v="0"/>
    <x v="0"/>
  </r>
  <r>
    <n v="3720"/>
    <n v="44029"/>
    <d v="2020-07-17T10:55:00"/>
    <s v="Gasto"/>
    <s v="Anulado"/>
    <n v="2"/>
    <x v="0"/>
    <x v="8"/>
    <s v="PRIMA TÉCNICA NO SALARIAL"/>
    <s v="Nación"/>
    <x v="0"/>
    <s v="CSF"/>
    <n v="2354967"/>
    <n v="-2354967"/>
    <n v="0"/>
    <n v="0"/>
    <s v="VALOR CORRESPONDIENTE A LA NOMINA DE SUELDOS DEL MES DE JULIO/2020 DE LA TERRITORIAL ATLANTICO"/>
    <n v="4320"/>
    <s v="-0"/>
    <s v="-0"/>
    <s v="-0"/>
    <s v="-0"/>
    <n v="0"/>
    <x v="0"/>
  </r>
  <r>
    <n v="3720"/>
    <n v="44029"/>
    <d v="2020-07-17T10:55:00"/>
    <s v="Gasto"/>
    <s v="Anulado"/>
    <n v="2"/>
    <x v="0"/>
    <x v="3"/>
    <s v="SUBSIDIO DE ALIMENTACIÓN"/>
    <s v="Nación"/>
    <x v="0"/>
    <s v="CSF"/>
    <n v="1284503"/>
    <n v="-1284503"/>
    <n v="0"/>
    <n v="0"/>
    <s v="VALOR CORRESPONDIENTE A LA NOMINA DE SUELDOS DEL MES DE JULIO/2020 DE LA TERRITORIAL ATLANTICO"/>
    <n v="4320"/>
    <s v="-0"/>
    <s v="-0"/>
    <s v="-0"/>
    <s v="-0"/>
    <n v="0"/>
    <x v="0"/>
  </r>
  <r>
    <n v="3720"/>
    <n v="44029"/>
    <d v="2020-07-17T10:55:00"/>
    <s v="Gasto"/>
    <s v="Anulado"/>
    <n v="2"/>
    <x v="0"/>
    <x v="21"/>
    <s v="INCAPACIDADES (NO DE PENSIONES)"/>
    <s v="Nación"/>
    <x v="0"/>
    <s v="CSF"/>
    <n v="122860"/>
    <n v="-122860"/>
    <n v="0"/>
    <n v="0"/>
    <s v="VALOR CORRESPONDIENTE A LA NOMINA DE SUELDOS DEL MES DE JULIO/2020 DE LA TERRITORIAL ATLANTICO"/>
    <n v="4320"/>
    <s v="-0"/>
    <s v="-0"/>
    <s v="-0"/>
    <s v="-0"/>
    <n v="0"/>
    <x v="0"/>
  </r>
  <r>
    <n v="3720"/>
    <n v="44029"/>
    <d v="2020-07-17T10:55:00"/>
    <s v="Gasto"/>
    <s v="Anulado"/>
    <n v="2"/>
    <x v="0"/>
    <x v="4"/>
    <s v="SUELDO BÁSICO"/>
    <s v="Nación"/>
    <x v="0"/>
    <s v="CSF"/>
    <n v="55588584"/>
    <n v="-55588584"/>
    <n v="0"/>
    <n v="0"/>
    <s v="VALOR CORRESPONDIENTE A LA NOMINA DE SUELDOS DEL MES DE JULIO/2020 DE LA TERRITORIAL ATLANTICO"/>
    <n v="4320"/>
    <s v="-0"/>
    <s v="-0"/>
    <s v="-0"/>
    <s v="-0"/>
    <n v="0"/>
    <x v="0"/>
  </r>
  <r>
    <n v="3820"/>
    <n v="44029"/>
    <d v="2020-07-17T17:40:00"/>
    <s v="Gasto"/>
    <s v="Con Compromiso"/>
    <n v="2"/>
    <x v="0"/>
    <x v="6"/>
    <s v="BONIFICACIÓN POR SERVICIOS PRESTADOS"/>
    <s v="Nación"/>
    <x v="0"/>
    <s v="CSF"/>
    <n v="737727"/>
    <n v="0"/>
    <n v="737727"/>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28"/>
    <s v="AUXILIO DE CONECTIVIDAD DIGITAL "/>
    <s v="Nación"/>
    <x v="0"/>
    <s v="CSF"/>
    <n v="1799946"/>
    <n v="0"/>
    <n v="1799946"/>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10"/>
    <s v="SUELDO DE VACACIONES"/>
    <s v="Nación"/>
    <x v="0"/>
    <s v="CSF"/>
    <n v="2303918"/>
    <n v="620998"/>
    <n v="2924916"/>
    <n v="9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4"/>
    <s v="SUELDO BÁSICO"/>
    <s v="Nación"/>
    <x v="0"/>
    <s v="CSF"/>
    <n v="55945832"/>
    <n v="-349718"/>
    <n v="55596114"/>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3"/>
    <s v="SUBSIDIO DE ALIMENTACIÓN"/>
    <s v="Nación"/>
    <x v="0"/>
    <s v="CSF"/>
    <n v="1284503"/>
    <n v="0"/>
    <n v="1284503"/>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8"/>
    <s v="PRIMA TÉCNICA NO SALARIAL"/>
    <s v="Nación"/>
    <x v="0"/>
    <s v="CSF"/>
    <n v="2354967"/>
    <n v="0"/>
    <n v="2354967"/>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7"/>
    <s v="PRIMA DE VACACIONES"/>
    <s v="Nación"/>
    <x v="0"/>
    <s v="CSF"/>
    <n v="1928004"/>
    <n v="-17746"/>
    <n v="1910258"/>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9"/>
    <s v="BONIFICACIÓN ESPECIAL DE RECREACIÓN"/>
    <s v="Nación"/>
    <x v="0"/>
    <s v="CSF"/>
    <n v="227161"/>
    <n v="0"/>
    <n v="227161"/>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21"/>
    <s v="INCAPACIDADES (NO DE PENSIONES)"/>
    <s v="Nación"/>
    <x v="0"/>
    <s v="CSF"/>
    <n v="122860"/>
    <n v="0"/>
    <n v="122860"/>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920"/>
    <n v="44034"/>
    <d v="2020-07-22T11:53:00"/>
    <s v="Gasto"/>
    <s v="Con Compromiso"/>
    <n v="2"/>
    <x v="0"/>
    <x v="11"/>
    <s v="PENSIONES"/>
    <s v="Nación"/>
    <x v="0"/>
    <s v="CSF"/>
    <n v="7138400"/>
    <n v="0"/>
    <n v="71384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4"/>
    <s v="CAJAS DE COMPENSACIÓN FAMILIAR"/>
    <s v="Nación"/>
    <x v="0"/>
    <s v="CSF"/>
    <n v="2571300"/>
    <n v="0"/>
    <n v="25713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3"/>
    <s v="APORTES AL SENA"/>
    <s v="Nación"/>
    <x v="0"/>
    <s v="CSF"/>
    <n v="1286500"/>
    <n v="0"/>
    <n v="12865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2"/>
    <s v="APORTES GENERALES AL SISTEMA DE RIESGOS LABORALES"/>
    <s v="Nación"/>
    <x v="0"/>
    <s v="CSF"/>
    <n v="606000"/>
    <n v="0"/>
    <n v="6060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5"/>
    <s v="APORTES AL ICBF"/>
    <s v="Nación"/>
    <x v="0"/>
    <s v="CSF"/>
    <n v="1929000"/>
    <n v="0"/>
    <n v="19290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6"/>
    <s v="SALUD"/>
    <s v="Nación"/>
    <x v="0"/>
    <s v="CSF"/>
    <n v="5056700"/>
    <n v="0"/>
    <n v="50567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120"/>
    <n v="43873"/>
    <d v="2020-02-12T14:04:00"/>
    <s v="Gasto"/>
    <s v="Con Compromiso"/>
    <n v="25"/>
    <x v="4"/>
    <x v="29"/>
    <s v="GESTIÓN DEL PROYECTO IGAC - BM"/>
    <s v="Nación"/>
    <x v="3"/>
    <s v="CSF"/>
    <n v="146533333"/>
    <n v="-21466666"/>
    <n v="125066667"/>
    <n v="0"/>
    <s v=" Apoyar al Instituto Geográfico Agustín Codazzi IGAC como especialista financiero, en la planificación, ejecución, seguimiento y control financiero y contable de los recursos y compromisos adquiridos con la Banca Multilateral, en el marco del Proyect"/>
    <n v="420"/>
    <s v="320 "/>
    <s v="520 "/>
    <s v="520, 1120 "/>
    <s v="136251920, 171061320 "/>
    <n v="0"/>
    <x v="1"/>
  </r>
  <r>
    <n v="220"/>
    <n v="43873"/>
    <d v="2020-02-12T14:05:00"/>
    <s v="Gasto"/>
    <s v="Con Compromiso"/>
    <n v="25"/>
    <x v="4"/>
    <x v="29"/>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n v="520"/>
    <s v="220 "/>
    <s v="120 "/>
    <s v="320, 420, 820, 1520 "/>
    <s v="136249120, 136249420, 143781520, 175334120 "/>
    <n v="0"/>
    <x v="1"/>
  </r>
  <r>
    <n v="320"/>
    <n v="43873"/>
    <d v="2020-02-12T14:06:00"/>
    <s v="Gasto"/>
    <s v="Con Compromiso"/>
    <n v="25"/>
    <x v="4"/>
    <x v="29"/>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n v="620"/>
    <s v="120 "/>
    <s v="220 "/>
    <s v="120, 220, 620, 1420, 1720 "/>
    <s v="136247820, 136248320, 139370320, 174809020, 217406920 "/>
    <n v="0"/>
    <x v="1"/>
  </r>
  <r>
    <n v="420"/>
    <n v="43873"/>
    <d v="2020-02-12T14:08:00"/>
    <s v="Gasto"/>
    <s v="Con Compromiso"/>
    <n v="25"/>
    <x v="4"/>
    <x v="29"/>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n v="720"/>
    <s v="420, 720 "/>
    <s v="1020 "/>
    <s v="1020 "/>
    <s v="151797020 "/>
    <n v="0"/>
    <x v="1"/>
  </r>
  <r>
    <n v="520"/>
    <n v="43938"/>
    <d v="2020-04-17T14:51:00"/>
    <s v="Gasto"/>
    <s v="Con Compromiso"/>
    <n v="25"/>
    <x v="4"/>
    <x v="29"/>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n v="820"/>
    <s v="620 "/>
    <s v="920 "/>
    <s v="920, 1220, 1620 "/>
    <s v="145304520, 173791920, 217410320 "/>
    <n v="0"/>
    <x v="1"/>
  </r>
  <r>
    <n v="620"/>
    <n v="43938"/>
    <d v="2020-04-17T14:53:00"/>
    <s v="Gasto"/>
    <s v="Con Compromiso"/>
    <n v="25"/>
    <x v="4"/>
    <x v="29"/>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n v="920"/>
    <s v="520 "/>
    <s v="720 "/>
    <s v="720, 1320, 1820 "/>
    <s v="143321120, 173795020, 217409120 "/>
    <n v="0"/>
    <x v="1"/>
  </r>
  <r>
    <n v="720"/>
    <n v="44020"/>
    <d v="2020-07-08T14:20:00"/>
    <s v="Gasto"/>
    <s v="Generado"/>
    <n v="25"/>
    <x v="4"/>
    <x v="30"/>
    <s v="GESTIÓN DEL PROYECTO IGAC - BID"/>
    <s v="Nación"/>
    <x v="3"/>
    <s v="CSF"/>
    <n v="67045622"/>
    <n v="0"/>
    <n v="67045622"/>
    <n v="67045622"/>
    <s v="Apoyar al IGAC, desde el aspecto técnico y operativo, en la elaboración, estructuración de las especificaciones técnicas desde el componente catastral en el desarrollo de los procesos de contratación  “Programa Catastro Multipropósito Urbano – Rural&quot;"/>
    <n v="1120"/>
    <s v="-0"/>
    <s v="-0"/>
    <s v="-0"/>
    <s v="-0"/>
    <n v="0"/>
    <x v="1"/>
  </r>
  <r>
    <n v="820"/>
    <n v="44033"/>
    <d v="2020-07-21T10:34:00"/>
    <s v="Gasto"/>
    <s v="Generado"/>
    <n v="25"/>
    <x v="4"/>
    <x v="31"/>
    <s v="FORTALECIMIENTO INSTITUCIONAL CARTOGRÁFICA Y CATASTRAL PARA EL IGAC - BM"/>
    <s v="Nación"/>
    <x v="3"/>
    <s v="CSF"/>
    <n v="64743730"/>
    <n v="0"/>
    <n v="64743730"/>
    <n v="64743730"/>
    <s v="Apoyar al Instituto Geográfico Agustín Codazzi (IGAC), en el análisis y alineación de los procesos de la Entidad a su estructura organizacional, con el fin de identificar dentro de los mismos procesos reglas de negocio y puntos de validación, requeri"/>
    <n v="1220"/>
    <s v="-0"/>
    <s v="-0"/>
    <s v="-0"/>
    <s v="-0"/>
    <n v="0"/>
    <x v="1"/>
  </r>
  <r>
    <n v="920"/>
    <n v="44034"/>
    <d v="2020-07-22T16:14:00"/>
    <s v="Gasto"/>
    <s v="Generado"/>
    <n v="25"/>
    <x v="4"/>
    <x v="32"/>
    <s v="FORTALECIMIENTO TECNOLÓGICO DEL IGAC Y CREACIÓN DEL RMD - BID"/>
    <s v="Nación"/>
    <x v="3"/>
    <s v="CSF"/>
    <n v="67045622"/>
    <n v="0"/>
    <n v="67045622"/>
    <n v="67045622"/>
    <s v="Apoyar al Instituto Geográfico Agustín Codazzi (IGAC), desde el aspecto técnico y operativo, en la estructuración, elaboración de los términos de referencia y en el desarrollo de los procesos de contratación para adquisición de tecnología, requeridos"/>
    <n v="1420"/>
    <s v="-0"/>
    <s v="-0"/>
    <s v="-0"/>
    <s v="-0"/>
    <n v="0"/>
    <x v="1"/>
  </r>
  <r>
    <n v="1020"/>
    <n v="44034"/>
    <d v="2020-07-22T16:39:00"/>
    <s v="Gasto"/>
    <s v="Generado"/>
    <n v="25"/>
    <x v="4"/>
    <x v="30"/>
    <s v="GESTIÓN DEL PROYECTO IGAC - BID"/>
    <s v="Nación"/>
    <x v="3"/>
    <s v="CSF"/>
    <n v="67045622"/>
    <n v="0"/>
    <n v="67045622"/>
    <n v="67045622"/>
    <s v="Apoyar al Instituto Geográfico Agustín Codazzi (IGAC), desde el aspecto jurídico, en las actividades administrativas y de gestión de los procesos de selección y contratación financiados, total o parcialmente, con recursos de Banca Multilateral._x0009__x0009__x0009__x0009__x0009__x0009_"/>
    <n v="1520"/>
    <s v="-0"/>
    <s v="-0"/>
    <s v="-0"/>
    <s v="-0"/>
    <n v="0"/>
    <x v="1"/>
  </r>
  <r>
    <n v="1120"/>
    <n v="44046"/>
    <d v="2020-08-03T16:56:00"/>
    <s v="Gasto"/>
    <s v="Generado"/>
    <n v="25"/>
    <x v="4"/>
    <x v="33"/>
    <s v="INSUMOS GEODÉSICOS, CARTOGRÁFICOS Y LEVANTAMIENTO CATASTRAL - BM"/>
    <s v="Nación"/>
    <x v="3"/>
    <s v="CSF"/>
    <n v="49000000"/>
    <n v="0"/>
    <n v="49000000"/>
    <n v="49000000"/>
    <s v="Prestación de servicios profesionales para realizar el control de calidad temático en las diferentes etapas de la actualización de las Áreas Homogéneas de Tierra con fines de Catastro Multipropósito para garantizar la entrega oportuna de municipios _x0009_"/>
    <n v="3320"/>
    <s v="-0"/>
    <s v="-0"/>
    <s v="-0"/>
    <s v="-0"/>
    <n v="0"/>
    <x v="1"/>
  </r>
  <r>
    <n v="1220"/>
    <n v="44046"/>
    <d v="2020-08-03T16:58:00"/>
    <s v="Gasto"/>
    <s v="Generado"/>
    <n v="25"/>
    <x v="4"/>
    <x v="33"/>
    <s v="INSUMOS GEODÉSICOS, CARTOGRÁFICOS Y LEVANTAMIENTO CATASTRAL - BM"/>
    <s v="Nación"/>
    <x v="3"/>
    <s v="CSF"/>
    <n v="129000000"/>
    <n v="0"/>
    <n v="129000000"/>
    <n v="129000000"/>
    <s v="Prestación de servicios profesionales para realizar la actualización y empalme de las Áreas Homogéneas de Tierra con fines de Catastro Multipropósito, acorde con los requerimientos agrológicos, digitales, cartográficos y documentales _x0009__x0009__x0009__x0009__x0009__x0009__x0009__x0009__x0009__x0009__x0009__x0009__x0009__x0009__x0009__x0009_"/>
    <n v="3420"/>
    <s v="-0"/>
    <s v="-0"/>
    <s v="-0"/>
    <s v="-0"/>
    <n v="0"/>
    <x v="1"/>
  </r>
  <r>
    <n v="1320"/>
    <n v="44046"/>
    <d v="2020-08-03T17:00:00"/>
    <s v="Gasto"/>
    <s v="Generado"/>
    <n v="25"/>
    <x v="4"/>
    <x v="33"/>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_x0009__x0009__x0009__x0009_"/>
    <n v="3520"/>
    <s v="-0"/>
    <s v="-0"/>
    <s v="-0"/>
    <s v="-0"/>
    <n v="0"/>
    <x v="1"/>
  </r>
  <r>
    <n v="1420"/>
    <n v="44046"/>
    <d v="2020-08-03T17:02:00"/>
    <s v="Gasto"/>
    <s v="Generado"/>
    <n v="25"/>
    <x v="4"/>
    <x v="33"/>
    <s v="INSUMOS GEODÉSICOS, CARTOGRÁFICOS Y LEVANTAMIENTO CATASTRAL - BM"/>
    <s v="Nación"/>
    <x v="3"/>
    <s v="CSF"/>
    <n v="67500000"/>
    <n v="0"/>
    <n v="67500000"/>
    <n v="67500000"/>
    <s v="Prestación de servicios profesionales para la elaboración de cartografía geomorfológica con base en la interpretación de sensores remotos con un detalle de unidades hasta nivel de forma del terreno, con un rendimiento avanzado_x0009__x0009__x0009__x0009__x0009__x0009__x0009__x0009__x0009__x0009__x0009__x0009__x0009__x0009__x0009__x0009__x0009__x0009_"/>
    <n v="3620"/>
    <s v="-0"/>
    <s v="-0"/>
    <s v="-0"/>
    <s v="-0"/>
    <n v="0"/>
    <x v="1"/>
  </r>
  <r>
    <n v="1520"/>
    <n v="44046"/>
    <d v="2020-08-03T17:04:00"/>
    <s v="Gasto"/>
    <s v="Generado"/>
    <n v="25"/>
    <x v="4"/>
    <x v="33"/>
    <s v="INSUMOS GEODÉSICOS, CARTOGRÁFICOS Y LEVANTAMIENTO CATASTRAL - BM"/>
    <s v="Nación"/>
    <x v="3"/>
    <s v="CSF"/>
    <n v="54000000"/>
    <n v="0"/>
    <n v="54000000"/>
    <n v="54000000"/>
    <s v="Prestación de servicios profesionales para la elaboración de cartografía geomorfológica con base en la interpretación de sensores remotos con un detalle de unidades hasta nivel de forma del terreno, con un rendimiento intermedio_x0009__x0009__x0009__x0009__x0009__x0009__x0009__x0009__x0009__x0009__x0009__x0009__x0009__x0009__x0009__x0009__x0009__x0009_"/>
    <n v="3720"/>
    <s v="-0"/>
    <s v="-0"/>
    <s v="-0"/>
    <s v="-0"/>
    <n v="0"/>
    <x v="1"/>
  </r>
  <r>
    <n v="1620"/>
    <n v="44046"/>
    <d v="2020-08-03T17:14:00"/>
    <s v="Gasto"/>
    <s v="Generado"/>
    <n v="25"/>
    <x v="4"/>
    <x v="33"/>
    <s v="INSUMOS GEODÉSICOS, CARTOGRÁFICOS Y LEVANTAMIENTO CATASTRAL - BM"/>
    <s v="Nación"/>
    <x v="3"/>
    <s v="CSF"/>
    <n v="28000000"/>
    <n v="0"/>
    <n v="28000000"/>
    <n v="28000000"/>
    <s v="Prestación de servicios profesionales para la elaboración de cartografía geomorfológica con base en la interpretación de sensores remotos con un detalle de unidades hasta nivel de forma del terreno, con un rendimiento intermedio, requeridos en el mar"/>
    <n v="3820"/>
    <s v="-0"/>
    <s v="-0"/>
    <s v="-0"/>
    <s v="-0"/>
    <n v="0"/>
    <x v="1"/>
  </r>
  <r>
    <n v="1720"/>
    <n v="44046"/>
    <d v="2020-08-03T17:16:00"/>
    <s v="Gasto"/>
    <s v="Generado"/>
    <n v="25"/>
    <x v="4"/>
    <x v="33"/>
    <s v="INSUMOS GEODÉSICOS, CARTOGRÁFICOS Y LEVANTAMIENTO CATASTRAL - BM"/>
    <s v="Nación"/>
    <x v="3"/>
    <s v="CSF"/>
    <n v="80000000"/>
    <n v="0"/>
    <n v="80000000"/>
    <n v="80000000"/>
    <s v="Prestación de servicios profesionales para realizar procesos de aerotriangulación y construcción de bloques fotogramétricos, requeridos en el marco del Proyecto denominado “Programa para la adopción e implementación de un Catastro Multipropósito Urba"/>
    <n v="3920"/>
    <s v="-0"/>
    <s v="-0"/>
    <s v="-0"/>
    <s v="-0"/>
    <n v="0"/>
    <x v="1"/>
  </r>
  <r>
    <n v="1820"/>
    <n v="44046"/>
    <d v="2020-08-03T17:18:00"/>
    <s v="Gasto"/>
    <s v="Generado"/>
    <n v="25"/>
    <x v="4"/>
    <x v="33"/>
    <s v="INSUMOS GEODÉSICOS, CARTOGRÁFICOS Y LEVANTAMIENTO CATASTRAL - BM"/>
    <s v="Nación"/>
    <x v="3"/>
    <s v="CSF"/>
    <n v="40000000"/>
    <n v="0"/>
    <n v="40000000"/>
    <n v="40000000"/>
    <s v="Prestación de servicios profesionales para realizar la estructuración final de la información cartográfica y alfanumérica y revisión digital de la información espacial temática de Áreas Homogéneas de Tierra con fines de Catastro Multipropósito, reque"/>
    <n v="4020"/>
    <s v="-0"/>
    <s v="-0"/>
    <s v="-0"/>
    <s v="-0"/>
    <n v="0"/>
    <x v="1"/>
  </r>
  <r>
    <n v="1920"/>
    <n v="44046"/>
    <d v="2020-08-03T17:21:00"/>
    <s v="Gasto"/>
    <s v="Generado"/>
    <n v="25"/>
    <x v="4"/>
    <x v="33"/>
    <s v="INSUMOS GEODÉSICOS, CARTOGRÁFICOS Y LEVANTAMIENTO CATASTRAL - BM"/>
    <s v="Nación"/>
    <x v="3"/>
    <s v="CSF"/>
    <n v="20000000"/>
    <n v="0"/>
    <n v="20000000"/>
    <n v="20000000"/>
    <s v="Prestación de servicios profesionales para realizar el control de calidad de la información cartográfica y alfanumérica, organización y manejo de la información espacial temática de Áreas Homogéneas de Tierra con fines de Catastro Multipropósito segú"/>
    <n v="4120"/>
    <s v="-0"/>
    <s v="-0"/>
    <s v="-0"/>
    <s v="-0"/>
    <n v="0"/>
    <x v="1"/>
  </r>
  <r>
    <n v="2020"/>
    <n v="44046"/>
    <d v="2020-08-03T17:23:00"/>
    <s v="Gasto"/>
    <s v="Generado"/>
    <n v="25"/>
    <x v="4"/>
    <x v="33"/>
    <s v="INSUMOS GEODÉSICOS, CARTOGRÁFICOS Y LEVANTAMIENTO CATASTRAL - BM"/>
    <s v="Nación"/>
    <x v="3"/>
    <s v="CSF"/>
    <n v="13000000"/>
    <n v="0"/>
    <n v="13000000"/>
    <n v="13000000"/>
    <s v="Prestación de servicios para realizar la generación de cartografía temática y demás información espacial temática de Áreas Homogéneas de Tierra con fines de Catastro Multipropósito según estándares establecidos, requeridos en el marco del Proyecto de"/>
    <n v="4220"/>
    <s v="-0"/>
    <s v="-0"/>
    <s v="-0"/>
    <s v="-0"/>
    <n v="0"/>
    <x v="1"/>
  </r>
  <r>
    <n v="2120"/>
    <n v="44046"/>
    <d v="2020-08-03T17:29:00"/>
    <s v="Gasto"/>
    <s v="Generado"/>
    <n v="25"/>
    <x v="4"/>
    <x v="33"/>
    <s v="INSUMOS GEODÉSICOS, CARTOGRÁFICOS Y LEVANTAMIENTO CATASTRAL - BM"/>
    <s v="Nación"/>
    <x v="3"/>
    <s v="CSF"/>
    <n v="13000000"/>
    <n v="0"/>
    <n v="13000000"/>
    <n v="13000000"/>
    <s v="Prestación de servicios para realizar la preparación y alistamiento de equipos, reactivos y materiales y apoyo en los diferentes procesos de análisis del Laboratorio Nacional de Suelos, requeridos en el marco del Proyecto denominado “Programa para la"/>
    <n v="4320"/>
    <s v="-0"/>
    <s v="-0"/>
    <s v="-0"/>
    <s v="-0"/>
    <n v="0"/>
    <x v="1"/>
  </r>
  <r>
    <n v="2220"/>
    <n v="44046"/>
    <d v="2020-08-03T17:32:00"/>
    <s v="Gasto"/>
    <s v="Generado"/>
    <n v="25"/>
    <x v="4"/>
    <x v="33"/>
    <s v="INSUMOS GEODÉSICOS, CARTOGRÁFICOS Y LEVANTAMIENTO CATASTRAL - BM"/>
    <s v="Nación"/>
    <x v="3"/>
    <s v="CSF"/>
    <n v="13000000"/>
    <n v="0"/>
    <n v="13000000"/>
    <n v="13000000"/>
    <s v="Prestación de servicios para realizar el apoyo a las laborales de campo y manejo logístico durante el levantamiento de la información de Áreas Homogéneas de Tierra con fines de Catastro Multipropósito de acuerdo a las necesidades del proceso, requeri"/>
    <n v="4420"/>
    <s v="-0"/>
    <s v="-0"/>
    <s v="-0"/>
    <s v="-0"/>
    <n v="0"/>
    <x v="1"/>
  </r>
  <r>
    <n v="2320"/>
    <n v="44048"/>
    <d v="2020-08-05T11:02:00"/>
    <s v="Gasto"/>
    <s v="Generado"/>
    <n v="25"/>
    <x v="4"/>
    <x v="32"/>
    <s v="FORTALECIMIENTO TECNOLÓGICO DEL IGAC Y CREACIÓN DEL RMD - BID"/>
    <s v="Nación"/>
    <x v="3"/>
    <s v="CSF"/>
    <n v="50726075"/>
    <n v="0"/>
    <n v="50726075"/>
    <n v="50726075"/>
    <s v="Apoyar al Instituto Geográfico Agustín Codazzi (IGAC), para soportar, analizar, diseñar e implementar la arquitectura de sistemas de información georreferenciados de la entidad y para la operación y cumplimiento de los objetivos de catastro multiprop"/>
    <n v="1620"/>
    <s v="-0"/>
    <s v="-0"/>
    <s v="-0"/>
    <s v="-0"/>
    <n v="0"/>
    <x v="1"/>
  </r>
  <r>
    <n v="2420"/>
    <n v="44048"/>
    <d v="2020-08-05T11:04:00"/>
    <s v="Gasto"/>
    <s v="Generado"/>
    <n v="25"/>
    <x v="4"/>
    <x v="32"/>
    <s v="FORTALECIMIENTO TECNOLÓGICO DEL IGAC Y CREACIÓN DEL RMD - BID"/>
    <s v="Nación"/>
    <x v="3"/>
    <s v="CSF"/>
    <n v="219910980"/>
    <n v="0"/>
    <n v="219910980"/>
    <n v="219910980"/>
    <s v="Apoyar al Instituto Geográfico Agustín Codazzi (IGAC), para soportar, mantener, actualizar, analizar, diseñar y desarrollar componentes de software para el cumplimiento de los objetivos del catastro multipropósito, requeridos en el marco del Proyecto"/>
    <n v="1720"/>
    <s v="-0"/>
    <s v="-0"/>
    <s v="-0"/>
    <s v="-0"/>
    <n v="0"/>
    <x v="1"/>
  </r>
  <r>
    <n v="2520"/>
    <n v="44048"/>
    <d v="2020-08-05T11:06:00"/>
    <s v="Gasto"/>
    <s v="Generado"/>
    <n v="25"/>
    <x v="4"/>
    <x v="32"/>
    <s v="FORTALECIMIENTO TECNOLÓGICO DEL IGAC Y CREACIÓN DEL RMD - BID"/>
    <s v="Nación"/>
    <x v="3"/>
    <s v="CSF"/>
    <n v="43982196"/>
    <n v="0"/>
    <n v="43982196"/>
    <n v="43982196"/>
    <s v="Apoyar al Instituto Geográfico Agustín Codazzi (IGAC), para elaborar, diseñar plantillas, flujos de navegación, estándares de diseño y componentes de software requeridos por la entidad para el cumplimiento de los objetivos del catastro multipropósito"/>
    <n v="1820"/>
    <s v="-0"/>
    <s v="-0"/>
    <s v="-0"/>
    <s v="-0"/>
    <n v="0"/>
    <x v="1"/>
  </r>
  <r>
    <n v="2620"/>
    <n v="44048"/>
    <d v="2020-08-05T11:08:00"/>
    <s v="Gasto"/>
    <s v="Generado"/>
    <n v="25"/>
    <x v="4"/>
    <x v="33"/>
    <s v="INSUMOS GEODÉSICOS, CARTOGRÁFICOS Y LEVANTAMIENTO CATASTRAL - BM"/>
    <s v="Nación"/>
    <x v="3"/>
    <s v="CSF"/>
    <n v="194663700"/>
    <n v="0"/>
    <n v="194663700"/>
    <n v="194663700"/>
    <s v=" Apoyar al Instituto Geográfico Agustín Codazzi (IGAC), en el análisis, elaboración y consolidación de la caracterización territorial para los municipios priorizados, desde cada uno de los procesos asignados y de conformidad con la metodología establ"/>
    <n v="2020"/>
    <s v="-0"/>
    <s v="-0"/>
    <s v="-0"/>
    <s v="-0"/>
    <n v="0"/>
    <x v="1"/>
  </r>
  <r>
    <n v="120"/>
    <n v="43839"/>
    <d v="2020-01-09T16:51:00"/>
    <s v="Gasto"/>
    <s v="Con Compromiso"/>
    <n v="3"/>
    <x v="5"/>
    <x v="0"/>
    <s v="SERVICIOS DE DISTRIBUCIÓN DE ELECTRICIDAD, GAS Y AGUA (POR CUENTA PROPIA)"/>
    <s v="Nación"/>
    <x v="0"/>
    <s v="CSF"/>
    <n v="92000000"/>
    <n v="0"/>
    <n v="92000000"/>
    <n v="38442018"/>
    <s v="SERVICIOS PUBLICOS TERRITORIAL VIGENCIA 2020"/>
    <n v="120"/>
    <s v="120, 220, 320, 420, 520, 1220, 1320, 1520, 1620, 2920, 3020, 3120, 3320, 4120, 4220, 4620, 4720, 4820, 4920, 5320, 5420, 5620, 5720, 5820, 5920, 6020, 6120, 7020, 7120, 7220, 7320, 7420, 7520, 7720, 7820, 7920, 8020, 8120, 8220, 8720, 8820 "/>
    <s v="120, 220, 320, 420, 520, 920, 1020, 1120, 1220, 2020, 2120, 2220, 2420, 2520, 2620, 4420, 4520, 4820, 4920, 5020, 5120, 7020, 7120, 7220, 7320, 7420, 7520, 9120, 9220, 9320, 9420, 9520, 11020, 11220, 11320, 11420, 11520, 11620, 11720, 13520, 13620 "/>
    <s v="2720, 2820, 2920, 3020, 3120, 4920, 5020, 5120, 5220, 9620, 9720, 9820, 10020, 10120, 10220, 16620, 16720, 17020, 17120, 21020, 21120, 22820, 22920, 23020, 23120, 23220, 23320, 36420, 36520, 36620, 36720, 36820, 38320, 38520, 38620, 38720, 38820, 38920, 39020, 45020, 45120 "/>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
    <n v="0"/>
    <x v="0"/>
  </r>
  <r>
    <n v="120"/>
    <n v="43839"/>
    <d v="2020-01-09T16:51:00"/>
    <s v="Gasto"/>
    <s v="Con Compromiso"/>
    <n v="3"/>
    <x v="5"/>
    <x v="1"/>
    <s v="SERVICIOS DE TELECOMUNICACIONES, TRANSMISIÓN Y SUMINISTRO DE INFORMACIÓN"/>
    <s v="Nación"/>
    <x v="0"/>
    <s v="CSF"/>
    <n v="9000000"/>
    <n v="0"/>
    <n v="9000000"/>
    <n v="6038239"/>
    <s v="SERVICIOS PUBLICOS TERRITORIAL VIGENCIA 2020"/>
    <n v="120"/>
    <s v="120, 220, 320, 420, 520, 1220, 1320, 1520, 1620, 2920, 3020, 3120, 3320, 4120, 4220, 4620, 4720, 4820, 4920, 5320, 5420, 5620, 5720, 5820, 5920, 6020, 6120, 7020, 7120, 7220, 7320, 7420, 7520, 7720, 7820, 7920, 8020, 8120, 8220, 8720, 8820 "/>
    <s v="120, 220, 320, 420, 520, 920, 1020, 1120, 1220, 2020, 2120, 2220, 2420, 2520, 2620, 4420, 4520, 4820, 4920, 5020, 5120, 7020, 7120, 7220, 7320, 7420, 7520, 9120, 9220, 9320, 9420, 9520, 11020, 11220, 11320, 11420, 11520, 11620, 11720, 13520, 13620 "/>
    <s v="2720, 2820, 2920, 3020, 3120, 4920, 5020, 5120, 5220, 9620, 9720, 9820, 10020, 10120, 10220, 16620, 16720, 17020, 17120, 21020, 21120, 22820, 22920, 23020, 23120, 23220, 23320, 36420, 36520, 36620, 36720, 36820, 38320, 38520, 38620, 38720, 38820, 38920, 39020, 45020, 45120 "/>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
    <n v="0"/>
    <x v="0"/>
  </r>
  <r>
    <n v="120"/>
    <n v="43839"/>
    <d v="2020-01-09T16:51:00"/>
    <s v="Gasto"/>
    <s v="Con Compromiso"/>
    <n v="3"/>
    <x v="5"/>
    <x v="2"/>
    <s v="SERVICIOS DE ALCANTARILLADO, RECOLECCIÓN, TRATAMIENTO Y DISPOSICIÓN DE DESECHOS Y OTROS SERVICIOS DE SANEAMIENTO AMBIENTAL"/>
    <s v="Nación"/>
    <x v="0"/>
    <s v="CSF"/>
    <n v="3000000"/>
    <n v="0"/>
    <n v="3000000"/>
    <n v="398375"/>
    <s v="SERVICIOS PUBLICOS TERRITORIAL VIGENCIA 2020"/>
    <n v="120"/>
    <s v="120, 220, 320, 420, 520, 1220, 1320, 1520, 1620, 2920, 3020, 3120, 3320, 4120, 4220, 4620, 4720, 4820, 4920, 5320, 5420, 5620, 5720, 5820, 5920, 6020, 6120, 7020, 7120, 7220, 7320, 7420, 7520, 7720, 7820, 7920, 8020, 8120, 8220, 8720, 8820 "/>
    <s v="120, 220, 320, 420, 520, 920, 1020, 1120, 1220, 2020, 2120, 2220, 2420, 2520, 2620, 4420, 4520, 4820, 4920, 5020, 5120, 7020, 7120, 7220, 7320, 7420, 7520, 9120, 9220, 9320, 9420, 9520, 11020, 11220, 11320, 11420, 11520, 11620, 11720, 13520, 13620 "/>
    <s v="2720, 2820, 2920, 3020, 3120, 4920, 5020, 5120, 5220, 9620, 9720, 9820, 10020, 10120, 10220, 16620, 16720, 17020, 17120, 21020, 21120, 22820, 22920, 23020, 23120, 23220, 23320, 36420, 36520, 36620, 36720, 36820, 38320, 38520, 38620, 38720, 38820, 38920, 39020, 45020, 45120 "/>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
    <n v="0"/>
    <x v="0"/>
  </r>
  <r>
    <n v="220"/>
    <n v="43852"/>
    <d v="2020-01-22T10:12:00"/>
    <s v="Gasto"/>
    <s v="Con Compromiso"/>
    <n v="3"/>
    <x v="5"/>
    <x v="3"/>
    <s v="SUBSIDIO DE ALIMENTACIÓN"/>
    <s v="Nación"/>
    <x v="0"/>
    <s v="CSF"/>
    <n v="676987"/>
    <n v="0"/>
    <n v="676987"/>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7"/>
    <s v="PRIMA DE VACACIONES"/>
    <s v="Nación"/>
    <x v="0"/>
    <s v="CSF"/>
    <n v="1331740"/>
    <n v="0"/>
    <n v="1331740"/>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4"/>
    <s v="SUELDO BÁSICO"/>
    <s v="Nación"/>
    <x v="0"/>
    <s v="CSF"/>
    <n v="36020056"/>
    <n v="0"/>
    <n v="36020056"/>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9"/>
    <s v="BONIFICACIÓN ESPECIAL DE RECREACIÓN"/>
    <s v="Nación"/>
    <x v="0"/>
    <s v="CSF"/>
    <n v="158945"/>
    <n v="0"/>
    <n v="158945"/>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5"/>
    <s v="AUXILIO DE TRANSPORTE "/>
    <s v="Nación"/>
    <x v="0"/>
    <s v="CSF"/>
    <n v="874259"/>
    <n v="0"/>
    <n v="874259"/>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21"/>
    <s v="INCAPACIDADES (NO DE PENSIONES)"/>
    <s v="Nación"/>
    <x v="0"/>
    <s v="CSF"/>
    <n v="459837"/>
    <n v="0"/>
    <n v="459837"/>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10"/>
    <s v="SUELDO DE VACACIONES"/>
    <s v="Nación"/>
    <x v="0"/>
    <s v="CSF"/>
    <n v="1864436"/>
    <n v="0"/>
    <n v="1864436"/>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8"/>
    <s v="PRIMA TÉCNICA NO SALARIAL"/>
    <s v="Nación"/>
    <x v="0"/>
    <s v="CSF"/>
    <n v="2240265"/>
    <n v="0"/>
    <n v="2240265"/>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320"/>
    <n v="43853"/>
    <d v="2020-01-23T09:03:00"/>
    <s v="Gasto"/>
    <s v="Con Compromiso"/>
    <n v="3"/>
    <x v="5"/>
    <x v="24"/>
    <s v="IMPUESTO PREDIAL Y SOBRETASA AMBIENTAL"/>
    <s v="Nación"/>
    <x v="0"/>
    <s v="CSF"/>
    <n v="52388004"/>
    <n v="0"/>
    <n v="52388004"/>
    <n v="0"/>
    <s v="FACTURA IMPUESTO PREDIAL DE LA SEDE IGAC TERRITORIAL BOLIVAR VIGENCIA 2020"/>
    <n v="320"/>
    <s v="920 "/>
    <s v="620 "/>
    <s v="4620 "/>
    <s v="10336620 "/>
    <n v="0"/>
    <x v="0"/>
  </r>
  <r>
    <n v="420"/>
    <n v="43853"/>
    <d v="2020-01-23T14:43:00"/>
    <s v="Gasto"/>
    <s v="Con Compromiso"/>
    <n v="3"/>
    <x v="5"/>
    <x v="11"/>
    <s v="PENSIONES"/>
    <s v="Nación"/>
    <x v="0"/>
    <s v="CSF"/>
    <n v="5430400"/>
    <n v="0"/>
    <n v="54304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6"/>
    <s v="SALUD"/>
    <s v="Nación"/>
    <x v="0"/>
    <s v="CSF"/>
    <n v="3846900"/>
    <n v="0"/>
    <n v="38469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5"/>
    <s v="APORTES AL ICBF"/>
    <s v="Nación"/>
    <x v="0"/>
    <s v="CSF"/>
    <n v="1426400"/>
    <n v="0"/>
    <n v="14264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2"/>
    <s v="APORTES GENERALES AL SISTEMA DE RIESGOS LABORALES"/>
    <s v="Nación"/>
    <x v="0"/>
    <s v="CSF"/>
    <n v="448900"/>
    <n v="0"/>
    <n v="4489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3"/>
    <s v="APORTES AL SENA"/>
    <s v="Nación"/>
    <x v="0"/>
    <s v="CSF"/>
    <n v="951000"/>
    <n v="0"/>
    <n v="9510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4"/>
    <s v="CAJAS DE COMPENSACIÓN FAMILIAR"/>
    <s v="Nación"/>
    <x v="0"/>
    <s v="CSF"/>
    <n v="1900800"/>
    <n v="0"/>
    <n v="19008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520"/>
    <n v="43866"/>
    <d v="2020-02-05T10:09:00"/>
    <s v="Gasto"/>
    <s v="Con Compromiso"/>
    <n v="3"/>
    <x v="5"/>
    <x v="18"/>
    <s v="SERVICIOS DE TRANSPORTE DE PASAJEROS"/>
    <s v="Nación"/>
    <x v="0"/>
    <s v="CSF"/>
    <n v="420000"/>
    <n v="0"/>
    <n v="420000"/>
    <n v="0"/>
    <s v="ANTICIPO DE VIATICOS Y GASTOS PARA CUMPLIR COMISION "/>
    <n v="520"/>
    <s v="1120 "/>
    <s v="720 "/>
    <s v="4720 "/>
    <s v="24216720 "/>
    <n v="0"/>
    <x v="0"/>
  </r>
  <r>
    <n v="520"/>
    <n v="43866"/>
    <d v="2020-02-05T10:09:00"/>
    <s v="Gasto"/>
    <s v="Con Compromiso"/>
    <n v="3"/>
    <x v="5"/>
    <x v="19"/>
    <s v="VIÁTICOS DE LOS FUNCIONARIOS EN COMISIÓN"/>
    <s v="Nación"/>
    <x v="0"/>
    <s v="CSF"/>
    <n v="1284623"/>
    <n v="0"/>
    <n v="1284623"/>
    <n v="0"/>
    <s v="ANTICIPO DE VIATICOS Y GASTOS PARA CUMPLIR COMISION "/>
    <n v="520"/>
    <s v="1120 "/>
    <s v="720 "/>
    <s v="4720 "/>
    <s v="24216720 "/>
    <n v="0"/>
    <x v="0"/>
  </r>
  <r>
    <n v="620"/>
    <n v="43872"/>
    <d v="2020-02-11T10:33:00"/>
    <s v="Gasto"/>
    <s v="Con Compromiso"/>
    <n v="3"/>
    <x v="5"/>
    <x v="18"/>
    <s v="SERVICIOS DE TRANSPORTE DE PASAJEROS"/>
    <s v="Nación"/>
    <x v="0"/>
    <s v="CSF"/>
    <n v="78400"/>
    <n v="0"/>
    <n v="78400"/>
    <n v="0"/>
    <s v="ANTICIPO DE VIATICOS Y GASTOS PARA CUMPLIR COMISION "/>
    <n v="620"/>
    <s v="1420 "/>
    <s v="820 "/>
    <s v="4820 "/>
    <s v="25809820 "/>
    <n v="0"/>
    <x v="0"/>
  </r>
  <r>
    <n v="620"/>
    <n v="43872"/>
    <d v="2020-02-11T10:33:00"/>
    <s v="Gasto"/>
    <s v="Con Compromiso"/>
    <n v="3"/>
    <x v="5"/>
    <x v="19"/>
    <s v="VIÁTICOS DE LOS FUNCIONARIOS EN COMISIÓN"/>
    <s v="Nación"/>
    <x v="0"/>
    <s v="CSF"/>
    <n v="258320"/>
    <n v="0"/>
    <n v="258320"/>
    <n v="0"/>
    <s v="ANTICIPO DE VIATICOS Y GASTOS PARA CUMPLIR COMISION "/>
    <n v="620"/>
    <s v="1420 "/>
    <s v="820 "/>
    <s v="4820 "/>
    <s v="25809820 "/>
    <n v="0"/>
    <x v="0"/>
  </r>
  <r>
    <n v="720"/>
    <n v="43874"/>
    <d v="2020-02-13T09:45:00"/>
    <s v="Gasto"/>
    <s v="Con Compromiso"/>
    <n v="3"/>
    <x v="5"/>
    <x v="34"/>
    <s v="SERVICIOS INMOBILIARIOS"/>
    <s v="Nación"/>
    <x v="0"/>
    <s v="CSF"/>
    <n v="69618645"/>
    <n v="9336630"/>
    <n v="78955275"/>
    <n v="0"/>
    <s v="CONTRATO DE ARRENDAMIENTO DE LOCAL PARA ARCHIVO DE FICHAS PREDIALES"/>
    <n v="720"/>
    <s v="2020, 8620 "/>
    <s v="5220 "/>
    <s v="21220, 22620, 22720, 28720, 36920, 43320 "/>
    <s v="105799220, 114100720, 114105620, 132507920, 167228420, 201979420 "/>
    <n v="0"/>
    <x v="0"/>
  </r>
  <r>
    <n v="820"/>
    <n v="43881"/>
    <d v="2020-02-20T08:43:00"/>
    <s v="Gasto"/>
    <s v="Con Compromiso"/>
    <n v="500"/>
    <x v="1"/>
    <x v="22"/>
    <s v="ADQUISICIÓN DE BIENES Y SERVICIOS - SERVICIO DE INFORMACIÓN CATASTRAL - ACTUALIZACIÓN  Y GESTIÓN CATASTRAL  NACIONAL"/>
    <s v="Nación"/>
    <x v="2"/>
    <s v="CSF"/>
    <n v="15959164"/>
    <n v="0"/>
    <n v="15959164"/>
    <n v="15394500"/>
    <s v="VIATICOS Y GASTOS DE COMISION PROCESO CONSERVACION CATASTRAL"/>
    <n v="820"/>
    <s v="3420, 3520 "/>
    <s v="2720, 2820 "/>
    <s v="10320, 10420 "/>
    <s v="63711620, 63713120 "/>
    <n v="0"/>
    <x v="1"/>
  </r>
  <r>
    <n v="920"/>
    <n v="43882"/>
    <d v="2020-02-21T10:19:00"/>
    <s v="Gasto"/>
    <s v="Generado"/>
    <n v="510"/>
    <x v="2"/>
    <x v="23"/>
    <s v="ADQUISICIÓN DE BIENES Y SERVICIOS - SERVICIO DE AVALÚOS - ACTUALIZACIÓN  Y GESTIÓN CATASTRAL  NACIONAL"/>
    <s v="Propios"/>
    <x v="1"/>
    <s v="CSF"/>
    <n v="2000000"/>
    <n v="0"/>
    <n v="2000000"/>
    <n v="2000000"/>
    <s v="VIATICOS Y GASTOS DE COMISION AVALUOS"/>
    <n v="1020"/>
    <s v="-0"/>
    <s v="-0"/>
    <s v="-0"/>
    <s v="-0"/>
    <n v="0"/>
    <x v="1"/>
  </r>
  <r>
    <n v="1020"/>
    <n v="43882"/>
    <d v="2020-02-21T12:17:00"/>
    <s v="Gasto"/>
    <s v="Con Compromiso"/>
    <n v="3"/>
    <x v="5"/>
    <x v="3"/>
    <s v="SUBSIDIO DE ALIMENTACIÓN"/>
    <s v="Nación"/>
    <x v="0"/>
    <s v="CSF"/>
    <n v="815318"/>
    <n v="0"/>
    <n v="815318"/>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8"/>
    <s v="PRIMA TÉCNICA NO SALARIAL"/>
    <s v="Nación"/>
    <x v="0"/>
    <s v="CSF"/>
    <n v="2240265"/>
    <n v="0"/>
    <n v="2240265"/>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4"/>
    <s v="SUELDO BÁSICO"/>
    <s v="Nación"/>
    <x v="0"/>
    <s v="CSF"/>
    <n v="43632572"/>
    <n v="0"/>
    <n v="43632572"/>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6"/>
    <s v="BONIFICACIÓN POR SERVICIOS PRESTADOS"/>
    <s v="Nación"/>
    <x v="0"/>
    <s v="CSF"/>
    <n v="1380275"/>
    <n v="0"/>
    <n v="1380275"/>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21"/>
    <s v="INCAPACIDADES (NO DE PENSIONES)"/>
    <s v="Nación"/>
    <x v="0"/>
    <s v="CSF"/>
    <n v="44845"/>
    <n v="0"/>
    <n v="44845"/>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5"/>
    <s v="AUXILIO DE TRANSPORTE "/>
    <s v="Nación"/>
    <x v="0"/>
    <s v="CSF"/>
    <n v="1025112"/>
    <n v="0"/>
    <n v="1025112"/>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120"/>
    <n v="43886"/>
    <d v="2020-02-25T13:31:00"/>
    <s v="Gasto"/>
    <s v="Con Compromiso"/>
    <n v="3"/>
    <x v="5"/>
    <x v="16"/>
    <s v="SALUD"/>
    <s v="Nación"/>
    <x v="0"/>
    <s v="CSF"/>
    <n v="3965200"/>
    <n v="0"/>
    <n v="39652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2"/>
    <s v="APORTES GENERALES AL SISTEMA DE RIESGOS LABORALES"/>
    <s v="Nación"/>
    <x v="0"/>
    <s v="CSF"/>
    <n v="594000"/>
    <n v="0"/>
    <n v="5940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5"/>
    <s v="APORTES AL ICBF"/>
    <s v="Nación"/>
    <x v="0"/>
    <s v="CSF"/>
    <n v="1449300"/>
    <n v="0"/>
    <n v="14493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3"/>
    <s v="APORTES AL SENA"/>
    <s v="Nación"/>
    <x v="0"/>
    <s v="CSF"/>
    <n v="966200"/>
    <n v="0"/>
    <n v="9662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1"/>
    <s v="PENSIONES"/>
    <s v="Nación"/>
    <x v="0"/>
    <s v="CSF"/>
    <n v="5597700"/>
    <n v="0"/>
    <n v="55977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4"/>
    <s v="CAJAS DE COMPENSACIÓN FAMILIAR"/>
    <s v="Nación"/>
    <x v="0"/>
    <s v="CSF"/>
    <n v="1931600"/>
    <n v="0"/>
    <n v="19316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220"/>
    <n v="43895"/>
    <d v="2020-03-05T09:09:00"/>
    <s v="Gasto"/>
    <s v="Con Compromiso"/>
    <n v="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n v="1220"/>
    <s v="3620, 3720, 3820, 3920 "/>
    <s v="3520, 3720, 3820, 4220 "/>
    <s v="15720, 15920, 16020, 16420, 21720, 22320, 22420, 22520, 28820, 29420, 29520, 29720, 37720, 37820, 37920, 38020, 44220, 44520, 44720, 44820 "/>
    <s v="84297920, 84308020, 84316920, 84339720, 108733820, 110436320, 110438120, 110447420, 138230220, 138266620, 138274020, 138277620, 172385020, 172386220, 172387520, 172388720, 208485320, 208488620, 208491120, 208492320 "/>
    <n v="0"/>
    <x v="1"/>
  </r>
  <r>
    <n v="1320"/>
    <n v="43895"/>
    <d v="2020-03-05T09:14:00"/>
    <s v="Gasto"/>
    <s v="Con Compromiso"/>
    <n v="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n v="1320"/>
    <s v="2520 "/>
    <s v="3420 "/>
    <s v="15620, 21820, 28920, 37420, 44920 "/>
    <s v="82821220, 110420620, 138248520, 172379520, 210583420 "/>
    <n v="0"/>
    <x v="1"/>
  </r>
  <r>
    <n v="1420"/>
    <n v="43895"/>
    <d v="2020-03-05T09:18:00"/>
    <s v="Gasto"/>
    <s v="Con Compromiso"/>
    <n v="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n v="1420"/>
    <s v="2620 "/>
    <s v="4020 "/>
    <s v="16220, 22020, 29620, 38120, 44620 "/>
    <s v="84329420, 110428120, 138276220, 172389320, 208489820 "/>
    <n v="0"/>
    <x v="1"/>
  </r>
  <r>
    <n v="1520"/>
    <n v="43895"/>
    <d v="2020-03-05T09:23:00"/>
    <s v="Gasto"/>
    <s v="Con Compromiso"/>
    <n v="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n v="1520"/>
    <s v="2120, 2220, 2320, 2420 "/>
    <s v="3220, 3620, 3920, 4320 "/>
    <s v="15420, 15820, 16120, 16520, 21320, 21420, 21520, 21620, 29120, 29220, 29820, 29920, 37020, 37120, 37220, 37320, 43920, 44020, 44120, 44320 "/>
    <s v="82817720, 84301420, 84325820, 84515020, 108714220, 108725420, 108728120, 108730520, 138258120, 138259620, 138282820, 138283820, 172374120, 172375420, 172376620, 172378320, 208452320, 208483120, 208484420, 208486320 "/>
    <n v="0"/>
    <x v="1"/>
  </r>
  <r>
    <n v="1620"/>
    <n v="43895"/>
    <d v="2020-03-05T09:29:00"/>
    <s v="Gasto"/>
    <s v="Con Compromiso"/>
    <n v="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n v="1620"/>
    <s v="2720 "/>
    <s v="4120 "/>
    <s v="16320, 21920, 29020, 37520, 43820 "/>
    <s v="84334820, 110426620, 138253020, 172380620, 208446920 "/>
    <n v="0"/>
    <x v="1"/>
  </r>
  <r>
    <n v="1720"/>
    <n v="43895"/>
    <d v="2020-03-05T11:54:00"/>
    <s v="Gasto"/>
    <s v="Con Compromiso"/>
    <n v="500"/>
    <x v="1"/>
    <x v="22"/>
    <s v="ADQUISICIÓN DE BIENES Y SERVICIOS - SERVICIO DE INFORMACIÓN CATASTRAL - ACTUALIZACIÓN  Y GESTIÓN CATASTRAL  NACIONAL"/>
    <s v="Nación"/>
    <x v="2"/>
    <s v="CSF"/>
    <n v="29500000"/>
    <n v="-2000000"/>
    <n v="27500000"/>
    <n v="0"/>
    <s v="PRESTACION DE SERVICIOS PERSONALES PARA ADELANTAR ACTIVIDADES DE RECONOCIMIENTO PREDIAL URBANO Y RURAL, EN ATENCION A LOS REQUERIMIENTOS ADMINISTRATIVOS Y JUDICIALES DEL PROCESO DE RESTITUCION DE TIERRAS EN LA DIRECCION TERRITORIAL BOLIVAR"/>
    <n v="1720"/>
    <s v="4020 "/>
    <s v="3320 "/>
    <s v="15520, 22120, 30020, 38220, 44420 "/>
    <s v="82819620, 110430220, 138285020, 172401620, 208487320 "/>
    <n v="0"/>
    <x v="1"/>
  </r>
  <r>
    <n v="1820"/>
    <n v="43895"/>
    <d v="2020-03-05T12:01:00"/>
    <s v="Gasto"/>
    <s v="Con Compromiso"/>
    <n v="500"/>
    <x v="1"/>
    <x v="22"/>
    <s v="ADQUISICIÓN DE BIENES Y SERVICIOS - SERVICIO DE INFORMACIÓN CATASTRAL - ACTUALIZACIÓN  Y GESTIÓN CATASTRAL  NACIONAL"/>
    <s v="Nación"/>
    <x v="2"/>
    <s v="CSF"/>
    <n v="36342100"/>
    <n v="-1000000"/>
    <n v="35342100"/>
    <n v="0"/>
    <s v="PRESTACION DE SERVICIOS PROFESIONALES PARA APOYAR A LA DIRECCIÓN TERRITORIAL BOLIVAR EN LOS REQUERMIENTOS DEL TRÁMITE ADMINISTRATIVO, JUDICIAL Y EL POSTFALLO DEL PROCESO DE RESTITUCIÓN DE TIERRAS EN EL MARCO DE LA LEY 1448 DE 2011 Y LA POLITICA INTEG"/>
    <n v="1820"/>
    <s v="2820 "/>
    <s v="3120 "/>
    <s v="15320, 22220, 29320, 37620, 43720 "/>
    <s v="82814420, 110431420, 138264820, 172384420, 208445720 "/>
    <n v="0"/>
    <x v="1"/>
  </r>
  <r>
    <n v="1920"/>
    <n v="43895"/>
    <d v="2020-03-05T12:15:00"/>
    <s v="Gasto"/>
    <s v="Con Compromiso"/>
    <n v="3"/>
    <x v="5"/>
    <x v="20"/>
    <s v="IMPUESTO DE INDUSTRIA Y COMERCIO"/>
    <s v="Propios"/>
    <x v="1"/>
    <s v="CSF"/>
    <n v="6164000"/>
    <n v="0"/>
    <n v="6164000"/>
    <n v="0"/>
    <s v="DECLARACION DE IMPUESTO DE INDUSTRIA Y COMERCIO AÑO GRAVABLE 2019"/>
    <n v="1920"/>
    <s v="3220 "/>
    <s v="2320 "/>
    <s v="9920 "/>
    <s v="53520120 "/>
    <n v="0"/>
    <x v="0"/>
  </r>
  <r>
    <n v="2020"/>
    <n v="43900"/>
    <d v="2020-03-10T14:58:00"/>
    <s v="Gasto"/>
    <s v="Generado"/>
    <n v="500"/>
    <x v="1"/>
    <x v="22"/>
    <s v="ADQUISICIÓN DE BIENES Y SERVICIOS - SERVICIO DE INFORMACIÓN CATASTRAL - ACTUALIZACIÓN  Y GESTIÓN CATASTRAL  NACIONAL"/>
    <s v="Nación"/>
    <x v="2"/>
    <s v="CSF"/>
    <n v="2000000"/>
    <n v="0"/>
    <n v="2000000"/>
    <n v="2000000"/>
    <s v="GASTOS DE MANUTENCION Y ALOJAMIENTO POR PRESTACION DE SERVICIOS PERSONALES PARA ADELANTAR ACTIVIDADES DE RECONOCIMIETNO PREDIAL URBANO Y RURAL, EN ATENCION A LOS REQUERIMIENTOS ADMINISTRATIVOS Y JUDICIALES DEL ´PROCESO DE RESTITUCION DE TIERRAS EN LA"/>
    <n v="2020"/>
    <s v="-0"/>
    <s v="-0"/>
    <s v="-0"/>
    <s v="-0"/>
    <n v="0"/>
    <x v="1"/>
  </r>
  <r>
    <n v="2120"/>
    <n v="43900"/>
    <d v="2020-03-10T15:04:00"/>
    <s v="Gasto"/>
    <s v="Generado"/>
    <n v="500"/>
    <x v="1"/>
    <x v="22"/>
    <s v="ADQUISICIÓN DE BIENES Y SERVICIOS - SERVICIO DE INFORMACIÓN CATASTRAL - ACTUALIZACIÓN  Y GESTIÓN CATASTRAL  NACIONAL"/>
    <s v="Nación"/>
    <x v="2"/>
    <s v="CSF"/>
    <n v="1000000"/>
    <n v="0"/>
    <n v="1000000"/>
    <n v="1000000"/>
    <s v="GASTOS DE MANUTENCION Y ALOJAMIENTO POR PRESTACION DE SERVICIOS PROFESIONALES PARA APOYAR A LA DIRECCION TERRITORIAL BOLIVAR EN LOS REQUERIMIENTOS DEL TRAMITE ADMINISTRATIVO, JUDICIAL Y EL POSTFALLO DEL PROCESO DE RESTITUCION DE TIERRAS EN EL MARCO D"/>
    <n v="2120"/>
    <s v="-0"/>
    <s v="-0"/>
    <s v="-0"/>
    <s v="-0"/>
    <n v="0"/>
    <x v="1"/>
  </r>
  <r>
    <n v="2220"/>
    <n v="43909"/>
    <d v="2020-03-19T15:20:00"/>
    <s v="Gasto"/>
    <s v="Con Compromiso"/>
    <n v="3"/>
    <x v="5"/>
    <x v="3"/>
    <s v="SUBSIDIO DE ALIMENTACIÓN"/>
    <s v="Nación"/>
    <x v="0"/>
    <s v="CSF"/>
    <n v="934781"/>
    <n v="0"/>
    <n v="934781"/>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5"/>
    <s v="AUXILIO DE TRANSPORTE "/>
    <s v="Nación"/>
    <x v="0"/>
    <s v="CSF"/>
    <n v="1333674"/>
    <n v="0"/>
    <n v="1333674"/>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6"/>
    <s v="BONIFICACIÓN POR SERVICIOS PRESTADOS"/>
    <s v="Nación"/>
    <x v="0"/>
    <s v="CSF"/>
    <n v="808397"/>
    <n v="0"/>
    <n v="808397"/>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7"/>
    <s v="PRIMA DE VACACIONES"/>
    <s v="Nación"/>
    <x v="0"/>
    <s v="CSF"/>
    <n v="412134"/>
    <n v="0"/>
    <n v="412134"/>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4"/>
    <s v="SUELDO BÁSICO"/>
    <s v="Nación"/>
    <x v="0"/>
    <s v="CSF"/>
    <n v="50759375"/>
    <n v="0"/>
    <n v="50759375"/>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10"/>
    <s v="SUELDO DE VACACIONES"/>
    <s v="Nación"/>
    <x v="0"/>
    <s v="CSF"/>
    <n v="540623"/>
    <n v="0"/>
    <n v="540623"/>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8"/>
    <s v="PRIMA TÉCNICA NO SALARIAL"/>
    <s v="Nación"/>
    <x v="0"/>
    <s v="CSF"/>
    <n v="2584371"/>
    <n v="0"/>
    <n v="2584371"/>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9"/>
    <s v="BONIFICACIÓN ESPECIAL DE RECREACIÓN"/>
    <s v="Nación"/>
    <x v="0"/>
    <s v="CSF"/>
    <n v="46672"/>
    <n v="0"/>
    <n v="46672"/>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21"/>
    <s v="INCAPACIDADES (NO DE PENSIONES)"/>
    <s v="Nación"/>
    <x v="0"/>
    <s v="CSF"/>
    <n v="744871"/>
    <n v="-698358"/>
    <n v="46513"/>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320"/>
    <n v="43917"/>
    <d v="2020-03-27T14:39:00"/>
    <s v="Gasto"/>
    <s v="Con Compromiso"/>
    <n v="3"/>
    <x v="5"/>
    <x v="13"/>
    <s v="APORTES AL SENA"/>
    <s v="Nación"/>
    <x v="0"/>
    <s v="CSF"/>
    <n v="1005500"/>
    <n v="0"/>
    <n v="10055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4"/>
    <s v="CAJAS DE COMPENSACIÓN FAMILIAR"/>
    <s v="Nación"/>
    <x v="0"/>
    <s v="CSF"/>
    <n v="2010000"/>
    <n v="0"/>
    <n v="20100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2"/>
    <s v="APORTES GENERALES AL SISTEMA DE RIESGOS LABORALES"/>
    <s v="Nación"/>
    <x v="0"/>
    <s v="CSF"/>
    <n v="633900"/>
    <n v="0"/>
    <n v="6339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1"/>
    <s v="PENSIONES"/>
    <s v="Nación"/>
    <x v="0"/>
    <s v="CSF"/>
    <n v="5776100"/>
    <n v="0"/>
    <n v="57761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5"/>
    <s v="APORTES AL ICBF"/>
    <s v="Nación"/>
    <x v="0"/>
    <s v="CSF"/>
    <n v="1507800"/>
    <n v="0"/>
    <n v="15078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6"/>
    <s v="SALUD"/>
    <s v="Nación"/>
    <x v="0"/>
    <s v="CSF"/>
    <n v="4091900"/>
    <n v="0"/>
    <n v="40919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420"/>
    <n v="43941"/>
    <d v="2020-04-20T09:52:00"/>
    <s v="Gasto"/>
    <s v="Con Compromiso"/>
    <n v="200"/>
    <x v="3"/>
    <x v="25"/>
    <s v="ADQUISICIÓN DE BIENES Y SERVICIOS - SERVICIO DE IMPLEMENTACIÓN SISTEMAS DE GESTIÓN - FORTALECIMIENTO DE LA GESTIÓN INSTITUCIONAL DEL IGAC A NIVEL   NACIONAL"/>
    <s v="Propios"/>
    <x v="1"/>
    <s v="CSF"/>
    <n v="24269760"/>
    <n v="0"/>
    <n v="24269760"/>
    <n v="0"/>
    <s v="SERVICIO DE IMPLEMENTACION SISTEMA DE GESTION - FORTALECIMIENTO DE LA GESTION INSTITUCIONAL DEL IGAC NIVEL NACIONAL"/>
    <n v="2420"/>
    <s v="5520 "/>
    <s v="9020 "/>
    <s v="30120, 38420, 45220 "/>
    <s v="142919120, 177462220, 216149920 "/>
    <n v="0"/>
    <x v="1"/>
  </r>
  <r>
    <n v="2520"/>
    <n v="43944"/>
    <d v="2020-04-23T20:40:00"/>
    <s v="Gasto"/>
    <s v="Con Compromiso"/>
    <n v="3"/>
    <x v="5"/>
    <x v="3"/>
    <s v="SUBSIDIO DE ALIMENTACIÓN"/>
    <s v="Nación"/>
    <x v="0"/>
    <s v="CSF"/>
    <n v="859274"/>
    <n v="0"/>
    <n v="859274"/>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6"/>
    <s v="BONIFICACIÓN POR SERVICIOS PRESTADOS"/>
    <s v="Nación"/>
    <x v="0"/>
    <s v="CSF"/>
    <n v="756426"/>
    <n v="0"/>
    <n v="756426"/>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8"/>
    <s v="PRIMA TÉCNICA NO SALARIAL"/>
    <s v="Nación"/>
    <x v="0"/>
    <s v="CSF"/>
    <n v="2354967"/>
    <n v="0"/>
    <n v="2354967"/>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4"/>
    <s v="SUELDO BÁSICO"/>
    <s v="Nación"/>
    <x v="0"/>
    <s v="CSF"/>
    <n v="47586580"/>
    <n v="0"/>
    <n v="47586580"/>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5"/>
    <s v="AUXILIO DE TRANSPORTE "/>
    <s v="Nación"/>
    <x v="0"/>
    <s v="CSF"/>
    <n v="1131394"/>
    <n v="0"/>
    <n v="1131394"/>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620"/>
    <n v="43949"/>
    <d v="2020-04-28T15:40:00"/>
    <s v="Gasto"/>
    <s v="Con Compromiso"/>
    <n v="3"/>
    <x v="5"/>
    <x v="14"/>
    <s v="CAJAS DE COMPENSACIÓN FAMILIAR"/>
    <s v="Nación"/>
    <x v="0"/>
    <s v="CSF"/>
    <n v="2014400"/>
    <n v="0"/>
    <n v="20144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6"/>
    <s v="SALUD"/>
    <s v="Nación"/>
    <x v="0"/>
    <s v="CSF"/>
    <n v="4109400"/>
    <n v="0"/>
    <n v="41094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1"/>
    <s v="PENSIONES"/>
    <s v="Nación"/>
    <x v="0"/>
    <s v="CSF"/>
    <n v="1088000"/>
    <n v="0"/>
    <n v="10880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2"/>
    <s v="APORTES GENERALES AL SISTEMA DE RIESGOS LABORALES"/>
    <s v="Nación"/>
    <x v="0"/>
    <s v="CSF"/>
    <n v="621000"/>
    <n v="0"/>
    <n v="6210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5"/>
    <s v="APORTES AL ICBF"/>
    <s v="Nación"/>
    <x v="0"/>
    <s v="CSF"/>
    <n v="1511200"/>
    <n v="0"/>
    <n v="15112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3"/>
    <s v="APORTES AL SENA"/>
    <s v="Nación"/>
    <x v="0"/>
    <s v="CSF"/>
    <n v="1007600"/>
    <n v="0"/>
    <n v="10076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720"/>
    <n v="43970"/>
    <d v="2020-05-19T17:48:00"/>
    <s v="Gasto"/>
    <s v="Con Compromiso"/>
    <n v="3"/>
    <x v="5"/>
    <x v="14"/>
    <s v="CAJAS DE COMPENSACIÓN FAMILIAR"/>
    <s v="Nación"/>
    <x v="0"/>
    <s v="CSF"/>
    <n v="196100"/>
    <n v="0"/>
    <n v="1961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5"/>
    <s v="APORTES AL ICBF"/>
    <s v="Nación"/>
    <x v="0"/>
    <s v="CSF"/>
    <n v="145800"/>
    <n v="0"/>
    <n v="1458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1"/>
    <s v="PENSIONES"/>
    <s v="Nación"/>
    <x v="0"/>
    <s v="CSF"/>
    <n v="564200"/>
    <n v="0"/>
    <n v="5642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6"/>
    <s v="SALUD"/>
    <s v="Nación"/>
    <x v="0"/>
    <s v="CSF"/>
    <n v="399900"/>
    <n v="0"/>
    <n v="3999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2"/>
    <s v="APORTES GENERALES AL SISTEMA DE RIESGOS LABORALES"/>
    <s v="Nación"/>
    <x v="0"/>
    <s v="CSF"/>
    <n v="53500"/>
    <n v="0"/>
    <n v="535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3"/>
    <s v="APORTES AL SENA"/>
    <s v="Nación"/>
    <x v="0"/>
    <s v="CSF"/>
    <n v="98000"/>
    <n v="0"/>
    <n v="980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820"/>
    <n v="43972"/>
    <d v="2020-05-21T17:12:00"/>
    <s v="Gasto"/>
    <s v="Con Compromiso"/>
    <n v="3"/>
    <x v="5"/>
    <x v="5"/>
    <s v="AUXILIO DE TRANSPORTE "/>
    <s v="Nación"/>
    <x v="0"/>
    <s v="CSF"/>
    <n v="1131394"/>
    <n v="0"/>
    <n v="1131394"/>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9"/>
    <s v="BONIFICACIÓN ESPECIAL DE RECREACIÓN"/>
    <s v="Nación"/>
    <x v="0"/>
    <s v="CSF"/>
    <n v="199221"/>
    <n v="0"/>
    <n v="199221"/>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4"/>
    <s v="SUELDO BÁSICO"/>
    <s v="Nación"/>
    <x v="0"/>
    <s v="CSF"/>
    <n v="47586580"/>
    <n v="0"/>
    <n v="47586580"/>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10"/>
    <s v="SUELDO DE VACACIONES"/>
    <s v="Nación"/>
    <x v="0"/>
    <s v="CSF"/>
    <n v="3048740"/>
    <n v="0"/>
    <n v="3048740"/>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8"/>
    <s v="PRIMA TÉCNICA NO SALARIAL"/>
    <s v="Nación"/>
    <x v="0"/>
    <s v="CSF"/>
    <n v="2354967"/>
    <n v="0"/>
    <n v="2354967"/>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3"/>
    <s v="SUBSIDIO DE ALIMENTACIÓN"/>
    <s v="Nación"/>
    <x v="0"/>
    <s v="CSF"/>
    <n v="859274"/>
    <n v="0"/>
    <n v="859274"/>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7"/>
    <s v="PRIMA DE VACACIONES"/>
    <s v="Nación"/>
    <x v="0"/>
    <s v="CSF"/>
    <n v="2800510"/>
    <n v="0"/>
    <n v="2800510"/>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920"/>
    <n v="43973"/>
    <d v="2020-05-22T17:33:00"/>
    <s v="Gasto"/>
    <s v="Con Compromiso"/>
    <n v="3"/>
    <x v="5"/>
    <x v="12"/>
    <s v="APORTES GENERALES AL SISTEMA DE RIESGOS LABORALES"/>
    <s v="Nación"/>
    <x v="0"/>
    <s v="CSF"/>
    <n v="617000"/>
    <n v="0"/>
    <n v="6170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3"/>
    <s v="APORTES AL SENA"/>
    <s v="Nación"/>
    <x v="0"/>
    <s v="CSF"/>
    <n v="1048500"/>
    <n v="0"/>
    <n v="10485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1"/>
    <s v="PENSIONES"/>
    <s v="Nación"/>
    <x v="0"/>
    <s v="CSF"/>
    <n v="5710100"/>
    <n v="0"/>
    <n v="57101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6"/>
    <s v="SALUD"/>
    <s v="Nación"/>
    <x v="0"/>
    <s v="CSF"/>
    <n v="4045100"/>
    <n v="0"/>
    <n v="40451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4"/>
    <s v="CAJAS DE COMPENSACIÓN FAMILIAR"/>
    <s v="Nación"/>
    <x v="0"/>
    <s v="CSF"/>
    <n v="2096200"/>
    <n v="0"/>
    <n v="20962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5"/>
    <s v="APORTES AL ICBF"/>
    <s v="Nación"/>
    <x v="0"/>
    <s v="CSF"/>
    <n v="1572500"/>
    <n v="0"/>
    <n v="15725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3020"/>
    <n v="43986"/>
    <d v="2020-06-04T17:53:00"/>
    <s v="Gasto"/>
    <s v="Con Compromiso"/>
    <n v="3"/>
    <x v="5"/>
    <x v="26"/>
    <s v="PRIMA DE SERVICIO"/>
    <s v="Nación"/>
    <x v="0"/>
    <s v="CSF"/>
    <n v="52699399"/>
    <n v="0"/>
    <n v="52699399"/>
    <n v="0"/>
    <s v="NOMINA PRIMAS DE SERVICIOS"/>
    <n v="3020"/>
    <s v="6620 "/>
    <s v="-0"/>
    <s v="30220, 30320, 30420, 30520, 30620, 30720, 30820, 30920, 31020, 31120, 31220, 31320, 31420, 31520, 31620, 31720, 31820, 31920, 32020, 32120, 32220, 32320, 32420 "/>
    <s v="143029620, 143029720, 143029820, 143029920, 143030020, 143030120, 143030220, 143030320, 143030420, 143030520, 143030620, 143030720, 143030820, 143030920, 143031020, 143031120, 143031220, 143031320, 143031420, 143031520, 143031620, 143031720, 143031820 "/>
    <n v="0"/>
    <x v="0"/>
  </r>
  <r>
    <n v="3120"/>
    <n v="44001"/>
    <d v="2020-06-19T18:41:00"/>
    <s v="Gasto"/>
    <s v="Con Compromiso"/>
    <n v="3"/>
    <x v="5"/>
    <x v="4"/>
    <s v="SUELDO BÁSICO"/>
    <s v="Nación"/>
    <x v="0"/>
    <s v="CSF"/>
    <n v="45836545"/>
    <n v="0"/>
    <n v="45836545"/>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5"/>
    <s v="AUXILIO DE TRANSPORTE "/>
    <s v="Nación"/>
    <x v="0"/>
    <s v="CSF"/>
    <n v="1011397"/>
    <n v="0"/>
    <n v="1011397"/>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7"/>
    <s v="PRIMA DE VACACIONES"/>
    <s v="Nación"/>
    <x v="0"/>
    <s v="CSF"/>
    <n v="1142203"/>
    <n v="0"/>
    <n v="1142203"/>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10"/>
    <s v="SUELDO DE VACACIONES"/>
    <s v="Nación"/>
    <x v="0"/>
    <s v="CSF"/>
    <n v="1673301"/>
    <n v="0"/>
    <n v="1673301"/>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3"/>
    <s v="SUBSIDIO DE ALIMENTACIÓN"/>
    <s v="Nación"/>
    <x v="0"/>
    <s v="CSF"/>
    <n v="782160"/>
    <n v="0"/>
    <n v="782160"/>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8"/>
    <s v="PRIMA TÉCNICA NO SALARIAL"/>
    <s v="Nación"/>
    <x v="0"/>
    <s v="CSF"/>
    <n v="2354967"/>
    <n v="0"/>
    <n v="2354967"/>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9"/>
    <s v="BONIFICACIÓN ESPECIAL DE RECREACIÓN"/>
    <s v="Nación"/>
    <x v="0"/>
    <s v="CSF"/>
    <n v="135851"/>
    <n v="0"/>
    <n v="135851"/>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220"/>
    <n v="44005"/>
    <d v="2020-06-23T16:48:00"/>
    <s v="Gasto"/>
    <s v="Con Compromiso"/>
    <n v="3"/>
    <x v="5"/>
    <x v="11"/>
    <s v="PENSIONES"/>
    <s v="Nación"/>
    <x v="0"/>
    <s v="CSF"/>
    <n v="5710100"/>
    <n v="0"/>
    <n v="57101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6"/>
    <s v="SALUD"/>
    <s v="Nación"/>
    <x v="0"/>
    <s v="CSF"/>
    <n v="4045000"/>
    <n v="0"/>
    <n v="40450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3"/>
    <s v="APORTES AL SENA"/>
    <s v="Nación"/>
    <x v="0"/>
    <s v="CSF"/>
    <n v="2065800"/>
    <n v="0"/>
    <n v="20658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4"/>
    <s v="CAJAS DE COMPENSACIÓN FAMILIAR"/>
    <s v="Nación"/>
    <x v="0"/>
    <s v="CSF"/>
    <n v="4129800"/>
    <n v="0"/>
    <n v="41298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2"/>
    <s v="APORTES GENERALES AL SISTEMA DE RIESGOS LABORALES"/>
    <s v="Nación"/>
    <x v="0"/>
    <s v="CSF"/>
    <n v="596600"/>
    <n v="0"/>
    <n v="5966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5"/>
    <s v="APORTES AL ICBF"/>
    <s v="Nación"/>
    <x v="0"/>
    <s v="CSF"/>
    <n v="3097800"/>
    <n v="0"/>
    <n v="30978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320"/>
    <n v="44014"/>
    <d v="2020-07-02T08:48:00"/>
    <s v="Gasto"/>
    <s v="Con Compromiso"/>
    <n v="200"/>
    <x v="3"/>
    <x v="27"/>
    <s v="ADQUISICIÓN DE BIENES Y SERVICIOS - SEDES MANTENIDAS - FORTALECIMIENTO DE LA INFRAESTRUCTURA FÍSICA DEL IGAC A NIVEL  NACIONAL"/>
    <s v="Nación"/>
    <x v="0"/>
    <s v="CSF"/>
    <n v="13424263"/>
    <n v="0"/>
    <n v="13424263"/>
    <n v="8"/>
    <s v="CONTRATACION DIVISIONES PARA LAS VENTANILLAS DE ATENCION AL CIUDADANO"/>
    <n v="3320"/>
    <s v="7620 "/>
    <s v="-0"/>
    <s v="-0"/>
    <s v="-0"/>
    <n v="0"/>
    <x v="1"/>
  </r>
  <r>
    <n v="3420"/>
    <n v="44035"/>
    <d v="2020-07-23T13:12:00"/>
    <s v="Gasto"/>
    <s v="Con Compromiso"/>
    <n v="3"/>
    <x v="5"/>
    <x v="3"/>
    <s v="SUBSIDIO DE ALIMENTACIÓN"/>
    <s v="Nación"/>
    <x v="0"/>
    <s v="CSF"/>
    <n v="828429"/>
    <n v="0"/>
    <n v="828429"/>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6"/>
    <s v="BONIFICACIÓN POR SERVICIOS PRESTADOS"/>
    <s v="Nación"/>
    <x v="0"/>
    <s v="CSF"/>
    <n v="1264462"/>
    <n v="0"/>
    <n v="1264462"/>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7"/>
    <s v="PRIMA DE VACACIONES"/>
    <s v="Nación"/>
    <x v="0"/>
    <s v="CSF"/>
    <n v="3492593"/>
    <n v="0"/>
    <n v="3492593"/>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28"/>
    <s v="AUXILIO DE CONECTIVIDAD DIGITAL "/>
    <s v="Nación"/>
    <x v="0"/>
    <s v="CSF"/>
    <n v="1083396"/>
    <n v="0"/>
    <n v="1083396"/>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4"/>
    <s v="SUELDO BÁSICO"/>
    <s v="Nación"/>
    <x v="0"/>
    <s v="CSF"/>
    <n v="45402427"/>
    <n v="0"/>
    <n v="45402427"/>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10"/>
    <s v="SUELDO DE VACACIONES"/>
    <s v="Nación"/>
    <x v="0"/>
    <s v="CSF"/>
    <n v="3570454"/>
    <n v="0"/>
    <n v="3570454"/>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8"/>
    <s v="PRIMA TÉCNICA NO SALARIAL"/>
    <s v="Nación"/>
    <x v="0"/>
    <s v="CSF"/>
    <n v="2354967"/>
    <n v="0"/>
    <n v="2354967"/>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9"/>
    <s v="BONIFICACIÓN ESPECIAL DE RECREACIÓN"/>
    <s v="Nación"/>
    <x v="0"/>
    <s v="CSF"/>
    <n v="265447"/>
    <n v="0"/>
    <n v="265447"/>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520"/>
    <n v="44036"/>
    <d v="2020-07-24T16:03:00"/>
    <s v="Gasto"/>
    <s v="Con Compromiso"/>
    <n v="3"/>
    <x v="5"/>
    <x v="15"/>
    <s v="APORTES AL ICBF"/>
    <s v="Nación"/>
    <x v="0"/>
    <s v="CSF"/>
    <n v="1628900"/>
    <n v="0"/>
    <n v="16289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1"/>
    <s v="PENSIONES"/>
    <s v="Nación"/>
    <x v="0"/>
    <s v="CSF"/>
    <n v="5861700"/>
    <n v="0"/>
    <n v="58617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6"/>
    <s v="SALUD"/>
    <s v="Nación"/>
    <x v="0"/>
    <s v="CSF"/>
    <n v="4152700"/>
    <n v="0"/>
    <n v="41527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4"/>
    <s v="CAJAS DE COMPENSACIÓN FAMILIAR"/>
    <s v="Nación"/>
    <x v="0"/>
    <s v="CSF"/>
    <n v="2171300"/>
    <n v="0"/>
    <n v="21713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2"/>
    <s v="APORTES GENERALES AL SISTEMA DE RIESGOS LABORALES"/>
    <s v="Nación"/>
    <x v="0"/>
    <s v="CSF"/>
    <n v="600000"/>
    <n v="0"/>
    <n v="6000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3"/>
    <s v="APORTES AL SENA"/>
    <s v="Nación"/>
    <x v="0"/>
    <s v="CSF"/>
    <n v="1086300"/>
    <n v="0"/>
    <n v="10863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120"/>
    <n v="43837"/>
    <d v="2020-01-07T11:13:00"/>
    <s v="Gasto"/>
    <s v="Con Compromiso"/>
    <n v="4"/>
    <x v="6"/>
    <x v="35"/>
    <s v="SERVICIOS FINANCIEROS Y SERVICIOS CONEXOS"/>
    <s v="Nación"/>
    <x v="0"/>
    <s v="CSF"/>
    <n v="4030000"/>
    <n v="-4030000"/>
    <n v="0"/>
    <n v="0"/>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120"/>
    <n v="43837"/>
    <d v="2020-01-07T11:13:00"/>
    <s v="Gasto"/>
    <s v="Con Compromiso"/>
    <n v="4"/>
    <x v="6"/>
    <x v="1"/>
    <s v="SERVICIOS DE TELECOMUNICACIONES, TRANSMISIÓN Y SUMINISTRO DE INFORMACIÓN"/>
    <s v="Nación"/>
    <x v="0"/>
    <s v="CSF"/>
    <n v="4000000"/>
    <n v="0"/>
    <n v="4000000"/>
    <n v="2072211"/>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120"/>
    <n v="43837"/>
    <d v="2020-01-07T11:13:00"/>
    <s v="Gasto"/>
    <s v="Con Compromiso"/>
    <n v="4"/>
    <x v="6"/>
    <x v="2"/>
    <s v="SERVICIOS DE ALCANTARILLADO, RECOLECCIÓN, TRATAMIENTO Y DISPOSICIÓN DE DESECHOS Y OTROS SERVICIOS DE SANEAMIENTO AMBIENTAL"/>
    <s v="Nación"/>
    <x v="0"/>
    <s v="CSF"/>
    <n v="1700000"/>
    <n v="0"/>
    <n v="1700000"/>
    <n v="484083"/>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120"/>
    <n v="43837"/>
    <d v="2020-01-07T11:13:00"/>
    <s v="Gasto"/>
    <s v="Con Compromiso"/>
    <n v="4"/>
    <x v="6"/>
    <x v="0"/>
    <s v="SERVICIOS DE DISTRIBUCIÓN DE ELECTRICIDAD, GAS Y AGUA (POR CUENTA PROPIA)"/>
    <s v="Nación"/>
    <x v="0"/>
    <s v="CSF"/>
    <n v="19000000"/>
    <n v="0"/>
    <n v="19000000"/>
    <n v="8614730"/>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220"/>
    <n v="43845"/>
    <d v="2020-01-15T15:03:00"/>
    <s v="Gasto"/>
    <s v="Con Compromiso"/>
    <n v="4"/>
    <x v="6"/>
    <x v="34"/>
    <s v="SERVICIOS INMOBILIARIOS"/>
    <s v="Nación"/>
    <x v="0"/>
    <s v="CSF"/>
    <n v="4030000"/>
    <n v="111357"/>
    <n v="4141357"/>
    <n v="111357"/>
    <s v="GASTOS INMOBILIARIOS ARRENDAMIENTOS"/>
    <n v="220"/>
    <s v="3520 "/>
    <s v="-0"/>
    <s v="-0"/>
    <s v="-0"/>
    <n v="0"/>
    <x v="0"/>
  </r>
  <r>
    <n v="320"/>
    <n v="43850"/>
    <d v="2020-01-20T10:10:00"/>
    <s v="Gasto"/>
    <s v="Anulado"/>
    <n v="4"/>
    <x v="6"/>
    <x v="36"/>
    <s v="LICENCIAS DE MATERNIDAD Y PATERNIDAD (NO DE PENSIONES)"/>
    <s v="Nación"/>
    <x v="0"/>
    <s v="CSF"/>
    <n v="850045"/>
    <n v="-850045"/>
    <n v="0"/>
    <n v="0"/>
    <s v="LICENCIAS DE MATERNIDAD Y PATERNIDAD ( NO DE PENSIONES)"/>
    <n v="420"/>
    <s v="-0"/>
    <s v="-0"/>
    <s v="-0"/>
    <s v="-0"/>
    <n v="0"/>
    <x v="0"/>
  </r>
  <r>
    <n v="420"/>
    <n v="43851"/>
    <d v="2020-01-21T09:44:00"/>
    <s v="Gasto"/>
    <s v="Con Compromiso"/>
    <n v="4"/>
    <x v="6"/>
    <x v="6"/>
    <s v="BONIFICACIÓN POR SERVICIOS PRESTADOS"/>
    <s v="Nación"/>
    <x v="0"/>
    <s v="CSF"/>
    <n v="3542396"/>
    <n v="0"/>
    <n v="3542396"/>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4"/>
    <s v="SUELDO BÁSICO"/>
    <s v="Nación"/>
    <x v="0"/>
    <s v="CSF"/>
    <n v="68616244"/>
    <n v="46786"/>
    <n v="68663030"/>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7"/>
    <s v="PRIMA DE VACACIONES"/>
    <s v="Nación"/>
    <x v="0"/>
    <s v="CSF"/>
    <n v="4868813"/>
    <n v="0"/>
    <n v="4868813"/>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10"/>
    <s v="SUELDO DE VACACIONES"/>
    <s v="Nación"/>
    <x v="0"/>
    <s v="CSF"/>
    <n v="4352353"/>
    <n v="0"/>
    <n v="4352353"/>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8"/>
    <s v="PRIMA TÉCNICA NO SALARIAL"/>
    <s v="Nación"/>
    <x v="0"/>
    <s v="CSF"/>
    <n v="2240265"/>
    <n v="0"/>
    <n v="2240265"/>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5"/>
    <s v="AUXILIO DE TRANSPORTE "/>
    <s v="Nación"/>
    <x v="0"/>
    <s v="CSF"/>
    <n v="2530208"/>
    <n v="3428"/>
    <n v="2533636"/>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3"/>
    <s v="SUBSIDIO DE ALIMENTACIÓN"/>
    <s v="Nación"/>
    <x v="0"/>
    <s v="CSF"/>
    <n v="1609676"/>
    <n v="2096"/>
    <n v="1611772"/>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9"/>
    <s v="BONIFICACIÓN ESPECIAL DE RECREACIÓN"/>
    <s v="Nación"/>
    <x v="0"/>
    <s v="CSF"/>
    <n v="374816"/>
    <n v="0"/>
    <n v="374816"/>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36"/>
    <s v="LICENCIAS DE MATERNIDAD Y PATERNIDAD (NO DE PENSIONES)"/>
    <s v="Nación"/>
    <x v="0"/>
    <s v="CSF"/>
    <n v="850045"/>
    <n v="-45712"/>
    <n v="804333"/>
    <n v="52295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520"/>
    <n v="43851"/>
    <d v="2020-01-21T09:55:00"/>
    <s v="Gasto"/>
    <s v="Con Compromiso"/>
    <n v="4"/>
    <x v="6"/>
    <x v="11"/>
    <s v="PENSIONES"/>
    <s v="Nación"/>
    <x v="0"/>
    <s v="CSF"/>
    <n v="9560000"/>
    <n v="0"/>
    <n v="95600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3"/>
    <s v="APORTES AL SENA"/>
    <s v="Nación"/>
    <x v="0"/>
    <s v="CSF"/>
    <n v="1770400"/>
    <n v="0"/>
    <n v="17704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6"/>
    <s v="SALUD"/>
    <s v="Nación"/>
    <x v="0"/>
    <s v="CSF"/>
    <n v="6771900"/>
    <n v="0"/>
    <n v="67719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4"/>
    <s v="CAJAS DE COMPENSACIÓN FAMILIAR"/>
    <s v="Nación"/>
    <x v="0"/>
    <s v="CSF"/>
    <n v="3539100"/>
    <n v="0"/>
    <n v="35391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2"/>
    <s v="APORTES GENERALES AL SISTEMA DE RIESGOS LABORALES"/>
    <s v="Nación"/>
    <x v="0"/>
    <s v="CSF"/>
    <n v="1079600"/>
    <n v="0"/>
    <n v="10796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5"/>
    <s v="APORTES AL ICBF"/>
    <s v="Nación"/>
    <x v="0"/>
    <s v="CSF"/>
    <n v="2655300"/>
    <n v="0"/>
    <n v="2655300"/>
    <n v="0"/>
    <s v="PARAFISCALES MES ENERO 2020 T. BOYACÁ"/>
    <n v="620"/>
    <s v="920 "/>
    <s v="-0"/>
    <s v="6320, 6420, 6520, 6620, 6720, 6820, 6920, 7020, 7120, 7220, 7320, 7420 "/>
    <s v="7050520, 7050620, 7050720, 7050820, 7050920, 7051020, 7051120, 7051220, 7051320, 7051420, 7051520, 7051620 "/>
    <n v="0"/>
    <x v="0"/>
  </r>
  <r>
    <n v="620"/>
    <n v="43868"/>
    <d v="2020-02-07T10:17:00"/>
    <s v="Gasto"/>
    <s v="Con Compromiso"/>
    <n v="4"/>
    <x v="6"/>
    <x v="20"/>
    <s v="IMPUESTO DE INDUSTRIA Y COMERCIO"/>
    <s v="Propios"/>
    <x v="1"/>
    <s v="CSF"/>
    <n v="13300000"/>
    <n v="-1064000"/>
    <n v="12236000"/>
    <n v="0"/>
    <s v="IMPUESTO PREDIAL E IMPUESTO DE INDUSTRIA Y COMERCIO T. BOYACA"/>
    <n v="820"/>
    <s v="1120, 1220, 1320, 1420, 1520, 1620, 1720, 2920 "/>
    <s v="3420, 3520, 3620, 3720, 3820, 3920, 4020, 5220 "/>
    <s v="10220, 10320, 10420, 10520, 10620, 10720, 10820, 18320 "/>
    <s v="23159220, 23161420, 23163820, 23167520, 23170620, 23178020, 23183920, 41365520 "/>
    <n v="0"/>
    <x v="0"/>
  </r>
  <r>
    <n v="620"/>
    <n v="43868"/>
    <d v="2020-02-07T10:17:00"/>
    <s v="Gasto"/>
    <s v="Con Compromiso"/>
    <n v="4"/>
    <x v="6"/>
    <x v="24"/>
    <s v="IMPUESTO PREDIAL Y SOBRETASA AMBIENTAL"/>
    <s v="Nación"/>
    <x v="0"/>
    <s v="CSF"/>
    <n v="32242000"/>
    <n v="0"/>
    <n v="32242000"/>
    <n v="0"/>
    <s v="IMPUESTO PREDIAL E IMPUESTO DE INDUSTRIA Y COMERCIO T. BOYACA"/>
    <n v="820"/>
    <s v="1120, 1220, 1320, 1420, 1520, 1620, 1720, 2920 "/>
    <s v="3420, 3520, 3620, 3720, 3820, 3920, 4020, 5220 "/>
    <s v="10220, 10320, 10420, 10520, 10620, 10720, 10820, 18320 "/>
    <s v="23159220, 23161420, 23163820, 23167520, 23170620, 23178020, 23183920, 41365520 "/>
    <n v="0"/>
    <x v="0"/>
  </r>
  <r>
    <n v="720"/>
    <n v="43868"/>
    <d v="2020-02-07T11:28:00"/>
    <s v="Gasto"/>
    <s v="Con Compromiso"/>
    <n v="4"/>
    <x v="6"/>
    <x v="18"/>
    <s v="SERVICIOS DE TRANSPORTE DE PASAJEROS"/>
    <s v="Propios"/>
    <x v="1"/>
    <s v="CSF"/>
    <n v="1400000"/>
    <n v="0"/>
    <n v="1400000"/>
    <n v="1400000"/>
    <s v="SERVICIO DE TRANSPORTE TUNJA - BOGOTA - TUNJA, ING DIEGO MARLES MONJE DENTRO DEL CUPO MAESTRIA EN GEOGRAFIA."/>
    <n v="920"/>
    <s v="3420 "/>
    <s v="5620 "/>
    <s v="18720 "/>
    <s v="43558920 "/>
    <n v="120"/>
    <x v="0"/>
  </r>
  <r>
    <n v="720"/>
    <n v="43868"/>
    <d v="2020-02-07T11:28:00"/>
    <s v="Gasto"/>
    <s v="Con Compromiso"/>
    <n v="4"/>
    <x v="6"/>
    <x v="18"/>
    <s v="SERVICIOS DE TRANSPORTE DE PASAJEROS"/>
    <s v="Nación"/>
    <x v="0"/>
    <s v="CSF"/>
    <n v="300000"/>
    <n v="0"/>
    <n v="300000"/>
    <n v="200000"/>
    <s v="SERVICIO DE TRANSPORTE TUNJA - BOGOTA - TUNJA, ING DIEGO MARLES MONJE DENTRO DEL CUPO MAESTRIA EN GEOGRAFIA."/>
    <n v="920"/>
    <s v="3420 "/>
    <s v="5620 "/>
    <s v="18720 "/>
    <s v="43558920 "/>
    <n v="120"/>
    <x v="0"/>
  </r>
  <r>
    <n v="820"/>
    <n v="43872"/>
    <d v="2020-02-11T09:08:00"/>
    <s v="Gasto"/>
    <s v="Con Compromiso"/>
    <n v="4"/>
    <x v="6"/>
    <x v="19"/>
    <s v="VIÁTICOS DE LOS FUNCIONARIOS EN COMISIÓN"/>
    <s v="Nación"/>
    <x v="0"/>
    <s v="CSF"/>
    <n v="258320"/>
    <n v="0"/>
    <n v="258320"/>
    <n v="0"/>
    <s v="VIATICOS DE COMISIÓN Y SERVICIO DE TRANSPORTE A SEDE CENTRAL DE DIRECTOR TERRITORIAL"/>
    <n v="1020"/>
    <s v="1920 "/>
    <s v="4120 "/>
    <s v="10920 "/>
    <s v="23741420 "/>
    <n v="0"/>
    <x v="0"/>
  </r>
  <r>
    <n v="820"/>
    <n v="43872"/>
    <d v="2020-02-11T09:08:00"/>
    <s v="Gasto"/>
    <s v="Con Compromiso"/>
    <n v="4"/>
    <x v="6"/>
    <x v="18"/>
    <s v="SERVICIOS DE TRANSPORTE DE PASAJEROS"/>
    <s v="Nación"/>
    <x v="0"/>
    <s v="CSF"/>
    <n v="50000"/>
    <n v="0"/>
    <n v="50000"/>
    <n v="0"/>
    <s v="VIATICOS DE COMISIÓN Y SERVICIO DE TRANSPORTE A SEDE CENTRAL DE DIRECTOR TERRITORIAL"/>
    <n v="1020"/>
    <s v="1920 "/>
    <s v="4120 "/>
    <s v="10920 "/>
    <s v="23741420 "/>
    <n v="0"/>
    <x v="0"/>
  </r>
  <r>
    <n v="920"/>
    <n v="43872"/>
    <d v="2020-02-11T09:19:00"/>
    <s v="Gasto"/>
    <s v="Con Compromiso"/>
    <n v="4"/>
    <x v="6"/>
    <x v="34"/>
    <s v="SERVICIOS INMOBILIARIOS"/>
    <s v="Propios"/>
    <x v="1"/>
    <s v="CSF"/>
    <n v="40579870"/>
    <n v="0"/>
    <n v="40579870"/>
    <n v="0"/>
    <s v="SERVICIOS INMOBILIARIOS  .... ARRIENDO UNIDAD OPERATIVA CATASTRAL DE SOGAMOSO 2020"/>
    <n v="1120"/>
    <s v="3020 "/>
    <s v="13120 "/>
    <s v="39020, 39120, 48320, 62120, 72020 "/>
    <s v="110987320, 110988820, 138891120, 172991120, 211023720 "/>
    <n v="0"/>
    <x v="0"/>
  </r>
  <r>
    <n v="1020"/>
    <n v="43873"/>
    <d v="2020-02-12T09:12:00"/>
    <s v="Gasto"/>
    <s v="Con Compromiso"/>
    <n v="500"/>
    <x v="1"/>
    <x v="22"/>
    <s v="ADQUISICIÓN DE BIENES Y SERVICIOS - SERVICIO DE INFORMACIÓN CATASTRAL - ACTUALIZACIÓN  Y GESTIÓN CATASTRAL  NACIONAL"/>
    <s v="Nación"/>
    <x v="2"/>
    <s v="CSF"/>
    <n v="40345340"/>
    <n v="0"/>
    <n v="40345340"/>
    <n v="31914205"/>
    <s v="VIATICOS Y GASTOS DE COMISIÓN PROCESO CONSERVACIÓN, TERRITORIAL BOYACÁ, VIGENCIA 2020"/>
    <n v="1420"/>
    <s v="2620, 2720, 3120, 3220, 3320, 4320, 4420, 6320, 6420, 10320, 10520, 10620, 11320, 11420, 11720, 11820 "/>
    <s v="4720, 4820, 5320, 5420, 5520, 6320, 6420, 6920, 7020, 18820, 19220, 19320, 22120, 22220, 22720, 22820 "/>
    <s v="18020, 18120, 18420, 18520, 18620, 19120, 19220, 19420, 19520, 62720, 68420, 68520, 72320, 72420, 72820, 72920 "/>
    <s v="34101320, 34107520, 43553720, 43555320, 43556720, 53736920, 53738320, 57387520, 57392320, 185742320, 194726720, 194728120, 217599420, 217600820, 217707320, 217708220 "/>
    <n v="0"/>
    <x v="1"/>
  </r>
  <r>
    <n v="1120"/>
    <n v="43873"/>
    <d v="2020-02-12T09:22:00"/>
    <s v="Gasto"/>
    <s v="Con Compromiso"/>
    <n v="510"/>
    <x v="2"/>
    <x v="23"/>
    <s v="ADQUISICIÓN DE BIENES Y SERVICIOS - SERVICIO DE AVALÚOS - ACTUALIZACIÓN  Y GESTIÓN CATASTRAL  NACIONAL"/>
    <s v="Propios"/>
    <x v="1"/>
    <s v="CSF"/>
    <n v="3000000"/>
    <n v="0"/>
    <n v="3000000"/>
    <n v="2662041"/>
    <s v="VIATICOS Y GASTOS DE COMISIÓN PROCESO DE AVALUOS, TERRITORIAL BOYACÁ, VIGENCIA 2020"/>
    <n v="1520"/>
    <s v="3720, 6220 "/>
    <s v="6120, 7120 "/>
    <s v="18920 "/>
    <s v="55494720 "/>
    <n v="0"/>
    <x v="1"/>
  </r>
  <r>
    <n v="1220"/>
    <n v="43880"/>
    <d v="2020-02-19T11:41:00"/>
    <s v="Gasto"/>
    <s v="Con Compromiso"/>
    <n v="4"/>
    <x v="6"/>
    <x v="6"/>
    <s v="BONIFICACIÓN POR SERVICIOS PRESTADOS"/>
    <s v="Nación"/>
    <x v="0"/>
    <s v="CSF"/>
    <n v="2810410"/>
    <n v="0"/>
    <n v="2810410"/>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4"/>
    <s v="SUELDO BÁSICO"/>
    <s v="Nación"/>
    <x v="0"/>
    <s v="CSF"/>
    <n v="72168382"/>
    <n v="0"/>
    <n v="72168382"/>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3"/>
    <s v="SUBSIDIO DE ALIMENTACIÓN"/>
    <s v="Nación"/>
    <x v="0"/>
    <s v="CSF"/>
    <n v="1842325"/>
    <n v="0"/>
    <n v="1842325"/>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5"/>
    <s v="AUXILIO DE TRANSPORTE "/>
    <s v="Nación"/>
    <x v="0"/>
    <s v="CSF"/>
    <n v="2910768"/>
    <n v="0"/>
    <n v="2910768"/>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10"/>
    <s v="SUELDO DE VACACIONES"/>
    <s v="Nación"/>
    <x v="0"/>
    <s v="CSF"/>
    <n v="11163091"/>
    <n v="0"/>
    <n v="11163091"/>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9"/>
    <s v="BONIFICACIÓN ESPECIAL DE RECREACIÓN"/>
    <s v="Nación"/>
    <x v="0"/>
    <s v="CSF"/>
    <n v="770605"/>
    <n v="0"/>
    <n v="770605"/>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7"/>
    <s v="PRIMA DE VACACIONES"/>
    <s v="Nación"/>
    <x v="0"/>
    <s v="CSF"/>
    <n v="9822286"/>
    <n v="0"/>
    <n v="9822286"/>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8"/>
    <s v="PRIMA TÉCNICA NO SALARIAL"/>
    <s v="Nación"/>
    <x v="0"/>
    <s v="CSF"/>
    <n v="2240265"/>
    <n v="0"/>
    <n v="2240265"/>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320"/>
    <n v="43880"/>
    <d v="2020-02-19T11:50:00"/>
    <s v="Gasto"/>
    <s v="Con Compromiso"/>
    <n v="4"/>
    <x v="6"/>
    <x v="11"/>
    <s v="PENSIONES"/>
    <s v="Nación"/>
    <x v="0"/>
    <s v="CSF"/>
    <n v="9448400"/>
    <n v="0"/>
    <n v="94484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2"/>
    <s v="APORTES GENERALES AL SISTEMA DE RIESGOS LABORALES"/>
    <s v="Nación"/>
    <x v="0"/>
    <s v="CSF"/>
    <n v="1215800"/>
    <n v="0"/>
    <n v="12158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6"/>
    <s v="SALUD"/>
    <s v="Nación"/>
    <x v="0"/>
    <s v="CSF"/>
    <n v="6692600"/>
    <n v="0"/>
    <n v="66926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4"/>
    <s v="CAJAS DE COMPENSACIÓN FAMILIAR"/>
    <s v="Nación"/>
    <x v="0"/>
    <s v="CSF"/>
    <n v="3734600"/>
    <n v="0"/>
    <n v="37346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3"/>
    <s v="APORTES AL SENA"/>
    <s v="Nación"/>
    <x v="0"/>
    <s v="CSF"/>
    <n v="1867800"/>
    <n v="0"/>
    <n v="18678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5"/>
    <s v="APORTES AL ICBF"/>
    <s v="Nación"/>
    <x v="0"/>
    <s v="CSF"/>
    <n v="2801800"/>
    <n v="0"/>
    <n v="28018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420"/>
    <n v="43893"/>
    <d v="2020-03-03T15:30:00"/>
    <s v="Gasto"/>
    <s v="Con Compromiso"/>
    <n v="500"/>
    <x v="1"/>
    <x v="22"/>
    <s v="ADQUISICIÓN DE BIENES Y SERVICIOS - SERVICIO DE INFORMACIÓN CATASTRAL - ACTUALIZACIÓN  Y GESTIÓN CATASTRAL  NACIONAL"/>
    <s v="Nación"/>
    <x v="0"/>
    <s v="CSF"/>
    <n v="448281550"/>
    <n v="0"/>
    <n v="448281550"/>
    <n v="20046"/>
    <s v="CONTRATACION PRESTACION SERVICIOS PARA CONSERVACION CATASTRAL VIGENCIA 2020 TERRITORIAL BOYACÁ"/>
    <n v="1820"/>
    <s v="3920, 4020, 4120, 4220, 4520, 4620, 4720, 4820, 4920, 5020, 5120, 5220, 5320, 5420, 5520, 5620, 5720, 5820, 5920, 6020 "/>
    <s v="8020, 8120, 8220, 8320, 8420, 8520, 8620, 8720, 8820, 8920, 9020, 9120, 9220, 9320, 9620, 9920, 10020, 10120, 10220, 10320 "/>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
    <n v="0"/>
    <x v="1"/>
  </r>
  <r>
    <n v="1520"/>
    <n v="43899"/>
    <d v="2020-03-09T15:32:00"/>
    <s v="Gasto"/>
    <s v="Con Compromiso"/>
    <n v="4"/>
    <x v="6"/>
    <x v="18"/>
    <s v="SERVICIOS DE TRANSPORTE DE PASAJEROS"/>
    <s v="Propios"/>
    <x v="1"/>
    <s v="CSF"/>
    <n v="50000"/>
    <n v="0"/>
    <n v="50000"/>
    <n v="0"/>
    <s v="GASTOS TRANSPORTE SEDE CENTRAL MESA NEGOCIACIÓN SINDICATO"/>
    <n v="2020"/>
    <s v="3620 "/>
    <s v="6020 "/>
    <s v="18820 "/>
    <s v="55502020 "/>
    <n v="0"/>
    <x v="0"/>
  </r>
  <r>
    <n v="1620"/>
    <n v="43907"/>
    <d v="2020-03-17T09:22:00"/>
    <s v="Gasto"/>
    <s v="Con Compromiso"/>
    <n v="4"/>
    <x v="6"/>
    <x v="37"/>
    <s v="PRODUCTOS DE HORNOS DE COQUE; PRODUCTOS DE REFINACIÓN DE PETRÓLEO Y COMBUSTIBLE NUCLEAR"/>
    <s v="Nación"/>
    <x v="0"/>
    <s v="CSF"/>
    <n v="900000"/>
    <n v="0"/>
    <n v="900000"/>
    <n v="0"/>
    <s v="SUMINISTRO DE COMBUSTIBLE PARQUE AUTOMOR SEDE TUNJA"/>
    <n v="2120"/>
    <s v="8120 "/>
    <s v="-0"/>
    <s v="-0"/>
    <s v="-0"/>
    <n v="0"/>
    <x v="0"/>
  </r>
  <r>
    <n v="1720"/>
    <n v="43910"/>
    <d v="2020-03-20T11:03:00"/>
    <s v="Gasto"/>
    <s v="Con Compromiso"/>
    <n v="4"/>
    <x v="6"/>
    <x v="3"/>
    <s v="SUBSIDIO DE ALIMENTACIÓN"/>
    <s v="Nación"/>
    <x v="0"/>
    <s v="CSF"/>
    <n v="2037730"/>
    <n v="0"/>
    <n v="2037730"/>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8"/>
    <s v="PRIMA TÉCNICA NO SALARIAL"/>
    <s v="Nación"/>
    <x v="0"/>
    <s v="CSF"/>
    <n v="2584371"/>
    <n v="0"/>
    <n v="2584371"/>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4"/>
    <s v="SUELDO BÁSICO"/>
    <s v="Nación"/>
    <x v="0"/>
    <s v="CSF"/>
    <n v="81953672"/>
    <n v="0"/>
    <n v="81953672"/>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7"/>
    <s v="PRIMA DE VACACIONES"/>
    <s v="Nación"/>
    <x v="0"/>
    <s v="CSF"/>
    <n v="5750423"/>
    <n v="0"/>
    <n v="5750423"/>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9"/>
    <s v="BONIFICACIÓN ESPECIAL DE RECREACIÓN"/>
    <s v="Nación"/>
    <x v="0"/>
    <s v="CSF"/>
    <n v="445152"/>
    <n v="0"/>
    <n v="445152"/>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5"/>
    <s v="AUXILIO DE TRANSPORTE "/>
    <s v="Nación"/>
    <x v="0"/>
    <s v="CSF"/>
    <n v="3099334"/>
    <n v="0"/>
    <n v="3099334"/>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6"/>
    <s v="BONIFICACIÓN POR SERVICIOS PRESTADOS"/>
    <s v="Nación"/>
    <x v="0"/>
    <s v="CSF"/>
    <n v="1007684"/>
    <n v="0"/>
    <n v="1007684"/>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10"/>
    <s v="SUELDO DE VACACIONES"/>
    <s v="Nación"/>
    <x v="0"/>
    <s v="CSF"/>
    <n v="6155736"/>
    <n v="0"/>
    <n v="6155736"/>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820"/>
    <n v="43910"/>
    <d v="2020-03-20T11:11:00"/>
    <s v="Gasto"/>
    <s v="Con Compromiso"/>
    <n v="4"/>
    <x v="6"/>
    <x v="14"/>
    <s v="CAJAS DE COMPENSACIÓN FAMILIAR"/>
    <s v="Nación"/>
    <x v="0"/>
    <s v="CSF"/>
    <n v="3610500"/>
    <n v="0"/>
    <n v="3610500"/>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1"/>
    <s v="PENSIONES"/>
    <s v="Nación"/>
    <x v="0"/>
    <s v="CSF"/>
    <n v="9659700"/>
    <n v="-560365"/>
    <n v="9099335"/>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6"/>
    <s v="SALUD"/>
    <s v="Nación"/>
    <x v="0"/>
    <s v="CSF"/>
    <n v="6843000"/>
    <n v="-95835"/>
    <n v="6747165"/>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2"/>
    <s v="APORTES GENERALES AL SISTEMA DE RIESGOS LABORALES"/>
    <s v="Nación"/>
    <x v="0"/>
    <s v="CSF"/>
    <n v="1247600"/>
    <n v="0"/>
    <n v="1247600"/>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5"/>
    <s v="APORTES AL ICBF"/>
    <s v="Nación"/>
    <x v="0"/>
    <s v="CSF"/>
    <n v="2708900"/>
    <n v="0"/>
    <n v="2708900"/>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3"/>
    <s v="APORTES AL SENA"/>
    <s v="Nación"/>
    <x v="0"/>
    <s v="CSF"/>
    <n v="1806300"/>
    <n v="0"/>
    <n v="1806300"/>
    <n v="0"/>
    <s v="PARAFISCALES MES MARZO T. BOYACÁ"/>
    <n v="2320"/>
    <s v="6820 "/>
    <s v="-0"/>
    <s v="26820, 26920, 27020, 27120, 27220, 27320, 27420, 27520, 27620, 27720, 27820, 27920 "/>
    <s v="66253420, 66253520, 66253620, 66253720, 66253820, 66253920, 66254020, 66254120, 66254220, 66254320, 66254420, 66254520 "/>
    <m/>
    <x v="0"/>
  </r>
  <r>
    <n v="1920"/>
    <n v="43914"/>
    <d v="2020-03-24T15:25:00"/>
    <s v="Gasto"/>
    <s v="Con Compromiso"/>
    <n v="4"/>
    <x v="6"/>
    <x v="11"/>
    <s v="PENSIONES"/>
    <s v="Nación"/>
    <x v="0"/>
    <s v="CSF"/>
    <n v="1302000"/>
    <n v="0"/>
    <n v="1302000"/>
    <n v="0"/>
    <s v="PAGO PLANILLAS SOI DE CORRECCION REAJUSTE APORTES MESES ENERO Y FEBRERO DE 2020 T. BOYACÁ"/>
    <n v="2420"/>
    <s v="6920 "/>
    <s v="7520 "/>
    <s v="28020 "/>
    <s v="68238420 "/>
    <n v="0"/>
    <x v="0"/>
  </r>
  <r>
    <n v="1920"/>
    <n v="43914"/>
    <d v="2020-03-24T15:25:00"/>
    <s v="Gasto"/>
    <s v="Con Compromiso"/>
    <n v="4"/>
    <x v="6"/>
    <x v="13"/>
    <s v="APORTES AL SENA"/>
    <s v="Nación"/>
    <x v="0"/>
    <s v="CSF"/>
    <n v="186600"/>
    <n v="0"/>
    <n v="186600"/>
    <n v="0"/>
    <s v="PAGO PLANILLAS SOI DE CORRECCION REAJUSTE APORTES MESES ENERO Y FEBRERO DE 2020 T. BOYACÁ"/>
    <n v="2420"/>
    <s v="6920 "/>
    <s v="7520 "/>
    <s v="28020 "/>
    <s v="68238420 "/>
    <n v="0"/>
    <x v="0"/>
  </r>
  <r>
    <n v="1920"/>
    <n v="43914"/>
    <d v="2020-03-24T15:25:00"/>
    <s v="Gasto"/>
    <s v="Con Compromiso"/>
    <n v="4"/>
    <x v="6"/>
    <x v="16"/>
    <s v="SALUD"/>
    <s v="Nación"/>
    <x v="0"/>
    <s v="CSF"/>
    <n v="1015100"/>
    <n v="0"/>
    <n v="1015100"/>
    <n v="0"/>
    <s v="PAGO PLANILLAS SOI DE CORRECCION REAJUSTE APORTES MESES ENERO Y FEBRERO DE 2020 T. BOYACÁ"/>
    <n v="2420"/>
    <s v="6920 "/>
    <s v="7520 "/>
    <s v="28020 "/>
    <s v="68238420 "/>
    <n v="0"/>
    <x v="0"/>
  </r>
  <r>
    <n v="1920"/>
    <n v="43914"/>
    <d v="2020-03-24T15:25:00"/>
    <s v="Gasto"/>
    <s v="Con Compromiso"/>
    <n v="4"/>
    <x v="6"/>
    <x v="15"/>
    <s v="APORTES AL ICBF"/>
    <s v="Nación"/>
    <x v="0"/>
    <s v="CSF"/>
    <n v="278200"/>
    <n v="0"/>
    <n v="278200"/>
    <n v="0"/>
    <s v="PAGO PLANILLAS SOI DE CORRECCION REAJUSTE APORTES MESES ENERO Y FEBRERO DE 2020 T. BOYACÁ"/>
    <n v="2420"/>
    <s v="6920 "/>
    <s v="7520 "/>
    <s v="28020 "/>
    <s v="68238420 "/>
    <n v="0"/>
    <x v="0"/>
  </r>
  <r>
    <n v="1920"/>
    <n v="43914"/>
    <d v="2020-03-24T15:25:00"/>
    <s v="Gasto"/>
    <s v="Con Compromiso"/>
    <n v="4"/>
    <x v="6"/>
    <x v="12"/>
    <s v="APORTES GENERALES AL SISTEMA DE RIESGOS LABORALES"/>
    <s v="Nación"/>
    <x v="0"/>
    <s v="CSF"/>
    <n v="234900"/>
    <n v="0"/>
    <n v="234900"/>
    <n v="0"/>
    <s v="PAGO PLANILLAS SOI DE CORRECCION REAJUSTE APORTES MESES ENERO Y FEBRERO DE 2020 T. BOYACÁ"/>
    <n v="2420"/>
    <s v="6920 "/>
    <s v="7520 "/>
    <s v="28020 "/>
    <s v="68238420 "/>
    <n v="0"/>
    <x v="0"/>
  </r>
  <r>
    <n v="1920"/>
    <n v="43914"/>
    <d v="2020-03-24T15:25:00"/>
    <s v="Gasto"/>
    <s v="Con Compromiso"/>
    <n v="4"/>
    <x v="6"/>
    <x v="14"/>
    <s v="CAJAS DE COMPENSACIÓN FAMILIAR"/>
    <s v="Nación"/>
    <x v="0"/>
    <s v="CSF"/>
    <n v="372300"/>
    <n v="0"/>
    <n v="372300"/>
    <n v="0"/>
    <s v="PAGO PLANILLAS SOI DE CORRECCION REAJUSTE APORTES MESES ENERO Y FEBRERO DE 2020 T. BOYACÁ"/>
    <n v="2420"/>
    <s v="6920 "/>
    <s v="7520 "/>
    <s v="28020 "/>
    <s v="68238420 "/>
    <n v="0"/>
    <x v="0"/>
  </r>
  <r>
    <n v="2020"/>
    <n v="43934"/>
    <d v="2020-04-13T11:32:00"/>
    <s v="Gasto"/>
    <s v="Con Compromiso"/>
    <n v="200"/>
    <x v="3"/>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n v="2520"/>
    <s v="7820 "/>
    <s v="15920 "/>
    <s v="53320, 62320, 72720 "/>
    <s v="152293320, 180096020, 217602920 "/>
    <n v="0"/>
    <x v="1"/>
  </r>
  <r>
    <n v="2120"/>
    <n v="43941"/>
    <d v="2020-04-20T10:01:00"/>
    <s v="Gasto"/>
    <s v="Con Compromiso"/>
    <n v="510"/>
    <x v="2"/>
    <x v="23"/>
    <s v="ADQUISICIÓN DE BIENES Y SERVICIOS - SERVICIO DE AVALÚOS - ACTUALIZACIÓN  Y GESTIÓN CATASTRAL  NACIONAL"/>
    <s v="Propios"/>
    <x v="1"/>
    <s v="CSF"/>
    <n v="15000000"/>
    <n v="0"/>
    <n v="15000000"/>
    <n v="0"/>
    <s v="CONTRATACION AVALUOS T. BOYACÁ 2020"/>
    <n v="2620"/>
    <s v="8820, 8920 "/>
    <s v="-0"/>
    <s v="-0"/>
    <s v="-0"/>
    <n v="0"/>
    <x v="1"/>
  </r>
  <r>
    <n v="2220"/>
    <n v="43943"/>
    <d v="2020-04-22T13:37:00"/>
    <s v="Gasto"/>
    <s v="Con Compromiso"/>
    <n v="4"/>
    <x v="6"/>
    <x v="7"/>
    <s v="PRIMA DE VACACIONES"/>
    <s v="Nación"/>
    <x v="0"/>
    <s v="CSF"/>
    <n v="1382196"/>
    <n v="0"/>
    <n v="1382196"/>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9"/>
    <s v="BONIFICACIÓN ESPECIAL DE RECREACIÓN"/>
    <s v="Nación"/>
    <x v="0"/>
    <s v="CSF"/>
    <n v="98364"/>
    <n v="0"/>
    <n v="98364"/>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4"/>
    <s v="SUELDO BÁSICO"/>
    <s v="Nación"/>
    <x v="0"/>
    <s v="CSF"/>
    <n v="71179094"/>
    <n v="0"/>
    <n v="71179094"/>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3"/>
    <s v="SUBSIDIO DE ALIMENTACIÓN"/>
    <s v="Nación"/>
    <x v="0"/>
    <s v="CSF"/>
    <n v="1813288"/>
    <n v="0"/>
    <n v="1813288"/>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8"/>
    <s v="PRIMA TÉCNICA NO SALARIAL"/>
    <s v="Nación"/>
    <x v="0"/>
    <s v="CSF"/>
    <n v="2354967"/>
    <n v="0"/>
    <n v="2354967"/>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5"/>
    <s v="AUXILIO DE TRANSPORTE "/>
    <s v="Nación"/>
    <x v="0"/>
    <s v="CSF"/>
    <n v="2821628"/>
    <n v="0"/>
    <n v="2821628"/>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6"/>
    <s v="BONIFICACIÓN POR SERVICIOS PRESTADOS"/>
    <s v="Nación"/>
    <x v="0"/>
    <s v="CSF"/>
    <n v="1509415"/>
    <n v="0"/>
    <n v="1509415"/>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10"/>
    <s v="SUELDO DE VACACIONES"/>
    <s v="Nación"/>
    <x v="0"/>
    <s v="CSF"/>
    <n v="1167188"/>
    <n v="0"/>
    <n v="1167188"/>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320"/>
    <n v="43949"/>
    <d v="2020-04-28T14:48:00"/>
    <s v="Gasto"/>
    <s v="Con Compromiso"/>
    <n v="4"/>
    <x v="6"/>
    <x v="11"/>
    <s v="PENSIONES"/>
    <s v="Nación"/>
    <x v="0"/>
    <s v="CSF"/>
    <n v="1830700"/>
    <n v="0"/>
    <n v="18307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2"/>
    <s v="APORTES GENERALES AL SISTEMA DE RIESGOS LABORALES"/>
    <s v="Nación"/>
    <x v="0"/>
    <s v="CSF"/>
    <n v="1226500"/>
    <n v="0"/>
    <n v="12265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4"/>
    <s v="CAJAS DE COMPENSACIÓN FAMILIAR"/>
    <s v="Nación"/>
    <x v="0"/>
    <s v="CSF"/>
    <n v="3544800"/>
    <n v="0"/>
    <n v="35448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3"/>
    <s v="APORTES AL SENA"/>
    <s v="Nación"/>
    <x v="0"/>
    <s v="CSF"/>
    <n v="1773300"/>
    <n v="0"/>
    <n v="17733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6"/>
    <s v="SALUD"/>
    <s v="Nación"/>
    <x v="0"/>
    <s v="CSF"/>
    <n v="6913200"/>
    <n v="0"/>
    <n v="69132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5"/>
    <s v="APORTES AL ICBF"/>
    <s v="Nación"/>
    <x v="0"/>
    <s v="CSF"/>
    <n v="2660100"/>
    <n v="0"/>
    <n v="26601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420"/>
    <n v="43956"/>
    <d v="2020-05-05T11:33:00"/>
    <s v="Gasto"/>
    <s v="Con Compromiso"/>
    <n v="200"/>
    <x v="3"/>
    <x v="27"/>
    <s v="ADQUISICIÓN DE BIENES Y SERVICIOS - SEDES MANTENIDAS - FORTALECIMIENTO DE LA INFRAESTRUCTURA FÍSICA DEL IGAC A NIVEL  NACIONAL"/>
    <s v="Nación"/>
    <x v="0"/>
    <s v="CSF"/>
    <n v="8956559"/>
    <n v="0"/>
    <n v="8956559"/>
    <n v="0"/>
    <s v="ADQUISICION BIENES Y SERVICIOS , MANTENIMIENTO INFRAESTRUCTURA T. BOYACÁ"/>
    <n v="2920"/>
    <s v="9120 "/>
    <s v="-0"/>
    <s v="-0"/>
    <s v="-0"/>
    <n v="0"/>
    <x v="1"/>
  </r>
  <r>
    <n v="2520"/>
    <n v="43970"/>
    <d v="2020-05-19T11:24:00"/>
    <s v="Gasto"/>
    <s v="Con Compromiso"/>
    <n v="4"/>
    <x v="6"/>
    <x v="4"/>
    <s v="SUELDO BÁSICO"/>
    <s v="Nación"/>
    <x v="0"/>
    <s v="CSF"/>
    <n v="78687856"/>
    <n v="0"/>
    <n v="78687856"/>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3"/>
    <s v="SUBSIDIO DE ALIMENTACIÓN"/>
    <s v="Nación"/>
    <x v="0"/>
    <s v="CSF"/>
    <n v="1932265"/>
    <n v="0"/>
    <n v="1932265"/>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9"/>
    <s v="BONIFICACIÓN ESPECIAL DE RECREACIÓN"/>
    <s v="Nación"/>
    <x v="0"/>
    <s v="CSF"/>
    <n v="712064"/>
    <n v="0"/>
    <n v="712064"/>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8"/>
    <s v="PRIMA TÉCNICA NO SALARIAL"/>
    <s v="Nación"/>
    <x v="0"/>
    <s v="CSF"/>
    <n v="2354967"/>
    <n v="0"/>
    <n v="2354967"/>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5"/>
    <s v="AUXILIO DE TRANSPORTE "/>
    <s v="Nación"/>
    <x v="0"/>
    <s v="CSF"/>
    <n v="3006765"/>
    <n v="0"/>
    <n v="3006765"/>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6"/>
    <s v="BONIFICACIÓN POR SERVICIOS PRESTADOS"/>
    <s v="Nación"/>
    <x v="0"/>
    <s v="CSF"/>
    <n v="7540702"/>
    <n v="0"/>
    <n v="7540702"/>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7"/>
    <s v="PRIMA DE VACACIONES"/>
    <s v="Nación"/>
    <x v="0"/>
    <s v="CSF"/>
    <n v="9302154"/>
    <n v="0"/>
    <n v="9302154"/>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10"/>
    <s v="SUELDO DE VACACIONES"/>
    <s v="Nación"/>
    <x v="0"/>
    <s v="CSF"/>
    <n v="11020723"/>
    <n v="0"/>
    <n v="11020723"/>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620"/>
    <n v="43970"/>
    <d v="2020-05-19T11:33:00"/>
    <s v="Gasto"/>
    <s v="Con Compromiso"/>
    <n v="4"/>
    <x v="6"/>
    <x v="14"/>
    <s v="CAJAS DE COMPENSACIÓN FAMILIAR"/>
    <s v="Nación"/>
    <x v="0"/>
    <s v="CSF"/>
    <n v="4066100"/>
    <n v="0"/>
    <n v="40661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6"/>
    <s v="SALUD"/>
    <s v="Nación"/>
    <x v="0"/>
    <s v="CSF"/>
    <n v="7426100"/>
    <n v="0"/>
    <n v="74261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2"/>
    <s v="APORTES GENERALES AL SISTEMA DE RIESGOS LABORALES"/>
    <s v="Nación"/>
    <x v="0"/>
    <s v="CSF"/>
    <n v="1421500"/>
    <n v="0"/>
    <n v="14215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1"/>
    <s v="PENSIONES"/>
    <s v="Nación"/>
    <x v="0"/>
    <s v="CSF"/>
    <n v="10482900"/>
    <n v="0"/>
    <n v="104829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5"/>
    <s v="APORTES AL ICBF"/>
    <s v="Nación"/>
    <x v="0"/>
    <s v="CSF"/>
    <n v="3050800"/>
    <n v="0"/>
    <n v="30508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3"/>
    <s v="APORTES AL SENA"/>
    <s v="Nación"/>
    <x v="0"/>
    <s v="CSF"/>
    <n v="2033900"/>
    <n v="0"/>
    <n v="20339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720"/>
    <n v="43985"/>
    <d v="2020-06-03T09:59:00"/>
    <s v="Gasto"/>
    <s v="Con Compromiso"/>
    <n v="4"/>
    <x v="6"/>
    <x v="26"/>
    <s v="PRIMA DE SERVICIO"/>
    <s v="Nación"/>
    <x v="0"/>
    <s v="CSF"/>
    <n v="89872416"/>
    <n v="0"/>
    <n v="89872416"/>
    <n v="0"/>
    <s v="PRIMA DE SERVICIOS 2020 T.BOYACÁ"/>
    <n v="3220"/>
    <s v="8720 "/>
    <s v="-0"/>
    <s v="48520, 48620, 48720, 48820, 48920, 49020, 49120, 49220, 49320, 49420, 49520, 49620, 49720, 49820, 49920, 50020, 50120, 50220, 50320, 50420, 50520, 50620, 50720, 50820, 50920, 51020, 51120, 51220, 51320, 51420, 51520, 51620, 51720, 51820, 51920, 52020, 52120, 52220, 52320, 52420, 52520, 52620, 52720, 52820, 52920 "/>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
    <n v="0"/>
    <x v="0"/>
  </r>
  <r>
    <n v="2820"/>
    <n v="44005"/>
    <d v="2020-06-23T16:16:00"/>
    <s v="Gasto"/>
    <s v="Con Compromiso"/>
    <n v="4"/>
    <x v="6"/>
    <x v="11"/>
    <s v="PENSIONES"/>
    <s v="Nación"/>
    <x v="0"/>
    <s v="CSF"/>
    <n v="10280700"/>
    <n v="0"/>
    <n v="102807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6"/>
    <s v="SALUD"/>
    <s v="Nación"/>
    <x v="0"/>
    <s v="CSF"/>
    <n v="7283800"/>
    <n v="0"/>
    <n v="72838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5"/>
    <s v="APORTES AL ICBF"/>
    <s v="Nación"/>
    <x v="0"/>
    <s v="CSF"/>
    <n v="5435600"/>
    <n v="0"/>
    <n v="54356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2"/>
    <s v="APORTES GENERALES AL SISTEMA DE RIESGOS LABORALES"/>
    <s v="Nación"/>
    <x v="0"/>
    <s v="CSF"/>
    <n v="1315700"/>
    <n v="0"/>
    <n v="13157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3"/>
    <s v="APORTES AL SENA"/>
    <s v="Nación"/>
    <x v="0"/>
    <s v="CSF"/>
    <n v="3624700"/>
    <n v="0"/>
    <n v="36247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4"/>
    <s v="CAJAS DE COMPENSACIÓN FAMILIAR"/>
    <s v="Nación"/>
    <x v="0"/>
    <s v="CSF"/>
    <n v="7246400"/>
    <n v="0"/>
    <n v="72464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920"/>
    <n v="44005"/>
    <d v="2020-06-23T16:29:00"/>
    <s v="Gasto"/>
    <s v="Con Compromiso"/>
    <n v="4"/>
    <x v="6"/>
    <x v="4"/>
    <s v="SUELDO BÁSICO"/>
    <s v="Nación"/>
    <x v="0"/>
    <s v="CSF"/>
    <n v="74104372"/>
    <n v="0"/>
    <n v="74104372"/>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10"/>
    <s v="SUELDO DE VACACIONES"/>
    <s v="Nación"/>
    <x v="0"/>
    <s v="CSF"/>
    <n v="135248"/>
    <n v="0"/>
    <n v="135248"/>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21"/>
    <s v="INCAPACIDADES (NO DE PENSIONES)"/>
    <s v="Nación"/>
    <x v="0"/>
    <s v="CSF"/>
    <n v="1201228"/>
    <n v="0"/>
    <n v="1201228"/>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7"/>
    <s v="PRIMA DE VACACIONES"/>
    <s v="Nación"/>
    <x v="0"/>
    <s v="CSF"/>
    <n v="86408"/>
    <n v="0"/>
    <n v="86408"/>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8"/>
    <s v="PRIMA TÉCNICA NO SALARIAL"/>
    <s v="Nación"/>
    <x v="0"/>
    <s v="CSF"/>
    <n v="2354967"/>
    <n v="0"/>
    <n v="2354967"/>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5"/>
    <s v="AUXILIO DE TRANSPORTE "/>
    <s v="Nación"/>
    <x v="0"/>
    <s v="CSF"/>
    <n v="2523352"/>
    <n v="0"/>
    <n v="2523352"/>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6"/>
    <s v="BONIFICACIÓN POR SERVICIOS PRESTADOS"/>
    <s v="Nación"/>
    <x v="0"/>
    <s v="CSF"/>
    <n v="2752199"/>
    <n v="0"/>
    <n v="2752199"/>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3"/>
    <s v="SUBSIDIO DE ALIMENTACIÓN"/>
    <s v="Nación"/>
    <x v="0"/>
    <s v="CSF"/>
    <n v="1621605"/>
    <n v="0"/>
    <n v="1621605"/>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3020"/>
    <n v="44029"/>
    <d v="2020-07-17T08:29:00"/>
    <s v="Gasto"/>
    <s v="Con Compromiso"/>
    <n v="4"/>
    <x v="6"/>
    <x v="38"/>
    <s v="SERVICIOS DE TRANSPORTE DE CARGA"/>
    <s v="Nación"/>
    <x v="0"/>
    <s v="CSF"/>
    <n v="1836060"/>
    <n v="0"/>
    <n v="1836060"/>
    <n v="0"/>
    <s v="PAGO RECONOCIMIENTO GASTOS DE TRANSPORTE AL FUNCIONARIO CARLOS GUILLERMO PUERTA MORENO T. BOYACÁ"/>
    <n v="3520"/>
    <s v="11120 "/>
    <s v="19720 "/>
    <s v="70120 "/>
    <s v="200654220 "/>
    <n v="0"/>
    <x v="0"/>
  </r>
  <r>
    <n v="3120"/>
    <n v="44029"/>
    <d v="2020-07-17T11:58:00"/>
    <s v="Gasto"/>
    <s v="Con Compromiso"/>
    <n v="4"/>
    <x v="6"/>
    <x v="11"/>
    <s v="PENSIONES"/>
    <s v="Nación"/>
    <x v="0"/>
    <s v="CSF"/>
    <n v="10220900"/>
    <n v="0"/>
    <n v="102209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5"/>
    <s v="APORTES AL ICBF"/>
    <s v="Nación"/>
    <x v="0"/>
    <s v="CSF"/>
    <n v="2795300"/>
    <n v="0"/>
    <n v="27953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3"/>
    <s v="APORTES AL SENA"/>
    <s v="Nación"/>
    <x v="0"/>
    <s v="CSF"/>
    <n v="1863300"/>
    <n v="0"/>
    <n v="18633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6"/>
    <s v="SALUD"/>
    <s v="Nación"/>
    <x v="0"/>
    <s v="CSF"/>
    <n v="7240700"/>
    <n v="0"/>
    <n v="72407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4"/>
    <s v="CAJAS DE COMPENSACIÓN FAMILIAR"/>
    <s v="Nación"/>
    <x v="0"/>
    <s v="CSF"/>
    <n v="3725200"/>
    <n v="0"/>
    <n v="37252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2"/>
    <s v="APORTES GENERALES AL SISTEMA DE RIESGOS LABORALES"/>
    <s v="Nación"/>
    <x v="0"/>
    <s v="CSF"/>
    <n v="1410800"/>
    <n v="0"/>
    <n v="14108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220"/>
    <n v="44034"/>
    <d v="2020-07-22T11:58:00"/>
    <s v="Gasto"/>
    <s v="Con Compromiso"/>
    <n v="4"/>
    <x v="6"/>
    <x v="6"/>
    <s v="BONIFICACIÓN POR SERVICIOS PRESTADOS"/>
    <s v="Nación"/>
    <x v="0"/>
    <s v="CSF"/>
    <n v="2147431"/>
    <n v="0"/>
    <n v="2147431"/>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3"/>
    <s v="SUBSIDIO DE ALIMENTACIÓN"/>
    <s v="Nación"/>
    <x v="0"/>
    <s v="CSF"/>
    <n v="1938874"/>
    <n v="0"/>
    <n v="1938874"/>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28"/>
    <s v="AUXILIO DE CONECTIVIDAD DIGITAL "/>
    <s v="Nación"/>
    <x v="0"/>
    <s v="CSF"/>
    <n v="3017051"/>
    <n v="0"/>
    <n v="3017051"/>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10"/>
    <s v="SUELDO DE VACACIONES"/>
    <s v="Nación"/>
    <x v="0"/>
    <s v="CSF"/>
    <n v="3161553"/>
    <n v="0"/>
    <n v="3161553"/>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4"/>
    <s v="SUELDO BÁSICO"/>
    <s v="Nación"/>
    <x v="0"/>
    <s v="CSF"/>
    <n v="81499540"/>
    <n v="0"/>
    <n v="81499540"/>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7"/>
    <s v="PRIMA DE VACACIONES"/>
    <s v="Nación"/>
    <x v="0"/>
    <s v="CSF"/>
    <n v="2955973"/>
    <n v="0"/>
    <n v="2955973"/>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9"/>
    <s v="BONIFICACIÓN ESPECIAL DE RECREACIÓN"/>
    <s v="Nación"/>
    <x v="0"/>
    <s v="CSF"/>
    <n v="209359"/>
    <n v="0"/>
    <n v="209359"/>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8"/>
    <s v="PRIMA TÉCNICA NO SALARIAL"/>
    <s v="Nación"/>
    <x v="0"/>
    <s v="CSF"/>
    <n v="2354967"/>
    <n v="0"/>
    <n v="2354967"/>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120"/>
    <n v="43838"/>
    <d v="2020-01-08T12:26:00"/>
    <s v="Gasto"/>
    <s v="Con Compromiso"/>
    <n v="5"/>
    <x v="7"/>
    <x v="0"/>
    <s v="SERVICIOS DE DISTRIBUCIÓN DE ELECTRICIDAD, GAS Y AGUA (POR CUENTA PROPIA)"/>
    <s v="Nación"/>
    <x v="0"/>
    <s v="CSF"/>
    <n v="18000000"/>
    <n v="0"/>
    <n v="18000000"/>
    <n v="5149916"/>
    <s v="SERVICIO PUBLICO DE ENERGÍA PARA OFICINAS Y SEDE ARCHIVO VIGENCIA 2020."/>
    <n v="120"/>
    <s v="820, 1220, 1420, 2620, 3020, 5420, 5520, 6220, 7320, 8320, 8420, 9220 "/>
    <s v="520, 920, 1020, 2120, 2620, 4120, 4220, 6120, 7620, 9120, 9220, 10820 "/>
    <s v="520, 4520, 4620, 9020, 9320, 9420, 14420, 14520, 18620, 26520, 33920, 34020, 39320 "/>
    <s v="6360020, 10095920, 13245420, 33979520, 37155620, 41195820, 73029420, 73031220, 103105920, 130850320, 162923220, 170358520, 200358420 "/>
    <n v="0"/>
    <x v="0"/>
  </r>
  <r>
    <n v="220"/>
    <n v="43838"/>
    <d v="2020-01-08T12:30:00"/>
    <s v="Gasto"/>
    <s v="Anulado"/>
    <n v="5"/>
    <x v="7"/>
    <x v="35"/>
    <s v="SERVICIOS FINANCIEROS Y SERVICIOS CONEXOS"/>
    <s v="Nación"/>
    <x v="0"/>
    <s v="CSF"/>
    <n v="52302000"/>
    <n v="-52302000"/>
    <n v="0"/>
    <n v="0"/>
    <s v="CUOTA DE ADMINISTRACIÓN DE OFICINAS, ARCHIVO Y PARQUEADEROS VIGENCIA 2020."/>
    <n v="220"/>
    <s v="220, 320, 420 "/>
    <s v="-0"/>
    <s v="-0"/>
    <s v="-0"/>
    <n v="0"/>
    <x v="0"/>
  </r>
  <r>
    <n v="320"/>
    <n v="43838"/>
    <d v="2020-01-08T12:33:00"/>
    <s v="Gasto"/>
    <s v="Con Compromiso"/>
    <n v="5"/>
    <x v="7"/>
    <x v="1"/>
    <s v="SERVICIOS DE TELECOMUNICACIONES, TRANSMISIÓN Y SUMINISTRO DE INFORMACIÓN"/>
    <s v="Nación"/>
    <x v="0"/>
    <s v="CSF"/>
    <n v="5000000"/>
    <n v="0"/>
    <n v="5000000"/>
    <n v="1280300"/>
    <s v="SERVICIO DE TELEFONÍA VIGENCIA 2020."/>
    <n v="320"/>
    <s v="120, 920, 1820, 2020, 3620, 4120, 5620, 6920, 7820, 8820 "/>
    <s v="120, 720, 1620, 1720, 3520, 3620, 5720, 7420, 8920, 10620 "/>
    <s v="120, 620, 5220, 5320, 10020, 10120, 16020, 22620, 30020, 35420 "/>
    <s v="5542320, 6360520, 23879120, 26936820, 52530620, 53821620, 91150420, 120326320, 153369320, 185039320 "/>
    <n v="0"/>
    <x v="0"/>
  </r>
  <r>
    <n v="420"/>
    <n v="43846"/>
    <d v="2020-01-16T08:50:00"/>
    <s v="Gasto"/>
    <s v="Con Compromiso"/>
    <n v="5"/>
    <x v="7"/>
    <x v="34"/>
    <s v="SERVICIOS INMOBILIARIOS"/>
    <s v="Nación"/>
    <x v="0"/>
    <s v="CSF"/>
    <n v="52302000"/>
    <n v="5238000"/>
    <n v="57540000"/>
    <n v="19822000"/>
    <s v="CUOTA DE ADMINISTRACIÓN DE OFICINAS, SEDE ARCHIVO Y PARQUEADEROS VIGENCIA 2020."/>
    <n v="420"/>
    <s v="520, 620, 720, 1520, 1620, 1920, 3220, 3420, 3520, 5720, 5820, 5920, 6520, 6620, 6720, 7620, 7720, 7920, 8520, 8720, 9320, 9520, 9620, 9720 "/>
    <s v="220, 320, 420, 1120, 1220, 1520, 3220, 3320, 3420, 5820, 5920, 6020, 7120, 7220, 7320, 8720, 8820, 9020, 10320, 10520, 10920, 11920, 12220, 12320 "/>
    <s v="220, 320, 420, 4320, 4420, 4720, 4820, 5120, 9720, 9820, 9920, 16120, 16220, 16320, 22320, 22420, 22520, 29820, 29920, 30120, 35120, 35320, 39420, 40320, 40720, 40820 "/>
    <s v="5576320, 5580220, 5584520, 10068920, 10090920, 21107320, 21110320, 23878220, 46043420, 50630520, 50637020, 91151120, 91151620, 98733520, 118793020, 118794620, 118796220, 152224320, 152225720, 155135220, 174444820, 178947920, 200359420, 211672320, 217737120, 217738120 "/>
    <n v="0"/>
    <x v="0"/>
  </r>
  <r>
    <n v="520"/>
    <n v="43852"/>
    <d v="2020-01-22T11:47:00"/>
    <s v="Gasto"/>
    <s v="Con Compromiso"/>
    <n v="5"/>
    <x v="7"/>
    <x v="3"/>
    <s v="SUBSIDIO DE ALIMENTACIÓN"/>
    <s v="Nación"/>
    <x v="0"/>
    <s v="CSF"/>
    <n v="754536"/>
    <n v="0"/>
    <n v="754536"/>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10"/>
    <s v="SUELDO DE VACACIONES"/>
    <s v="Nación"/>
    <x v="0"/>
    <s v="CSF"/>
    <n v="5585231"/>
    <n v="0"/>
    <n v="5585231"/>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4"/>
    <s v="SUELDO BÁSICO"/>
    <s v="Nación"/>
    <x v="0"/>
    <s v="CSF"/>
    <n v="36258646"/>
    <n v="0"/>
    <n v="36258646"/>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5"/>
    <s v="AUXILIO DE TRANSPORTE "/>
    <s v="Nación"/>
    <x v="0"/>
    <s v="CSF"/>
    <n v="1028540"/>
    <n v="0"/>
    <n v="1028540"/>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6"/>
    <s v="BONIFICACIÓN POR SERVICIOS PRESTADOS"/>
    <s v="Nación"/>
    <x v="0"/>
    <s v="CSF"/>
    <n v="1747270"/>
    <n v="0"/>
    <n v="1747270"/>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9"/>
    <s v="BONIFICACIÓN ESPECIAL DE RECREACIÓN"/>
    <s v="Nación"/>
    <x v="0"/>
    <s v="CSF"/>
    <n v="508760"/>
    <n v="0"/>
    <n v="508760"/>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7"/>
    <s v="PRIMA DE VACACIONES"/>
    <s v="Nación"/>
    <x v="0"/>
    <s v="CSF"/>
    <n v="6614089"/>
    <n v="0"/>
    <n v="6614089"/>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620"/>
    <n v="43852"/>
    <d v="2020-01-22T11:54:00"/>
    <s v="Gasto"/>
    <s v="Con Compromiso"/>
    <n v="5"/>
    <x v="7"/>
    <x v="15"/>
    <s v="APORTES AL ICBF"/>
    <s v="Nación"/>
    <x v="0"/>
    <s v="CSF"/>
    <n v="1393200"/>
    <n v="0"/>
    <n v="13932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4"/>
    <s v="CAJAS DE COMPENSACIÓN FAMILIAR"/>
    <s v="Nación"/>
    <x v="0"/>
    <s v="CSF"/>
    <n v="1856800"/>
    <n v="0"/>
    <n v="18568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3"/>
    <s v="APORTES AL SENA"/>
    <s v="Nación"/>
    <x v="0"/>
    <s v="CSF"/>
    <n v="928500"/>
    <n v="0"/>
    <n v="9285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1"/>
    <s v="PENSIONES"/>
    <s v="Nación"/>
    <x v="0"/>
    <s v="CSF"/>
    <n v="4560600"/>
    <n v="0"/>
    <n v="45606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6"/>
    <s v="SALUD"/>
    <s v="Nación"/>
    <x v="0"/>
    <s v="CSF"/>
    <n v="3230500"/>
    <n v="0"/>
    <n v="32305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2"/>
    <s v="APORTES GENERALES AL SISTEMA DE RIESGOS LABORALES"/>
    <s v="Nación"/>
    <x v="0"/>
    <s v="CSF"/>
    <n v="461500"/>
    <n v="0"/>
    <n v="4615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720"/>
    <n v="43872"/>
    <d v="2020-02-11T11:17:00"/>
    <s v="Gasto"/>
    <s v="Con Compromiso"/>
    <n v="5"/>
    <x v="7"/>
    <x v="18"/>
    <s v="SERVICIOS DE TRANSPORTE DE PASAJEROS"/>
    <s v="Nación"/>
    <x v="0"/>
    <s v="CSF"/>
    <n v="78400"/>
    <n v="0"/>
    <n v="78400"/>
    <n v="0"/>
    <s v="Comisión de los directores territoriales a reunión en la Dirección General. "/>
    <n v="720"/>
    <s v="1720 "/>
    <s v="1320 "/>
    <s v="4920 "/>
    <s v="23788620 "/>
    <n v="0"/>
    <x v="0"/>
  </r>
  <r>
    <n v="720"/>
    <n v="43872"/>
    <d v="2020-02-11T11:17:00"/>
    <s v="Gasto"/>
    <s v="Con Compromiso"/>
    <n v="5"/>
    <x v="7"/>
    <x v="19"/>
    <s v="VIÁTICOS DE LOS FUNCIONARIOS EN COMISIÓN"/>
    <s v="Nación"/>
    <x v="0"/>
    <s v="CSF"/>
    <n v="258320"/>
    <n v="0"/>
    <n v="258320"/>
    <n v="29454"/>
    <s v="Comisión de los directores territoriales a reunión en la Dirección General. "/>
    <n v="720"/>
    <s v="1720 "/>
    <s v="1320 "/>
    <s v="4920 "/>
    <s v="23788620 "/>
    <n v="0"/>
    <x v="0"/>
  </r>
  <r>
    <n v="820"/>
    <n v="43878"/>
    <d v="2020-02-17T12:47:00"/>
    <s v="Gasto"/>
    <s v="Con Compromiso"/>
    <n v="500"/>
    <x v="1"/>
    <x v="22"/>
    <s v="ADQUISICIÓN DE BIENES Y SERVICIOS - SERVICIO DE INFORMACIÓN CATASTRAL - ACTUALIZACIÓN  Y GESTIÓN CATASTRAL  NACIONAL"/>
    <s v="Nación"/>
    <x v="2"/>
    <s v="CSF"/>
    <n v="23562191"/>
    <n v="-15168600"/>
    <n v="8393591"/>
    <n v="7623554"/>
    <s v="Viáticos proceso de conservación DT Caldas vigencia 2020. "/>
    <n v="820"/>
    <s v="2120, 2220, 2820, 2920, 3720, 3820, 3920, 4020 "/>
    <s v="1920, 2020, 2420, 2520, 3720, 3820, 3920, 4020 "/>
    <s v="5420, 5520, 9120, 9220, 14620, 14720, 14820, 14920 "/>
    <s v="28988920, 28997220, 37117220, 37128420, 73034420, 73037220, 73040620, 73063020 "/>
    <n v="0"/>
    <x v="1"/>
  </r>
  <r>
    <n v="920"/>
    <n v="43882"/>
    <d v="2020-02-21T08:49:00"/>
    <s v="Gasto"/>
    <s v="Con Compromiso"/>
    <n v="5"/>
    <x v="7"/>
    <x v="10"/>
    <s v="SUELDO DE VACACIONES"/>
    <s v="Nación"/>
    <x v="0"/>
    <s v="CSF"/>
    <n v="1773139"/>
    <n v="0"/>
    <n v="1773139"/>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9"/>
    <s v="BONIFICACIÓN ESPECIAL DE RECREACIÓN"/>
    <s v="Nación"/>
    <x v="0"/>
    <s v="CSF"/>
    <n v="116485"/>
    <n v="0"/>
    <n v="116485"/>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5"/>
    <s v="AUXILIO DE TRANSPORTE "/>
    <s v="Nación"/>
    <x v="0"/>
    <s v="CSF"/>
    <n v="939399"/>
    <n v="0"/>
    <n v="939399"/>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7"/>
    <s v="PRIMA DE VACACIONES"/>
    <s v="Nación"/>
    <x v="0"/>
    <s v="CSF"/>
    <n v="1534447"/>
    <n v="0"/>
    <n v="1534447"/>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4"/>
    <s v="SUELDO BÁSICO"/>
    <s v="Nación"/>
    <x v="0"/>
    <s v="CSF"/>
    <n v="31025832"/>
    <n v="0"/>
    <n v="31025832"/>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3"/>
    <s v="SUBSIDIO DE ALIMENTACIÓN"/>
    <s v="Nación"/>
    <x v="0"/>
    <s v="CSF"/>
    <n v="660219"/>
    <n v="0"/>
    <n v="660219"/>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6"/>
    <s v="BONIFICACIÓN POR SERVICIOS PRESTADOS"/>
    <s v="Nación"/>
    <x v="0"/>
    <s v="CSF"/>
    <n v="834460"/>
    <n v="0"/>
    <n v="834460"/>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21"/>
    <s v="INCAPACIDADES (NO DE PENSIONES)"/>
    <s v="Nación"/>
    <x v="0"/>
    <s v="CSF"/>
    <n v="600281"/>
    <n v="-422357"/>
    <n v="177924"/>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1020"/>
    <n v="43882"/>
    <d v="2020-02-21T11:38:00"/>
    <s v="Gasto"/>
    <s v="Con Compromiso"/>
    <n v="5"/>
    <x v="7"/>
    <x v="11"/>
    <s v="PENSIONES"/>
    <s v="Nación"/>
    <x v="0"/>
    <s v="CSF"/>
    <n v="4447100"/>
    <n v="0"/>
    <n v="44471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6"/>
    <s v="SALUD"/>
    <s v="Nación"/>
    <x v="0"/>
    <s v="CSF"/>
    <n v="3150000"/>
    <n v="0"/>
    <n v="31500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5"/>
    <s v="APORTES AL ICBF"/>
    <s v="Nación"/>
    <x v="0"/>
    <s v="CSF"/>
    <n v="1191300"/>
    <n v="0"/>
    <n v="11913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4"/>
    <s v="CAJAS DE COMPENSACIÓN FAMILIAR"/>
    <s v="Nación"/>
    <x v="0"/>
    <s v="CSF"/>
    <n v="1587900"/>
    <n v="0"/>
    <n v="15879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2"/>
    <s v="APORTES GENERALES AL SISTEMA DE RIESGOS LABORALES"/>
    <s v="Nación"/>
    <x v="0"/>
    <s v="CSF"/>
    <n v="362200"/>
    <n v="0"/>
    <n v="3622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3"/>
    <s v="APORTES AL SENA"/>
    <s v="Nación"/>
    <x v="0"/>
    <s v="CSF"/>
    <n v="794200"/>
    <n v="0"/>
    <n v="7942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120"/>
    <n v="43886"/>
    <d v="2020-02-25T11:23:00"/>
    <s v="Gasto"/>
    <s v="Con Compromiso"/>
    <n v="5"/>
    <x v="7"/>
    <x v="24"/>
    <s v="IMPUESTO PREDIAL Y SOBRETASA AMBIENTAL"/>
    <s v="Nación"/>
    <x v="0"/>
    <s v="CSF"/>
    <n v="8445669"/>
    <n v="0"/>
    <n v="8445669"/>
    <n v="0"/>
    <s v="Impuesto predial vigencia 2020 oficinas, sede archivo y dos parqueaderos. "/>
    <n v="1120"/>
    <s v="2720 "/>
    <s v="3120 "/>
    <s v="9620 "/>
    <s v="45370720 "/>
    <n v="0"/>
    <x v="0"/>
  </r>
  <r>
    <n v="1220"/>
    <n v="43892"/>
    <d v="2020-03-02T12:14:00"/>
    <s v="Gasto"/>
    <s v="Con Compromiso"/>
    <n v="5"/>
    <x v="7"/>
    <x v="20"/>
    <s v="IMPUESTO DE INDUSTRIA Y COMERCIO"/>
    <s v="Propios"/>
    <x v="1"/>
    <s v="CSF"/>
    <n v="1879000"/>
    <n v="0"/>
    <n v="1879000"/>
    <n v="0"/>
    <s v="Impuesto de industria y comercio año gravable 2019. "/>
    <n v="1220"/>
    <s v="3120 "/>
    <s v="3020 "/>
    <s v="9520 "/>
    <s v="41199920 "/>
    <n v="0"/>
    <x v="0"/>
  </r>
  <r>
    <n v="1320"/>
    <n v="43895"/>
    <d v="2020-03-05T11:00:00"/>
    <s v="Gasto"/>
    <s v="Con Compromiso"/>
    <n v="500"/>
    <x v="1"/>
    <x v="22"/>
    <s v="ADQUISICIÓN DE BIENES Y SERVICIOS - SERVICIO DE INFORMACIÓN CATASTRAL - ACTUALIZACIÓN  Y GESTIÓN CATASTRAL  NACIONAL"/>
    <s v="Nación"/>
    <x v="0"/>
    <s v="CSF"/>
    <n v="19352469"/>
    <n v="0"/>
    <n v="19352469"/>
    <n v="0"/>
    <s v="Prestación de servicios de apoyo a la gestión en ventanilla para atención al público en los procesos catastrales de la dirección territorial Caldas y sus UOC."/>
    <n v="1320"/>
    <s v="3320 "/>
    <s v="5120 "/>
    <s v="15820, 20620, 27520, 35220, 39520 "/>
    <s v="77871620, 108344020, 137880720, 174740720, 211619120 "/>
    <n v="0"/>
    <x v="1"/>
  </r>
  <r>
    <n v="1420"/>
    <n v="43895"/>
    <d v="2020-03-05T11:10:00"/>
    <s v="Gasto"/>
    <s v="Con Compromiso"/>
    <n v="500"/>
    <x v="1"/>
    <x v="22"/>
    <s v="ADQUISICIÓN DE BIENES Y SERVICIOS - SERVICIO DE INFORMACIÓN CATASTRAL - ACTUALIZACIÓN  Y GESTIÓN CATASTRAL  NACIONAL"/>
    <s v="Nación"/>
    <x v="0"/>
    <s v="CSF"/>
    <n v="58359784"/>
    <n v="0"/>
    <n v="58359784"/>
    <n v="0"/>
    <s v="Prestación de servicios personales para realizar actividades de  apoyo operativo en los procesos catastrales en la dirección territorial caldas y sus UOC."/>
    <n v="1420"/>
    <s v="4220, 4320, 4420, 4520 "/>
    <s v="4320, 4420, 4520, 5020 "/>
    <s v="15020, 15120, 15220, 15720, 20420, 20520, 20720, 20820, 27220, 27320, 27420, 27620, 34320, 34420, 34620, 34720, 39620, 39720, 39820, 39920 "/>
    <s v="77859120, 77860320, 77860720, 77870820, 107944520, 108343420, 108345320, 108347420, 137870720, 137873120, 137878920, 137885520, 170402920, 170405420, 170433520, 170444920, 211631920, 211638820, 211641320, 211651920 "/>
    <n v="0"/>
    <x v="1"/>
  </r>
  <r>
    <n v="1520"/>
    <n v="43895"/>
    <d v="2020-03-05T12:25:00"/>
    <s v="Gasto"/>
    <s v="Con Compromiso"/>
    <n v="500"/>
    <x v="1"/>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n v="1520"/>
    <s v="4620, 4720 "/>
    <s v="4620, 4720 "/>
    <s v="15320, 15420, 20920, 26420, 27120, 34120, 34220, 39220, 40020 "/>
    <s v="77864420, 77865320, 109736620, 129114220, 137866720, 170373020, 170383520, 198989620, 211657020 "/>
    <n v="0"/>
    <x v="1"/>
  </r>
  <r>
    <n v="1620"/>
    <n v="43895"/>
    <d v="2020-03-05T14:54:00"/>
    <s v="Gasto"/>
    <s v="Con Compromiso"/>
    <n v="500"/>
    <x v="1"/>
    <x v="22"/>
    <s v="ADQUISICIÓN DE BIENES Y SERVICIOS - SERVICIO DE INFORMACIÓN CATASTRAL - ACTUALIZACIÓN  Y GESTIÓN CATASTRAL  NACIONAL"/>
    <s v="Nación"/>
    <x v="0"/>
    <s v="CSF"/>
    <n v="33833333"/>
    <n v="0"/>
    <n v="33833333"/>
    <n v="0"/>
    <s v="Prestación de servicios personales para realizar las actividades de control y verificación a los trámites del proceso de conservación catastral en la dirección territorial caldas  y sus UOC."/>
    <n v="1620"/>
    <s v="4820 "/>
    <s v="4820 "/>
    <s v="15520, 20320, 27020, 34820, 40420 "/>
    <s v="77866720, 107941620, 137863320, 170462620, 212222620 "/>
    <n v="0"/>
    <x v="1"/>
  </r>
  <r>
    <n v="1720"/>
    <n v="43902"/>
    <d v="2020-03-12T12:52:00"/>
    <s v="Gasto"/>
    <s v="Con Compromiso"/>
    <n v="500"/>
    <x v="1"/>
    <x v="22"/>
    <s v="ADQUISICIÓN DE BIENES Y SERVICIOS - SERVICIO DE INFORMACIÓN CATASTRAL - ACTUALIZACIÓN  Y GESTIÓN CATASTRAL  NACIONAL"/>
    <s v="Nación"/>
    <x v="2"/>
    <s v="CSF"/>
    <n v="28766667"/>
    <n v="0"/>
    <n v="28766667"/>
    <n v="1266667"/>
    <s v="Prestación de servicios personales para adelantar actividades de reconocimiento predial urbano y rural, en atención a los requerimientos administrativos y judiciales del proceso de restitución de tierras en la dirección territorial Caldas."/>
    <n v="1720"/>
    <s v="4920 "/>
    <s v="4920 "/>
    <s v="15620, 20220, 26920, 34920, 40120 "/>
    <s v="77867720, 107932720, 137859720, 170468720, 211660720 "/>
    <n v="0"/>
    <x v="1"/>
  </r>
  <r>
    <n v="1820"/>
    <n v="43902"/>
    <d v="2020-03-12T12:55:00"/>
    <s v="Gasto"/>
    <s v="Con Compromiso"/>
    <n v="500"/>
    <x v="1"/>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
    <n v="1820"/>
    <s v="5020 "/>
    <s v="5220 "/>
    <s v="15920, 20120, 26820, 34520, 40220 "/>
    <s v="83209820, 107919020, 137856320, 170409420, 211666320 "/>
    <n v="0"/>
    <x v="1"/>
  </r>
  <r>
    <n v="1920"/>
    <n v="43909"/>
    <d v="2020-03-19T12:14:00"/>
    <s v="Gasto"/>
    <s v="Con Compromiso"/>
    <n v="5"/>
    <x v="7"/>
    <x v="4"/>
    <s v="SUELDO BÁSICO"/>
    <s v="Nación"/>
    <x v="0"/>
    <s v="CSF"/>
    <n v="42133902"/>
    <n v="0"/>
    <n v="42133902"/>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26"/>
    <s v="PRIMA DE SERVICIO"/>
    <s v="Nación"/>
    <x v="0"/>
    <s v="CSF"/>
    <n v="533058"/>
    <n v="0"/>
    <n v="533058"/>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39"/>
    <s v="INDEMNIZACIÓN POR VACACIONES"/>
    <s v="Nación"/>
    <x v="0"/>
    <s v="CSF"/>
    <n v="270480"/>
    <n v="0"/>
    <n v="270480"/>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3"/>
    <s v="SUBSIDIO DE ALIMENTACIÓN"/>
    <s v="Nación"/>
    <x v="0"/>
    <s v="CSF"/>
    <n v="783189"/>
    <n v="0"/>
    <n v="783189"/>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7"/>
    <s v="PRIMA DE VACACIONES"/>
    <s v="Nación"/>
    <x v="0"/>
    <s v="CSF"/>
    <n v="1931988"/>
    <n v="0"/>
    <n v="1931988"/>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10"/>
    <s v="SUELDO DE VACACIONES"/>
    <s v="Nación"/>
    <x v="0"/>
    <s v="CSF"/>
    <n v="1597351"/>
    <n v="0"/>
    <n v="1597351"/>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21"/>
    <s v="INCAPACIDADES (NO DE PENSIONES)"/>
    <s v="Nación"/>
    <x v="0"/>
    <s v="CSF"/>
    <n v="726558"/>
    <n v="-492749"/>
    <n v="233809"/>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5"/>
    <s v="AUXILIO DE TRANSPORTE "/>
    <s v="Nación"/>
    <x v="0"/>
    <s v="CSF"/>
    <n v="935970"/>
    <n v="0"/>
    <n v="935970"/>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6"/>
    <s v="BONIFICACIÓN POR SERVICIOS PRESTADOS"/>
    <s v="Nación"/>
    <x v="0"/>
    <s v="CSF"/>
    <n v="365798"/>
    <n v="0"/>
    <n v="365798"/>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9"/>
    <s v="BONIFICACIÓN ESPECIAL DE RECREACIÓN"/>
    <s v="Nación"/>
    <x v="0"/>
    <s v="CSF"/>
    <n v="153987"/>
    <n v="0"/>
    <n v="153987"/>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2020"/>
    <n v="43910"/>
    <d v="2020-03-20T09:39:00"/>
    <s v="Gasto"/>
    <s v="Con Compromiso"/>
    <n v="5"/>
    <x v="7"/>
    <x v="11"/>
    <s v="PENSIONES"/>
    <s v="Nación"/>
    <x v="0"/>
    <s v="CSF"/>
    <n v="4869800"/>
    <n v="0"/>
    <n v="48698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4"/>
    <s v="CAJAS DE COMPENSACIÓN FAMILIAR"/>
    <s v="Nación"/>
    <x v="0"/>
    <s v="CSF"/>
    <n v="1799900"/>
    <n v="0"/>
    <n v="17999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5"/>
    <s v="APORTES AL ICBF"/>
    <s v="Nación"/>
    <x v="0"/>
    <s v="CSF"/>
    <n v="1350200"/>
    <n v="0"/>
    <n v="13502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3"/>
    <s v="APORTES AL SENA"/>
    <s v="Nación"/>
    <x v="0"/>
    <s v="CSF"/>
    <n v="900600"/>
    <n v="0"/>
    <n v="9006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6"/>
    <s v="SALUD"/>
    <s v="Nación"/>
    <x v="0"/>
    <s v="CSF"/>
    <n v="3449700"/>
    <n v="0"/>
    <n v="34497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2"/>
    <s v="APORTES GENERALES AL SISTEMA DE RIESGOS LABORALES"/>
    <s v="Nación"/>
    <x v="0"/>
    <s v="CSF"/>
    <n v="427500"/>
    <n v="0"/>
    <n v="4275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120"/>
    <n v="43936"/>
    <d v="2020-04-15T21:37:00"/>
    <s v="Gasto"/>
    <s v="Con Compromiso"/>
    <n v="510"/>
    <x v="2"/>
    <x v="23"/>
    <s v="ADQUISICIÓN DE BIENES Y SERVICIOS - SERVICIO DE AVALÚOS - ACTUALIZACIÓN  Y GESTIÓN CATASTRAL  NACIONAL"/>
    <s v="Propios"/>
    <x v="1"/>
    <s v="CSF"/>
    <n v="31273680"/>
    <n v="0"/>
    <n v="31273680"/>
    <n v="0"/>
    <s v="Prestación de servicios profesionales para realizar el control de calidad a los informes de avalúos comerciales, así como realizar avalúos a bienes inmuebles urbanos y rurales en todo el país."/>
    <n v="2120"/>
    <s v="6420 "/>
    <s v="8620 "/>
    <s v="27720, 35020, 40520 "/>
    <s v="137887820, 171141920, 212517820 "/>
    <n v="0"/>
    <x v="1"/>
  </r>
  <r>
    <n v="2220"/>
    <n v="43936"/>
    <d v="2020-04-15T21:44:00"/>
    <s v="Gasto"/>
    <s v="Con Compromiso"/>
    <n v="510"/>
    <x v="2"/>
    <x v="23"/>
    <s v="ADQUISICIÓN DE BIENES Y SERVICIOS - SERVICIO DE AVALÚOS - ACTUALIZACIÓN  Y GESTIÓN CATASTRAL  NACIONAL"/>
    <s v="Propios"/>
    <x v="1"/>
    <s v="CSF"/>
    <n v="30000000"/>
    <n v="0"/>
    <n v="30000000"/>
    <n v="0"/>
    <s v="Prestación de servicios profesionales para realizar avalúos comerciales, a nivel nacional de los bienes urbanos y rurales."/>
    <n v="2220"/>
    <s v="9420 "/>
    <s v="-0"/>
    <s v="-0"/>
    <s v="-0"/>
    <n v="0"/>
    <x v="1"/>
  </r>
  <r>
    <n v="2320"/>
    <n v="43936"/>
    <d v="2020-04-15T21:46:00"/>
    <s v="Gasto"/>
    <s v="Con Compromiso"/>
    <n v="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ldas, en el marco de los lineamientos institucionales vigentes."/>
    <n v="2320"/>
    <s v="8620 "/>
    <s v="12120 "/>
    <s v="40620 "/>
    <s v="212520920 "/>
    <n v="0"/>
    <x v="1"/>
  </r>
  <r>
    <n v="2420"/>
    <n v="43943"/>
    <d v="2020-04-22T15:30:00"/>
    <s v="Gasto"/>
    <s v="Con Compromiso"/>
    <n v="5"/>
    <x v="7"/>
    <x v="6"/>
    <s v="BONIFICACIÓN POR SERVICIOS PRESTADOS"/>
    <s v="Nación"/>
    <x v="0"/>
    <s v="CSF"/>
    <n v="1139847"/>
    <n v="0"/>
    <n v="1139847"/>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4"/>
    <s v="SUELDO BÁSICO"/>
    <s v="Nación"/>
    <x v="0"/>
    <s v="CSF"/>
    <n v="39160958"/>
    <n v="0"/>
    <n v="39160958"/>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7"/>
    <s v="PRIMA DE VACACIONES"/>
    <s v="Nación"/>
    <x v="0"/>
    <s v="CSF"/>
    <n v="1957665"/>
    <n v="0"/>
    <n v="1957665"/>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5"/>
    <s v="AUXILIO DE TRANSPORTE "/>
    <s v="Nación"/>
    <x v="0"/>
    <s v="CSF"/>
    <n v="966828"/>
    <n v="0"/>
    <n v="966828"/>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9"/>
    <s v="BONIFICACIÓN ESPECIAL DE RECREACIÓN"/>
    <s v="Nación"/>
    <x v="0"/>
    <s v="CSF"/>
    <n v="139348"/>
    <n v="0"/>
    <n v="139348"/>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3"/>
    <s v="SUBSIDIO DE ALIMENTACIÓN"/>
    <s v="Nación"/>
    <x v="0"/>
    <s v="CSF"/>
    <n v="722671"/>
    <n v="0"/>
    <n v="722671"/>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39"/>
    <s v="INDEMNIZACIÓN POR VACACIONES"/>
    <s v="Nación"/>
    <x v="0"/>
    <s v="CSF"/>
    <n v="2103530"/>
    <n v="0"/>
    <n v="2103530"/>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520"/>
    <n v="43949"/>
    <d v="2020-04-28T15:12:00"/>
    <s v="Gasto"/>
    <s v="Con Compromiso"/>
    <n v="5"/>
    <x v="7"/>
    <x v="14"/>
    <s v="CAJAS DE COMPENSACIÓN FAMILIAR"/>
    <s v="Nación"/>
    <x v="0"/>
    <s v="CSF"/>
    <n v="1825900"/>
    <n v="0"/>
    <n v="18259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6"/>
    <s v="SALUD"/>
    <s v="Nación"/>
    <x v="0"/>
    <s v="CSF"/>
    <n v="3568300"/>
    <n v="0"/>
    <n v="35683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5"/>
    <s v="APORTES AL ICBF"/>
    <s v="Nación"/>
    <x v="0"/>
    <s v="CSF"/>
    <n v="1369700"/>
    <n v="0"/>
    <n v="13697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3"/>
    <s v="APORTES AL SENA"/>
    <s v="Nación"/>
    <x v="0"/>
    <s v="CSF"/>
    <n v="913400"/>
    <n v="0"/>
    <n v="9134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1"/>
    <s v="PENSIONES"/>
    <s v="Nación"/>
    <x v="0"/>
    <s v="CSF"/>
    <n v="944500"/>
    <n v="0"/>
    <n v="9445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2"/>
    <s v="APORTES GENERALES AL SISTEMA DE RIESGOS LABORALES"/>
    <s v="Nación"/>
    <x v="0"/>
    <s v="CSF"/>
    <n v="427300"/>
    <n v="0"/>
    <n v="4273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620"/>
    <n v="43965"/>
    <d v="2020-05-14T08:02:00"/>
    <s v="Gasto"/>
    <s v="Con Compromiso"/>
    <n v="5"/>
    <x v="7"/>
    <x v="16"/>
    <s v="SALUD"/>
    <s v="Nación"/>
    <x v="0"/>
    <s v="CSF"/>
    <n v="329200"/>
    <n v="0"/>
    <n v="3292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1"/>
    <s v="PENSIONES"/>
    <s v="Nación"/>
    <x v="0"/>
    <s v="CSF"/>
    <n v="463900"/>
    <n v="0"/>
    <n v="4639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4"/>
    <s v="CAJAS DE COMPENSACIÓN FAMILIAR"/>
    <s v="Nación"/>
    <x v="0"/>
    <s v="CSF"/>
    <n v="171900"/>
    <n v="0"/>
    <n v="1719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5"/>
    <s v="APORTES AL ICBF"/>
    <s v="Nación"/>
    <x v="0"/>
    <s v="CSF"/>
    <n v="128400"/>
    <n v="0"/>
    <n v="1284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2"/>
    <s v="APORTES GENERALES AL SISTEMA DE RIESGOS LABORALES"/>
    <s v="Nación"/>
    <x v="0"/>
    <s v="CSF"/>
    <n v="41800"/>
    <n v="0"/>
    <n v="418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3"/>
    <s v="APORTES AL SENA"/>
    <s v="Nación"/>
    <x v="0"/>
    <s v="CSF"/>
    <n v="86500"/>
    <n v="0"/>
    <n v="865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720"/>
    <n v="43972"/>
    <d v="2020-05-21T11:01:00"/>
    <s v="Gasto"/>
    <s v="Con Compromiso"/>
    <n v="5"/>
    <x v="7"/>
    <x v="4"/>
    <s v="SUELDO BÁSICO"/>
    <s v="Nación"/>
    <x v="0"/>
    <s v="CSF"/>
    <n v="37588350"/>
    <n v="0"/>
    <n v="37588350"/>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6"/>
    <s v="BONIFICACIÓN POR SERVICIOS PRESTADOS"/>
    <s v="Nación"/>
    <x v="0"/>
    <s v="CSF"/>
    <n v="682420"/>
    <n v="0"/>
    <n v="682420"/>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9"/>
    <s v="BONIFICACIÓN ESPECIAL DE RECREACIÓN"/>
    <s v="Nación"/>
    <x v="0"/>
    <s v="CSF"/>
    <n v="175060"/>
    <n v="0"/>
    <n v="175060"/>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5"/>
    <s v="AUXILIO DE TRANSPORTE "/>
    <s v="Nación"/>
    <x v="0"/>
    <s v="CSF"/>
    <n v="1014826"/>
    <n v="0"/>
    <n v="1014826"/>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7"/>
    <s v="PRIMA DE VACACIONES"/>
    <s v="Nación"/>
    <x v="0"/>
    <s v="CSF"/>
    <n v="2120274"/>
    <n v="0"/>
    <n v="2120274"/>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10"/>
    <s v="SUELDO DE VACACIONES"/>
    <s v="Nación"/>
    <x v="0"/>
    <s v="CSF"/>
    <n v="2692471"/>
    <n v="0"/>
    <n v="2692471"/>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3"/>
    <s v="SUBSIDIO DE ALIMENTACIÓN"/>
    <s v="Nación"/>
    <x v="0"/>
    <s v="CSF"/>
    <n v="784363"/>
    <n v="0"/>
    <n v="784363"/>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820"/>
    <n v="43972"/>
    <d v="2020-05-21T11:08:00"/>
    <s v="Gasto"/>
    <s v="Con Compromiso"/>
    <n v="5"/>
    <x v="7"/>
    <x v="12"/>
    <s v="APORTES GENERALES AL SISTEMA DE RIESGOS LABORALES"/>
    <s v="Nación"/>
    <x v="0"/>
    <s v="CSF"/>
    <n v="394600"/>
    <n v="0"/>
    <n v="3946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3"/>
    <s v="APORTES AL SENA"/>
    <s v="Nación"/>
    <x v="0"/>
    <s v="CSF"/>
    <n v="848500"/>
    <n v="0"/>
    <n v="8485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1"/>
    <s v="PENSIONES"/>
    <s v="Nación"/>
    <x v="0"/>
    <s v="CSF"/>
    <n v="4614000"/>
    <n v="0"/>
    <n v="46140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6"/>
    <s v="SALUD"/>
    <s v="Nación"/>
    <x v="0"/>
    <s v="CSF"/>
    <n v="3268500"/>
    <n v="0"/>
    <n v="32685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5"/>
    <s v="APORTES AL ICBF"/>
    <s v="Nación"/>
    <x v="0"/>
    <s v="CSF"/>
    <n v="1272000"/>
    <n v="0"/>
    <n v="12720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4"/>
    <s v="CAJAS DE COMPENSACIÓN FAMILIAR"/>
    <s v="Nación"/>
    <x v="0"/>
    <s v="CSF"/>
    <n v="1695900"/>
    <n v="0"/>
    <n v="16959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920"/>
    <n v="43985"/>
    <d v="2020-06-03T18:25:00"/>
    <s v="Gasto"/>
    <s v="Con Compromiso"/>
    <n v="5"/>
    <x v="7"/>
    <x v="26"/>
    <s v="PRIMA DE SERVICIO"/>
    <s v="Nación"/>
    <x v="0"/>
    <s v="CSF"/>
    <n v="39804872"/>
    <n v="0"/>
    <n v="39804872"/>
    <n v="0"/>
    <s v="Prima semestral 2020."/>
    <n v="2920"/>
    <s v="7520 "/>
    <s v="-0"/>
    <s v="27820, 27920, 28020, 28120, 28220, 28320, 28420, 28520, 28620, 28720, 28820, 28920, 29020, 29120, 29220, 29320, 29420, 29520, 29620, 29720 "/>
    <s v="139743620, 139743720, 139743920, 139744120, 139744220, 139744320, 139744520, 139744620, 139744720, 139744820, 139744920, 139745020, 139745120, 139745320, 139745420, 139745620, 139745720, 139745820, 139745920, 139746020 "/>
    <n v="0"/>
    <x v="0"/>
  </r>
  <r>
    <n v="3020"/>
    <n v="44001"/>
    <d v="2020-06-19T15:19:00"/>
    <s v="Gasto"/>
    <s v="Con Compromiso"/>
    <n v="5"/>
    <x v="7"/>
    <x v="4"/>
    <s v="SUELDO BÁSICO"/>
    <s v="Nación"/>
    <x v="0"/>
    <s v="CSF"/>
    <n v="35569797"/>
    <n v="0"/>
    <n v="35569797"/>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6"/>
    <s v="BONIFICACIÓN POR SERVICIOS PRESTADOS"/>
    <s v="Nación"/>
    <x v="0"/>
    <s v="CSF"/>
    <n v="1420147"/>
    <n v="0"/>
    <n v="1420147"/>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7"/>
    <s v="PRIMA DE VACACIONES"/>
    <s v="Nación"/>
    <x v="0"/>
    <s v="CSF"/>
    <n v="2103157"/>
    <n v="0"/>
    <n v="2103157"/>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10"/>
    <s v="SUELDO DE VACACIONES"/>
    <s v="Nación"/>
    <x v="0"/>
    <s v="CSF"/>
    <n v="2058591"/>
    <n v="0"/>
    <n v="2058591"/>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9"/>
    <s v="BONIFICACIÓN ESPECIAL DE RECREACIÓN"/>
    <s v="Nación"/>
    <x v="0"/>
    <s v="CSF"/>
    <n v="167083"/>
    <n v="0"/>
    <n v="167083"/>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3"/>
    <s v="SUBSIDIO DE ALIMENTACIÓN"/>
    <s v="Nación"/>
    <x v="0"/>
    <s v="CSF"/>
    <n v="700639"/>
    <n v="0"/>
    <n v="700639"/>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5"/>
    <s v="AUXILIO DE TRANSPORTE "/>
    <s v="Nación"/>
    <x v="0"/>
    <s v="CSF"/>
    <n v="884544"/>
    <n v="0"/>
    <n v="884544"/>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120"/>
    <n v="44001"/>
    <d v="2020-06-19T15:33:00"/>
    <s v="Gasto"/>
    <s v="Con Compromiso"/>
    <n v="5"/>
    <x v="7"/>
    <x v="14"/>
    <s v="CAJAS DE COMPENSACIÓN FAMILIAR"/>
    <s v="Nación"/>
    <x v="0"/>
    <s v="CSF"/>
    <n v="3188900"/>
    <n v="0"/>
    <n v="31889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5"/>
    <s v="APORTES AL ICBF"/>
    <s v="Nación"/>
    <x v="0"/>
    <s v="CSF"/>
    <n v="2392200"/>
    <n v="0"/>
    <n v="23922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3"/>
    <s v="APORTES AL SENA"/>
    <s v="Nación"/>
    <x v="0"/>
    <s v="CSF"/>
    <n v="1595000"/>
    <n v="0"/>
    <n v="15950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1"/>
    <s v="PENSIONES"/>
    <s v="Nación"/>
    <x v="0"/>
    <s v="CSF"/>
    <n v="4661800"/>
    <n v="0"/>
    <n v="46618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6"/>
    <s v="SALUD"/>
    <s v="Nación"/>
    <x v="0"/>
    <s v="CSF"/>
    <n v="3302500"/>
    <n v="0"/>
    <n v="33025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2"/>
    <s v="APORTES GENERALES AL SISTEMA DE RIESGOS LABORALES"/>
    <s v="Nación"/>
    <x v="0"/>
    <s v="CSF"/>
    <n v="350300"/>
    <n v="0"/>
    <n v="3503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220"/>
    <n v="44008"/>
    <d v="2020-06-26T11:04:00"/>
    <s v="Gasto"/>
    <s v="Generado"/>
    <n v="200"/>
    <x v="3"/>
    <x v="27"/>
    <s v="ADQUISICIÓN DE BIENES Y SERVICIOS - SEDES MANTENIDAS - FORTALECIMIENTO DE LA INFRAESTRUCTURA FÍSICA DEL IGAC A NIVEL  NACIONAL"/>
    <s v="Nación"/>
    <x v="0"/>
    <s v="CSF"/>
    <n v="3209009"/>
    <n v="0"/>
    <n v="3209009"/>
    <n v="3209009"/>
    <s v="Adquisición e instalación  de divisiones en vidrio laminado 3+3 incoloro, con estructura en aluminio para la adecuación de las ventanillas de atención al usuario para la  dirección territorial Caldas. "/>
    <n v="3220"/>
    <s v="-0"/>
    <s v="-0"/>
    <s v="-0"/>
    <s v="-0"/>
    <n v="0"/>
    <x v="1"/>
  </r>
  <r>
    <n v="3320"/>
    <n v="44034"/>
    <d v="2020-07-22T17:04:00"/>
    <s v="Gasto"/>
    <s v="Con Compromiso"/>
    <n v="5"/>
    <x v="7"/>
    <x v="10"/>
    <s v="SUELDO DE VACACIONES"/>
    <s v="Nación"/>
    <x v="0"/>
    <s v="CSF"/>
    <n v="5491"/>
    <n v="0"/>
    <n v="5491"/>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8"/>
    <s v="PRIMA TÉCNICA NO SALARIAL"/>
    <s v="Nación"/>
    <x v="0"/>
    <s v="CSF"/>
    <n v="1412980"/>
    <n v="0"/>
    <n v="1412980"/>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6"/>
    <s v="BONIFICACIÓN POR SERVICIOS PRESTADOS"/>
    <s v="Nación"/>
    <x v="0"/>
    <s v="CSF"/>
    <n v="2631552"/>
    <n v="0"/>
    <n v="2631552"/>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4"/>
    <s v="SUELDO BÁSICO"/>
    <s v="Nación"/>
    <x v="0"/>
    <s v="CSF"/>
    <n v="35657408"/>
    <n v="0"/>
    <n v="35657408"/>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3"/>
    <s v="SUBSIDIO DE ALIMENTACIÓN"/>
    <s v="Nación"/>
    <x v="0"/>
    <s v="CSF"/>
    <n v="777753"/>
    <n v="0"/>
    <n v="777753"/>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7"/>
    <s v="PRIMA DE VACACIONES"/>
    <s v="Nación"/>
    <x v="0"/>
    <s v="CSF"/>
    <n v="5371"/>
    <n v="0"/>
    <n v="5371"/>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28"/>
    <s v="AUXILIO DE CONECTIVIDAD DIGITAL "/>
    <s v="Nación"/>
    <x v="0"/>
    <s v="CSF"/>
    <n v="1004541"/>
    <n v="0"/>
    <n v="1004541"/>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420"/>
    <n v="44036"/>
    <d v="2020-07-24T17:44:00"/>
    <s v="Gasto"/>
    <s v="Con Compromiso"/>
    <n v="5"/>
    <x v="7"/>
    <x v="11"/>
    <s v="PENSIONES"/>
    <s v="Nación"/>
    <x v="0"/>
    <s v="CSF"/>
    <n v="4807200"/>
    <n v="0"/>
    <n v="48072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2"/>
    <s v="APORTES GENERALES AL SISTEMA DE RIESGOS LABORALES"/>
    <s v="Nación"/>
    <x v="0"/>
    <s v="CSF"/>
    <n v="382800"/>
    <n v="0"/>
    <n v="3828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3"/>
    <s v="APORTES AL SENA"/>
    <s v="Nación"/>
    <x v="0"/>
    <s v="CSF"/>
    <n v="837600"/>
    <n v="0"/>
    <n v="8376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6"/>
    <s v="SALUD"/>
    <s v="Nación"/>
    <x v="0"/>
    <s v="CSF"/>
    <n v="3405600"/>
    <n v="0"/>
    <n v="34056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4"/>
    <s v="CAJAS DE COMPENSACIÓN FAMILIAR"/>
    <s v="Nación"/>
    <x v="0"/>
    <s v="CSF"/>
    <n v="1674700"/>
    <n v="0"/>
    <n v="16747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5"/>
    <s v="APORTES AL ICBF"/>
    <s v="Nación"/>
    <x v="0"/>
    <s v="CSF"/>
    <n v="1256600"/>
    <n v="0"/>
    <n v="12566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520"/>
    <n v="44042"/>
    <d v="2020-07-30T09:43:00"/>
    <s v="Gasto"/>
    <s v="Generado"/>
    <n v="500"/>
    <x v="1"/>
    <x v="22"/>
    <s v="ADQUISICIÓN DE BIENES Y SERVICIOS - SERVICIO DE INFORMACIÓN CATASTRAL - ACTUALIZACIÓN  Y GESTIÓN CATASTRAL  NACIONAL"/>
    <s v="Nación"/>
    <x v="2"/>
    <s v="CSF"/>
    <n v="15168600"/>
    <n v="0"/>
    <n v="15168600"/>
    <n v="15168600"/>
    <s v="Prestación de servicios personales para realizar actividades de reconocimiento predial urbano y rural para la atención de trámites en los procesos catastrales de la dirección territorial Caldas. "/>
    <n v="3520"/>
    <s v="-0"/>
    <s v="-0"/>
    <s v="-0"/>
    <s v="-0"/>
    <n v="0"/>
    <x v="1"/>
  </r>
  <r>
    <n v="3620"/>
    <n v="44054"/>
    <d v="2020-08-11T09:48:00"/>
    <s v="Gasto"/>
    <s v="Generado"/>
    <n v="200"/>
    <x v="3"/>
    <x v="17"/>
    <s v="OTROS SERVICIOS PROFESIONALES, CIENTÍFICOS Y TÉCNICOS"/>
    <s v="Nación"/>
    <x v="0"/>
    <s v="CSF"/>
    <n v="419920"/>
    <n v="0"/>
    <n v="419920"/>
    <n v="419920"/>
    <s v="REVISIÓN TÉCNICO MECÁNICA DE CAMIONETAS FORD DE PLACAS OCJ 995 Y MAZDA ODS 784."/>
    <n v="3620"/>
    <s v="-0"/>
    <s v="-0"/>
    <s v="-0"/>
    <s v="-0"/>
    <n v="0"/>
    <x v="0"/>
  </r>
  <r>
    <n v="120"/>
    <n v="43840"/>
    <d v="2020-01-10T10:56:00"/>
    <s v="Gasto"/>
    <s v="Con Compromiso"/>
    <n v="6"/>
    <x v="8"/>
    <x v="0"/>
    <s v="SERVICIOS DE DISTRIBUCIÓN DE ELECTRICIDAD, GAS Y AGUA (POR CUENTA PROPIA)"/>
    <s v="Nación"/>
    <x v="0"/>
    <s v="CSF"/>
    <n v="3336738"/>
    <n v="0"/>
    <n v="3336738"/>
    <n v="0"/>
    <s v="PAGO SERVICIO DE ENERGIA Y ASEO T. CAQUETA"/>
    <n v="220"/>
    <s v="120 "/>
    <s v="220 "/>
    <s v="120 "/>
    <s v="5063520 "/>
    <n v="0"/>
    <x v="0"/>
  </r>
  <r>
    <n v="120"/>
    <n v="43840"/>
    <d v="2020-01-10T10:56:00"/>
    <s v="Gasto"/>
    <s v="Con Compromiso"/>
    <n v="6"/>
    <x v="8"/>
    <x v="2"/>
    <s v="SERVICIOS DE ALCANTARILLADO, RECOLECCIÓN, TRATAMIENTO Y DISPOSICIÓN DE DESECHOS Y OTROS SERVICIOS DE SANEAMIENTO AMBIENTAL"/>
    <s v="Nación"/>
    <x v="0"/>
    <s v="CSF"/>
    <n v="71972"/>
    <n v="0"/>
    <n v="71972"/>
    <n v="0"/>
    <s v="PAGO SERVICIO DE ENERGIA Y ASEO T. CAQUETA"/>
    <n v="220"/>
    <s v="120 "/>
    <s v="220 "/>
    <s v="120 "/>
    <s v="5063520 "/>
    <n v="0"/>
    <x v="0"/>
  </r>
  <r>
    <n v="220"/>
    <n v="43851"/>
    <d v="2020-01-21T15:45:00"/>
    <s v="Gasto"/>
    <s v="Con Compromiso"/>
    <n v="6"/>
    <x v="8"/>
    <x v="5"/>
    <s v="AUXILIO DE TRANSPORTE "/>
    <s v="Nación"/>
    <x v="0"/>
    <s v="CSF"/>
    <n v="411416"/>
    <n v="0"/>
    <n v="411416"/>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7"/>
    <s v="PRIMA DE VACACIONES"/>
    <s v="Nación"/>
    <x v="0"/>
    <s v="CSF"/>
    <n v="1326195"/>
    <n v="0"/>
    <n v="132619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10"/>
    <s v="SUELDO DE VACACIONES"/>
    <s v="Nación"/>
    <x v="0"/>
    <s v="CSF"/>
    <n v="1679846"/>
    <n v="0"/>
    <n v="1679846"/>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4"/>
    <s v="SUELDO BÁSICO"/>
    <s v="Nación"/>
    <x v="0"/>
    <s v="CSF"/>
    <n v="31194939"/>
    <n v="0"/>
    <n v="31194939"/>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8"/>
    <s v="PRIMA TÉCNICA NO SALARIAL"/>
    <s v="Nación"/>
    <x v="0"/>
    <s v="CSF"/>
    <n v="2240265"/>
    <n v="0"/>
    <n v="224026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3"/>
    <s v="SUBSIDIO DE ALIMENTACIÓN"/>
    <s v="Nación"/>
    <x v="0"/>
    <s v="CSF"/>
    <n v="331157"/>
    <n v="0"/>
    <n v="331157"/>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9"/>
    <s v="BONIFICACIÓN ESPECIAL DE RECREACIÓN"/>
    <s v="Nación"/>
    <x v="0"/>
    <s v="CSF"/>
    <n v="158945"/>
    <n v="0"/>
    <n v="15894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6"/>
    <s v="BONIFICACIÓN POR SERVICIOS PRESTADOS"/>
    <s v="Nación"/>
    <x v="0"/>
    <s v="CSF"/>
    <n v="2021721"/>
    <n v="0"/>
    <n v="2021721"/>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21"/>
    <s v="INCAPACIDADES (NO DE PENSIONES)"/>
    <s v="Nación"/>
    <x v="0"/>
    <s v="CSF"/>
    <n v="1046215"/>
    <n v="0"/>
    <n v="104621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320"/>
    <n v="43851"/>
    <d v="2020-01-21T15:48:00"/>
    <s v="Gasto"/>
    <s v="Con Compromiso"/>
    <n v="6"/>
    <x v="8"/>
    <x v="11"/>
    <s v="PENSIONES"/>
    <s v="Nación"/>
    <x v="0"/>
    <s v="CSF"/>
    <n v="4265300"/>
    <n v="0"/>
    <n v="42653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6"/>
    <s v="SALUD"/>
    <s v="Nación"/>
    <x v="0"/>
    <s v="CSF"/>
    <n v="3021300"/>
    <n v="0"/>
    <n v="30213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4"/>
    <s v="CAJAS DE COMPENSACIÓN FAMILIAR"/>
    <s v="Nación"/>
    <x v="0"/>
    <s v="CSF"/>
    <n v="1514100"/>
    <n v="0"/>
    <n v="15141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5"/>
    <s v="APORTES AL ICBF"/>
    <s v="Nación"/>
    <x v="0"/>
    <s v="CSF"/>
    <n v="1135900"/>
    <n v="0"/>
    <n v="11359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2"/>
    <s v="APORTES GENERALES AL SISTEMA DE RIESGOS LABORALES"/>
    <s v="Nación"/>
    <x v="0"/>
    <s v="CSF"/>
    <n v="433300"/>
    <n v="0"/>
    <n v="4333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3"/>
    <s v="APORTES AL SENA"/>
    <s v="Nación"/>
    <x v="0"/>
    <s v="CSF"/>
    <n v="757400"/>
    <n v="0"/>
    <n v="757400"/>
    <n v="0"/>
    <s v="PAGO APORTES PATRONALES NOMINA ENERO -2020"/>
    <n v="520"/>
    <s v="320 "/>
    <s v="-0"/>
    <s v="620, 720, 820, 920, 1020, 1120, 1220, 1320, 1420, 1520, 1620 "/>
    <s v="8020520, 8020620, 8020720, 8020820, 8020920, 8021020, 8021120, 8021220, 8021420, 8021520, 8021620 "/>
    <n v="0"/>
    <x v="0"/>
  </r>
  <r>
    <n v="420"/>
    <n v="43854"/>
    <d v="2020-01-24T10:46:00"/>
    <s v="Gasto"/>
    <s v="Con Compromiso"/>
    <n v="6"/>
    <x v="8"/>
    <x v="2"/>
    <s v="SERVICIOS DE ALCANTARILLADO, RECOLECCIÓN, TRATAMIENTO Y DISPOSICIÓN DE DESECHOS Y OTROS SERVICIOS DE SANEAMIENTO AMBIENTAL"/>
    <s v="Nación"/>
    <x v="0"/>
    <s v="CSF"/>
    <n v="31855"/>
    <n v="0"/>
    <n v="31855"/>
    <n v="0"/>
    <s v="pago facturas servaf"/>
    <n v="620"/>
    <s v="520 "/>
    <s v="620 "/>
    <s v="3720 "/>
    <s v="17222420 "/>
    <n v="0"/>
    <x v="0"/>
  </r>
  <r>
    <n v="420"/>
    <n v="43854"/>
    <d v="2020-01-24T10:46:00"/>
    <s v="Gasto"/>
    <s v="Con Compromiso"/>
    <n v="6"/>
    <x v="8"/>
    <x v="0"/>
    <s v="SERVICIOS DE DISTRIBUCIÓN DE ELECTRICIDAD, GAS Y AGUA (POR CUENTA PROPIA)"/>
    <s v="Nación"/>
    <x v="0"/>
    <s v="CSF"/>
    <n v="43770"/>
    <n v="0"/>
    <n v="43770"/>
    <n v="0"/>
    <s v="pago facturas servaf"/>
    <n v="620"/>
    <s v="520 "/>
    <s v="620 "/>
    <s v="3720 "/>
    <s v="17222420 "/>
    <n v="0"/>
    <x v="0"/>
  </r>
  <r>
    <n v="520"/>
    <n v="43864"/>
    <d v="2020-02-03T09:51:00"/>
    <s v="Gasto"/>
    <s v="Con Compromiso"/>
    <n v="6"/>
    <x v="8"/>
    <x v="0"/>
    <s v="SERVICIOS DE DISTRIBUCIÓN DE ELECTRICIDAD, GAS Y AGUA (POR CUENTA PROPIA)"/>
    <s v="Nación"/>
    <x v="0"/>
    <s v="CSF"/>
    <n v="3467302"/>
    <n v="0"/>
    <n v="3467302"/>
    <n v="0"/>
    <s v="PAGO SERVICIO DE ENERGIA Y ASEO"/>
    <n v="720"/>
    <s v="620 "/>
    <s v="720 "/>
    <s v="3820 "/>
    <s v="17215420 "/>
    <n v="0"/>
    <x v="0"/>
  </r>
  <r>
    <n v="520"/>
    <n v="43864"/>
    <d v="2020-02-03T09:51:00"/>
    <s v="Gasto"/>
    <s v="Con Compromiso"/>
    <n v="6"/>
    <x v="8"/>
    <x v="2"/>
    <s v="SERVICIOS DE ALCANTARILLADO, RECOLECCIÓN, TRATAMIENTO Y DISPOSICIÓN DE DESECHOS Y OTROS SERVICIOS DE SANEAMIENTO AMBIENTAL"/>
    <s v="Nación"/>
    <x v="0"/>
    <s v="CSF"/>
    <n v="61818"/>
    <n v="0"/>
    <n v="61818"/>
    <n v="0"/>
    <s v="PAGO SERVICIO DE ENERGIA Y ASEO"/>
    <n v="720"/>
    <s v="620 "/>
    <s v="720 "/>
    <s v="3820 "/>
    <s v="17215420 "/>
    <n v="0"/>
    <x v="0"/>
  </r>
  <r>
    <n v="620"/>
    <n v="43872"/>
    <d v="2020-02-11T14:51:00"/>
    <s v="Gasto"/>
    <s v="Con Compromiso"/>
    <n v="6"/>
    <x v="8"/>
    <x v="18"/>
    <s v="SERVICIOS DE TRANSPORTE DE PASAJEROS"/>
    <s v="Nación"/>
    <x v="0"/>
    <s v="CSF"/>
    <n v="78400"/>
    <n v="0"/>
    <n v="78400"/>
    <n v="0"/>
    <s v="PAGO COMISION A BOGOTA PARA DIRECTOR TERRITORIAL"/>
    <n v="820"/>
    <s v="720 "/>
    <s v="920 "/>
    <s v="4020 "/>
    <s v="24780120 "/>
    <n v="0"/>
    <x v="0"/>
  </r>
  <r>
    <n v="620"/>
    <n v="43872"/>
    <d v="2020-02-11T14:51:00"/>
    <s v="Gasto"/>
    <s v="Con Compromiso"/>
    <n v="6"/>
    <x v="8"/>
    <x v="19"/>
    <s v="VIÁTICOS DE LOS FUNCIONARIOS EN COMISIÓN"/>
    <s v="Nación"/>
    <x v="0"/>
    <s v="CSF"/>
    <n v="516640"/>
    <n v="0"/>
    <n v="516640"/>
    <n v="0"/>
    <s v="PAGO COMISION A BOGOTA PARA DIRECTOR TERRITORIAL"/>
    <n v="820"/>
    <s v="720 "/>
    <s v="920 "/>
    <s v="4020 "/>
    <s v="24780120 "/>
    <n v="0"/>
    <x v="0"/>
  </r>
  <r>
    <n v="720"/>
    <n v="43879"/>
    <d v="2020-02-18T14:39:00"/>
    <s v="Gasto"/>
    <s v="Con Compromiso"/>
    <n v="300"/>
    <x v="9"/>
    <x v="40"/>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n v="1020"/>
    <s v="1520 "/>
    <s v="1520 "/>
    <s v="7420 "/>
    <s v="42938020 "/>
    <n v="120"/>
    <x v="1"/>
  </r>
  <r>
    <n v="820"/>
    <n v="43881"/>
    <d v="2020-02-20T14:40:00"/>
    <s v="Gasto"/>
    <s v="Con Compromiso"/>
    <n v="6"/>
    <x v="8"/>
    <x v="4"/>
    <s v="SUELDO BÁSICO"/>
    <s v="Nación"/>
    <x v="0"/>
    <s v="CSF"/>
    <n v="30267388"/>
    <n v="0"/>
    <n v="30267388"/>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5"/>
    <s v="AUXILIO DE TRANSPORTE "/>
    <s v="Nación"/>
    <x v="0"/>
    <s v="CSF"/>
    <n v="411416"/>
    <n v="0"/>
    <n v="411416"/>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3"/>
    <s v="SUBSIDIO DE ALIMENTACIÓN"/>
    <s v="Nación"/>
    <x v="0"/>
    <s v="CSF"/>
    <n v="352117"/>
    <n v="0"/>
    <n v="352117"/>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6"/>
    <s v="BONIFICACIÓN POR SERVICIOS PRESTADOS"/>
    <s v="Nación"/>
    <x v="0"/>
    <s v="CSF"/>
    <n v="2360101"/>
    <n v="0"/>
    <n v="2360101"/>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8"/>
    <s v="PRIMA TÉCNICA NO SALARIAL"/>
    <s v="Nación"/>
    <x v="0"/>
    <s v="CSF"/>
    <n v="2240265"/>
    <n v="0"/>
    <n v="2240265"/>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21"/>
    <s v="INCAPACIDADES (NO DE PENSIONES)"/>
    <s v="Nación"/>
    <x v="0"/>
    <s v="CSF"/>
    <n v="1669069"/>
    <n v="0"/>
    <n v="1669069"/>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920"/>
    <n v="43881"/>
    <d v="2020-02-20T14:42:00"/>
    <s v="Gasto"/>
    <s v="Con Compromiso"/>
    <n v="6"/>
    <x v="8"/>
    <x v="14"/>
    <s v="CAJAS DE COMPENSACIÓN FAMILIAR"/>
    <s v="Nación"/>
    <x v="0"/>
    <s v="CSF"/>
    <n v="1477100"/>
    <n v="0"/>
    <n v="14771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2"/>
    <s v="APORTES GENERALES AL SISTEMA DE RIESGOS LABORALES"/>
    <s v="Nación"/>
    <x v="0"/>
    <s v="CSF"/>
    <n v="436200"/>
    <n v="0"/>
    <n v="4362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1"/>
    <s v="PENSIONES"/>
    <s v="Nación"/>
    <x v="0"/>
    <s v="CSF"/>
    <n v="4296700"/>
    <n v="0"/>
    <n v="42967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5"/>
    <s v="APORTES AL ICBF"/>
    <s v="Nación"/>
    <x v="0"/>
    <s v="CSF"/>
    <n v="1108200"/>
    <n v="0"/>
    <n v="11082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6"/>
    <s v="SALUD"/>
    <s v="Nación"/>
    <x v="0"/>
    <s v="CSF"/>
    <n v="3043800"/>
    <n v="0"/>
    <n v="30438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3"/>
    <s v="APORTES AL SENA"/>
    <s v="Nación"/>
    <x v="0"/>
    <s v="CSF"/>
    <n v="738800"/>
    <n v="0"/>
    <n v="738800"/>
    <n v="0"/>
    <s v="PAGO APORTES PATRONALES NOM FEB-2020"/>
    <n v="1220"/>
    <s v="1120 "/>
    <s v="-0"/>
    <s v="5920, 6020, 6120, 6220, 6320, 6420, 6520, 6620, 6720, 6820, 6920 "/>
    <s v="31329420, 31329520, 31329620, 31329720, 31329820, 31329920, 31330020, 31330120, 31330220, 31330320, 31330420 "/>
    <n v="0"/>
    <x v="0"/>
  </r>
  <r>
    <n v="1020"/>
    <n v="43881"/>
    <d v="2020-02-20T14:43:00"/>
    <s v="Gasto"/>
    <s v="Con Compromiso"/>
    <n v="6"/>
    <x v="8"/>
    <x v="20"/>
    <s v="IMPUESTO DE INDUSTRIA Y COMERCIO"/>
    <s v="Propios"/>
    <x v="1"/>
    <s v="CSF"/>
    <n v="16000"/>
    <n v="0"/>
    <n v="16000"/>
    <n v="0"/>
    <s v="PAGO IMPUESTO ICA 2019"/>
    <n v="1320"/>
    <s v="820 "/>
    <s v="1120 "/>
    <s v="7020 "/>
    <s v="35049220 "/>
    <n v="0"/>
    <x v="0"/>
  </r>
  <r>
    <n v="1120"/>
    <n v="43885"/>
    <d v="2020-02-24T10:09:00"/>
    <s v="Gasto"/>
    <s v="Generado"/>
    <n v="6"/>
    <x v="8"/>
    <x v="37"/>
    <s v="PRODUCTOS DE HORNOS DE COQUE; PRODUCTOS DE REFINACIÓN DE PETRÓLEO Y COMBUSTIBLE NUCLEAR"/>
    <s v="Nación"/>
    <x v="0"/>
    <s v="CSF"/>
    <n v="900000"/>
    <n v="0"/>
    <n v="900000"/>
    <n v="900000"/>
    <s v="COMPRA DE COMBUSTIBLE T. CAQUETA"/>
    <n v="1420"/>
    <s v="-0"/>
    <s v="-0"/>
    <s v="-0"/>
    <s v="-0"/>
    <n v="0"/>
    <x v="0"/>
  </r>
  <r>
    <n v="1220"/>
    <n v="43885"/>
    <d v="2020-02-24T15:29:00"/>
    <s v="Gasto"/>
    <s v="Con Compromiso"/>
    <n v="6"/>
    <x v="8"/>
    <x v="2"/>
    <s v="SERVICIOS DE ALCANTARILLADO, RECOLECCIÓN, TRATAMIENTO Y DISPOSICIÓN DE DESECHOS Y OTROS SERVICIOS DE SANEAMIENTO AMBIENTAL"/>
    <s v="Nación"/>
    <x v="0"/>
    <s v="CSF"/>
    <n v="28672"/>
    <n v="0"/>
    <n v="28672"/>
    <n v="0"/>
    <s v="pago facturas acueducto y alcantarillado"/>
    <n v="1520"/>
    <s v="1220 "/>
    <s v="1220 "/>
    <s v="7120 "/>
    <s v="35053920 "/>
    <n v="0"/>
    <x v="0"/>
  </r>
  <r>
    <n v="1220"/>
    <n v="43885"/>
    <d v="2020-02-24T15:29:00"/>
    <s v="Gasto"/>
    <s v="Con Compromiso"/>
    <n v="6"/>
    <x v="8"/>
    <x v="0"/>
    <s v="SERVICIOS DE DISTRIBUCIÓN DE ELECTRICIDAD, GAS Y AGUA (POR CUENTA PROPIA)"/>
    <s v="Nación"/>
    <x v="0"/>
    <s v="CSF"/>
    <n v="39668"/>
    <n v="0"/>
    <n v="39668"/>
    <n v="0"/>
    <s v="pago facturas acueducto y alcantarillado"/>
    <n v="1520"/>
    <s v="1220 "/>
    <s v="1220 "/>
    <s v="7120 "/>
    <s v="35053920 "/>
    <n v="0"/>
    <x v="0"/>
  </r>
  <r>
    <n v="1320"/>
    <n v="43887"/>
    <d v="2020-02-26T16:07:00"/>
    <s v="Gasto"/>
    <s v="Con Compromiso"/>
    <n v="6"/>
    <x v="8"/>
    <x v="24"/>
    <s v="IMPUESTO PREDIAL Y SOBRETASA AMBIENTAL"/>
    <s v="Nación"/>
    <x v="0"/>
    <s v="CSF"/>
    <n v="8537681"/>
    <n v="0"/>
    <n v="8537681"/>
    <n v="0"/>
    <s v="PAGO IMPUESTO PREDIAL 2020"/>
    <n v="1620"/>
    <s v="1320 "/>
    <s v="1620 "/>
    <s v="7520 "/>
    <s v="45172320 "/>
    <n v="0"/>
    <x v="0"/>
  </r>
  <r>
    <n v="1420"/>
    <n v="43892"/>
    <d v="2020-03-02T15:35:00"/>
    <s v="Gasto"/>
    <s v="Con Compromiso"/>
    <n v="500"/>
    <x v="1"/>
    <x v="22"/>
    <s v="ADQUISICIÓN DE BIENES Y SERVICIOS - SERVICIO DE INFORMACIÓN CATASTRAL - ACTUALIZACIÓN  Y GESTIÓN CATASTRAL  NACIONAL"/>
    <s v="Nación"/>
    <x v="2"/>
    <s v="CSF"/>
    <n v="528265"/>
    <n v="0"/>
    <n v="528265"/>
    <n v="70057"/>
    <s v="PAGO ANTICIPO COMISION PARA SANDRA P. RAMIREZ"/>
    <n v="1720"/>
    <s v="1620 "/>
    <s v="2220 "/>
    <s v="11520 "/>
    <s v="85184620 "/>
    <n v="0"/>
    <x v="1"/>
  </r>
  <r>
    <n v="1520"/>
    <n v="43893"/>
    <d v="2020-03-03T12:29:00"/>
    <s v="Gasto"/>
    <s v="Con Compromiso"/>
    <n v="6"/>
    <x v="8"/>
    <x v="0"/>
    <s v="SERVICIOS DE DISTRIBUCIÓN DE ELECTRICIDAD, GAS Y AGUA (POR CUENTA PROPIA)"/>
    <s v="Nación"/>
    <x v="0"/>
    <s v="CSF"/>
    <n v="3084701"/>
    <n v="0"/>
    <n v="3084701"/>
    <n v="0"/>
    <s v="pago facturas energia "/>
    <n v="1820"/>
    <s v="1420 "/>
    <s v="1420 "/>
    <s v="7320 "/>
    <s v="42959320 "/>
    <n v="0"/>
    <x v="0"/>
  </r>
  <r>
    <n v="1520"/>
    <n v="43893"/>
    <d v="2020-03-03T12:29:00"/>
    <s v="Gasto"/>
    <s v="Con Compromiso"/>
    <n v="6"/>
    <x v="8"/>
    <x v="2"/>
    <s v="SERVICIOS DE ALCANTARILLADO, RECOLECCIÓN, TRATAMIENTO Y DISPOSICIÓN DE DESECHOS Y OTROS SERVICIOS DE SANEAMIENTO AMBIENTAL"/>
    <s v="Nación"/>
    <x v="0"/>
    <s v="CSF"/>
    <n v="30909"/>
    <n v="0"/>
    <n v="30909"/>
    <n v="0"/>
    <s v="pago facturas energia "/>
    <n v="1820"/>
    <s v="1420 "/>
    <s v="1420 "/>
    <s v="7320 "/>
    <s v="42959320 "/>
    <n v="0"/>
    <x v="0"/>
  </r>
  <r>
    <n v="1620"/>
    <n v="43893"/>
    <d v="2020-03-03T17:10:00"/>
    <s v="Gasto"/>
    <s v="Con Compromiso"/>
    <n v="500"/>
    <x v="1"/>
    <x v="22"/>
    <s v="ADQUISICIÓN DE BIENES Y SERVICIOS - SERVICIO DE INFORMACIÓN CATASTRAL - ACTUALIZACIÓN  Y GESTIÓN CATASTRAL  NACIONAL"/>
    <s v="Nación"/>
    <x v="0"/>
    <s v="CSF"/>
    <n v="78847200"/>
    <n v="0"/>
    <n v="78847200"/>
    <n v="6062640"/>
    <s v="CONTRATACION PERSONAL PRESTACION DE SERVICIOS"/>
    <n v="1920"/>
    <s v="1720, 1820, 1920, 2020, 2620 "/>
    <s v="1820, 1920, 2020, 2120, 3220 "/>
    <s v="11120, 11220, 11320, 11420, 14920, 15020, 15120, 15220, 15320, 19920, 20020, 20120, 20220, 20320, 27120, 27220, 27320, 27420, 31320, 31420, 31520, 31620 "/>
    <s v="85184320, 85184420, 85184720, 85185120, 110980820, 110984120, 110986720, 110987920, 110989220, 138589220, 138589420, 138590220, 138590520, 138590720, 171845720, 171848620, 171850620, 171853420, 208501820, 208506220, 208507220, 208508220 "/>
    <n v="0"/>
    <x v="1"/>
  </r>
  <r>
    <n v="1720"/>
    <n v="43893"/>
    <d v="2020-03-03T17:11:00"/>
    <s v="Gasto"/>
    <s v="Con Compromiso"/>
    <n v="500"/>
    <x v="1"/>
    <x v="22"/>
    <s v="ADQUISICIÓN DE BIENES Y SERVICIOS - SERVICIO DE INFORMACIÓN CATASTRAL - ACTUALIZACIÓN  Y GESTIÓN CATASTRAL  NACIONAL"/>
    <s v="Nación"/>
    <x v="2"/>
    <s v="CSF"/>
    <n v="31500000"/>
    <n v="0"/>
    <n v="31500000"/>
    <n v="4641659"/>
    <s v="CONTRATACION PERSONAL PRESTACION DE SERVICIOS"/>
    <n v="2020"/>
    <s v="2120 "/>
    <s v="2420 "/>
    <s v="11720, 15420, 20520, 27720, 31820 "/>
    <s v="85185320, 114406520, 142161220, 174668020, 212559120 "/>
    <n v="0"/>
    <x v="1"/>
  </r>
  <r>
    <n v="1820"/>
    <n v="43909"/>
    <d v="2020-03-19T09:51:00"/>
    <s v="Gasto"/>
    <s v="Con Compromiso"/>
    <n v="6"/>
    <x v="8"/>
    <x v="0"/>
    <s v="SERVICIOS DE DISTRIBUCIÓN DE ELECTRICIDAD, GAS Y AGUA (POR CUENTA PROPIA)"/>
    <s v="Nación"/>
    <x v="0"/>
    <s v="CSF"/>
    <n v="37616"/>
    <n v="0"/>
    <n v="37616"/>
    <n v="0"/>
    <s v="PAGO FACTURAS ACUEDUCTO"/>
    <n v="2120"/>
    <s v="2220 "/>
    <s v="1720 "/>
    <s v="7620 "/>
    <s v="62933420 "/>
    <n v="0"/>
    <x v="0"/>
  </r>
  <r>
    <n v="1820"/>
    <n v="43909"/>
    <d v="2020-03-19T09:51:00"/>
    <s v="Gasto"/>
    <s v="Con Compromiso"/>
    <n v="6"/>
    <x v="8"/>
    <x v="2"/>
    <s v="SERVICIOS DE ALCANTARILLADO, RECOLECCIÓN, TRATAMIENTO Y DISPOSICIÓN DE DESECHOS Y OTROS SERVICIOS DE SANEAMIENTO AMBIENTAL"/>
    <s v="Nación"/>
    <x v="0"/>
    <s v="CSF"/>
    <n v="27080"/>
    <n v="0"/>
    <n v="27080"/>
    <n v="0"/>
    <s v="PAGO FACTURAS ACUEDUCTO"/>
    <n v="2120"/>
    <s v="2220 "/>
    <s v="1720 "/>
    <s v="7620 "/>
    <s v="62933420 "/>
    <n v="0"/>
    <x v="0"/>
  </r>
  <r>
    <n v="1920"/>
    <n v="43914"/>
    <d v="2020-03-24T09:04:00"/>
    <s v="Gasto"/>
    <s v="Con Compromiso"/>
    <n v="6"/>
    <x v="8"/>
    <x v="11"/>
    <s v="PENSIONES"/>
    <s v="Nación"/>
    <x v="0"/>
    <s v="CSF"/>
    <n v="4204100"/>
    <n v="0"/>
    <n v="42041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2"/>
    <s v="APORTES GENERALES AL SISTEMA DE RIESGOS LABORALES"/>
    <s v="Nación"/>
    <x v="0"/>
    <s v="CSF"/>
    <n v="436000"/>
    <n v="0"/>
    <n v="4360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6"/>
    <s v="SALUD"/>
    <s v="Nación"/>
    <x v="0"/>
    <s v="CSF"/>
    <n v="2978900"/>
    <n v="0"/>
    <n v="29789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5"/>
    <s v="APORTES AL ICBF"/>
    <s v="Nación"/>
    <x v="0"/>
    <s v="CSF"/>
    <n v="1090400"/>
    <n v="0"/>
    <n v="10904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3"/>
    <s v="APORTES AL SENA"/>
    <s v="Nación"/>
    <x v="0"/>
    <s v="CSF"/>
    <n v="727200"/>
    <n v="0"/>
    <n v="7272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4"/>
    <s v="CAJAS DE COMPENSACIÓN FAMILIAR"/>
    <s v="Nación"/>
    <x v="0"/>
    <s v="CSF"/>
    <n v="1453700"/>
    <n v="0"/>
    <n v="1453700"/>
    <n v="0"/>
    <s v="PAGO APORTES PATRONALES"/>
    <n v="2220"/>
    <s v="2320 "/>
    <s v="-0"/>
    <s v="7720, 7820, 7920, 8020, 8120, 8220, 8320, 8420, 8520, 8620, 8720 "/>
    <s v="66523420, 66523520, 66523620, 66523720, 66523820, 66523920, 66524020, 66524120, 66524220, 66524320, 66524420 "/>
    <n v="0"/>
    <x v="0"/>
  </r>
  <r>
    <n v="2020"/>
    <n v="43914"/>
    <d v="2020-03-24T10:15:00"/>
    <s v="Gasto"/>
    <s v="Con Compromiso"/>
    <n v="6"/>
    <x v="8"/>
    <x v="4"/>
    <s v="SUELDO BÁSICO"/>
    <s v="Nación"/>
    <x v="0"/>
    <s v="CSF"/>
    <n v="37465462"/>
    <n v="0"/>
    <n v="37465462"/>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6"/>
    <s v="BONIFICACIÓN POR SERVICIOS PRESTADOS"/>
    <s v="Nación"/>
    <x v="0"/>
    <s v="CSF"/>
    <n v="224349"/>
    <n v="0"/>
    <n v="224349"/>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8"/>
    <s v="PRIMA TÉCNICA NO SALARIAL"/>
    <s v="Nación"/>
    <x v="0"/>
    <s v="CSF"/>
    <n v="2584371"/>
    <n v="0"/>
    <n v="2584371"/>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7"/>
    <s v="PRIMA DE VACACIONES"/>
    <s v="Nación"/>
    <x v="0"/>
    <s v="CSF"/>
    <n v="130546"/>
    <n v="0"/>
    <n v="130546"/>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10"/>
    <s v="SUELDO DE VACACIONES"/>
    <s v="Nación"/>
    <x v="0"/>
    <s v="CSF"/>
    <n v="145277"/>
    <n v="0"/>
    <n v="145277"/>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3"/>
    <s v="SUBSIDIO DE ALIMENTACIÓN"/>
    <s v="Nación"/>
    <x v="0"/>
    <s v="CSF"/>
    <n v="439307"/>
    <n v="0"/>
    <n v="439307"/>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9"/>
    <s v="BONIFICACIÓN ESPECIAL DE RECREACIÓN"/>
    <s v="Nación"/>
    <x v="0"/>
    <s v="CSF"/>
    <n v="14102"/>
    <n v="0"/>
    <n v="14102"/>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5"/>
    <s v="AUXILIO DE TRANSPORTE "/>
    <s v="Nación"/>
    <x v="0"/>
    <s v="CSF"/>
    <n v="411416"/>
    <n v="0"/>
    <n v="411416"/>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21"/>
    <s v="INCAPACIDADES (NO DE PENSIONES)"/>
    <s v="Nación"/>
    <x v="0"/>
    <s v="CSF"/>
    <n v="822203"/>
    <n v="0"/>
    <n v="822203"/>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120"/>
    <n v="43926"/>
    <d v="2020-04-05T10:35:00"/>
    <s v="Gasto"/>
    <s v="Con Compromiso"/>
    <n v="6"/>
    <x v="8"/>
    <x v="2"/>
    <s v="SERVICIOS DE ALCANTARILLADO, RECOLECCIÓN, TRATAMIENTO Y DISPOSICIÓN DE DESECHOS Y OTROS SERVICIOS DE SANEAMIENTO AMBIENTAL"/>
    <s v="Nación"/>
    <x v="0"/>
    <s v="CSF"/>
    <n v="32910"/>
    <n v="0"/>
    <n v="32910"/>
    <n v="0"/>
    <s v="PAGO FACTURA ENERGIA"/>
    <n v="2620"/>
    <s v="2720 "/>
    <s v="2520 "/>
    <s v="11820 "/>
    <s v="85186620 "/>
    <n v="0"/>
    <x v="0"/>
  </r>
  <r>
    <n v="2120"/>
    <n v="43926"/>
    <d v="2020-04-05T10:35:00"/>
    <s v="Gasto"/>
    <s v="Con Compromiso"/>
    <n v="6"/>
    <x v="8"/>
    <x v="0"/>
    <s v="SERVICIOS DE DISTRIBUCIÓN DE ELECTRICIDAD, GAS Y AGUA (POR CUENTA PROPIA)"/>
    <s v="Nación"/>
    <x v="0"/>
    <s v="CSF"/>
    <n v="2637040"/>
    <n v="0"/>
    <n v="2637040"/>
    <n v="0"/>
    <s v="PAGO FACTURA ENERGIA"/>
    <n v="2620"/>
    <s v="2720 "/>
    <s v="2520 "/>
    <s v="11820 "/>
    <s v="85186620 "/>
    <n v="0"/>
    <x v="0"/>
  </r>
  <r>
    <n v="2220"/>
    <n v="43930"/>
    <d v="2020-04-09T10:26:00"/>
    <s v="Gasto"/>
    <s v="Con Compromiso"/>
    <n v="200"/>
    <x v="3"/>
    <x v="25"/>
    <s v="ADQUISICIÓN DE BIENES Y SERVICIOS - SERVICIO DE IMPLEMENTACIÓN SISTEMAS DE GESTIÓN - FORTALECIMIENTO DE LA GESTIÓN INSTITUCIONAL DEL IGAC A NIVEL   NACIONAL"/>
    <s v="Propios"/>
    <x v="1"/>
    <s v="CSF"/>
    <n v="24269760"/>
    <n v="0"/>
    <n v="24269760"/>
    <n v="0"/>
    <s v="CONTRATACION PERSONAL PRESTACION DE SERVICIOS"/>
    <n v="2720"/>
    <s v="3320 "/>
    <s v="4320 "/>
    <s v="20420, 27520, 31720 "/>
    <s v="138600520, 173687520, 209160720 "/>
    <n v="0"/>
    <x v="1"/>
  </r>
  <r>
    <n v="2320"/>
    <n v="43943"/>
    <d v="2020-04-22T12:38:00"/>
    <s v="Gasto"/>
    <s v="Con Compromiso"/>
    <n v="6"/>
    <x v="8"/>
    <x v="4"/>
    <s v="SUELDO BÁSICO"/>
    <s v="Nación"/>
    <x v="0"/>
    <s v="CSF"/>
    <n v="35614517"/>
    <n v="0"/>
    <n v="35614517"/>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6"/>
    <s v="BONIFICACIÓN POR SERVICIOS PRESTADOS"/>
    <s v="Nación"/>
    <x v="0"/>
    <s v="CSF"/>
    <n v="682420"/>
    <n v="0"/>
    <n v="682420"/>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8"/>
    <s v="PRIMA TÉCNICA NO SALARIAL"/>
    <s v="Nación"/>
    <x v="0"/>
    <s v="CSF"/>
    <n v="2354967"/>
    <n v="0"/>
    <n v="2354967"/>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3"/>
    <s v="SUBSIDIO DE ALIMENTACIÓN"/>
    <s v="Nación"/>
    <x v="0"/>
    <s v="CSF"/>
    <n v="462686"/>
    <n v="0"/>
    <n v="462686"/>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5"/>
    <s v="AUXILIO DE TRANSPORTE "/>
    <s v="Nación"/>
    <x v="0"/>
    <s v="CSF"/>
    <n v="514270"/>
    <n v="0"/>
    <n v="514270"/>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420"/>
    <n v="43943"/>
    <d v="2020-04-22T12:41:00"/>
    <s v="Gasto"/>
    <s v="Con Compromiso"/>
    <n v="6"/>
    <x v="8"/>
    <x v="16"/>
    <s v="SALUD"/>
    <s v="Nación"/>
    <x v="0"/>
    <s v="CSF"/>
    <n v="3085300"/>
    <n v="0"/>
    <n v="30853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5"/>
    <s v="APORTES AL ICBF"/>
    <s v="Nación"/>
    <x v="0"/>
    <s v="CSF"/>
    <n v="1118800"/>
    <n v="0"/>
    <n v="11188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2"/>
    <s v="APORTES GENERALES AL SISTEMA DE RIESGOS LABORALES"/>
    <s v="Nación"/>
    <x v="0"/>
    <s v="CSF"/>
    <n v="469200"/>
    <n v="0"/>
    <n v="4692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3"/>
    <s v="APORTES AL SENA"/>
    <s v="Nación"/>
    <x v="0"/>
    <s v="CSF"/>
    <n v="746200"/>
    <n v="0"/>
    <n v="7462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1"/>
    <s v="PENSIONES"/>
    <s v="Nación"/>
    <x v="0"/>
    <s v="CSF"/>
    <n v="817000"/>
    <n v="0"/>
    <n v="8170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4"/>
    <s v="CAJAS DE COMPENSACIÓN FAMILIAR"/>
    <s v="Nación"/>
    <x v="0"/>
    <s v="CSF"/>
    <n v="1491700"/>
    <n v="0"/>
    <n v="1491700"/>
    <n v="0"/>
    <s v="PAGO APORTES PATRONALES NOMINA ABRIL"/>
    <n v="2920"/>
    <s v="3020 "/>
    <s v="-0"/>
    <s v="13620, 13720, 13820, 13920, 14020, 14120, 14220, 14320, 14420, 14520, 14620 "/>
    <s v="99529520, 99529620, 99529720, 99529820, 99529920, 99530020, 99530120, 99530220, 99530320, 99530420, 99530620 "/>
    <n v="0"/>
    <x v="0"/>
  </r>
  <r>
    <n v="2520"/>
    <n v="43948"/>
    <d v="2020-04-27T10:10:00"/>
    <s v="Gasto"/>
    <s v="Con Compromiso"/>
    <n v="6"/>
    <x v="8"/>
    <x v="0"/>
    <s v="SERVICIOS DE DISTRIBUCIÓN DE ELECTRICIDAD, GAS Y AGUA (POR CUENTA PROPIA)"/>
    <s v="Nación"/>
    <x v="0"/>
    <s v="CSF"/>
    <n v="29412"/>
    <n v="0"/>
    <n v="29412"/>
    <n v="0"/>
    <s v="PAGO FACTURAS SERVICIO ACUEDUCTO Y ALCANT."/>
    <n v="3020"/>
    <s v="3120 "/>
    <s v="2720 "/>
    <s v="14720 "/>
    <s v="102588720, 114542720 "/>
    <n v="0"/>
    <x v="0"/>
  </r>
  <r>
    <n v="2520"/>
    <n v="43948"/>
    <d v="2020-04-27T10:10:00"/>
    <s v="Gasto"/>
    <s v="Con Compromiso"/>
    <n v="6"/>
    <x v="8"/>
    <x v="2"/>
    <s v="SERVICIOS DE ALCANTARILLADO, RECOLECCIÓN, TRATAMIENTO Y DISPOSICIÓN DE DESECHOS Y OTROS SERVICIOS DE SANEAMIENTO AMBIENTAL"/>
    <s v="Nación"/>
    <x v="0"/>
    <s v="CSF"/>
    <n v="20712"/>
    <n v="0"/>
    <n v="20712"/>
    <n v="0"/>
    <s v="PAGO FACTURAS SERVICIO ACUEDUCTO Y ALCANT."/>
    <n v="3020"/>
    <s v="3120 "/>
    <s v="2720 "/>
    <s v="14720 "/>
    <s v="102588720, 114542720 "/>
    <n v="0"/>
    <x v="0"/>
  </r>
  <r>
    <n v="2620"/>
    <n v="43956"/>
    <d v="2020-05-05T12:00:00"/>
    <s v="Gasto"/>
    <s v="Con Compromiso"/>
    <n v="6"/>
    <x v="8"/>
    <x v="0"/>
    <s v="SERVICIOS DE DISTRIBUCIÓN DE ELECTRICIDAD, GAS Y AGUA (POR CUENTA PROPIA)"/>
    <s v="Nación"/>
    <x v="0"/>
    <s v="CSF"/>
    <n v="1645336"/>
    <n v="0"/>
    <n v="1645336"/>
    <n v="0"/>
    <s v="PAGO FACTURAS"/>
    <n v="3120"/>
    <s v="3220 "/>
    <s v="2920 "/>
    <s v="14820 "/>
    <s v="109751120 "/>
    <n v="0"/>
    <x v="0"/>
  </r>
  <r>
    <n v="2620"/>
    <n v="43956"/>
    <d v="2020-05-05T12:00:00"/>
    <s v="Gasto"/>
    <s v="Con Compromiso"/>
    <n v="6"/>
    <x v="8"/>
    <x v="2"/>
    <s v="SERVICIOS DE ALCANTARILLADO, RECOLECCIÓN, TRATAMIENTO Y DISPOSICIÓN DE DESECHOS Y OTROS SERVICIOS DE SANEAMIENTO AMBIENTAL"/>
    <s v="Nación"/>
    <x v="0"/>
    <s v="CSF"/>
    <n v="32584"/>
    <n v="0"/>
    <n v="32584"/>
    <n v="0"/>
    <s v="PAGO FACTURAS"/>
    <n v="3120"/>
    <s v="3220 "/>
    <s v="2920 "/>
    <s v="14820 "/>
    <s v="109751120 "/>
    <n v="0"/>
    <x v="0"/>
  </r>
  <r>
    <n v="2720"/>
    <n v="43969"/>
    <d v="2020-05-18T10:58:00"/>
    <s v="Gasto"/>
    <s v="Con Compromiso"/>
    <n v="6"/>
    <x v="8"/>
    <x v="2"/>
    <s v="SERVICIOS DE ALCANTARILLADO, RECOLECCIÓN, TRATAMIENTO Y DISPOSICIÓN DE DESECHOS Y OTROS SERVICIOS DE SANEAMIENTO AMBIENTAL"/>
    <s v="Nación"/>
    <x v="0"/>
    <s v="CSF"/>
    <n v="19916"/>
    <n v="0"/>
    <n v="19916"/>
    <n v="0"/>
    <s v="pago facturas "/>
    <n v="3220"/>
    <s v="3420 "/>
    <s v="3620 "/>
    <s v="15520 "/>
    <s v="120570320 "/>
    <n v="0"/>
    <x v="0"/>
  </r>
  <r>
    <n v="2720"/>
    <n v="43969"/>
    <d v="2020-05-18T10:58:00"/>
    <s v="Gasto"/>
    <s v="Con Compromiso"/>
    <n v="6"/>
    <x v="8"/>
    <x v="0"/>
    <s v="SERVICIOS DE DISTRIBUCIÓN DE ELECTRICIDAD, GAS Y AGUA (POR CUENTA PROPIA)"/>
    <s v="Nación"/>
    <x v="0"/>
    <s v="CSF"/>
    <n v="28386"/>
    <n v="0"/>
    <n v="28386"/>
    <n v="0"/>
    <s v="pago facturas "/>
    <n v="3220"/>
    <s v="3420 "/>
    <s v="3620 "/>
    <s v="15520 "/>
    <s v="120570320 "/>
    <n v="0"/>
    <x v="0"/>
  </r>
  <r>
    <n v="2820"/>
    <n v="43972"/>
    <d v="2020-05-21T14:00:00"/>
    <s v="Gasto"/>
    <s v="Con Compromiso"/>
    <n v="6"/>
    <x v="8"/>
    <x v="3"/>
    <s v="SUBSIDIO DE ALIMENTACIÓN"/>
    <s v="Nación"/>
    <x v="0"/>
    <s v="CSF"/>
    <n v="462686"/>
    <n v="0"/>
    <n v="462686"/>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5"/>
    <s v="AUXILIO DE TRANSPORTE "/>
    <s v="Nación"/>
    <x v="0"/>
    <s v="CSF"/>
    <n v="514270"/>
    <n v="0"/>
    <n v="514270"/>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4"/>
    <s v="SUELDO BÁSICO"/>
    <s v="Nación"/>
    <x v="0"/>
    <s v="CSF"/>
    <n v="35614517"/>
    <n v="0"/>
    <n v="35614517"/>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9"/>
    <s v="BONIFICACIÓN ESPECIAL DE RECREACIÓN"/>
    <s v="Nación"/>
    <x v="0"/>
    <s v="CSF"/>
    <n v="213438"/>
    <n v="0"/>
    <n v="213438"/>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10"/>
    <s v="SUELDO DE VACACIONES"/>
    <s v="Nación"/>
    <x v="0"/>
    <s v="CSF"/>
    <n v="3266687"/>
    <n v="0"/>
    <n v="3266687"/>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8"/>
    <s v="PRIMA TÉCNICA NO SALARIAL"/>
    <s v="Nación"/>
    <x v="0"/>
    <s v="CSF"/>
    <n v="2354967"/>
    <n v="0"/>
    <n v="2354967"/>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7"/>
    <s v="PRIMA DE VACACIONES"/>
    <s v="Nación"/>
    <x v="0"/>
    <s v="CSF"/>
    <n v="2419149"/>
    <n v="0"/>
    <n v="2419149"/>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920"/>
    <n v="43972"/>
    <d v="2020-05-21T14:03:00"/>
    <s v="Gasto"/>
    <s v="Con Compromiso"/>
    <n v="6"/>
    <x v="8"/>
    <x v="16"/>
    <s v="SALUD"/>
    <s v="Nación"/>
    <x v="0"/>
    <s v="CSF"/>
    <n v="3027300"/>
    <n v="0"/>
    <n v="30273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4"/>
    <s v="CAJAS DE COMPENSACIÓN FAMILIAR"/>
    <s v="Nación"/>
    <x v="0"/>
    <s v="CSF"/>
    <n v="1561100"/>
    <n v="0"/>
    <n v="15611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2"/>
    <s v="APORTES GENERALES AL SISTEMA DE RIESGOS LABORALES"/>
    <s v="Nación"/>
    <x v="0"/>
    <s v="CSF"/>
    <n v="439500"/>
    <n v="0"/>
    <n v="4395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1"/>
    <s v="PENSIONES"/>
    <s v="Nación"/>
    <x v="0"/>
    <s v="CSF"/>
    <n v="4273500"/>
    <n v="0"/>
    <n v="42735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5"/>
    <s v="APORTES AL ICBF"/>
    <s v="Nación"/>
    <x v="0"/>
    <s v="CSF"/>
    <n v="1170900"/>
    <n v="0"/>
    <n v="11709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3"/>
    <s v="APORTES AL SENA"/>
    <s v="Nación"/>
    <x v="0"/>
    <s v="CSF"/>
    <n v="780900"/>
    <n v="0"/>
    <n v="780900"/>
    <n v="0"/>
    <s v="PAGO APORTES NOMINA MAYO 2020"/>
    <n v="3420"/>
    <s v="3720 "/>
    <s v="-0"/>
    <s v="17420, 17520, 17620, 17720, 17820, 17920, 18020, 18120, 18220, 18320, 18420 "/>
    <s v="125635520, 125635620, 125635720, 125635820, 125635920, 125636020, 125636120, 125636220, 125636320, 125636420, 125636520 "/>
    <n v="0"/>
    <x v="0"/>
  </r>
  <r>
    <n v="3020"/>
    <n v="43972"/>
    <d v="2020-05-21T15:29:00"/>
    <s v="Gasto"/>
    <s v="Con Compromiso"/>
    <n v="6"/>
    <x v="8"/>
    <x v="11"/>
    <s v="PENSIONES"/>
    <s v="Nación"/>
    <x v="0"/>
    <s v="CSF"/>
    <n v="445300"/>
    <n v="0"/>
    <n v="4453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6"/>
    <s v="SALUD"/>
    <s v="Nación"/>
    <x v="0"/>
    <s v="CSF"/>
    <n v="312400"/>
    <n v="0"/>
    <n v="3124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5"/>
    <s v="APORTES AL ICBF"/>
    <s v="Nación"/>
    <x v="0"/>
    <s v="CSF"/>
    <n v="114300"/>
    <n v="0"/>
    <n v="1143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4"/>
    <s v="CAJAS DE COMPENSACIÓN FAMILIAR"/>
    <s v="Nación"/>
    <x v="0"/>
    <s v="CSF"/>
    <n v="153000"/>
    <n v="0"/>
    <n v="1530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2"/>
    <s v="APORTES GENERALES AL SISTEMA DE RIESGOS LABORALES"/>
    <s v="Nación"/>
    <x v="0"/>
    <s v="CSF"/>
    <n v="43900"/>
    <n v="0"/>
    <n v="439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3"/>
    <s v="APORTES AL SENA"/>
    <s v="Nación"/>
    <x v="0"/>
    <s v="CSF"/>
    <n v="76700"/>
    <n v="0"/>
    <n v="76700"/>
    <n v="0"/>
    <s v="PAGO RETROACTIVO APORTES PATRONALES"/>
    <n v="3520"/>
    <s v="3820 "/>
    <s v="-0"/>
    <s v="18520, 18620, 18720, 18820, 18920, 19020, 19120, 19220, 19320, 19420, 19520 "/>
    <s v="125771020, 125771120, 125771220, 125771320, 125771420, 125771520, 125771620, 125771720, 125771820, 125771920, 125772020 "/>
    <n v="0"/>
    <x v="0"/>
  </r>
  <r>
    <n v="3120"/>
    <n v="43984"/>
    <d v="2020-06-02T11:18:00"/>
    <s v="Gasto"/>
    <s v="Con Compromiso"/>
    <n v="6"/>
    <x v="8"/>
    <x v="0"/>
    <s v="SERVICIOS DE DISTRIBUCIÓN DE ELECTRICIDAD, GAS Y AGUA (POR CUENTA PROPIA)"/>
    <s v="Nación"/>
    <x v="0"/>
    <s v="CSF"/>
    <n v="1403379"/>
    <n v="0"/>
    <n v="1403379"/>
    <n v="0"/>
    <s v="PAGO FACTURAS "/>
    <n v="3620"/>
    <s v="4020 "/>
    <s v="3720 "/>
    <s v="19820 "/>
    <s v="137609120 "/>
    <n v="0"/>
    <x v="0"/>
  </r>
  <r>
    <n v="3120"/>
    <n v="43984"/>
    <d v="2020-06-02T11:18:00"/>
    <s v="Gasto"/>
    <s v="Con Compromiso"/>
    <n v="6"/>
    <x v="8"/>
    <x v="2"/>
    <s v="SERVICIOS DE ALCANTARILLADO, RECOLECCIÓN, TRATAMIENTO Y DISPOSICIÓN DE DESECHOS Y OTROS SERVICIOS DE SANEAMIENTO AMBIENTAL"/>
    <s v="Nación"/>
    <x v="0"/>
    <s v="CSF"/>
    <n v="33001"/>
    <n v="0"/>
    <n v="33001"/>
    <n v="0"/>
    <s v="PAGO FACTURAS "/>
    <n v="3620"/>
    <s v="4020 "/>
    <s v="3720 "/>
    <s v="19820 "/>
    <s v="137609120 "/>
    <n v="0"/>
    <x v="0"/>
  </r>
  <r>
    <n v="3220"/>
    <n v="43986"/>
    <d v="2020-06-04T10:01:00"/>
    <s v="Gasto"/>
    <s v="Con Compromiso"/>
    <n v="6"/>
    <x v="8"/>
    <x v="26"/>
    <s v="PRIMA DE SERVICIO"/>
    <s v="Nación"/>
    <x v="0"/>
    <s v="CSF"/>
    <n v="38558553"/>
    <n v="0"/>
    <n v="38558553"/>
    <n v="0"/>
    <s v="PAGO PRIMA DE JUNIO 2020"/>
    <n v="3720"/>
    <s v="4120, 4220 "/>
    <s v="-0"/>
    <s v="20620, 20720, 20820, 20920, 21020, 21120, 21220, 21320, 21420, 21520, 21620, 21720, 21820, 21920, 22020, 22120, 22220, 22320, 22420, 22520, 22620, 22720, 22820, 22920, 23020, 23120, 23220, 23320, 23420, 23520, 23620, 23720 "/>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
    <n v="0"/>
    <x v="0"/>
  </r>
  <r>
    <n v="3320"/>
    <n v="43993"/>
    <d v="2020-06-11T10:40:00"/>
    <s v="Gasto"/>
    <s v="Con Compromiso"/>
    <n v="200"/>
    <x v="3"/>
    <x v="27"/>
    <s v="ADQUISICIÓN DE BIENES Y SERVICIOS - SEDES MANTENIDAS - FORTALECIMIENTO DE LA INFRAESTRUCTURA FÍSICA DEL IGAC A NIVEL  NACIONAL"/>
    <s v="Nación"/>
    <x v="0"/>
    <s v="CSF"/>
    <n v="1315600"/>
    <n v="0"/>
    <n v="1315600"/>
    <n v="0"/>
    <s v="COMPRA E INSTALACION DE ESTRUCTURAS EN VENTANILLA -ATENCION AL USUARIO"/>
    <n v="3820"/>
    <s v="4620 "/>
    <s v="5120 "/>
    <s v="27620 "/>
    <s v="173715920 "/>
    <n v="0"/>
    <x v="1"/>
  </r>
  <r>
    <n v="3420"/>
    <n v="44001"/>
    <d v="2020-06-19T13:06:00"/>
    <s v="Gasto"/>
    <s v="Con Compromiso"/>
    <n v="6"/>
    <x v="8"/>
    <x v="4"/>
    <s v="SUELDO BÁSICO"/>
    <s v="Nación"/>
    <x v="0"/>
    <s v="CSF"/>
    <n v="33586857"/>
    <n v="0"/>
    <n v="33586857"/>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7"/>
    <s v="PRIMA DE VACACIONES"/>
    <s v="Nación"/>
    <x v="0"/>
    <s v="CSF"/>
    <n v="54578"/>
    <n v="0"/>
    <n v="54578"/>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8"/>
    <s v="PRIMA TÉCNICA NO SALARIAL"/>
    <s v="Nación"/>
    <x v="0"/>
    <s v="CSF"/>
    <n v="2354967"/>
    <n v="0"/>
    <n v="2354967"/>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3"/>
    <s v="SUBSIDIO DE ALIMENTACIÓN"/>
    <s v="Nación"/>
    <x v="0"/>
    <s v="CSF"/>
    <n v="378962"/>
    <n v="0"/>
    <n v="378962"/>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5"/>
    <s v="AUXILIO DE TRANSPORTE "/>
    <s v="Nación"/>
    <x v="0"/>
    <s v="CSF"/>
    <n v="449129"/>
    <n v="0"/>
    <n v="449129"/>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6"/>
    <s v="BONIFICACIÓN POR SERVICIOS PRESTADOS"/>
    <s v="Nación"/>
    <x v="0"/>
    <s v="CSF"/>
    <n v="1192595"/>
    <n v="0"/>
    <n v="1192595"/>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10"/>
    <s v="SUELDO DE VACACIONES"/>
    <s v="Nación"/>
    <x v="0"/>
    <s v="CSF"/>
    <n v="91029"/>
    <n v="0"/>
    <n v="91029"/>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520"/>
    <n v="44001"/>
    <d v="2020-06-19T13:10:00"/>
    <s v="Gasto"/>
    <s v="Con Compromiso"/>
    <n v="6"/>
    <x v="8"/>
    <x v="15"/>
    <s v="APORTES AL ICBF"/>
    <s v="Nación"/>
    <x v="0"/>
    <s v="CSF"/>
    <n v="2286800"/>
    <n v="0"/>
    <n v="22868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3"/>
    <s v="APORTES AL SENA"/>
    <s v="Nación"/>
    <x v="0"/>
    <s v="CSF"/>
    <n v="1524700"/>
    <n v="0"/>
    <n v="15247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1"/>
    <s v="PENSIONES"/>
    <s v="Nación"/>
    <x v="0"/>
    <s v="CSF"/>
    <n v="4416600"/>
    <n v="0"/>
    <n v="44166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6"/>
    <s v="SALUD"/>
    <s v="Nación"/>
    <x v="0"/>
    <s v="CSF"/>
    <n v="3128500"/>
    <n v="0"/>
    <n v="31285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2"/>
    <s v="APORTES GENERALES AL SISTEMA DE RIESGOS LABORALES"/>
    <s v="Nación"/>
    <x v="0"/>
    <s v="CSF"/>
    <n v="408400"/>
    <n v="0"/>
    <n v="4084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4"/>
    <s v="CAJAS DE COMPENSACIÓN FAMILIAR"/>
    <s v="Nación"/>
    <x v="0"/>
    <s v="CSF"/>
    <n v="3048400"/>
    <n v="0"/>
    <n v="30484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620"/>
    <n v="44013"/>
    <d v="2020-07-01T15:06:00"/>
    <s v="Gasto"/>
    <s v="Con Compromiso"/>
    <n v="6"/>
    <x v="8"/>
    <x v="2"/>
    <s v="SERVICIOS DE ALCANTARILLADO, RECOLECCIÓN, TRATAMIENTO Y DISPOSICIÓN DE DESECHOS Y OTROS SERVICIOS DE SANEAMIENTO AMBIENTAL"/>
    <s v="Nación"/>
    <x v="0"/>
    <s v="CSF"/>
    <n v="33046"/>
    <n v="0"/>
    <n v="33046"/>
    <n v="0"/>
    <s v="PAGO DE FACTURA DE ENERGIA "/>
    <n v="4120"/>
    <s v="4820 "/>
    <s v="4520 "/>
    <s v="27020 "/>
    <s v="171843120 "/>
    <n v="0"/>
    <x v="0"/>
  </r>
  <r>
    <n v="3620"/>
    <n v="44013"/>
    <d v="2020-07-01T15:06:00"/>
    <s v="Gasto"/>
    <s v="Con Compromiso"/>
    <n v="6"/>
    <x v="8"/>
    <x v="0"/>
    <s v="SERVICIOS DE DISTRIBUCIÓN DE ELECTRICIDAD, GAS Y AGUA (POR CUENTA PROPIA)"/>
    <s v="Nación"/>
    <x v="0"/>
    <s v="CSF"/>
    <n v="1825094"/>
    <n v="0"/>
    <n v="1825094"/>
    <n v="0"/>
    <s v="PAGO DE FACTURA DE ENERGIA "/>
    <n v="4120"/>
    <s v="4820 "/>
    <s v="4520 "/>
    <s v="27020 "/>
    <s v="171843120 "/>
    <n v="0"/>
    <x v="0"/>
  </r>
  <r>
    <n v="3720"/>
    <n v="44020"/>
    <d v="2020-07-08T12:06:00"/>
    <s v="Gasto"/>
    <s v="Con Compromiso"/>
    <n v="6"/>
    <x v="8"/>
    <x v="2"/>
    <s v="SERVICIOS DE ALCANTARILLADO, RECOLECCIÓN, TRATAMIENTO Y DISPOSICIÓN DE DESECHOS Y OTROS SERVICIOS DE SANEAMIENTO AMBIENTAL"/>
    <s v="Nación"/>
    <x v="0"/>
    <s v="CSF"/>
    <n v="134337"/>
    <n v="-134337"/>
    <n v="0"/>
    <n v="0"/>
    <s v="PAGO SERVICIO ACUEDUCTO DOS MESES"/>
    <n v="4220"/>
    <s v="4920 "/>
    <s v="5320 "/>
    <s v="-0"/>
    <s v="-0"/>
    <n v="0"/>
    <x v="0"/>
  </r>
  <r>
    <n v="3820"/>
    <n v="44022"/>
    <d v="2020-07-10T11:48:00"/>
    <s v="Gasto"/>
    <s v="Con Compromiso"/>
    <n v="6"/>
    <x v="8"/>
    <x v="0"/>
    <s v="SERVICIOS DE DISTRIBUCIÓN DE ELECTRICIDAD, GAS Y AGUA (POR CUENTA PROPIA)"/>
    <s v="Nación"/>
    <x v="0"/>
    <s v="CSF"/>
    <n v="53566"/>
    <n v="0"/>
    <n v="53566"/>
    <n v="0"/>
    <s v="PAGO FACTURA DE SERVAF"/>
    <n v="4320"/>
    <s v="5020 "/>
    <s v="5420 "/>
    <s v="27820 "/>
    <s v="180168820 "/>
    <n v="0"/>
    <x v="0"/>
  </r>
  <r>
    <n v="3820"/>
    <n v="44022"/>
    <d v="2020-07-10T11:48:00"/>
    <s v="Gasto"/>
    <s v="Con Compromiso"/>
    <n v="6"/>
    <x v="8"/>
    <x v="2"/>
    <s v="SERVICIOS DE ALCANTARILLADO, RECOLECCIÓN, TRATAMIENTO Y DISPOSICIÓN DE DESECHOS Y OTROS SERVICIOS DE SANEAMIENTO AMBIENTAL"/>
    <s v="Nación"/>
    <x v="0"/>
    <s v="CSF"/>
    <n v="13856"/>
    <n v="0"/>
    <n v="13856"/>
    <n v="0"/>
    <s v="PAGO FACTURA DE SERVAF"/>
    <n v="4320"/>
    <s v="5020 "/>
    <s v="5420 "/>
    <s v="27820 "/>
    <s v="180168820 "/>
    <n v="0"/>
    <x v="0"/>
  </r>
  <r>
    <n v="3920"/>
    <n v="44034"/>
    <d v="2020-07-22T11:54:00"/>
    <s v="Gasto"/>
    <s v="Con Compromiso"/>
    <n v="6"/>
    <x v="8"/>
    <x v="9"/>
    <s v="BONIFICACIÓN ESPECIAL DE RECREACIÓN"/>
    <s v="Nación"/>
    <x v="0"/>
    <s v="CSF"/>
    <n v="431055"/>
    <n v="0"/>
    <n v="431055"/>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8"/>
    <s v="PRIMA TÉCNICA NO SALARIAL"/>
    <s v="Nación"/>
    <x v="0"/>
    <s v="CSF"/>
    <n v="2354967"/>
    <n v="0"/>
    <n v="2354967"/>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28"/>
    <s v="AUXILIO DE CONECTIVIDAD DIGITAL "/>
    <s v="Nación"/>
    <x v="0"/>
    <s v="CSF"/>
    <n v="490271"/>
    <n v="0"/>
    <n v="490271"/>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4"/>
    <s v="SUELDO BÁSICO"/>
    <s v="Nación"/>
    <x v="0"/>
    <s v="CSF"/>
    <n v="34867485"/>
    <n v="0"/>
    <n v="34867485"/>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3"/>
    <s v="SUBSIDIO DE ALIMENTACIÓN"/>
    <s v="Nación"/>
    <x v="0"/>
    <s v="CSF"/>
    <n v="431840"/>
    <n v="0"/>
    <n v="431840"/>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6"/>
    <s v="BONIFICACIÓN POR SERVICIOS PRESTADOS"/>
    <s v="Nación"/>
    <x v="0"/>
    <s v="CSF"/>
    <n v="1665884"/>
    <n v="0"/>
    <n v="1665884"/>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7"/>
    <s v="PRIMA DE VACACIONES"/>
    <s v="Nación"/>
    <x v="0"/>
    <s v="CSF"/>
    <n v="4604290"/>
    <n v="0"/>
    <n v="4604290"/>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10"/>
    <s v="SUELDO DE VACACIONES"/>
    <s v="Nación"/>
    <x v="0"/>
    <s v="CSF"/>
    <n v="5675355"/>
    <n v="0"/>
    <n v="5675355"/>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4020"/>
    <n v="44034"/>
    <d v="2020-07-22T12:00:00"/>
    <s v="Gasto"/>
    <s v="Con Compromiso"/>
    <n v="6"/>
    <x v="8"/>
    <x v="11"/>
    <s v="PENSIONES"/>
    <s v="Nación"/>
    <x v="0"/>
    <s v="CSF"/>
    <n v="4473400"/>
    <n v="0"/>
    <n v="44734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6"/>
    <s v="SALUD"/>
    <s v="Nación"/>
    <x v="0"/>
    <s v="CSF"/>
    <n v="3168900"/>
    <n v="0"/>
    <n v="31689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4"/>
    <s v="CAJAS DE COMPENSACIÓN FAMILIAR"/>
    <s v="Nación"/>
    <x v="0"/>
    <s v="CSF"/>
    <n v="1713000"/>
    <n v="0"/>
    <n v="17130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2"/>
    <s v="APORTES GENERALES AL SISTEMA DE RIESGOS LABORALES"/>
    <s v="Nación"/>
    <x v="0"/>
    <s v="CSF"/>
    <n v="480100"/>
    <n v="0"/>
    <n v="4801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5"/>
    <s v="APORTES AL ICBF"/>
    <s v="Nación"/>
    <x v="0"/>
    <s v="CSF"/>
    <n v="1284900"/>
    <n v="0"/>
    <n v="12849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3"/>
    <s v="APORTES AL SENA"/>
    <s v="Nación"/>
    <x v="0"/>
    <s v="CSF"/>
    <n v="856800"/>
    <n v="0"/>
    <n v="856800"/>
    <n v="0"/>
    <s v="PAGO APORTES PATRONALES NOMINA JULIO2020"/>
    <n v="4520"/>
    <s v="5220 "/>
    <s v="-0"/>
    <s v="29520, 29620, 29720, 29820, 29920, 30020, 30120, 30220, 30320, 30420, 30520 "/>
    <s v="194946120, 194946220, 194946320, 194946420, 194946520, 194946620, 194946720, 194946820, 194946920, 194947020, 194947120 "/>
    <n v="0"/>
    <x v="0"/>
  </r>
  <r>
    <n v="4120"/>
    <n v="44046"/>
    <d v="2020-08-03T16:07:00"/>
    <s v="Gasto"/>
    <s v="Con Compromiso"/>
    <n v="6"/>
    <x v="8"/>
    <x v="0"/>
    <s v="SERVICIOS DE DISTRIBUCIÓN DE ELECTRICIDAD, GAS Y AGUA (POR CUENTA PROPIA)"/>
    <s v="Nación"/>
    <x v="0"/>
    <s v="CSF"/>
    <n v="50482"/>
    <n v="0"/>
    <n v="50482"/>
    <n v="0"/>
    <s v="pago facturas acueducto "/>
    <n v="4620"/>
    <s v="5420 "/>
    <s v="5520 "/>
    <s v="31120 "/>
    <s v="207362220 "/>
    <n v="0"/>
    <x v="0"/>
  </r>
  <r>
    <n v="4120"/>
    <n v="44046"/>
    <d v="2020-08-03T16:07:00"/>
    <s v="Gasto"/>
    <s v="Con Compromiso"/>
    <n v="6"/>
    <x v="8"/>
    <x v="2"/>
    <s v="SERVICIOS DE ALCANTARILLADO, RECOLECCIÓN, TRATAMIENTO Y DISPOSICIÓN DE DESECHOS Y OTROS SERVICIOS DE SANEAMIENTO AMBIENTAL"/>
    <s v="Nación"/>
    <x v="0"/>
    <s v="CSF"/>
    <n v="25180"/>
    <n v="0"/>
    <n v="25180"/>
    <n v="0"/>
    <s v="pago facturas acueducto "/>
    <n v="4620"/>
    <s v="5420 "/>
    <s v="5520 "/>
    <s v="31120 "/>
    <s v="207362220 "/>
    <n v="0"/>
    <x v="0"/>
  </r>
  <r>
    <n v="4220"/>
    <n v="44046"/>
    <d v="2020-08-03T16:09:00"/>
    <s v="Gasto"/>
    <s v="Con Compromiso"/>
    <n v="6"/>
    <x v="8"/>
    <x v="0"/>
    <s v="SERVICIOS DE DISTRIBUCIÓN DE ELECTRICIDAD, GAS Y AGUA (POR CUENTA PROPIA)"/>
    <s v="Nación"/>
    <x v="0"/>
    <s v="CSF"/>
    <n v="1761786"/>
    <n v="0"/>
    <n v="1761786"/>
    <n v="0"/>
    <s v="pago factura energia"/>
    <n v="4720"/>
    <s v="5520 "/>
    <s v="5620 "/>
    <s v="31220 "/>
    <s v="207390620 "/>
    <n v="0"/>
    <x v="0"/>
  </r>
  <r>
    <n v="4220"/>
    <n v="44046"/>
    <d v="2020-08-03T16:09:00"/>
    <s v="Gasto"/>
    <s v="Con Compromiso"/>
    <n v="6"/>
    <x v="8"/>
    <x v="2"/>
    <s v="SERVICIOS DE ALCANTARILLADO, RECOLECCIÓN, TRATAMIENTO Y DISPOSICIÓN DE DESECHOS Y OTROS SERVICIOS DE SANEAMIENTO AMBIENTAL"/>
    <s v="Nación"/>
    <x v="0"/>
    <s v="CSF"/>
    <n v="31334"/>
    <n v="0"/>
    <n v="31334"/>
    <n v="0"/>
    <s v="pago factura energia"/>
    <n v="4720"/>
    <s v="5520 "/>
    <s v="5620 "/>
    <s v="31220 "/>
    <s v="207390620 "/>
    <n v="0"/>
    <x v="0"/>
  </r>
  <r>
    <n v="120"/>
    <n v="43839"/>
    <d v="2020-01-09T13:47:00"/>
    <s v="Gasto"/>
    <s v="Con Compromiso"/>
    <n v="7"/>
    <x v="10"/>
    <x v="0"/>
    <s v="SERVICIOS DE DISTRIBUCIÓN DE ELECTRICIDAD, GAS Y AGUA (POR CUENTA PROPIA)"/>
    <s v="Nación"/>
    <x v="0"/>
    <s v="CSF"/>
    <n v="22000000"/>
    <n v="0"/>
    <n v="22000000"/>
    <n v="3246056"/>
    <s v="Servicio de energía, acueducto, aseo y alcantarillado de la Sede y la UOC Santander de Quilichao"/>
    <n v="120"/>
    <s v="120, 220, 420, 820, 920, 1220, 1720, 1920, 3020, 3420, 3620, 3720, 4620, 4720, 4920, 5320, 5620, 5720, 6120, 6320, 6420, 6820, 7020 "/>
    <s v="120, 220, 420, 720, 820, 1320, 1420, 1620, 1820, 2920, 3120, 3320, 4120, 4620, 4920, 5020, 6320, 6420, 7620, 7820, 7920, 8320, 9320 "/>
    <s v="120, 220, 420, 5120, 5220, 5620, 9620, 9820, 10020, 16420, 16720, 16820, 22820, 23320, 23620, 28020, 31820, 31920, 37220, 37720, 37820, 42220, 43220 "/>
    <s v="4573920, 4575920, 4583420, 23103220, 23105820, 29383020, 45075620, 46121520, 58964020, 87381020, 95117620, 98146720, 115383320, 117624120, 125212820, 143306620, 157564920, 157565220, 175788720, 186581820, 195082320, 215312720, 217407620 "/>
    <n v="0"/>
    <x v="0"/>
  </r>
  <r>
    <n v="120"/>
    <n v="43839"/>
    <d v="2020-01-09T13:47:00"/>
    <s v="Gasto"/>
    <s v="Con Compromiso"/>
    <n v="7"/>
    <x v="10"/>
    <x v="2"/>
    <s v="SERVICIOS DE ALCANTARILLADO, RECOLECCIÓN, TRATAMIENTO Y DISPOSICIÓN DE DESECHOS Y OTROS SERVICIOS DE SANEAMIENTO AMBIENTAL"/>
    <s v="Nación"/>
    <x v="0"/>
    <s v="CSF"/>
    <n v="900000"/>
    <n v="0"/>
    <n v="900000"/>
    <n v="278719"/>
    <s v="Servicio de energía, acueducto, aseo y alcantarillado de la Sede y la UOC Santander de Quilichao"/>
    <n v="120"/>
    <s v="120, 220, 420, 820, 920, 1220, 1720, 1920, 3020, 3420, 3620, 3720, 4620, 4720, 4920, 5320, 5620, 5720, 6120, 6320, 6420, 6820, 7020 "/>
    <s v="120, 220, 420, 720, 820, 1320, 1420, 1620, 1820, 2920, 3120, 3320, 4120, 4620, 4920, 5020, 6320, 6420, 7620, 7820, 7920, 8320, 9320 "/>
    <s v="120, 220, 420, 5120, 5220, 5620, 9620, 9820, 10020, 16420, 16720, 16820, 22820, 23320, 23620, 28020, 31820, 31920, 37220, 37720, 37820, 42220, 43220 "/>
    <s v="4573920, 4575920, 4583420, 23103220, 23105820, 29383020, 45075620, 46121520, 58964020, 87381020, 95117620, 98146720, 115383320, 117624120, 125212820, 143306620, 157564920, 157565220, 175788720, 186581820, 195082320, 215312720, 217407620 "/>
    <n v="0"/>
    <x v="0"/>
  </r>
  <r>
    <n v="220"/>
    <n v="43839"/>
    <d v="2020-01-09T13:50:00"/>
    <s v="Gasto"/>
    <s v="Con Compromiso"/>
    <n v="7"/>
    <x v="10"/>
    <x v="1"/>
    <s v="SERVICIOS DE TELECOMUNICACIONES, TRANSMISIÓN Y SUMINISTRO DE INFORMACIÓN"/>
    <s v="Nación"/>
    <x v="0"/>
    <s v="CSF"/>
    <n v="1100000"/>
    <n v="0"/>
    <n v="1100000"/>
    <n v="443140"/>
    <s v="Servicio de teléfono de la Sede y de la UOC Santander de Quilichao"/>
    <n v="220"/>
    <s v="320, 1020, 2020, 3520, 4820, 5520, 6220, 6920 "/>
    <s v="320, 920, 1720, 3020, 4720, 6220, 7720, 9220 "/>
    <s v="320, 5320, 9920, 16520, 23420, 23520, 31720, 37620, 43120 "/>
    <s v="4581420, 23107720, 49066220, 89450820, 120950720, 157559320, 180005020, 215220620 "/>
    <n v="0"/>
    <x v="0"/>
  </r>
  <r>
    <n v="320"/>
    <n v="43850"/>
    <d v="2020-01-20T15:35:00"/>
    <s v="Gasto"/>
    <s v="Con Compromiso"/>
    <n v="7"/>
    <x v="10"/>
    <x v="6"/>
    <s v="BONIFICACIÓN POR SERVICIOS PRESTADOS"/>
    <s v="Nación"/>
    <x v="0"/>
    <s v="CSF"/>
    <n v="1981712"/>
    <n v="0"/>
    <n v="1981712"/>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9"/>
    <s v="BONIFICACIÓN ESPECIAL DE RECREACIÓN"/>
    <s v="Nación"/>
    <x v="0"/>
    <s v="CSF"/>
    <n v="189517"/>
    <n v="0"/>
    <n v="189517"/>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4"/>
    <s v="SUELDO BÁSICO"/>
    <s v="Nación"/>
    <x v="0"/>
    <s v="CSF"/>
    <n v="37060734"/>
    <n v="0"/>
    <n v="37060734"/>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3"/>
    <s v="SUBSIDIO DE ALIMENTACIÓN"/>
    <s v="Nación"/>
    <x v="0"/>
    <s v="CSF"/>
    <n v="779686"/>
    <n v="0"/>
    <n v="779686"/>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5"/>
    <s v="AUXILIO DE TRANSPORTE "/>
    <s v="Nación"/>
    <x v="0"/>
    <s v="CSF"/>
    <n v="1127966"/>
    <n v="0"/>
    <n v="1127966"/>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7"/>
    <s v="PRIMA DE VACACIONES"/>
    <s v="Nación"/>
    <x v="0"/>
    <s v="CSF"/>
    <n v="2696201"/>
    <n v="0"/>
    <n v="2696201"/>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10"/>
    <s v="SUELDO DE VACACIONES"/>
    <s v="Nación"/>
    <x v="0"/>
    <s v="CSF"/>
    <n v="2280800"/>
    <n v="0"/>
    <n v="2280800"/>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8"/>
    <s v="PRIMA TÉCNICA NO SALARIAL"/>
    <s v="Nación"/>
    <x v="0"/>
    <s v="CSF"/>
    <n v="2240265"/>
    <n v="0"/>
    <n v="2240265"/>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420"/>
    <n v="43852"/>
    <d v="2020-01-22T09:56:00"/>
    <s v="Gasto"/>
    <s v="Con Compromiso"/>
    <n v="7"/>
    <x v="10"/>
    <x v="16"/>
    <s v="SALUD"/>
    <s v="Nación"/>
    <x v="0"/>
    <s v="CSF"/>
    <n v="4083800"/>
    <n v="0"/>
    <n v="40838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4"/>
    <s v="CAJAS DE COMPENSACIÓN FAMILIAR"/>
    <s v="Nación"/>
    <x v="0"/>
    <s v="CSF"/>
    <n v="2106900"/>
    <n v="0"/>
    <n v="21069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2"/>
    <s v="APORTES GENERALES AL SISTEMA DE RIESGOS LABORALES"/>
    <s v="Nación"/>
    <x v="0"/>
    <s v="CSF"/>
    <n v="519100"/>
    <n v="0"/>
    <n v="5191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5"/>
    <s v="APORTES AL ICBF"/>
    <s v="Nación"/>
    <x v="0"/>
    <s v="CSF"/>
    <n v="1580900"/>
    <n v="0"/>
    <n v="15809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1"/>
    <s v="PENSIONES"/>
    <s v="Nación"/>
    <x v="0"/>
    <s v="CSF"/>
    <n v="5765400"/>
    <n v="0"/>
    <n v="57654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3"/>
    <s v="APORTES AL SENA"/>
    <s v="Nación"/>
    <x v="0"/>
    <s v="CSF"/>
    <n v="1054000"/>
    <n v="0"/>
    <n v="1054000"/>
    <n v="0"/>
    <s v="Aportes Enero"/>
    <n v="420"/>
    <s v="720 "/>
    <s v="-0"/>
    <s v="3820, 3920, 4020, 4120, 4220, 4320, 4420, 4520, 4620, 4720, 4820, 4920 "/>
    <s v="7286920, 7287020, 7287120, 7287220, 7287320, 7287420, 7287520, 7287620, 7287720, 7287820, 7287920, 7288020 "/>
    <n v="0"/>
    <x v="0"/>
  </r>
  <r>
    <n v="520"/>
    <n v="43871"/>
    <d v="2020-02-10T15:42:00"/>
    <s v="Gasto"/>
    <s v="Con Compromiso"/>
    <n v="7"/>
    <x v="10"/>
    <x v="34"/>
    <s v="SERVICIOS INMOBILIARIOS"/>
    <s v="Propios"/>
    <x v="1"/>
    <s v="CSF"/>
    <n v="25543550"/>
    <n v="-50"/>
    <n v="25543500"/>
    <n v="0"/>
    <s v="Arrendamiento UOC Santander de Quilichao"/>
    <n v="520"/>
    <s v="1620 "/>
    <s v="1920 "/>
    <s v="10120, 16620, 22720, 28420, 37520, 43320 "/>
    <s v="58976820, 91343920, 116818120, 147164420, 177825120, 217405420 "/>
    <n v="0"/>
    <x v="0"/>
  </r>
  <r>
    <n v="620"/>
    <n v="43871"/>
    <d v="2020-02-10T17:17:00"/>
    <s v="Gasto"/>
    <s v="Con Compromiso"/>
    <n v="7"/>
    <x v="10"/>
    <x v="18"/>
    <s v="SERVICIOS DE TRANSPORTE DE PASAJEROS"/>
    <s v="Nación"/>
    <x v="0"/>
    <s v="CSF"/>
    <n v="78400"/>
    <n v="0"/>
    <n v="78400"/>
    <n v="0"/>
    <s v="Viáticos y gastos de comisión Encuentro Directores Territoriales"/>
    <n v="620"/>
    <s v="1120 "/>
    <s v="1020 "/>
    <s v="5420 "/>
    <s v="23833820 "/>
    <n v="0"/>
    <x v="0"/>
  </r>
  <r>
    <n v="620"/>
    <n v="43871"/>
    <d v="2020-02-10T17:17:00"/>
    <s v="Gasto"/>
    <s v="Con Compromiso"/>
    <n v="7"/>
    <x v="10"/>
    <x v="19"/>
    <s v="VIÁTICOS DE LOS FUNCIONARIOS EN COMISIÓN"/>
    <s v="Nación"/>
    <x v="0"/>
    <s v="CSF"/>
    <n v="258320"/>
    <n v="0"/>
    <n v="258320"/>
    <n v="0"/>
    <s v="Viáticos y gastos de comisión Encuentro Directores Territoriales"/>
    <n v="620"/>
    <s v="1120 "/>
    <s v="1020 "/>
    <s v="5420 "/>
    <s v="23833820 "/>
    <n v="0"/>
    <x v="0"/>
  </r>
  <r>
    <n v="720"/>
    <n v="43872"/>
    <d v="2020-02-11T16:46:00"/>
    <s v="Gasto"/>
    <s v="Generado"/>
    <n v="500"/>
    <x v="1"/>
    <x v="22"/>
    <s v="ADQUISICIÓN DE BIENES Y SERVICIOS - SERVICIO DE INFORMACIÓN CATASTRAL - ACTUALIZACIÓN  Y GESTIÓN CATASTRAL  NACIONAL"/>
    <s v="Nación"/>
    <x v="2"/>
    <s v="CSF"/>
    <n v="22706525"/>
    <n v="0"/>
    <n v="22706525"/>
    <n v="22706525"/>
    <s v="Viáticos Proceso de Conservación"/>
    <n v="720"/>
    <s v="-0"/>
    <s v="-0"/>
    <s v="-0"/>
    <s v="-0"/>
    <n v="0"/>
    <x v="1"/>
  </r>
  <r>
    <n v="820"/>
    <n v="43879"/>
    <d v="2020-02-18T07:38:00"/>
    <s v="Gasto"/>
    <s v="Generado"/>
    <n v="510"/>
    <x v="2"/>
    <x v="23"/>
    <s v="ADQUISICIÓN DE BIENES Y SERVICIOS - SERVICIO DE AVALÚOS - ACTUALIZACIÓN  Y GESTIÓN CATASTRAL  NACIONAL"/>
    <s v="Propios"/>
    <x v="1"/>
    <s v="CSF"/>
    <n v="2000000"/>
    <n v="0"/>
    <n v="2000000"/>
    <n v="2000000"/>
    <s v="Viáticos Proceso de Avalúos"/>
    <n v="920"/>
    <s v="-0"/>
    <s v="-0"/>
    <s v="-0"/>
    <s v="-0"/>
    <n v="0"/>
    <x v="1"/>
  </r>
  <r>
    <n v="920"/>
    <n v="43880"/>
    <d v="2020-02-19T16:37:00"/>
    <s v="Gasto"/>
    <s v="Con Compromiso"/>
    <n v="7"/>
    <x v="10"/>
    <x v="6"/>
    <s v="BONIFICACIÓN POR SERVICIOS PRESTADOS"/>
    <s v="Nación"/>
    <x v="0"/>
    <s v="CSF"/>
    <n v="1134508"/>
    <n v="0"/>
    <n v="1134508"/>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7"/>
    <s v="PRIMA DE VACACIONES"/>
    <s v="Nación"/>
    <x v="0"/>
    <s v="CSF"/>
    <n v="1997610"/>
    <n v="0"/>
    <n v="1997610"/>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10"/>
    <s v="SUELDO DE VACACIONES"/>
    <s v="Nación"/>
    <x v="0"/>
    <s v="CSF"/>
    <n v="1953219"/>
    <n v="0"/>
    <n v="1953219"/>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8"/>
    <s v="PRIMA TÉCNICA NO SALARIAL"/>
    <s v="Nación"/>
    <x v="0"/>
    <s v="CSF"/>
    <n v="2240265"/>
    <n v="0"/>
    <n v="2240265"/>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21"/>
    <s v="INCAPACIDADES (NO DE PENSIONES)"/>
    <s v="Nación"/>
    <x v="0"/>
    <s v="CSF"/>
    <n v="882376"/>
    <n v="0"/>
    <n v="882376"/>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3"/>
    <s v="SUBSIDIO DE ALIMENTACIÓN"/>
    <s v="Nación"/>
    <x v="0"/>
    <s v="CSF"/>
    <n v="886579"/>
    <n v="0"/>
    <n v="886579"/>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4"/>
    <s v="SUELDO BÁSICO"/>
    <s v="Nación"/>
    <x v="0"/>
    <s v="CSF"/>
    <n v="43121188"/>
    <n v="0"/>
    <n v="43121188"/>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5"/>
    <s v="AUXILIO DE TRANSPORTE "/>
    <s v="Nación"/>
    <x v="0"/>
    <s v="CSF"/>
    <n v="1313103"/>
    <n v="0"/>
    <n v="1313103"/>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9"/>
    <s v="BONIFICACIÓN ESPECIAL DE RECREACIÓN"/>
    <s v="Nación"/>
    <x v="0"/>
    <s v="CSF"/>
    <n v="158945"/>
    <n v="0"/>
    <n v="158945"/>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1020"/>
    <n v="43882"/>
    <d v="2020-02-21T11:14:00"/>
    <s v="Gasto"/>
    <s v="Con Compromiso"/>
    <n v="7"/>
    <x v="10"/>
    <x v="15"/>
    <s v="APORTES AL ICBF"/>
    <s v="Nación"/>
    <x v="0"/>
    <s v="CSF"/>
    <n v="1521000"/>
    <n v="0"/>
    <n v="15210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3"/>
    <s v="APORTES AL SENA"/>
    <s v="Nación"/>
    <x v="0"/>
    <s v="CSF"/>
    <n v="1014000"/>
    <n v="0"/>
    <n v="10140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1"/>
    <s v="PENSIONES"/>
    <s v="Nación"/>
    <x v="0"/>
    <s v="CSF"/>
    <n v="5650800"/>
    <n v="0"/>
    <n v="56508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6"/>
    <s v="SALUD"/>
    <s v="Nación"/>
    <x v="0"/>
    <s v="CSF"/>
    <n v="4002800"/>
    <n v="0"/>
    <n v="40028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4"/>
    <s v="CAJAS DE COMPENSACIÓN FAMILIAR"/>
    <s v="Nación"/>
    <x v="0"/>
    <s v="CSF"/>
    <n v="2027300"/>
    <n v="0"/>
    <n v="20273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2"/>
    <s v="APORTES GENERALES AL SISTEMA DE RIESGOS LABORALES"/>
    <s v="Nación"/>
    <x v="0"/>
    <s v="CSF"/>
    <n v="602400"/>
    <n v="0"/>
    <n v="602400"/>
    <n v="0"/>
    <s v="Aportes Febrero"/>
    <n v="1120"/>
    <s v="1520 "/>
    <s v="-0"/>
    <s v="8420, 8520, 8620, 8720, 8820, 8920, 9020, 9120, 9220, 9320, 9420, 9520 "/>
    <s v="32019920, 32020020, 32020120, 32020220, 32020320, 32020420, 32020520, 32020620, 32020720, 32020820, 32020920, 32021020 "/>
    <n v="0"/>
    <x v="0"/>
  </r>
  <r>
    <n v="1120"/>
    <n v="43885"/>
    <d v="2020-02-24T07:52:00"/>
    <s v="Gasto"/>
    <s v="Generado"/>
    <n v="7"/>
    <x v="10"/>
    <x v="37"/>
    <s v="PRODUCTOS DE HORNOS DE COQUE; PRODUCTOS DE REFINACIÓN DE PETRÓLEO Y COMBUSTIBLE NUCLEAR"/>
    <s v="Nación"/>
    <x v="0"/>
    <s v="CSF"/>
    <n v="900000"/>
    <n v="0"/>
    <n v="900000"/>
    <n v="900000"/>
    <s v="Suministro de combustible para el funcionamiento de los vehículos a cargo de la Territorial"/>
    <n v="1220"/>
    <s v="-0"/>
    <s v="-0"/>
    <s v="-0"/>
    <s v="-0"/>
    <n v="0"/>
    <x v="0"/>
  </r>
  <r>
    <n v="1220"/>
    <n v="43886"/>
    <d v="2020-02-25T13:45:00"/>
    <s v="Gasto"/>
    <s v="Con Compromiso"/>
    <n v="7"/>
    <x v="10"/>
    <x v="24"/>
    <s v="IMPUESTO PREDIAL Y SOBRETASA AMBIENTAL"/>
    <s v="Nación"/>
    <x v="0"/>
    <s v="CSF"/>
    <n v="6590000"/>
    <n v="0"/>
    <n v="6590000"/>
    <n v="0"/>
    <s v="Impuesto Predial Unificado"/>
    <n v="1320"/>
    <s v="1820 "/>
    <s v="1520 "/>
    <s v="9720 "/>
    <s v="45078820 "/>
    <n v="0"/>
    <x v="0"/>
  </r>
  <r>
    <n v="1320"/>
    <n v="43886"/>
    <d v="2020-02-25T13:49:00"/>
    <s v="Gasto"/>
    <s v="Con Compromiso"/>
    <n v="7"/>
    <x v="10"/>
    <x v="20"/>
    <s v="IMPUESTO DE INDUSTRIA Y COMERCIO"/>
    <s v="Propios"/>
    <x v="1"/>
    <s v="CSF"/>
    <n v="265000"/>
    <n v="0"/>
    <n v="265000"/>
    <n v="2000"/>
    <s v="Impuesto de Industria y Comercio"/>
    <n v="1420"/>
    <s v="4220 "/>
    <s v="3420 "/>
    <s v="20920 "/>
    <s v="103237320 "/>
    <n v="0"/>
    <x v="0"/>
  </r>
  <r>
    <n v="1420"/>
    <n v="43894"/>
    <d v="2020-03-04T17:34:00"/>
    <s v="Gasto"/>
    <s v="Con Compromiso"/>
    <n v="500"/>
    <x v="1"/>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Cauca y sus UOC"/>
    <n v="1520"/>
    <s v="2120 "/>
    <s v="2220 "/>
    <s v="15720, 22220, 28220, 36420, 42320 "/>
    <s v="84082720, 113263720, 147139520, 172531420, 215268820 "/>
    <n v="0"/>
    <x v="1"/>
  </r>
  <r>
    <n v="1520"/>
    <n v="43894"/>
    <d v="2020-03-04T17:53:00"/>
    <s v="Gasto"/>
    <s v="Con Compromiso"/>
    <n v="500"/>
    <x v="1"/>
    <x v="22"/>
    <s v="ADQUISICIÓN DE BIENES Y SERVICIOS - SERVICIO DE INFORMACIÓN CATASTRAL - ACTUALIZACIÓN  Y GESTIÓN CATASTRAL  NACIONAL"/>
    <s v="Nación"/>
    <x v="0"/>
    <s v="CSF"/>
    <n v="47073222"/>
    <n v="0"/>
    <n v="47073222"/>
    <n v="0"/>
    <s v="Prestación de servicios personales para realizar actividades de apoyo operativo en los procesos catastrales en la dirección Territorial Cauca y sus UOC"/>
    <n v="1620"/>
    <s v="2420, 2520, 2620 "/>
    <s v="2020, 2120, 2820 "/>
    <s v="15520, 15620, 16320, 22520, 22620, 22920, 28120, 28620, 28720, 36720, 36820, 37320, 42120, 42520, 42720 "/>
    <s v="84070220, 84081720, 84836220, 113265120, 113269420, 116388720, 147129820, 147164920, 147179420, 172487120, 172499920, 175786620, 215240820, 215279820, 215288820 "/>
    <n v="0"/>
    <x v="1"/>
  </r>
  <r>
    <n v="1620"/>
    <n v="43894"/>
    <d v="2020-03-04T18:01:00"/>
    <s v="Gasto"/>
    <s v="Con Compromiso"/>
    <n v="500"/>
    <x v="1"/>
    <x v="22"/>
    <s v="ADQUISICIÓN DE BIENES Y SERVICIOS - SERVICIO DE INFORMACIÓN CATASTRAL - ACTUALIZACIÓN  Y GESTIÓN CATASTRAL  NACIONAL"/>
    <s v="Nación"/>
    <x v="0"/>
    <s v="CSF"/>
    <n v="86461020"/>
    <n v="0"/>
    <n v="86461020"/>
    <n v="0"/>
    <s v="Prestación de servicios personales para realizar actividades de reconocimiento predial urbano y rural para la atención de trámites en los procesos catastrales de la dirección Territorial Cauca y sus UOC"/>
    <n v="1720"/>
    <s v="2720, 2820, 2920 "/>
    <s v="2420, 2620, 2720 "/>
    <s v="15920, 16120, 16220, 23020, 23120, 23220, 28820, 31420, 31520, 36920, 37020, 37120, 42820, 42920, 43020 "/>
    <s v="84090420, 84833120, 84834720, 116386220, 116387320, 116389920, 148097820, 148104620, 148114520, 172517820, 172522620, 172525820, 215294920, 215300320, 215303920 "/>
    <n v="0"/>
    <x v="1"/>
  </r>
  <r>
    <n v="1720"/>
    <n v="43894"/>
    <d v="2020-03-04T18:09:00"/>
    <s v="Gasto"/>
    <s v="Con Compromiso"/>
    <n v="500"/>
    <x v="1"/>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n v="1820"/>
    <s v="2320 "/>
    <s v="2520 "/>
    <s v="16020, 22320, 28320, 36520, 42420 "/>
    <s v="84829120, 113374320, 147144920, 172529320, 215276920 "/>
    <n v="0"/>
    <x v="1"/>
  </r>
  <r>
    <n v="1820"/>
    <n v="43894"/>
    <d v="2020-03-04T18:16:00"/>
    <s v="Gasto"/>
    <s v="Con Compromiso"/>
    <n v="500"/>
    <x v="1"/>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n v="1920"/>
    <s v="2220 "/>
    <s v="2320 "/>
    <s v="15820, 22420, 28520, 36620, 42620 "/>
    <s v="84089020, 113270620, 147163020, 172466320, 215286920 "/>
    <n v="0"/>
    <x v="1"/>
  </r>
  <r>
    <n v="1920"/>
    <n v="43908"/>
    <d v="2020-03-18T13:53:00"/>
    <s v="Gasto"/>
    <s v="Con Compromiso"/>
    <n v="7"/>
    <x v="10"/>
    <x v="7"/>
    <s v="PRIMA DE VACACIONES"/>
    <s v="Nación"/>
    <x v="0"/>
    <s v="CSF"/>
    <n v="1580097"/>
    <n v="0"/>
    <n v="1580097"/>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10"/>
    <s v="SUELDO DE VACACIONES"/>
    <s v="Nación"/>
    <x v="0"/>
    <s v="CSF"/>
    <n v="2026026"/>
    <n v="0"/>
    <n v="2026026"/>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9"/>
    <s v="BONIFICACIÓN ESPECIAL DE RECREACIÓN"/>
    <s v="Nación"/>
    <x v="0"/>
    <s v="CSF"/>
    <n v="159072"/>
    <n v="0"/>
    <n v="159072"/>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3"/>
    <s v="SUBSIDIO DE ALIMENTACIÓN"/>
    <s v="Nación"/>
    <x v="0"/>
    <s v="CSF"/>
    <n v="1078625"/>
    <n v="0"/>
    <n v="1078625"/>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8"/>
    <s v="PRIMA TÉCNICA NO SALARIAL"/>
    <s v="Nación"/>
    <x v="0"/>
    <s v="CSF"/>
    <n v="2584371"/>
    <n v="0"/>
    <n v="2584371"/>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4"/>
    <s v="SUELDO BÁSICO"/>
    <s v="Nación"/>
    <x v="0"/>
    <s v="CSF"/>
    <n v="48903643"/>
    <n v="0"/>
    <n v="48903643"/>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5"/>
    <s v="AUXILIO DE TRANSPORTE "/>
    <s v="Nación"/>
    <x v="0"/>
    <s v="CSF"/>
    <n v="1439956"/>
    <n v="0"/>
    <n v="1439956"/>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6"/>
    <s v="BONIFICACIÓN POR SERVICIOS PRESTADOS"/>
    <s v="Nación"/>
    <x v="0"/>
    <s v="CSF"/>
    <n v="791782"/>
    <n v="0"/>
    <n v="791782"/>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21"/>
    <s v="INCAPACIDADES (NO DE PENSIONES)"/>
    <s v="Nación"/>
    <x v="0"/>
    <s v="CSF"/>
    <n v="1622784"/>
    <n v="0"/>
    <n v="1622784"/>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2020"/>
    <n v="43908"/>
    <d v="2020-03-18T14:14:00"/>
    <s v="Gasto"/>
    <s v="Con Compromiso"/>
    <n v="7"/>
    <x v="10"/>
    <x v="12"/>
    <s v="APORTES GENERALES AL SISTEMA DE RIESGOS LABORALES"/>
    <s v="Nación"/>
    <x v="0"/>
    <s v="CSF"/>
    <n v="669200"/>
    <n v="0"/>
    <n v="6692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6"/>
    <s v="SALUD"/>
    <s v="Nación"/>
    <x v="0"/>
    <s v="CSF"/>
    <n v="4151800"/>
    <n v="0"/>
    <n v="41518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4"/>
    <s v="CAJAS DE COMPENSACIÓN FAMILIAR"/>
    <s v="Nación"/>
    <x v="0"/>
    <s v="CSF"/>
    <n v="2032100"/>
    <n v="0"/>
    <n v="20321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3"/>
    <s v="APORTES AL SENA"/>
    <s v="Nación"/>
    <x v="0"/>
    <s v="CSF"/>
    <n v="1016500"/>
    <n v="0"/>
    <n v="10165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5"/>
    <s v="APORTES AL ICBF"/>
    <s v="Nación"/>
    <x v="0"/>
    <s v="CSF"/>
    <n v="1524600"/>
    <n v="0"/>
    <n v="15246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1"/>
    <s v="PENSIONES"/>
    <s v="Nación"/>
    <x v="0"/>
    <s v="CSF"/>
    <n v="5860600"/>
    <n v="0"/>
    <n v="5860600"/>
    <n v="0"/>
    <s v="Aportes marzo"/>
    <n v="2120"/>
    <s v="3320 "/>
    <s v="-0"/>
    <s v="14320, 14420, 14520, 14620, 14720, 14820, 14920, 15020, 15120, 15220, 15320, 15420 "/>
    <s v="66696720, 66696820, 66696920, 66697020, 66697120, 66697220, 66697420, 66697520, 66697620, 66697720, 66697820, 66697920 "/>
    <n v="0"/>
    <x v="0"/>
  </r>
  <r>
    <n v="2120"/>
    <n v="43929"/>
    <d v="2020-04-08T11:11:00"/>
    <s v="Gasto"/>
    <s v="Con Compromiso"/>
    <n v="510"/>
    <x v="2"/>
    <x v="23"/>
    <s v="ADQUISICIÓN DE BIENES Y SERVICIOS - SERVICIO DE AVALÚOS - ACTUALIZACIÓN  Y GESTIÓN CATASTRAL  NACIONAL"/>
    <s v="Propios"/>
    <x v="1"/>
    <s v="CSF"/>
    <n v="54807890"/>
    <n v="0"/>
    <n v="54807890"/>
    <n v="0"/>
    <s v="Prestación de servicios profesionales para realizar avalúos comerciales a nivel nacional de los bienes urbanos y rurales"/>
    <n v="2220"/>
    <s v="4420, 4520 "/>
    <s v="-0"/>
    <s v="-0"/>
    <s v="-0"/>
    <n v="0"/>
    <x v="1"/>
  </r>
  <r>
    <n v="2220"/>
    <n v="43937"/>
    <d v="2020-04-16T15:16:00"/>
    <s v="Gasto"/>
    <s v="Con Compromiso"/>
    <n v="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n v="2320"/>
    <s v="4120 "/>
    <s v="6120 "/>
    <s v="31620, 37420, 42020 "/>
    <s v="148108920, 175784920, 210526120 "/>
    <n v="0"/>
    <x v="1"/>
  </r>
  <r>
    <n v="2320"/>
    <n v="43943"/>
    <d v="2020-04-22T10:16:00"/>
    <s v="Gasto"/>
    <s v="Con Compromiso"/>
    <n v="7"/>
    <x v="10"/>
    <x v="4"/>
    <s v="SUELDO BÁSICO"/>
    <s v="Nación"/>
    <x v="0"/>
    <s v="CSF"/>
    <n v="47623299"/>
    <n v="0"/>
    <n v="47623299"/>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6"/>
    <s v="BONIFICACIÓN POR SERVICIOS PRESTADOS"/>
    <s v="Nación"/>
    <x v="0"/>
    <s v="CSF"/>
    <n v="1614911"/>
    <n v="0"/>
    <n v="1614911"/>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21"/>
    <s v="INCAPACIDADES (NO DE PENSIONES)"/>
    <s v="Nación"/>
    <x v="0"/>
    <s v="CSF"/>
    <n v="54093"/>
    <n v="0"/>
    <n v="54093"/>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3"/>
    <s v="SUBSIDIO DE ALIMENTACIÓN"/>
    <s v="Nación"/>
    <x v="0"/>
    <s v="CSF"/>
    <n v="1022316"/>
    <n v="0"/>
    <n v="1022316"/>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7"/>
    <s v="PRIMA DE VACACIONES"/>
    <s v="Nación"/>
    <x v="0"/>
    <s v="CSF"/>
    <n v="1206014"/>
    <n v="0"/>
    <n v="1206014"/>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10"/>
    <s v="SUELDO DE VACACIONES"/>
    <s v="Nación"/>
    <x v="0"/>
    <s v="CSF"/>
    <n v="1018412"/>
    <n v="0"/>
    <n v="1018412"/>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5"/>
    <s v="AUXILIO DE TRANSPORTE "/>
    <s v="Nación"/>
    <x v="0"/>
    <s v="CSF"/>
    <n v="1388529"/>
    <n v="0"/>
    <n v="1388529"/>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9"/>
    <s v="BONIFICACIÓN ESPECIAL DE RECREACIÓN"/>
    <s v="Nación"/>
    <x v="0"/>
    <s v="CSF"/>
    <n v="84297"/>
    <n v="0"/>
    <n v="84297"/>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8"/>
    <s v="PRIMA TÉCNICA NO SALARIAL"/>
    <s v="Nación"/>
    <x v="0"/>
    <s v="CSF"/>
    <n v="2354967"/>
    <n v="0"/>
    <n v="2354967"/>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420"/>
    <n v="43944"/>
    <d v="2020-04-23T16:41:00"/>
    <s v="Gasto"/>
    <s v="Con Compromiso"/>
    <n v="7"/>
    <x v="10"/>
    <x v="11"/>
    <s v="PENSIONES"/>
    <s v="Nación"/>
    <x v="0"/>
    <s v="CSF"/>
    <n v="584000"/>
    <n v="0"/>
    <n v="5840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6"/>
    <s v="SALUD"/>
    <s v="Nación"/>
    <x v="0"/>
    <s v="CSF"/>
    <n v="414300"/>
    <n v="0"/>
    <n v="4143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2"/>
    <s v="APORTES GENERALES AL SISTEMA DE RIESGOS LABORALES"/>
    <s v="Nación"/>
    <x v="0"/>
    <s v="CSF"/>
    <n v="58300"/>
    <n v="0"/>
    <n v="583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5"/>
    <s v="APORTES AL ICBF"/>
    <s v="Nación"/>
    <x v="0"/>
    <s v="CSF"/>
    <n v="157800"/>
    <n v="0"/>
    <n v="1578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4"/>
    <s v="CAJAS DE COMPENSACIÓN FAMILIAR"/>
    <s v="Nación"/>
    <x v="0"/>
    <s v="CSF"/>
    <n v="211400"/>
    <n v="0"/>
    <n v="2114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3"/>
    <s v="APORTES AL SENA"/>
    <s v="Nación"/>
    <x v="0"/>
    <s v="CSF"/>
    <n v="106200"/>
    <n v="0"/>
    <n v="1062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520"/>
    <n v="43949"/>
    <d v="2020-04-28T09:48:00"/>
    <s v="Gasto"/>
    <s v="Con Compromiso"/>
    <n v="7"/>
    <x v="10"/>
    <x v="11"/>
    <s v="PENSIONES"/>
    <s v="Nación"/>
    <x v="0"/>
    <s v="CSF"/>
    <n v="1126000"/>
    <n v="0"/>
    <n v="11260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4"/>
    <s v="CAJAS DE COMPENSACIÓN FAMILIAR"/>
    <s v="Nación"/>
    <x v="0"/>
    <s v="CSF"/>
    <n v="2111700"/>
    <n v="0"/>
    <n v="21117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6"/>
    <s v="SALUD"/>
    <s v="Nación"/>
    <x v="0"/>
    <s v="CSF"/>
    <n v="4253000"/>
    <n v="0"/>
    <n v="42530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2"/>
    <s v="APORTES GENERALES AL SISTEMA DE RIESGOS LABORALES"/>
    <s v="Nación"/>
    <x v="0"/>
    <s v="CSF"/>
    <n v="675600"/>
    <n v="0"/>
    <n v="6756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5"/>
    <s v="APORTES AL ICBF"/>
    <s v="Nación"/>
    <x v="0"/>
    <s v="CSF"/>
    <n v="1584400"/>
    <n v="0"/>
    <n v="15844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3"/>
    <s v="APORTES AL SENA"/>
    <s v="Nación"/>
    <x v="0"/>
    <s v="CSF"/>
    <n v="1056200"/>
    <n v="0"/>
    <n v="1056200"/>
    <n v="0"/>
    <s v="Aportes Abril"/>
    <n v="2620"/>
    <s v="4320 "/>
    <s v="-0"/>
    <s v="21020, 21120, 21220, 21320, 21420, 21520, 21620, 21720, 21820, 21920, 22020, 22120 "/>
    <s v="104062720, 104062820, 104062920, 104063020, 104063120, 104063220, 104063320, 104063420, 104063520, 104063620, 104063720, 104063820 "/>
    <n v="0"/>
    <x v="0"/>
  </r>
  <r>
    <n v="2620"/>
    <n v="43978"/>
    <d v="2020-05-27T17:47:00"/>
    <s v="Gasto"/>
    <s v="Con Compromiso"/>
    <n v="7"/>
    <x v="10"/>
    <x v="4"/>
    <s v="SUELDO BÁSICO"/>
    <s v="Nación"/>
    <x v="0"/>
    <s v="CSF"/>
    <n v="45021535"/>
    <n v="0"/>
    <n v="45021535"/>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5"/>
    <s v="AUXILIO DE TRANSPORTE "/>
    <s v="Nación"/>
    <x v="0"/>
    <s v="CSF"/>
    <n v="1350816"/>
    <n v="0"/>
    <n v="1350816"/>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7"/>
    <s v="PRIMA DE VACACIONES"/>
    <s v="Nación"/>
    <x v="0"/>
    <s v="CSF"/>
    <n v="6741309"/>
    <n v="0"/>
    <n v="6741309"/>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3"/>
    <s v="SUBSIDIO DE ALIMENTACIÓN"/>
    <s v="Nación"/>
    <x v="0"/>
    <s v="CSF"/>
    <n v="1000283"/>
    <n v="0"/>
    <n v="1000283"/>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6"/>
    <s v="BONIFICACIÓN POR SERVICIOS PRESTADOS"/>
    <s v="Nación"/>
    <x v="0"/>
    <s v="CSF"/>
    <n v="877184"/>
    <n v="0"/>
    <n v="877184"/>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10"/>
    <s v="SUELDO DE VACACIONES"/>
    <s v="Nación"/>
    <x v="0"/>
    <s v="CSF"/>
    <n v="8397023"/>
    <n v="0"/>
    <n v="8397023"/>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9"/>
    <s v="BONIFICACIÓN ESPECIAL DE RECREACIÓN"/>
    <s v="Nación"/>
    <x v="0"/>
    <s v="CSF"/>
    <n v="636662"/>
    <n v="0"/>
    <n v="636662"/>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8"/>
    <s v="PRIMA TÉCNICA NO SALARIAL"/>
    <s v="Nación"/>
    <x v="0"/>
    <s v="CSF"/>
    <n v="2354967"/>
    <n v="0"/>
    <n v="2354967"/>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720"/>
    <n v="43978"/>
    <d v="2020-05-27T17:56:00"/>
    <s v="Gasto"/>
    <s v="Con Compromiso"/>
    <n v="7"/>
    <x v="10"/>
    <x v="14"/>
    <s v="CAJAS DE COMPENSACIÓN FAMILIAR"/>
    <s v="Nación"/>
    <x v="0"/>
    <s v="CSF"/>
    <n v="2246700"/>
    <n v="0"/>
    <n v="22467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6"/>
    <s v="SALUD"/>
    <s v="Nación"/>
    <x v="0"/>
    <s v="CSF"/>
    <n v="3999200"/>
    <n v="0"/>
    <n v="39992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3"/>
    <s v="APORTES AL SENA"/>
    <s v="Nación"/>
    <x v="0"/>
    <s v="CSF"/>
    <n v="1123900"/>
    <n v="0"/>
    <n v="11239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2"/>
    <s v="APORTES GENERALES AL SISTEMA DE RIESGOS LABORALES"/>
    <s v="Nación"/>
    <x v="0"/>
    <s v="CSF"/>
    <n v="660400"/>
    <n v="0"/>
    <n v="6604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5"/>
    <s v="APORTES AL ICBF"/>
    <s v="Nación"/>
    <x v="0"/>
    <s v="CSF"/>
    <n v="1685500"/>
    <n v="0"/>
    <n v="16855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1"/>
    <s v="PENSIONES"/>
    <s v="Nación"/>
    <x v="0"/>
    <s v="CSF"/>
    <n v="5645000"/>
    <n v="0"/>
    <n v="5645000"/>
    <n v="0"/>
    <s v="APORTES PARAFISCALES  MAYO "/>
    <n v="3220"/>
    <s v="5220 "/>
    <s v="-0"/>
    <s v="26820, 26920, 27020, 27120, 27220, 27320, 27420, 27520, 27620, 27720, 27820, 27920 "/>
    <s v="132542020, 132542120, 132542220, 132542320, 132542420, 132542520, 132542620, 132542820, 132542920, 132543020, 132543120, 132543220 "/>
    <n v="0"/>
    <x v="0"/>
  </r>
  <r>
    <n v="2820"/>
    <n v="43990"/>
    <d v="2020-06-08T16:41:00"/>
    <s v="Gasto"/>
    <s v="Con Compromiso"/>
    <n v="7"/>
    <x v="10"/>
    <x v="26"/>
    <s v="PRIMA DE SERVICIO"/>
    <s v="Nación"/>
    <x v="0"/>
    <s v="CSF"/>
    <n v="53214900"/>
    <n v="0"/>
    <n v="53214900"/>
    <n v="0"/>
    <s v="PRIMA DE SERVICIOS"/>
    <n v="3320"/>
    <s v="5420 "/>
    <s v="-0"/>
    <s v="28920, 29020, 29120, 29220, 29320, 29420, 29520, 29620, 29720, 29820, 29920, 30020, 30120, 30220, 30320, 30420, 30520, 30620, 30720, 30820, 30920, 31020, 31120, 31220, 31320 "/>
    <s v="147130820, 147130920, 147131020, 147131120, 147131220, 147131320, 147131420, 147131520, 147131720, 147131820, 147131920, 147132020, 147132120, 147132220, 147132320, 147132420, 147132520, 147132620, 147132820, 147132920, 147133020, 147133120, 147133220, 147133320, 147133420 "/>
    <n v="0"/>
    <x v="0"/>
  </r>
  <r>
    <n v="2920"/>
    <n v="43994"/>
    <d v="2020-06-12T12:50:00"/>
    <s v="Gasto"/>
    <s v="Generado"/>
    <n v="200"/>
    <x v="3"/>
    <x v="27"/>
    <s v="ADQUISICIÓN DE BIENES Y SERVICIOS - SEDES MANTENIDAS - FORTALECIMIENTO DE LA INFRAESTRUCTURA FÍSICA DEL IGAC A NIVEL  NACIONAL"/>
    <s v="Nación"/>
    <x v="0"/>
    <s v="CSF"/>
    <n v="12000000"/>
    <n v="0"/>
    <n v="12000000"/>
    <n v="12000000"/>
    <s v="Adquisicion e instalacion de divisiones en vidrio laminado 3+3 incoloro, con estructura en aluminio para la adecuación de las ventanillas de atención al usuario para la Territorial Cauca"/>
    <n v="3420"/>
    <s v="-0"/>
    <s v="-0"/>
    <s v="-0"/>
    <s v="-0"/>
    <n v="0"/>
    <x v="1"/>
  </r>
  <r>
    <n v="3020"/>
    <n v="44001"/>
    <d v="2020-06-19T14:18:00"/>
    <s v="Gasto"/>
    <s v="Con Compromiso"/>
    <n v="7"/>
    <x v="10"/>
    <x v="5"/>
    <s v="AUXILIO DE TRANSPORTE "/>
    <s v="Nación"/>
    <x v="0"/>
    <s v="CSF"/>
    <n v="1230819"/>
    <n v="0"/>
    <n v="1230819"/>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4"/>
    <s v="SUELDO BÁSICO"/>
    <s v="Nación"/>
    <x v="0"/>
    <s v="CSF"/>
    <n v="40915372"/>
    <n v="0"/>
    <n v="40915372"/>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6"/>
    <s v="BONIFICACIÓN POR SERVICIOS PRESTADOS"/>
    <s v="Nación"/>
    <x v="0"/>
    <s v="CSF"/>
    <n v="1590402"/>
    <n v="0"/>
    <n v="1590402"/>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9"/>
    <s v="BONIFICACIÓN ESPECIAL DE RECREACIÓN"/>
    <s v="Nación"/>
    <x v="0"/>
    <s v="CSF"/>
    <n v="446907"/>
    <n v="0"/>
    <n v="446907"/>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3"/>
    <s v="SUBSIDIO DE ALIMENTACIÓN"/>
    <s v="Nación"/>
    <x v="0"/>
    <s v="CSF"/>
    <n v="923169"/>
    <n v="0"/>
    <n v="923169"/>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7"/>
    <s v="PRIMA DE VACACIONES"/>
    <s v="Nación"/>
    <x v="0"/>
    <s v="CSF"/>
    <n v="5531423"/>
    <n v="0"/>
    <n v="5531423"/>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10"/>
    <s v="SUELDO DE VACACIONES"/>
    <s v="Nación"/>
    <x v="0"/>
    <s v="CSF"/>
    <n v="5954681"/>
    <n v="0"/>
    <n v="5954681"/>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8"/>
    <s v="PRIMA TÉCNICA NO SALARIAL"/>
    <s v="Nación"/>
    <x v="0"/>
    <s v="CSF"/>
    <n v="2354967"/>
    <n v="0"/>
    <n v="2354967"/>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120"/>
    <n v="44001"/>
    <d v="2020-06-19T14:29:00"/>
    <s v="Gasto"/>
    <s v="Con Compromiso"/>
    <n v="7"/>
    <x v="10"/>
    <x v="12"/>
    <s v="APORTES GENERALES AL SISTEMA DE RIESGOS LABORALES"/>
    <s v="Nación"/>
    <x v="0"/>
    <s v="CSF"/>
    <n v="606900"/>
    <n v="0"/>
    <n v="6069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3"/>
    <s v="APORTES AL SENA"/>
    <s v="Nación"/>
    <x v="0"/>
    <s v="CSF"/>
    <n v="2130700"/>
    <n v="0"/>
    <n v="21307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5"/>
    <s v="APORTES AL ICBF"/>
    <s v="Nación"/>
    <x v="0"/>
    <s v="CSF"/>
    <n v="3195300"/>
    <n v="0"/>
    <n v="31953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6"/>
    <s v="SALUD"/>
    <s v="Nación"/>
    <x v="0"/>
    <s v="CSF"/>
    <n v="4038200"/>
    <n v="0"/>
    <n v="40382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1"/>
    <s v="PENSIONES"/>
    <s v="Nación"/>
    <x v="0"/>
    <s v="CSF"/>
    <n v="5700700"/>
    <n v="0"/>
    <n v="57007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4"/>
    <s v="CAJAS DE COMPENSACIÓN FAMILIAR"/>
    <s v="Nación"/>
    <x v="0"/>
    <s v="CSF"/>
    <n v="4259600"/>
    <n v="0"/>
    <n v="42596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220"/>
    <n v="44034"/>
    <d v="2020-07-22T17:59:00"/>
    <s v="Gasto"/>
    <s v="Con Compromiso"/>
    <n v="7"/>
    <x v="10"/>
    <x v="7"/>
    <s v="PRIMA DE VACACIONES"/>
    <s v="Nación"/>
    <x v="0"/>
    <s v="CSF"/>
    <n v="3950914"/>
    <n v="0"/>
    <n v="3950914"/>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10"/>
    <s v="SUELDO DE VACACIONES"/>
    <s v="Nación"/>
    <x v="0"/>
    <s v="CSF"/>
    <n v="4039146"/>
    <n v="0"/>
    <n v="4039146"/>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8"/>
    <s v="PRIMA TÉCNICA NO SALARIAL"/>
    <s v="Nación"/>
    <x v="0"/>
    <s v="CSF"/>
    <n v="2354967"/>
    <n v="0"/>
    <n v="2354967"/>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6"/>
    <s v="BONIFICACIÓN POR SERVICIOS PRESTADOS"/>
    <s v="Nación"/>
    <x v="0"/>
    <s v="CSF"/>
    <n v="918365"/>
    <n v="0"/>
    <n v="918365"/>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4"/>
    <s v="SUELDO BÁSICO"/>
    <s v="Nación"/>
    <x v="0"/>
    <s v="CSF"/>
    <n v="39209770"/>
    <n v="0"/>
    <n v="39209770"/>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28"/>
    <s v="AUXILIO DE CONECTIVIDAD DIGITAL "/>
    <s v="Nación"/>
    <x v="0"/>
    <s v="CSF"/>
    <n v="1333674"/>
    <n v="0"/>
    <n v="1333674"/>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3"/>
    <s v="SUBSIDIO DE ALIMENTACIÓN"/>
    <s v="Nación"/>
    <x v="0"/>
    <s v="CSF"/>
    <n v="989267"/>
    <n v="0"/>
    <n v="989267"/>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9"/>
    <s v="BONIFICACIÓN ESPECIAL DE RECREACIÓN"/>
    <s v="Nación"/>
    <x v="0"/>
    <s v="CSF"/>
    <n v="313996"/>
    <n v="0"/>
    <n v="313996"/>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320"/>
    <n v="44034"/>
    <d v="2020-07-22T19:26:00"/>
    <s v="Gasto"/>
    <s v="Con Compromiso"/>
    <n v="7"/>
    <x v="10"/>
    <x v="11"/>
    <s v="PENSIONES"/>
    <s v="Nación"/>
    <x v="0"/>
    <s v="CSF"/>
    <n v="5620200"/>
    <n v="0"/>
    <n v="56202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4"/>
    <s v="CAJAS DE COMPENSACIÓN FAMILIAR"/>
    <s v="Nación"/>
    <x v="0"/>
    <s v="CSF"/>
    <n v="2286800"/>
    <n v="0"/>
    <n v="22868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2"/>
    <s v="APORTES GENERALES AL SISTEMA DE RIESGOS LABORALES"/>
    <s v="Nación"/>
    <x v="0"/>
    <s v="CSF"/>
    <n v="558600"/>
    <n v="0"/>
    <n v="5586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6"/>
    <s v="SALUD"/>
    <s v="Nación"/>
    <x v="0"/>
    <s v="CSF"/>
    <n v="3981300"/>
    <n v="0"/>
    <n v="39813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5"/>
    <s v="APORTES AL ICBF"/>
    <s v="Nación"/>
    <x v="0"/>
    <s v="CSF"/>
    <n v="1715600"/>
    <n v="0"/>
    <n v="17156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3"/>
    <s v="APORTES AL SENA"/>
    <s v="Nación"/>
    <x v="0"/>
    <s v="CSF"/>
    <n v="1144000"/>
    <n v="0"/>
    <n v="11440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120"/>
    <n v="43838"/>
    <d v="2020-01-08T15:05:00"/>
    <s v="Gasto"/>
    <s v="Con Compromiso"/>
    <n v="8"/>
    <x v="11"/>
    <x v="0"/>
    <s v="SERVICIOS DE DISTRIBUCIÓN DE ELECTRICIDAD, GAS Y AGUA (POR CUENTA PROPIA)"/>
    <s v="Nación"/>
    <x v="0"/>
    <s v="CSF"/>
    <n v="49200000"/>
    <n v="0"/>
    <n v="49200000"/>
    <n v="0"/>
    <s v="servicio de energia terr cesar"/>
    <n v="120"/>
    <s v="120, 220 "/>
    <s v="120, 320 "/>
    <s v="120, 220, 4720, 5020, 5220, 10520, 10620, 16320, 16520, 21020, 21120, 29320, 29420, 35020, 35420, 42520, 42720 "/>
    <s v="4659520, 4662520, 7564720, 21207220, 23607620, 48288220, 52536120, 87085420, 90848920, 115707420, 118609720, 150443920, 150539620, 181844920, 184226620, 217521520, 217727420 "/>
    <n v="0"/>
    <x v="0"/>
  </r>
  <r>
    <n v="220"/>
    <n v="43838"/>
    <d v="2020-01-08T15:42:00"/>
    <s v="Gasto"/>
    <s v="Con Compromiso"/>
    <n v="8"/>
    <x v="11"/>
    <x v="0"/>
    <s v="SERVICIOS DE DISTRIBUCIÓN DE ELECTRICIDAD, GAS Y AGUA (POR CUENTA PROPIA)"/>
    <s v="Nación"/>
    <x v="0"/>
    <s v="CSF"/>
    <n v="800000"/>
    <n v="0"/>
    <n v="800000"/>
    <n v="0"/>
    <s v="servicio de agua terr cesar"/>
    <n v="220"/>
    <s v="420 "/>
    <s v="420 "/>
    <s v="4820, 5320, 10720 "/>
    <s v="7567620, 26147120, 53680320 "/>
    <n v="0"/>
    <x v="0"/>
  </r>
  <r>
    <n v="320"/>
    <n v="43838"/>
    <d v="2020-01-08T15:48:00"/>
    <s v="Gasto"/>
    <s v="Anulado"/>
    <n v="8"/>
    <x v="11"/>
    <x v="35"/>
    <s v="SERVICIOS FINANCIEROS Y SERVICIOS CONEXOS"/>
    <s v="Nación"/>
    <x v="0"/>
    <s v="CSF"/>
    <n v="11222000"/>
    <n v="-11222000"/>
    <n v="0"/>
    <n v="0"/>
    <s v="servicio administracion edificio"/>
    <n v="320"/>
    <s v="320 "/>
    <s v="-0"/>
    <s v="-0"/>
    <s v="-0"/>
    <n v="0"/>
    <x v="0"/>
  </r>
  <r>
    <n v="420"/>
    <n v="43838"/>
    <d v="2020-01-08T16:04:00"/>
    <s v="Gasto"/>
    <s v="Con Compromiso"/>
    <n v="8"/>
    <x v="11"/>
    <x v="1"/>
    <s v="SERVICIOS DE TELECOMUNICACIONES, TRANSMISIÓN Y SUMINISTRO DE INFORMACIÓN"/>
    <s v="Nación"/>
    <x v="0"/>
    <s v="CSF"/>
    <n v="400000"/>
    <n v="0"/>
    <n v="400000"/>
    <n v="0"/>
    <s v="SERVICIO DE TELEFONIA"/>
    <n v="420"/>
    <s v="620 "/>
    <s v="-0"/>
    <s v="-0"/>
    <s v="-0"/>
    <n v="0"/>
    <x v="0"/>
  </r>
  <r>
    <n v="520"/>
    <n v="43838"/>
    <d v="2020-01-08T16:11:00"/>
    <s v="Gasto"/>
    <s v="Con Compromiso"/>
    <n v="8"/>
    <x v="11"/>
    <x v="2"/>
    <s v="SERVICIOS DE ALCANTARILLADO, RECOLECCIÓN, TRATAMIENTO Y DISPOSICIÓN DE DESECHOS Y OTROS SERVICIOS DE SANEAMIENTO AMBIENTAL"/>
    <s v="Nación"/>
    <x v="0"/>
    <s v="CSF"/>
    <n v="150000"/>
    <n v="0"/>
    <n v="150000"/>
    <n v="0"/>
    <s v="servicio de aseo y alcantarillado uoc"/>
    <n v="620"/>
    <s v="520 "/>
    <s v="8020 "/>
    <s v="35720 "/>
    <s v="184914220 "/>
    <n v="0"/>
    <x v="0"/>
  </r>
  <r>
    <n v="620"/>
    <n v="43850"/>
    <d v="2020-01-20T15:11:00"/>
    <s v="Gasto"/>
    <s v="Con Compromiso"/>
    <n v="8"/>
    <x v="11"/>
    <x v="4"/>
    <s v="SUELDO BÁSICO"/>
    <s v="Nación"/>
    <x v="0"/>
    <s v="CSF"/>
    <n v="29438544"/>
    <n v="0"/>
    <n v="29438544"/>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3"/>
    <s v="SUBSIDIO DE ALIMENTACIÓN"/>
    <s v="Nación"/>
    <x v="0"/>
    <s v="CSF"/>
    <n v="767110"/>
    <n v="0"/>
    <n v="767110"/>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10"/>
    <s v="SUELDO DE VACACIONES"/>
    <s v="Nación"/>
    <x v="0"/>
    <s v="CSF"/>
    <n v="171881"/>
    <n v="0"/>
    <n v="171881"/>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9"/>
    <s v="BONIFICACIÓN ESPECIAL DE RECREACIÓN"/>
    <s v="Nación"/>
    <x v="0"/>
    <s v="CSF"/>
    <n v="12863"/>
    <n v="0"/>
    <n v="12863"/>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5"/>
    <s v="AUXILIO DE TRANSPORTE "/>
    <s v="Nación"/>
    <x v="0"/>
    <s v="CSF"/>
    <n v="997684"/>
    <n v="0"/>
    <n v="997684"/>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6"/>
    <s v="BONIFICACIÓN POR SERVICIOS PRESTADOS"/>
    <s v="Nación"/>
    <x v="0"/>
    <s v="CSF"/>
    <n v="3266366"/>
    <n v="0"/>
    <n v="3266366"/>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7"/>
    <s v="PRIMA DE VACACIONES"/>
    <s v="Nación"/>
    <x v="0"/>
    <s v="CSF"/>
    <n v="124228"/>
    <n v="0"/>
    <n v="124228"/>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8"/>
    <s v="PRIMA TÉCNICA NO SALARIAL"/>
    <s v="Nación"/>
    <x v="0"/>
    <s v="CSF"/>
    <n v="2240265"/>
    <n v="0"/>
    <n v="2240265"/>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720"/>
    <n v="43851"/>
    <d v="2020-01-21T09:09:00"/>
    <s v="Gasto"/>
    <s v="Con Compromiso"/>
    <n v="8"/>
    <x v="11"/>
    <x v="15"/>
    <s v="APORTES AL ICBF"/>
    <s v="Nación"/>
    <x v="0"/>
    <s v="CSF"/>
    <n v="1550200"/>
    <n v="0"/>
    <n v="15502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1"/>
    <s v="PENSIONES"/>
    <s v="Nación"/>
    <x v="0"/>
    <s v="CSF"/>
    <n v="5975200"/>
    <n v="0"/>
    <n v="59752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6"/>
    <s v="SALUD"/>
    <s v="Nación"/>
    <x v="0"/>
    <s v="CSF"/>
    <n v="4232700"/>
    <n v="0"/>
    <n v="42327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4"/>
    <s v="CAJAS DE COMPENSACIÓN FAMILIAR"/>
    <s v="Nación"/>
    <x v="0"/>
    <s v="CSF"/>
    <n v="2066000"/>
    <n v="0"/>
    <n v="20660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2"/>
    <s v="APORTES GENERALES AL SISTEMA DE RIESGOS LABORALES"/>
    <s v="Nación"/>
    <x v="0"/>
    <s v="CSF"/>
    <n v="350000"/>
    <n v="0"/>
    <n v="3500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3"/>
    <s v="APORTES AL SENA"/>
    <s v="Nación"/>
    <x v="0"/>
    <s v="CSF"/>
    <n v="1034100"/>
    <n v="0"/>
    <n v="1034100"/>
    <n v="0"/>
    <s v="aportes mes de enero"/>
    <n v="820"/>
    <s v="920 "/>
    <s v="-0"/>
    <s v="3320, 3420, 3520, 3620, 3720, 3820, 3920, 4020, 4120, 4220, 4320, 4420, 4520, 4620 "/>
    <s v="5780420, 5780520, 5780620, 5780720, 5780820, 5780920, 5781020, 5781120, 5781220, 5781320, 5781420, 5781520, 5781620, 5781720 "/>
    <n v="0"/>
    <x v="0"/>
  </r>
  <r>
    <n v="820"/>
    <n v="43866"/>
    <d v="2020-02-05T15:16:00"/>
    <s v="Gasto"/>
    <s v="Con Compromiso"/>
    <n v="8"/>
    <x v="11"/>
    <x v="34"/>
    <s v="SERVICIOS INMOBILIARIOS"/>
    <s v="Nación"/>
    <x v="0"/>
    <s v="CSF"/>
    <n v="11222000"/>
    <n v="0"/>
    <n v="11222000"/>
    <n v="520000"/>
    <s v="pago de administracion edificio igac terr cesar"/>
    <n v="920"/>
    <s v="1020, 5720, 6220 "/>
    <s v="2920 "/>
    <s v="16420, 21720, 26720, 34920 "/>
    <s v="89204020, 121410420, 138970920, 178729420 "/>
    <n v="0"/>
    <x v="0"/>
  </r>
  <r>
    <n v="920"/>
    <n v="43867"/>
    <d v="2020-02-06T15:31:00"/>
    <s v="Gasto"/>
    <s v="Con Compromiso"/>
    <n v="8"/>
    <x v="11"/>
    <x v="18"/>
    <s v="SERVICIOS DE TRANSPORTE DE PASAJEROS"/>
    <s v="Nación"/>
    <x v="0"/>
    <s v="CSF"/>
    <n v="0"/>
    <n v="180000"/>
    <n v="180000"/>
    <n v="0"/>
    <s v="comision terr sucre"/>
    <n v="1120"/>
    <s v="1120 "/>
    <s v="620 "/>
    <s v="4920 "/>
    <s v="21198320 "/>
    <n v="0"/>
    <x v="0"/>
  </r>
  <r>
    <n v="920"/>
    <n v="43867"/>
    <d v="2020-02-06T15:31:00"/>
    <s v="Gasto"/>
    <s v="Con Compromiso"/>
    <n v="8"/>
    <x v="11"/>
    <x v="19"/>
    <s v="VIÁTICOS DE LOS FUNCIONARIOS EN COMISIÓN"/>
    <s v="Nación"/>
    <x v="0"/>
    <s v="CSF"/>
    <n v="770774"/>
    <n v="0"/>
    <n v="770774"/>
    <n v="0"/>
    <s v="comision terr sucre"/>
    <n v="1120"/>
    <s v="1120 "/>
    <s v="620 "/>
    <s v="4920 "/>
    <s v="21198320 "/>
    <n v="0"/>
    <x v="0"/>
  </r>
  <r>
    <n v="1020"/>
    <n v="43867"/>
    <d v="2020-02-06T15:32:00"/>
    <s v="Gasto"/>
    <s v="Anulado"/>
    <n v="8"/>
    <x v="11"/>
    <x v="18"/>
    <s v="SERVICIOS DE TRANSPORTE DE PASAJEROS"/>
    <s v="Nación"/>
    <x v="0"/>
    <s v="CSF"/>
    <n v="180000"/>
    <n v="-180000"/>
    <n v="0"/>
    <n v="0"/>
    <s v="comision terr sucre"/>
    <n v="1020"/>
    <s v="-0"/>
    <s v="-0"/>
    <s v="-0"/>
    <s v="-0"/>
    <n v="0"/>
    <x v="0"/>
  </r>
  <r>
    <n v="1120"/>
    <n v="43872"/>
    <d v="2020-02-11T09:20:00"/>
    <s v="Gasto"/>
    <s v="Con Compromiso"/>
    <n v="8"/>
    <x v="11"/>
    <x v="18"/>
    <s v="SERVICIOS DE TRANSPORTE DE PASAJEROS"/>
    <s v="Nación"/>
    <x v="0"/>
    <s v="CSF"/>
    <n v="78400"/>
    <n v="0"/>
    <n v="78400"/>
    <n v="0"/>
    <s v="COMISION DE DIRECTORES SEDE CENTRAL"/>
    <n v="1320"/>
    <s v="1220 "/>
    <s v="820 "/>
    <s v="5120 "/>
    <s v="23600820 "/>
    <n v="0"/>
    <x v="0"/>
  </r>
  <r>
    <n v="1120"/>
    <n v="43872"/>
    <d v="2020-02-11T09:20:00"/>
    <s v="Gasto"/>
    <s v="Con Compromiso"/>
    <n v="8"/>
    <x v="11"/>
    <x v="19"/>
    <s v="VIÁTICOS DE LOS FUNCIONARIOS EN COMISIÓN"/>
    <s v="Nación"/>
    <x v="0"/>
    <s v="CSF"/>
    <n v="258320"/>
    <n v="0"/>
    <n v="258320"/>
    <n v="0"/>
    <s v="COMISION DE DIRECTORES SEDE CENTRAL"/>
    <n v="1320"/>
    <s v="1220 "/>
    <s v="820 "/>
    <s v="5120 "/>
    <s v="23600820 "/>
    <n v="0"/>
    <x v="0"/>
  </r>
  <r>
    <n v="1220"/>
    <n v="43874"/>
    <d v="2020-02-13T16:21:00"/>
    <s v="Gasto"/>
    <s v="Con Compromiso"/>
    <n v="8"/>
    <x v="11"/>
    <x v="34"/>
    <s v="SERVICIOS INMOBILIARIOS"/>
    <s v="Propios"/>
    <x v="1"/>
    <s v="CSF"/>
    <n v="56938660"/>
    <n v="0"/>
    <n v="56938660"/>
    <n v="0"/>
    <s v="CONTRATACION ARRIENDO OFICINAS AGUACHICA Y CURUMANI TERR CESAR"/>
    <n v="1420"/>
    <s v="2020, 2120 "/>
    <s v="3020, 3220 "/>
    <s v="20820, 20920, 26320, 26620, 29620, 29920, 35320, 35620, 42220 "/>
    <s v="103043720, 103052220, 130049920, 132366520, 153143820, 154419920, 184473420, 184914020, 216630720 "/>
    <n v="0"/>
    <x v="0"/>
  </r>
  <r>
    <n v="1320"/>
    <n v="43874"/>
    <d v="2020-02-13T16:28:00"/>
    <s v="Gasto"/>
    <s v="Con Compromiso"/>
    <n v="510"/>
    <x v="2"/>
    <x v="23"/>
    <s v="ADQUISICIÓN DE BIENES Y SERVICIOS - SERVICIO DE AVALÚOS - ACTUALIZACIÓN  Y GESTIÓN CATASTRAL  NACIONAL"/>
    <s v="Propios"/>
    <x v="1"/>
    <s v="CSF"/>
    <n v="3000000"/>
    <n v="0"/>
    <n v="3000000"/>
    <n v="2044764"/>
    <s v="VIATICOS Y GASTOS DE COMISION AVALUOS TERR CESAR"/>
    <n v="1520"/>
    <s v="1620, 1720 "/>
    <s v="1320, 1420 "/>
    <s v="9620, 9720 "/>
    <s v="38298720, 38302020 "/>
    <n v="0"/>
    <x v="1"/>
  </r>
  <r>
    <n v="1420"/>
    <n v="43874"/>
    <d v="2020-02-13T16:34:00"/>
    <s v="Gasto"/>
    <s v="Con Compromiso"/>
    <n v="500"/>
    <x v="1"/>
    <x v="22"/>
    <s v="ADQUISICIÓN DE BIENES Y SERVICIOS - SERVICIO DE INFORMACIÓN CATASTRAL - ACTUALIZACIÓN  Y GESTIÓN CATASTRAL  NACIONAL"/>
    <s v="Nación"/>
    <x v="2"/>
    <s v="CSF"/>
    <n v="20275416"/>
    <n v="0"/>
    <n v="20275416"/>
    <n v="18636671"/>
    <s v="VIATICOS Y GASTOS DE COMISION PROCESO DE CONSERVACION TERR CESAR"/>
    <n v="1620"/>
    <s v="1820, 1920 "/>
    <s v="2120, 2220 "/>
    <s v="10220, 10320 "/>
    <s v="42348120, 42351420 "/>
    <n v="0"/>
    <x v="1"/>
  </r>
  <r>
    <n v="1520"/>
    <n v="43880"/>
    <d v="2020-02-19T12:12:00"/>
    <s v="Gasto"/>
    <s v="Con Compromiso"/>
    <n v="8"/>
    <x v="11"/>
    <x v="8"/>
    <s v="PRIMA TÉCNICA NO SALARIAL"/>
    <s v="Nación"/>
    <x v="0"/>
    <s v="CSF"/>
    <n v="2240265"/>
    <n v="0"/>
    <n v="2240265"/>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6"/>
    <s v="BONIFICACIÓN POR SERVICIOS PRESTADOS"/>
    <s v="Nación"/>
    <x v="0"/>
    <s v="CSF"/>
    <n v="2683507"/>
    <n v="0"/>
    <n v="2683507"/>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5"/>
    <s v="AUXILIO DE TRANSPORTE "/>
    <s v="Nación"/>
    <x v="0"/>
    <s v="CSF"/>
    <n v="1323388"/>
    <n v="0"/>
    <n v="1323388"/>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4"/>
    <s v="SUELDO BÁSICO"/>
    <s v="Nación"/>
    <x v="0"/>
    <s v="CSF"/>
    <n v="46351040"/>
    <n v="0"/>
    <n v="46351040"/>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3"/>
    <s v="SUBSIDIO DE ALIMENTACIÓN"/>
    <s v="Nación"/>
    <x v="0"/>
    <s v="CSF"/>
    <n v="997664"/>
    <n v="0"/>
    <n v="997664"/>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620"/>
    <n v="43880"/>
    <d v="2020-02-19T16:28:00"/>
    <s v="Gasto"/>
    <s v="Con Compromiso"/>
    <n v="8"/>
    <x v="11"/>
    <x v="11"/>
    <s v="PENSIONES"/>
    <s v="Nación"/>
    <x v="0"/>
    <s v="CSF"/>
    <n v="5904800"/>
    <n v="0"/>
    <n v="5904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6"/>
    <s v="SALUD"/>
    <s v="Nación"/>
    <x v="0"/>
    <s v="CSF"/>
    <n v="4182800"/>
    <n v="0"/>
    <n v="4182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2"/>
    <s v="APORTES GENERALES AL SISTEMA DE RIESGOS LABORALES"/>
    <s v="Nación"/>
    <x v="0"/>
    <s v="CSF"/>
    <n v="699800"/>
    <n v="0"/>
    <n v="699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5"/>
    <s v="APORTES AL ICBF"/>
    <s v="Nación"/>
    <x v="0"/>
    <s v="CSF"/>
    <n v="1545400"/>
    <n v="0"/>
    <n v="15454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4"/>
    <s v="CAJAS DE COMPENSACIÓN FAMILIAR"/>
    <s v="Nación"/>
    <x v="0"/>
    <s v="CSF"/>
    <n v="2059800"/>
    <n v="0"/>
    <n v="2059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3"/>
    <s v="APORTES AL SENA"/>
    <s v="Nación"/>
    <x v="0"/>
    <s v="CSF"/>
    <n v="1030500"/>
    <n v="0"/>
    <n v="10305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720"/>
    <n v="43892"/>
    <d v="2020-03-02T15:26:00"/>
    <s v="Gasto"/>
    <s v="Con Compromiso"/>
    <n v="8"/>
    <x v="11"/>
    <x v="24"/>
    <s v="IMPUESTO PREDIAL Y SOBRETASA AMBIENTAL"/>
    <s v="Nación"/>
    <x v="0"/>
    <s v="CSF"/>
    <n v="5770300"/>
    <n v="0"/>
    <n v="5770300"/>
    <n v="0"/>
    <s v="PAGO DE IMPUESTO PREDIAL AÑO 2020"/>
    <n v="1920"/>
    <s v="2220 "/>
    <s v="1720 "/>
    <s v="10420 "/>
    <s v="45970320 "/>
    <n v="0"/>
    <x v="0"/>
  </r>
  <r>
    <n v="1820"/>
    <n v="43908"/>
    <d v="2020-03-18T11:48:00"/>
    <s v="Gasto"/>
    <s v="Con Compromiso"/>
    <n v="500"/>
    <x v="1"/>
    <x v="22"/>
    <s v="ADQUISICIÓN DE BIENES Y SERVICIOS - SERVICIO DE INFORMACIÓN CATASTRAL - ACTUALIZACIÓN  Y GESTIÓN CATASTRAL  NACIONAL"/>
    <s v="Nación"/>
    <x v="2"/>
    <s v="CSF"/>
    <n v="65337200"/>
    <n v="0"/>
    <n v="65337200"/>
    <n v="7999280"/>
    <s v="proyecto politica de tierra y ley de victimas terr cesar"/>
    <n v="2020"/>
    <s v="2620, 2720, 2820 "/>
    <s v="3620, 4320, 5020 "/>
    <s v="21320, 22020, 26520, 29520, 30420, 34520, 36020, 36120, 42020, 42420 "/>
    <s v="119457920, 122310020, 130056720, 152715020, 154410320, 165658820, 185617420, 185624320, 201213720, 217726320 "/>
    <n v="0"/>
    <x v="1"/>
  </r>
  <r>
    <n v="1920"/>
    <n v="43908"/>
    <d v="2020-03-18T11:53:00"/>
    <s v="Gasto"/>
    <s v="Con Compromiso"/>
    <n v="500"/>
    <x v="1"/>
    <x v="22"/>
    <s v="ADQUISICIÓN DE BIENES Y SERVICIOS - SERVICIO DE INFORMACIÓN CATASTRAL - ACTUALIZACIÓN  Y GESTIÓN CATASTRAL  NACIONAL"/>
    <s v="Nación"/>
    <x v="0"/>
    <s v="CSF"/>
    <n v="225282400"/>
    <n v="0"/>
    <n v="225282400"/>
    <n v="477439"/>
    <s v="proceso de conservacion catastral terr cesar"/>
    <n v="2120"/>
    <s v="2920, 3020, 3120, 3220, 3320, 3420, 3520, 3620, 3720, 3820, 3920, 4020 "/>
    <s v="3520, 3720, 3820, 3920, 4120, 4220, 4420, 4520, 4620, 4720, 4920, 8720 "/>
    <s v="21220, 21420, 21520, 21620, 21820, 21920, 22120, 24720, 24820, 24920, 26420, 29720, 29820, 30020, 30120, 30220, 30320, 30520, 33120, 34620, 34720, 34820, 35120, 35220, 35520, 35820, 35920, 36220, 36320, 36420, 36520, 36620, 36720, 36820, 41920, 42320, 42620, 42820 "/>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
    <n v="0"/>
    <x v="1"/>
  </r>
  <r>
    <n v="2020"/>
    <n v="43909"/>
    <d v="2020-03-19T09:42:00"/>
    <s v="Gasto"/>
    <s v="Con Compromiso"/>
    <n v="8"/>
    <x v="11"/>
    <x v="4"/>
    <s v="SUELDO BÁSICO"/>
    <s v="Nación"/>
    <x v="0"/>
    <s v="CSF"/>
    <n v="48233724"/>
    <n v="0"/>
    <n v="4823372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3"/>
    <s v="SUBSIDIO DE ALIMENTACIÓN"/>
    <s v="Nación"/>
    <x v="0"/>
    <s v="CSF"/>
    <n v="1147944"/>
    <n v="0"/>
    <n v="114794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9"/>
    <s v="BONIFICACIÓN ESPECIAL DE RECREACIÓN"/>
    <s v="Nación"/>
    <x v="0"/>
    <s v="CSF"/>
    <n v="230324"/>
    <n v="0"/>
    <n v="23032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8"/>
    <s v="PRIMA TÉCNICA NO SALARIAL"/>
    <s v="Nación"/>
    <x v="0"/>
    <s v="CSF"/>
    <n v="307903"/>
    <n v="0"/>
    <n v="307903"/>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6"/>
    <s v="BONIFICACIÓN POR SERVICIOS PRESTADOS"/>
    <s v="Nación"/>
    <x v="0"/>
    <s v="CSF"/>
    <n v="304634"/>
    <n v="0"/>
    <n v="30463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7"/>
    <s v="PRIMA DE VACACIONES"/>
    <s v="Nación"/>
    <x v="0"/>
    <s v="CSF"/>
    <n v="2067942"/>
    <n v="0"/>
    <n v="2067942"/>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10"/>
    <s v="SUELDO DE VACACIONES"/>
    <s v="Nación"/>
    <x v="0"/>
    <s v="CSF"/>
    <n v="2769512"/>
    <n v="0"/>
    <n v="2769512"/>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5"/>
    <s v="AUXILIO DE TRANSPORTE "/>
    <s v="Nación"/>
    <x v="0"/>
    <s v="CSF"/>
    <n v="1337102"/>
    <n v="0"/>
    <n v="1337102"/>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120"/>
    <n v="43909"/>
    <d v="2020-03-19T12:13:00"/>
    <s v="Gasto"/>
    <s v="Con Compromiso"/>
    <n v="8"/>
    <x v="11"/>
    <x v="11"/>
    <s v="PENSIONES"/>
    <s v="Nación"/>
    <x v="0"/>
    <s v="CSF"/>
    <n v="6425200"/>
    <n v="0"/>
    <n v="64252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3"/>
    <s v="APORTES AL SENA"/>
    <s v="Nación"/>
    <x v="0"/>
    <s v="CSF"/>
    <n v="974300"/>
    <n v="0"/>
    <n v="9743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6"/>
    <s v="SALUD"/>
    <s v="Nación"/>
    <x v="0"/>
    <s v="CSF"/>
    <n v="4551600"/>
    <n v="0"/>
    <n v="45516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2"/>
    <s v="APORTES GENERALES AL SISTEMA DE RIESGOS LABORALES"/>
    <s v="Nación"/>
    <x v="0"/>
    <s v="CSF"/>
    <n v="632500"/>
    <n v="0"/>
    <n v="6325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5"/>
    <s v="APORTES AL ICBF"/>
    <s v="Nación"/>
    <x v="0"/>
    <s v="CSF"/>
    <n v="1461400"/>
    <n v="0"/>
    <n v="14614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4"/>
    <s v="CAJAS DE COMPENSACIÓN FAMILIAR"/>
    <s v="Nación"/>
    <x v="0"/>
    <s v="CSF"/>
    <n v="1947900"/>
    <n v="0"/>
    <n v="19479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220"/>
    <n v="43927"/>
    <d v="2020-04-06T20:55:00"/>
    <s v="Gasto"/>
    <s v="Con Compromiso"/>
    <n v="510"/>
    <x v="2"/>
    <x v="23"/>
    <s v="ADQUISICIÓN DE BIENES Y SERVICIOS - SERVICIO DE AVALÚOS - ACTUALIZACIÓN  Y GESTIÓN CATASTRAL  NACIONAL"/>
    <s v="Propios"/>
    <x v="1"/>
    <s v="CSF"/>
    <n v="76807890"/>
    <n v="0"/>
    <n v="76807890"/>
    <n v="3534210"/>
    <s v="CONTRATACION PERITOS DE AVALUOS TERR CESAR"/>
    <n v="2420"/>
    <s v="4520, 4620, 4720, 4820 "/>
    <s v="9520 "/>
    <s v="42120 "/>
    <s v="208934120 "/>
    <n v="0"/>
    <x v="1"/>
  </r>
  <r>
    <n v="2320"/>
    <n v="43936"/>
    <d v="2020-04-15T11:45:00"/>
    <s v="Gasto"/>
    <s v="Con Compromiso"/>
    <n v="8"/>
    <x v="11"/>
    <x v="10"/>
    <s v="SUELDO DE VACACIONES"/>
    <s v="Nación"/>
    <x v="0"/>
    <s v="CSF"/>
    <n v="1018412"/>
    <n v="0"/>
    <n v="1018412"/>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4"/>
    <s v="SUELDO BÁSICO"/>
    <s v="Nación"/>
    <x v="0"/>
    <s v="CSF"/>
    <n v="42943152"/>
    <n v="0"/>
    <n v="42943152"/>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6"/>
    <s v="BONIFICACIÓN POR SERVICIOS PRESTADOS"/>
    <s v="Nación"/>
    <x v="0"/>
    <s v="CSF"/>
    <n v="1963677"/>
    <n v="0"/>
    <n v="1963677"/>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9"/>
    <s v="BONIFICACIÓN ESPECIAL DE RECREACIÓN"/>
    <s v="Nación"/>
    <x v="0"/>
    <s v="CSF"/>
    <n v="84297"/>
    <n v="0"/>
    <n v="84297"/>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3"/>
    <s v="SUBSIDIO DE ALIMENTACIÓN"/>
    <s v="Nación"/>
    <x v="0"/>
    <s v="CSF"/>
    <n v="1057568"/>
    <n v="0"/>
    <n v="1057568"/>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5"/>
    <s v="AUXILIO DE TRANSPORTE "/>
    <s v="Nación"/>
    <x v="0"/>
    <s v="CSF"/>
    <n v="1337102"/>
    <n v="0"/>
    <n v="1337102"/>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7"/>
    <s v="PRIMA DE VACACIONES"/>
    <s v="Nación"/>
    <x v="0"/>
    <s v="CSF"/>
    <n v="1206014"/>
    <n v="0"/>
    <n v="1206014"/>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420"/>
    <n v="43942"/>
    <d v="2020-04-21T11:59:00"/>
    <s v="Gasto"/>
    <s v="Con Compromiso"/>
    <n v="200"/>
    <x v="3"/>
    <x v="25"/>
    <s v="ADQUISICIÓN DE BIENES Y SERVICIOS - SERVICIO DE IMPLEMENTACIÓN SISTEMAS DE GESTIÓN - FORTALECIMIENTO DE LA GESTIÓN INSTITUCIONAL DEL IGAC A NIVEL   NACIONAL"/>
    <s v="Propios"/>
    <x v="1"/>
    <s v="CSF"/>
    <n v="24269760"/>
    <n v="0"/>
    <n v="24269760"/>
    <n v="1516860"/>
    <s v="prestacion de servicio para adelantar el proceso de la gestion en planeacion en la terr cesar"/>
    <n v="2620"/>
    <s v="4920 "/>
    <s v="7720 "/>
    <s v="36920 "/>
    <s v="193016520 "/>
    <n v="0"/>
    <x v="1"/>
  </r>
  <r>
    <n v="2520"/>
    <n v="43945"/>
    <d v="2020-04-24T12:55:00"/>
    <s v="Gasto"/>
    <s v="Con Compromiso"/>
    <n v="8"/>
    <x v="11"/>
    <x v="9"/>
    <s v="BONIFICACIÓN ESPECIAL DE RECREACIÓN"/>
    <s v="Nación"/>
    <x v="0"/>
    <s v="CSF"/>
    <n v="84297"/>
    <n v="0"/>
    <n v="84297"/>
    <n v="0"/>
    <s v="nomina"/>
    <n v="2720"/>
    <s v="4320 "/>
    <s v="-0"/>
    <s v="19420 "/>
    <s v="100982120 "/>
    <n v="0"/>
    <x v="0"/>
  </r>
  <r>
    <n v="2520"/>
    <n v="43945"/>
    <d v="2020-04-24T12:55:00"/>
    <s v="Gasto"/>
    <s v="Con Compromiso"/>
    <n v="8"/>
    <x v="11"/>
    <x v="7"/>
    <s v="PRIMA DE VACACIONES"/>
    <s v="Nación"/>
    <x v="0"/>
    <s v="CSF"/>
    <n v="1206014"/>
    <n v="0"/>
    <n v="1206014"/>
    <n v="0"/>
    <s v="nomina"/>
    <n v="2720"/>
    <s v="4320 "/>
    <s v="-0"/>
    <s v="19420 "/>
    <s v="100982120 "/>
    <n v="0"/>
    <x v="0"/>
  </r>
  <r>
    <n v="2520"/>
    <n v="43945"/>
    <d v="2020-04-24T12:55:00"/>
    <s v="Gasto"/>
    <s v="Con Compromiso"/>
    <n v="8"/>
    <x v="11"/>
    <x v="10"/>
    <s v="SUELDO DE VACACIONES"/>
    <s v="Nación"/>
    <x v="0"/>
    <s v="CSF"/>
    <n v="1018412"/>
    <n v="0"/>
    <n v="1018412"/>
    <n v="0"/>
    <s v="nomina"/>
    <n v="2720"/>
    <s v="4320 "/>
    <s v="-0"/>
    <s v="19420 "/>
    <s v="100982120 "/>
    <n v="0"/>
    <x v="0"/>
  </r>
  <r>
    <n v="2620"/>
    <n v="43945"/>
    <d v="2020-04-24T20:57:00"/>
    <s v="Gasto"/>
    <s v="Con Compromiso"/>
    <n v="8"/>
    <x v="11"/>
    <x v="12"/>
    <s v="APORTES GENERALES AL SISTEMA DE RIESGOS LABORALES"/>
    <s v="Nación"/>
    <x v="0"/>
    <s v="CSF"/>
    <n v="712900"/>
    <n v="0"/>
    <n v="7129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5"/>
    <s v="APORTES AL ICBF"/>
    <s v="Nación"/>
    <x v="0"/>
    <s v="CSF"/>
    <n v="1634400"/>
    <n v="0"/>
    <n v="16344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1"/>
    <s v="PENSIONES"/>
    <s v="Nación"/>
    <x v="0"/>
    <s v="CSF"/>
    <n v="1641125"/>
    <n v="0"/>
    <n v="1641125"/>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3"/>
    <s v="APORTES AL SENA"/>
    <s v="Nación"/>
    <x v="0"/>
    <s v="CSF"/>
    <n v="1090600"/>
    <n v="0"/>
    <n v="10906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4"/>
    <s v="CAJAS DE COMPENSACIÓN FAMILIAR"/>
    <s v="Nación"/>
    <x v="0"/>
    <s v="CSF"/>
    <n v="2179800"/>
    <n v="0"/>
    <n v="21798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6"/>
    <s v="SALUD"/>
    <s v="Nación"/>
    <x v="0"/>
    <s v="CSF"/>
    <n v="4729172"/>
    <n v="0"/>
    <n v="4729172"/>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720"/>
    <n v="43970"/>
    <d v="2020-05-19T17:56:00"/>
    <s v="Gasto"/>
    <s v="Con Compromiso"/>
    <n v="8"/>
    <x v="11"/>
    <x v="3"/>
    <s v="SUBSIDIO DE ALIMENTACIÓN"/>
    <s v="Nación"/>
    <x v="0"/>
    <s v="CSF"/>
    <n v="1015706"/>
    <n v="0"/>
    <n v="1015706"/>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6"/>
    <s v="BONIFICACIÓN POR SERVICIOS PRESTADOS"/>
    <s v="Nación"/>
    <x v="0"/>
    <s v="CSF"/>
    <n v="918365"/>
    <n v="0"/>
    <n v="918365"/>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5"/>
    <s v="AUXILIO DE TRANSPORTE "/>
    <s v="Nación"/>
    <x v="0"/>
    <s v="CSF"/>
    <n v="1271961"/>
    <n v="0"/>
    <n v="1271961"/>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10"/>
    <s v="SUELDO DE VACACIONES"/>
    <s v="Nación"/>
    <x v="0"/>
    <s v="CSF"/>
    <n v="1856693"/>
    <n v="0"/>
    <n v="1856693"/>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7"/>
    <s v="PRIMA DE VACACIONES"/>
    <s v="Nación"/>
    <x v="0"/>
    <s v="CSF"/>
    <n v="1606753"/>
    <n v="0"/>
    <n v="1606753"/>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9"/>
    <s v="BONIFICACIÓN ESPECIAL DE RECREACIÓN"/>
    <s v="Nación"/>
    <x v="0"/>
    <s v="CSF"/>
    <n v="122449"/>
    <n v="0"/>
    <n v="122449"/>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4"/>
    <s v="SUELDO BÁSICO"/>
    <s v="Nación"/>
    <x v="0"/>
    <s v="CSF"/>
    <n v="42810657"/>
    <n v="0"/>
    <n v="42810657"/>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820"/>
    <n v="43977"/>
    <d v="2020-05-26T11:35:00"/>
    <s v="Gasto"/>
    <s v="Con Compromiso"/>
    <n v="8"/>
    <x v="11"/>
    <x v="15"/>
    <s v="APORTES AL ICBF"/>
    <s v="Nación"/>
    <x v="0"/>
    <s v="CSF"/>
    <n v="1469700"/>
    <n v="0"/>
    <n v="14697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4"/>
    <s v="CAJAS DE COMPENSACIÓN FAMILIAR"/>
    <s v="Nación"/>
    <x v="0"/>
    <s v="CSF"/>
    <n v="2044103"/>
    <n v="0"/>
    <n v="2044103"/>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2"/>
    <s v="APORTES GENERALES AL SISTEMA DE RIESGOS LABORALES"/>
    <s v="Nación"/>
    <x v="0"/>
    <s v="CSF"/>
    <n v="633200"/>
    <n v="0"/>
    <n v="6332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3"/>
    <s v="APORTES AL SENA"/>
    <s v="Nación"/>
    <x v="0"/>
    <s v="CSF"/>
    <n v="979900"/>
    <n v="0"/>
    <n v="9799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1"/>
    <s v="PENSIONES"/>
    <s v="Nación"/>
    <x v="0"/>
    <s v="CSF"/>
    <n v="5978800"/>
    <n v="0"/>
    <n v="59788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6"/>
    <s v="SALUD"/>
    <s v="Nación"/>
    <x v="0"/>
    <s v="CSF"/>
    <n v="4235400"/>
    <n v="0"/>
    <n v="42354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920"/>
    <n v="43984"/>
    <d v="2020-06-02T16:40:00"/>
    <s v="Gasto"/>
    <s v="Con Compromiso"/>
    <n v="8"/>
    <x v="11"/>
    <x v="26"/>
    <s v="PRIMA DE SERVICIO"/>
    <s v="Nación"/>
    <x v="0"/>
    <s v="CSF"/>
    <n v="51330689"/>
    <n v="0"/>
    <n v="51330689"/>
    <n v="0"/>
    <s v="primas de junio 2020"/>
    <n v="3120"/>
    <s v="5320 "/>
    <s v="-0"/>
    <s v="26820, 26920, 27020, 27120, 27220, 27320, 27420, 27520, 27620, 27720, 27820, 27920, 28020, 28120, 28220, 28320, 28420, 28520, 28620, 28720, 28820, 28920, 29020, 29120, 29220 "/>
    <s v="139258420, 139258520, 139258620, 139258720, 139258820, 139258920, 139259020, 139259120, 139259220, 139259320, 139259420, 139259520, 139259620, 139259720, 139259820, 139259920, 139260020, 139260120, 139260220, 139260320, 139260420, 139260520, 139260620, 139260720, 139260820 "/>
    <n v="0"/>
    <x v="0"/>
  </r>
  <r>
    <n v="3020"/>
    <n v="43999"/>
    <d v="2020-06-17T14:02:00"/>
    <s v="Gasto"/>
    <s v="Con Compromiso"/>
    <n v="8"/>
    <x v="11"/>
    <x v="3"/>
    <s v="SUBSIDIO DE ALIMENTACIÓN"/>
    <s v="Nación"/>
    <x v="0"/>
    <s v="CSF"/>
    <n v="1000283"/>
    <n v="0"/>
    <n v="1000283"/>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020"/>
    <n v="43999"/>
    <d v="2020-06-17T14:02:00"/>
    <s v="Gasto"/>
    <s v="Con Compromiso"/>
    <n v="8"/>
    <x v="11"/>
    <x v="4"/>
    <s v="SUELDO BÁSICO"/>
    <s v="Nación"/>
    <x v="0"/>
    <s v="CSF"/>
    <n v="42604439"/>
    <n v="0"/>
    <n v="42604439"/>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020"/>
    <n v="43999"/>
    <d v="2020-06-17T14:02:00"/>
    <s v="Gasto"/>
    <s v="Con Compromiso"/>
    <n v="8"/>
    <x v="11"/>
    <x v="5"/>
    <s v="AUXILIO DE TRANSPORTE "/>
    <s v="Nación"/>
    <x v="0"/>
    <s v="CSF"/>
    <n v="1337102"/>
    <n v="0"/>
    <n v="1337102"/>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020"/>
    <n v="43999"/>
    <d v="2020-06-17T14:02:00"/>
    <s v="Gasto"/>
    <s v="Con Compromiso"/>
    <n v="8"/>
    <x v="11"/>
    <x v="6"/>
    <s v="BONIFICACIÓN POR SERVICIOS PRESTADOS"/>
    <s v="Nación"/>
    <x v="0"/>
    <s v="CSF"/>
    <n v="832461"/>
    <n v="0"/>
    <n v="832461"/>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120"/>
    <n v="44006"/>
    <d v="2020-06-24T10:42:00"/>
    <s v="Gasto"/>
    <s v="Con Compromiso"/>
    <n v="8"/>
    <x v="11"/>
    <x v="14"/>
    <s v="CAJAS DE COMPENSACIÓN FAMILIAR"/>
    <s v="Nación"/>
    <x v="0"/>
    <s v="CSF"/>
    <n v="3879800"/>
    <n v="0"/>
    <n v="38798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2"/>
    <s v="APORTES GENERALES AL SISTEMA DE RIESGOS LABORALES"/>
    <s v="Nación"/>
    <x v="0"/>
    <s v="CSF"/>
    <n v="618600"/>
    <n v="0"/>
    <n v="6186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5"/>
    <s v="APORTES AL ICBF"/>
    <s v="Nación"/>
    <x v="0"/>
    <s v="CSF"/>
    <n v="2910400"/>
    <n v="0"/>
    <n v="29104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1"/>
    <s v="PENSIONES"/>
    <s v="Nación"/>
    <x v="0"/>
    <s v="CSF"/>
    <n v="5968500"/>
    <n v="0"/>
    <n v="5968500"/>
    <n v="16480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6"/>
    <s v="SALUD"/>
    <s v="Nación"/>
    <x v="0"/>
    <s v="CSF"/>
    <n v="4228200"/>
    <n v="200000"/>
    <n v="4428200"/>
    <n v="3520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3"/>
    <s v="APORTES AL SENA"/>
    <s v="Nación"/>
    <x v="0"/>
    <s v="CSF"/>
    <n v="1940700"/>
    <n v="0"/>
    <n v="19407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220"/>
    <n v="44034"/>
    <d v="2020-07-22T06:27:00"/>
    <s v="Gasto"/>
    <s v="Con Compromiso"/>
    <n v="8"/>
    <x v="11"/>
    <x v="4"/>
    <s v="SUELDO BÁSICO"/>
    <s v="Nación"/>
    <x v="0"/>
    <s v="CSF"/>
    <n v="43951375"/>
    <n v="0"/>
    <n v="43951375"/>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3"/>
    <s v="SUBSIDIO DE ALIMENTACIÓN"/>
    <s v="Nación"/>
    <x v="0"/>
    <s v="CSF"/>
    <n v="1048755"/>
    <n v="0"/>
    <n v="1048755"/>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6"/>
    <s v="BONIFICACIÓN POR SERVICIOS PRESTADOS"/>
    <s v="Nación"/>
    <x v="0"/>
    <s v="CSF"/>
    <n v="4301089"/>
    <n v="0"/>
    <n v="4301089"/>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7"/>
    <s v="PRIMA DE VACACIONES"/>
    <s v="Nación"/>
    <x v="0"/>
    <s v="CSF"/>
    <n v="3005507"/>
    <n v="0"/>
    <n v="3005507"/>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28"/>
    <s v="AUXILIO DE CONECTIVIDAD DIGITAL "/>
    <s v="Nación"/>
    <x v="0"/>
    <s v="CSF"/>
    <n v="1337102"/>
    <n v="0"/>
    <n v="1337102"/>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10"/>
    <s v="SUELDO DE VACACIONES"/>
    <s v="Nación"/>
    <x v="0"/>
    <s v="CSF"/>
    <n v="3073131"/>
    <n v="0"/>
    <n v="3073131"/>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9"/>
    <s v="BONIFICACIÓN ESPECIAL DE RECREACIÓN"/>
    <s v="Nación"/>
    <x v="0"/>
    <s v="CSF"/>
    <n v="220813"/>
    <n v="0"/>
    <n v="220813"/>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320"/>
    <n v="44035"/>
    <d v="2020-07-23T12:18:00"/>
    <s v="Gasto"/>
    <s v="Con Compromiso"/>
    <n v="8"/>
    <x v="11"/>
    <x v="15"/>
    <s v="APORTES AL ICBF"/>
    <s v="Nación"/>
    <x v="0"/>
    <s v="CSF"/>
    <n v="1615900"/>
    <n v="0"/>
    <n v="16159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3"/>
    <s v="APORTES AL SENA"/>
    <s v="Nación"/>
    <x v="0"/>
    <s v="CSF"/>
    <n v="1077300"/>
    <n v="0"/>
    <n v="10773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4"/>
    <s v="CAJAS DE COMPENSACIÓN FAMILIAR"/>
    <s v="Nación"/>
    <x v="0"/>
    <s v="CSF"/>
    <n v="2153900"/>
    <n v="0"/>
    <n v="21539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1"/>
    <s v="PENSIONES"/>
    <s v="Nación"/>
    <x v="0"/>
    <s v="CSF"/>
    <n v="6384900"/>
    <n v="0"/>
    <n v="63849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6"/>
    <s v="SALUD"/>
    <s v="Nación"/>
    <x v="0"/>
    <s v="CSF"/>
    <n v="4523000"/>
    <n v="0"/>
    <n v="45230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2"/>
    <s v="APORTES GENERALES AL SISTEMA DE RIESGOS LABORALES"/>
    <s v="Nación"/>
    <x v="0"/>
    <s v="CSF"/>
    <n v="721100"/>
    <n v="0"/>
    <n v="7211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420"/>
    <n v="44042"/>
    <d v="2020-07-30T14:10:00"/>
    <s v="Gasto"/>
    <s v="Generado"/>
    <n v="200"/>
    <x v="3"/>
    <x v="27"/>
    <s v="ADQUISICIÓN DE BIENES Y SERVICIOS - SEDES MANTENIDAS - FORTALECIMIENTO DE LA INFRAESTRUCTURA FÍSICA DEL IGAC A NIVEL  NACIONAL"/>
    <s v="Nación"/>
    <x v="0"/>
    <s v="CSF"/>
    <n v="7647500"/>
    <n v="0"/>
    <n v="7647500"/>
    <n v="7647500"/>
    <s v="Adquisición e instalación  de divisiones en vidrio laminado 3+3 incoloro, con estructura en aluminio para la adecuación de las ventanillas de atención al usuario para la Dirección Territorial Cesar."/>
    <n v="3620"/>
    <s v="-0"/>
    <s v="-0"/>
    <s v="-0"/>
    <s v="-0"/>
    <n v="0"/>
    <x v="1"/>
  </r>
  <r>
    <n v="120"/>
    <n v="43837"/>
    <d v="2020-01-07T15:17:00"/>
    <s v="Gasto"/>
    <s v="Con Compromiso"/>
    <n v="9"/>
    <x v="12"/>
    <x v="1"/>
    <s v="SERVICIOS DE TELECOMUNICACIONES, TRANSMISIÓN Y SUMINISTRO DE INFORMACIÓN"/>
    <s v="Nación"/>
    <x v="0"/>
    <s v="CSF"/>
    <n v="200000"/>
    <n v="500000"/>
    <n v="700000"/>
    <n v="144486"/>
    <s v="CDP PARA PAGO DE SERVICIOS PÚBLICOS VIGENCIA 2020, TERRITORIAL CÓRDOBA."/>
    <n v="120"/>
    <s v="120, 220, 320, 420, 1020, 1120, 1220, 1420, 1920, 2420, 3620, 3720, 3820, 3920, 4320, 4420, 4520, 5020, 5220, 5420, 5520, 5620, 5720, 6120, 6320, 6420, 6520, 6620, 6920, 7120, 7220 "/>
    <s v="120, 220, 320, 420, 520, 620, 720, 1220, 1620, 1920, 3120, 3220, 3420, 4320, 4420, 4720, 4820, 4920, 6020, 6220, 6320, 6420, 6520, 7420, 7720, 7820, 7920, 8020, 8120, 9220, 9320 "/>
    <s v="120, 220, 320, 420, 5220, 5320, 5420, 5920, 10520, 10720, 17220, 17320, 17420, 23320, 23420, 23520, 23620, 29520, 30520, 33520, 33620, 33720, 33820, 39620, 39820, 39920, 40020, 40120, 45220, 46320, 46420 "/>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
    <n v="0"/>
    <x v="0"/>
  </r>
  <r>
    <n v="120"/>
    <n v="43837"/>
    <d v="2020-01-07T15:17:00"/>
    <s v="Gasto"/>
    <s v="Con Compromiso"/>
    <n v="9"/>
    <x v="12"/>
    <x v="0"/>
    <s v="SERVICIOS DE DISTRIBUCIÓN DE ELECTRICIDAD, GAS Y AGUA (POR CUENTA PROPIA)"/>
    <s v="Nación"/>
    <x v="0"/>
    <s v="CSF"/>
    <n v="52000000"/>
    <n v="0"/>
    <n v="52000000"/>
    <n v="13242875"/>
    <s v="CDP PARA PAGO DE SERVICIOS PÚBLICOS VIGENCIA 2020, TERRITORIAL CÓRDOBA."/>
    <n v="120"/>
    <s v="120, 220, 320, 420, 1020, 1120, 1220, 1420, 1920, 2420, 3620, 3720, 3820, 3920, 4320, 4420, 4520, 5020, 5220, 5420, 5520, 5620, 5720, 6120, 6320, 6420, 6520, 6620, 6920, 7120, 7220 "/>
    <s v="120, 220, 320, 420, 520, 620, 720, 1220, 1620, 1920, 3120, 3220, 3420, 4320, 4420, 4720, 4820, 4920, 6020, 6220, 6320, 6420, 6520, 7420, 7720, 7820, 7920, 8020, 8120, 9220, 9320 "/>
    <s v="120, 220, 320, 420, 5220, 5320, 5420, 5920, 10520, 10720, 17220, 17320, 17420, 23320, 23420, 23520, 23620, 29520, 30520, 33520, 33620, 33720, 33820, 39620, 39820, 39920, 40020, 40120, 45220, 46320, 46420 "/>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
    <n v="0"/>
    <x v="0"/>
  </r>
  <r>
    <n v="120"/>
    <n v="43837"/>
    <d v="2020-01-07T15:17:00"/>
    <s v="Gasto"/>
    <s v="Con Compromiso"/>
    <n v="9"/>
    <x v="12"/>
    <x v="2"/>
    <s v="SERVICIOS DE ALCANTARILLADO, RECOLECCIÓN, TRATAMIENTO Y DISPOSICIÓN DE DESECHOS Y OTROS SERVICIOS DE SANEAMIENTO AMBIENTAL"/>
    <s v="Nación"/>
    <x v="0"/>
    <s v="CSF"/>
    <n v="1900000"/>
    <n v="0"/>
    <n v="1900000"/>
    <n v="133011"/>
    <s v="CDP PARA PAGO DE SERVICIOS PÚBLICOS VIGENCIA 2020, TERRITORIAL CÓRDOBA."/>
    <n v="120"/>
    <s v="120, 220, 320, 420, 1020, 1120, 1220, 1420, 1920, 2420, 3620, 3720, 3820, 3920, 4320, 4420, 4520, 5020, 5220, 5420, 5520, 5620, 5720, 6120, 6320, 6420, 6520, 6620, 6920, 7120, 7220 "/>
    <s v="120, 220, 320, 420, 520, 620, 720, 1220, 1620, 1920, 3120, 3220, 3420, 4320, 4420, 4720, 4820, 4920, 6020, 6220, 6320, 6420, 6520, 7420, 7720, 7820, 7920, 8020, 8120, 9220, 9320 "/>
    <s v="120, 220, 320, 420, 5220, 5320, 5420, 5920, 10520, 10720, 17220, 17320, 17420, 23320, 23420, 23520, 23620, 29520, 30520, 33520, 33620, 33720, 33820, 39620, 39820, 39920, 40020, 40120, 45220, 46320, 46420 "/>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
    <n v="0"/>
    <x v="0"/>
  </r>
  <r>
    <n v="220"/>
    <n v="43851"/>
    <d v="2020-01-21T15:35:00"/>
    <s v="Gasto"/>
    <s v="Con Compromiso"/>
    <n v="9"/>
    <x v="12"/>
    <x v="4"/>
    <s v="SUELDO BÁSICO"/>
    <s v="Nación"/>
    <x v="0"/>
    <s v="CSF"/>
    <n v="47762494"/>
    <n v="0"/>
    <n v="47762494"/>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5"/>
    <s v="AUXILIO DE TRANSPORTE "/>
    <s v="Nación"/>
    <x v="0"/>
    <s v="CSF"/>
    <n v="1724519"/>
    <n v="0"/>
    <n v="1724519"/>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6"/>
    <s v="BONIFICACIÓN POR SERVICIOS PRESTADOS"/>
    <s v="Nación"/>
    <x v="0"/>
    <s v="CSF"/>
    <n v="1904669"/>
    <n v="0"/>
    <n v="1904669"/>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7"/>
    <s v="PRIMA DE VACACIONES"/>
    <s v="Nación"/>
    <x v="0"/>
    <s v="CSF"/>
    <n v="1159850"/>
    <n v="0"/>
    <n v="1159850"/>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10"/>
    <s v="SUELDO DE VACACIONES"/>
    <s v="Nación"/>
    <x v="0"/>
    <s v="CSF"/>
    <n v="980010"/>
    <n v="0"/>
    <n v="980010"/>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9"/>
    <s v="BONIFICACIÓN ESPECIAL DE RECREACIÓN"/>
    <s v="Nación"/>
    <x v="0"/>
    <s v="CSF"/>
    <n v="80192"/>
    <n v="0"/>
    <n v="80192"/>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3"/>
    <s v="SUBSIDIO DE ALIMENTACIÓN"/>
    <s v="Nación"/>
    <x v="0"/>
    <s v="CSF"/>
    <n v="1221928"/>
    <n v="0"/>
    <n v="1221928"/>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8"/>
    <s v="PRIMA TÉCNICA NO SALARIAL"/>
    <s v="Nación"/>
    <x v="0"/>
    <s v="CSF"/>
    <n v="2240265"/>
    <n v="0"/>
    <n v="2240265"/>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320"/>
    <n v="43852"/>
    <d v="2020-01-22T16:46:00"/>
    <s v="Gasto"/>
    <s v="Con Compromiso"/>
    <n v="9"/>
    <x v="12"/>
    <x v="11"/>
    <s v="PENSIONES"/>
    <s v="Nación"/>
    <x v="0"/>
    <s v="CSF"/>
    <n v="6622600"/>
    <n v="0"/>
    <n v="66226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6"/>
    <s v="SALUD"/>
    <s v="Nación"/>
    <x v="0"/>
    <s v="CSF"/>
    <n v="4691200"/>
    <n v="0"/>
    <n v="46912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2"/>
    <s v="APORTES GENERALES AL SISTEMA DE RIESGOS LABORALES"/>
    <s v="Nación"/>
    <x v="0"/>
    <s v="CSF"/>
    <n v="578600"/>
    <n v="0"/>
    <n v="5786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4"/>
    <s v="CAJAS DE COMPENSACIÓN FAMILIAR"/>
    <s v="Nación"/>
    <x v="0"/>
    <s v="CSF"/>
    <n v="2329000"/>
    <n v="0"/>
    <n v="23290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5"/>
    <s v="APORTES AL ICBF"/>
    <s v="Nación"/>
    <x v="0"/>
    <s v="CSF"/>
    <n v="1747600"/>
    <n v="0"/>
    <n v="17476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3"/>
    <s v="APORTES AL SENA"/>
    <s v="Nación"/>
    <x v="0"/>
    <s v="CSF"/>
    <n v="1165100"/>
    <n v="0"/>
    <n v="11651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420"/>
    <n v="43858"/>
    <d v="2020-01-28T09:58:00"/>
    <s v="Gasto"/>
    <s v="Con Compromiso"/>
    <n v="9"/>
    <x v="12"/>
    <x v="19"/>
    <s v="VIÁTICOS DE LOS FUNCIONARIOS EN COMISIÓN"/>
    <s v="Nación"/>
    <x v="0"/>
    <s v="CSF"/>
    <n v="2208240"/>
    <n v="0"/>
    <n v="2208240"/>
    <n v="379920"/>
    <s v="CDP PAGO VIATICOS DIRECTORA TERRITORIAL CÓRDOBA, PARA CUMPLIR FUNCIONES DE DIRECTORA ENCARGADA DE LA TERRITORIAL MAGDALENA, SEGÚN RESOLUCIÓN No. 49 DEL 10 DE ENERO DE 2020."/>
    <n v="420"/>
    <s v="820, 1520 "/>
    <s v="820, 1120 "/>
    <s v="5520, 5820 "/>
    <s v="23398020, 29487020 "/>
    <n v="0"/>
    <x v="0"/>
  </r>
  <r>
    <n v="520"/>
    <n v="43864"/>
    <d v="2020-02-03T10:02:00"/>
    <s v="Gasto"/>
    <s v="Con Compromiso"/>
    <n v="9"/>
    <x v="12"/>
    <x v="41"/>
    <s v="SENTENCIAS"/>
    <s v="Propios"/>
    <x v="1"/>
    <s v="CSF"/>
    <n v="15035956.550000001"/>
    <n v="0"/>
    <n v="15035956.550000001"/>
    <n v="0"/>
    <s v="CDP - PAGO FALLO DE SENTENCIA JUDICIAL A FAVOR DE SUSLAY ALEILIS PEÑATA CANTERO."/>
    <n v="520"/>
    <s v="920 "/>
    <s v="920 "/>
    <s v="5620 "/>
    <s v="24253520 "/>
    <n v="0"/>
    <x v="0"/>
  </r>
  <r>
    <n v="620"/>
    <n v="43872"/>
    <d v="2020-02-11T10:00:00"/>
    <s v="Gasto"/>
    <s v="Con Compromiso"/>
    <n v="9"/>
    <x v="12"/>
    <x v="18"/>
    <s v="SERVICIOS DE TRANSPORTE DE PASAJEROS"/>
    <s v="Nación"/>
    <x v="0"/>
    <s v="CSF"/>
    <n v="78400"/>
    <n v="0"/>
    <n v="78400"/>
    <n v="0"/>
    <s v="ANTICIPO DE VIATICOS Y GASTOS PARA CUMPLIR COMISION "/>
    <n v="620"/>
    <s v="1320 "/>
    <s v="1020 "/>
    <s v="5720 "/>
    <s v="25512520 "/>
    <n v="0"/>
    <x v="0"/>
  </r>
  <r>
    <n v="620"/>
    <n v="43872"/>
    <d v="2020-02-11T10:00:00"/>
    <s v="Gasto"/>
    <s v="Con Compromiso"/>
    <n v="9"/>
    <x v="12"/>
    <x v="19"/>
    <s v="VIÁTICOS DE LOS FUNCIONARIOS EN COMISIÓN"/>
    <s v="Nación"/>
    <x v="0"/>
    <s v="CSF"/>
    <n v="258320"/>
    <n v="0"/>
    <n v="258320"/>
    <n v="0"/>
    <s v="ANTICIPO DE VIATICOS Y GASTOS PARA CUMPLIR COMISION "/>
    <n v="620"/>
    <s v="1320 "/>
    <s v="1020 "/>
    <s v="5720 "/>
    <s v="25512520 "/>
    <n v="0"/>
    <x v="0"/>
  </r>
  <r>
    <n v="720"/>
    <n v="43881"/>
    <d v="2020-02-20T17:56:00"/>
    <s v="Gasto"/>
    <s v="Con Compromiso"/>
    <n v="9"/>
    <x v="12"/>
    <x v="4"/>
    <s v="SUELDO BÁSICO"/>
    <s v="Nación"/>
    <x v="0"/>
    <s v="CSF"/>
    <n v="49605181"/>
    <n v="0"/>
    <n v="49605181"/>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5"/>
    <s v="AUXILIO DE TRANSPORTE "/>
    <s v="Nación"/>
    <x v="0"/>
    <s v="CSF"/>
    <n v="1786231"/>
    <n v="0"/>
    <n v="1786231"/>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3"/>
    <s v="SUBSIDIO DE ALIMENTACIÓN"/>
    <s v="Nación"/>
    <x v="0"/>
    <s v="CSF"/>
    <n v="1280615"/>
    <n v="0"/>
    <n v="1280615"/>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6"/>
    <s v="BONIFICACIÓN POR SERVICIOS PRESTADOS"/>
    <s v="Nación"/>
    <x v="0"/>
    <s v="CSF"/>
    <n v="601437"/>
    <n v="0"/>
    <n v="601437"/>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8"/>
    <s v="PRIMA TÉCNICA NO SALARIAL"/>
    <s v="Nación"/>
    <x v="0"/>
    <s v="CSF"/>
    <n v="2240265"/>
    <n v="0"/>
    <n v="2240265"/>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820"/>
    <n v="43882"/>
    <d v="2020-02-21T14:17:00"/>
    <s v="Gasto"/>
    <s v="Con Compromiso"/>
    <n v="9"/>
    <x v="12"/>
    <x v="24"/>
    <s v="IMPUESTO PREDIAL Y SOBRETASA AMBIENTAL"/>
    <s v="Nación"/>
    <x v="0"/>
    <s v="CSF"/>
    <n v="12478550"/>
    <n v="0"/>
    <n v="12478550"/>
    <n v="0"/>
    <s v="IMPUESTO PREDIAL SEDE TERRITORIAL CORDOBA AÑO 2020"/>
    <n v="820"/>
    <s v="2120 "/>
    <s v="2020 "/>
    <s v="10820 "/>
    <s v="47468620 "/>
    <n v="0"/>
    <x v="0"/>
  </r>
  <r>
    <n v="920"/>
    <n v="43886"/>
    <d v="2020-02-25T10:17:00"/>
    <s v="Gasto"/>
    <s v="Con Compromiso"/>
    <n v="9"/>
    <x v="12"/>
    <x v="14"/>
    <s v="CAJAS DE COMPENSACIÓN FAMILIAR"/>
    <s v="Nación"/>
    <x v="0"/>
    <s v="CSF"/>
    <n v="2207400"/>
    <n v="0"/>
    <n v="22074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1"/>
    <s v="PENSIONES"/>
    <s v="Nación"/>
    <x v="0"/>
    <s v="CSF"/>
    <n v="6451900"/>
    <n v="0"/>
    <n v="64519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3"/>
    <s v="APORTES AL SENA"/>
    <s v="Nación"/>
    <x v="0"/>
    <s v="CSF"/>
    <n v="1104200"/>
    <n v="0"/>
    <n v="11042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6"/>
    <s v="SALUD"/>
    <s v="Nación"/>
    <x v="0"/>
    <s v="CSF"/>
    <n v="4570400"/>
    <n v="0"/>
    <n v="45704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2"/>
    <s v="APORTES GENERALES AL SISTEMA DE RIESGOS LABORALES"/>
    <s v="Nación"/>
    <x v="0"/>
    <s v="CSF"/>
    <n v="602700"/>
    <n v="0"/>
    <n v="6027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5"/>
    <s v="APORTES AL ICBF"/>
    <s v="Nación"/>
    <x v="0"/>
    <s v="CSF"/>
    <n v="1656200"/>
    <n v="0"/>
    <n v="16562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1020"/>
    <n v="43889"/>
    <d v="2020-02-28T15:54:00"/>
    <s v="Gasto"/>
    <s v="Con Compromiso"/>
    <n v="500"/>
    <x v="1"/>
    <x v="22"/>
    <s v="ADQUISICIÓN DE BIENES Y SERVICIOS - SERVICIO DE INFORMACIÓN CATASTRAL - ACTUALIZACIÓN  Y GESTIÓN CATASTRAL  NACIONAL"/>
    <s v="Nación"/>
    <x v="2"/>
    <s v="CSF"/>
    <n v="20835416"/>
    <n v="0"/>
    <n v="20835416"/>
    <n v="20546987"/>
    <s v="CDP VIATICOS PROCESO DE CONSERVACIÓN TERRITORIAL CÓRDOBA."/>
    <n v="1020"/>
    <s v="2020, 3220 "/>
    <s v="1720, 3020 "/>
    <s v="10620, 17120 "/>
    <s v="41266220, 78194720 "/>
    <n v="0"/>
    <x v="1"/>
  </r>
  <r>
    <n v="1120"/>
    <n v="43893"/>
    <d v="2020-03-03T15:34:00"/>
    <s v="Gasto"/>
    <s v="Con Compromiso"/>
    <n v="500"/>
    <x v="1"/>
    <x v="22"/>
    <s v="ADQUISICIÓN DE BIENES Y SERVICIOS - SERVICIO DE INFORMACIÓN CATASTRAL - ACTUALIZACIÓN  Y GESTIÓN CATASTRAL  NACIONAL"/>
    <s v="Nación"/>
    <x v="0"/>
    <s v="CSF"/>
    <n v="139521600"/>
    <n v="0"/>
    <n v="139521600"/>
    <n v="577224"/>
    <s v="CDP CONTRATACIÓN PROCESO DE CONSERVACIÓN TERRITORIAL CÓRDOBA."/>
    <n v="1120"/>
    <s v="2520, 2620, 2720, 2820, 2920, 3020 "/>
    <s v="2420, 2520, 2620, 2720, 2820, 2920 "/>
    <s v="16520, 16620, 16720, 16820, 16920, 17020, 22720, 22820, 22920, 23020, 23120, 23220, 29620, 29720, 29820, 30020, 30120, 30320, 38820, 38920, 39120, 39320, 39420, 39520, 45420, 45520, 45620, 45920, 46020, 46120 "/>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
    <n v="0"/>
    <x v="1"/>
  </r>
  <r>
    <n v="1220"/>
    <n v="43893"/>
    <d v="2020-03-03T16:21:00"/>
    <s v="Gasto"/>
    <s v="Con Compromiso"/>
    <n v="500"/>
    <x v="1"/>
    <x v="22"/>
    <s v="ADQUISICIÓN DE BIENES Y SERVICIOS - SERVICIO DE INFORMACIÓN CATASTRAL - ACTUALIZACIÓN  Y GESTIÓN CATASTRAL  NACIONAL"/>
    <s v="Nación"/>
    <x v="2"/>
    <s v="CSF"/>
    <n v="47166920"/>
    <n v="0"/>
    <n v="47166920"/>
    <n v="4323784"/>
    <s v="CDP, CONTRATACIÓN DENTRO DEL MARCO DE LA POLÍTICA DE TIERRAS, TERRITORIAL CÓRDOBA."/>
    <n v="1220"/>
    <s v="2220, 2320 "/>
    <s v="2220, 2320 "/>
    <s v="16320, 16420, 21220, 22620, 29920, 30220, 39020, 39220, 45720, 45820 "/>
    <s v="77377220, 77380220, 105455020, 105465520, 132066520, 132154220, 166554120, 166586220, 201807720, 201930320 "/>
    <n v="0"/>
    <x v="1"/>
  </r>
  <r>
    <n v="1320"/>
    <n v="43901"/>
    <d v="2020-03-11T10:34:00"/>
    <s v="Gasto"/>
    <s v="Con Compromiso"/>
    <n v="9"/>
    <x v="12"/>
    <x v="24"/>
    <s v="IMPUESTO PREDIAL Y SOBRETASA AMBIENTAL"/>
    <s v="Nación"/>
    <x v="0"/>
    <s v="CSF"/>
    <n v="2994000"/>
    <n v="0"/>
    <n v="2994000"/>
    <n v="0"/>
    <s v="IMPUESTO PREDIAL UOC SAN ANDRES, VIGENCIA 2020."/>
    <n v="1320"/>
    <s v="3120 "/>
    <s v="2120 "/>
    <s v="10920 "/>
    <s v="52318020 "/>
    <n v="0"/>
    <x v="0"/>
  </r>
  <r>
    <n v="1420"/>
    <n v="43909"/>
    <d v="2020-03-19T15:04:00"/>
    <s v="Gasto"/>
    <s v="Con Compromiso"/>
    <n v="9"/>
    <x v="12"/>
    <x v="3"/>
    <s v="SUBSIDIO DE ALIMENTACIÓN"/>
    <s v="Nación"/>
    <x v="0"/>
    <s v="CSF"/>
    <n v="1436898"/>
    <n v="0"/>
    <n v="1436898"/>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5"/>
    <s v="AUXILIO DE TRANSPORTE "/>
    <s v="Nación"/>
    <x v="0"/>
    <s v="CSF"/>
    <n v="1727947"/>
    <n v="0"/>
    <n v="1727947"/>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4"/>
    <s v="SUELDO BÁSICO"/>
    <s v="Nación"/>
    <x v="0"/>
    <s v="CSF"/>
    <n v="55156114"/>
    <n v="0"/>
    <n v="55156114"/>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7"/>
    <s v="PRIMA DE VACACIONES"/>
    <s v="Nación"/>
    <x v="0"/>
    <s v="CSF"/>
    <n v="2816696"/>
    <n v="0"/>
    <n v="2816696"/>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9"/>
    <s v="BONIFICACIÓN ESPECIAL DE RECREACIÓN"/>
    <s v="Nación"/>
    <x v="0"/>
    <s v="CSF"/>
    <n v="205479"/>
    <n v="0"/>
    <n v="205479"/>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6"/>
    <s v="BONIFICACIÓN POR SERVICIOS PRESTADOS"/>
    <s v="Nación"/>
    <x v="0"/>
    <s v="CSF"/>
    <n v="810734"/>
    <n v="0"/>
    <n v="810734"/>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10"/>
    <s v="SUELDO DE VACACIONES"/>
    <s v="Nación"/>
    <x v="0"/>
    <s v="CSF"/>
    <n v="2888540"/>
    <n v="0"/>
    <n v="2888540"/>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8"/>
    <s v="PRIMA TÉCNICA NO SALARIAL"/>
    <s v="Nación"/>
    <x v="0"/>
    <s v="CSF"/>
    <n v="2584371"/>
    <n v="0"/>
    <n v="2584371"/>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21"/>
    <s v="INCAPACIDADES (NO DE PENSIONES)"/>
    <s v="Nación"/>
    <x v="0"/>
    <s v="CSF"/>
    <n v="3501791"/>
    <n v="0"/>
    <n v="3501791"/>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520"/>
    <n v="43917"/>
    <d v="2020-03-27T11:11:00"/>
    <s v="Gasto"/>
    <s v="Con Compromiso"/>
    <n v="9"/>
    <x v="12"/>
    <x v="14"/>
    <s v="CAJAS DE COMPENSACIÓN FAMILIAR"/>
    <s v="Nación"/>
    <x v="0"/>
    <s v="CSF"/>
    <n v="2418200"/>
    <n v="0"/>
    <n v="24182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2"/>
    <s v="APORTES GENERALES AL SISTEMA DE RIESGOS LABORALES"/>
    <s v="Nación"/>
    <x v="0"/>
    <s v="CSF"/>
    <n v="636100"/>
    <n v="0"/>
    <n v="6361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5"/>
    <s v="APORTES AL ICBF"/>
    <s v="Nación"/>
    <x v="0"/>
    <s v="CSF"/>
    <n v="1814300"/>
    <n v="0"/>
    <n v="18143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1"/>
    <s v="PENSIONES"/>
    <s v="Nación"/>
    <x v="0"/>
    <s v="CSF"/>
    <n v="6725300"/>
    <n v="0"/>
    <n v="67253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6"/>
    <s v="SALUD"/>
    <s v="Nación"/>
    <x v="0"/>
    <s v="CSF"/>
    <n v="4764200"/>
    <n v="0"/>
    <n v="47642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3"/>
    <s v="APORTES AL SENA"/>
    <s v="Nación"/>
    <x v="0"/>
    <s v="CSF"/>
    <n v="1209700"/>
    <n v="0"/>
    <n v="12097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620"/>
    <n v="43929"/>
    <d v="2020-04-08T09:14:00"/>
    <s v="Gasto"/>
    <s v="Con Compromiso"/>
    <n v="510"/>
    <x v="2"/>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n v="1620"/>
    <s v="4620 "/>
    <s v="5920 "/>
    <s v="30420, 39720, 45320 "/>
    <s v="133456020, 173271720, 201375620 "/>
    <n v="0"/>
    <x v="1"/>
  </r>
  <r>
    <n v="1720"/>
    <n v="43929"/>
    <d v="2020-04-08T09:27:00"/>
    <s v="Gasto"/>
    <s v="Generado"/>
    <n v="510"/>
    <x v="2"/>
    <x v="23"/>
    <s v="ADQUISICIÓN DE BIENES Y SERVICIOS - SERVICIO DE AVALÚOS - ACTUALIZACIÓN  Y GESTIÓN CATASTRAL  NACIONAL"/>
    <s v="Propios"/>
    <x v="1"/>
    <s v="CSF"/>
    <n v="3000000"/>
    <n v="0"/>
    <n v="3000000"/>
    <n v="3000000"/>
    <s v="GASTOS DE MANUTENCIÓN, ALOJAMIENTO DENTRO DEL CONTRATO DE PRESTACIÓN DE SERVICIOS PROFESIONALES PARA REALIZAR CONTROL DE CALIDAD Y PRÁCTICA DE AVALÚOS A BIENES INMUEBLES URBANOS Y RURALES EN TODO EL PAÍS."/>
    <n v="1720"/>
    <s v="-0"/>
    <s v="-0"/>
    <s v="-0"/>
    <s v="-0"/>
    <n v="0"/>
    <x v="1"/>
  </r>
  <r>
    <n v="1820"/>
    <n v="43942"/>
    <d v="2020-04-21T10:16:00"/>
    <s v="Gasto"/>
    <s v="Con Compromiso"/>
    <n v="200"/>
    <x v="3"/>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n v="1820"/>
    <s v="6220 "/>
    <s v="9120 "/>
    <s v="46220 "/>
    <s v="206808820 "/>
    <n v="0"/>
    <x v="1"/>
  </r>
  <r>
    <n v="1920"/>
    <n v="43944"/>
    <d v="2020-04-23T17:28:00"/>
    <s v="Gasto"/>
    <s v="Con Compromiso"/>
    <n v="9"/>
    <x v="12"/>
    <x v="3"/>
    <s v="SUBSIDIO DE ALIMENTACIÓN"/>
    <s v="Nación"/>
    <x v="0"/>
    <s v="CSF"/>
    <n v="1262472"/>
    <n v="0"/>
    <n v="1262472"/>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7"/>
    <s v="PRIMA DE VACACIONES"/>
    <s v="Nación"/>
    <x v="0"/>
    <s v="CSF"/>
    <n v="7317906"/>
    <n v="0"/>
    <n v="7317906"/>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8"/>
    <s v="PRIMA TÉCNICA NO SALARIAL"/>
    <s v="Nación"/>
    <x v="0"/>
    <s v="CSF"/>
    <n v="2354967"/>
    <n v="0"/>
    <n v="2354967"/>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4"/>
    <s v="SUELDO BÁSICO"/>
    <s v="Nación"/>
    <x v="0"/>
    <s v="CSF"/>
    <n v="47359707"/>
    <n v="1921451"/>
    <n v="49281158"/>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5"/>
    <s v="AUXILIO DE TRANSPORTE "/>
    <s v="Nación"/>
    <x v="0"/>
    <s v="CSF"/>
    <n v="1590808"/>
    <n v="0"/>
    <n v="1590808"/>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10"/>
    <s v="SUELDO DE VACACIONES"/>
    <s v="Nación"/>
    <x v="0"/>
    <s v="CSF"/>
    <n v="1862709"/>
    <n v="0"/>
    <n v="1862709"/>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39"/>
    <s v="INDEMNIZACIÓN POR VACACIONES"/>
    <s v="Nación"/>
    <x v="0"/>
    <s v="CSF"/>
    <n v="5343311"/>
    <n v="0"/>
    <n v="5343311"/>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21"/>
    <s v="INCAPACIDADES (NO DE PENSIONES)"/>
    <s v="Nación"/>
    <x v="0"/>
    <s v="CSF"/>
    <n v="3151367"/>
    <n v="-1756548"/>
    <n v="1394819"/>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26"/>
    <s v="PRIMA DE SERVICIO"/>
    <s v="Nación"/>
    <x v="0"/>
    <s v="CSF"/>
    <n v="1340104"/>
    <n v="0"/>
    <n v="1340104"/>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6"/>
    <s v="BONIFICACIÓN POR SERVICIOS PRESTADOS"/>
    <s v="Nación"/>
    <x v="0"/>
    <s v="CSF"/>
    <n v="4788908"/>
    <n v="-164903"/>
    <n v="4624005"/>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9"/>
    <s v="BONIFICACIÓN ESPECIAL DE RECREACIÓN"/>
    <s v="Nación"/>
    <x v="0"/>
    <s v="CSF"/>
    <n v="577174"/>
    <n v="0"/>
    <n v="577174"/>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2020"/>
    <n v="43949"/>
    <d v="2020-04-28T16:51:00"/>
    <s v="Gasto"/>
    <s v="Con Compromiso"/>
    <n v="9"/>
    <x v="12"/>
    <x v="11"/>
    <s v="PENSIONES"/>
    <s v="Nación"/>
    <x v="0"/>
    <s v="CSF"/>
    <n v="1293700"/>
    <n v="0"/>
    <n v="12937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6"/>
    <s v="SALUD"/>
    <s v="Nación"/>
    <x v="0"/>
    <s v="CSF"/>
    <n v="4886100"/>
    <n v="0"/>
    <n v="48861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4"/>
    <s v="CAJAS DE COMPENSACIÓN FAMILIAR"/>
    <s v="Nación"/>
    <x v="0"/>
    <s v="CSF"/>
    <n v="2580200"/>
    <n v="0"/>
    <n v="25802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3"/>
    <s v="APORTES AL SENA"/>
    <s v="Nación"/>
    <x v="0"/>
    <s v="CSF"/>
    <n v="1290500"/>
    <n v="0"/>
    <n v="12905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5"/>
    <s v="APORTES AL ICBF"/>
    <s v="Nación"/>
    <x v="0"/>
    <s v="CSF"/>
    <n v="1935600"/>
    <n v="0"/>
    <n v="19356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2"/>
    <s v="APORTES GENERALES AL SISTEMA DE RIESGOS LABORALES"/>
    <s v="Nación"/>
    <x v="0"/>
    <s v="CSF"/>
    <n v="650100"/>
    <n v="0"/>
    <n v="6501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120"/>
    <n v="43971"/>
    <d v="2020-05-20T15:03:00"/>
    <s v="Gasto"/>
    <s v="Con Compromiso"/>
    <n v="9"/>
    <x v="12"/>
    <x v="11"/>
    <s v="PENSIONES"/>
    <s v="Nación"/>
    <x v="0"/>
    <s v="CSF"/>
    <n v="669800"/>
    <n v="0"/>
    <n v="6698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3"/>
    <s v="APORTES AL SENA"/>
    <s v="Nación"/>
    <x v="0"/>
    <s v="CSF"/>
    <n v="115700"/>
    <n v="0"/>
    <n v="1157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4"/>
    <s v="CAJAS DE COMPENSACIÓN FAMILIAR"/>
    <s v="Nación"/>
    <x v="0"/>
    <s v="CSF"/>
    <n v="231300"/>
    <n v="0"/>
    <n v="2313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2"/>
    <s v="APORTES GENERALES AL SISTEMA DE RIESGOS LABORALES"/>
    <s v="Nación"/>
    <x v="0"/>
    <s v="CSF"/>
    <n v="61400"/>
    <n v="0"/>
    <n v="614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6"/>
    <s v="SALUD"/>
    <s v="Nación"/>
    <x v="0"/>
    <s v="CSF"/>
    <n v="475100"/>
    <n v="0"/>
    <n v="4751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5"/>
    <s v="APORTES AL ICBF"/>
    <s v="Nación"/>
    <x v="0"/>
    <s v="CSF"/>
    <n v="172400"/>
    <n v="0"/>
    <n v="1724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220"/>
    <n v="43972"/>
    <d v="2020-05-21T13:29:00"/>
    <s v="Gasto"/>
    <s v="Con Compromiso"/>
    <n v="9"/>
    <x v="12"/>
    <x v="3"/>
    <s v="SUBSIDIO DE ALIMENTACIÓN"/>
    <s v="Nación"/>
    <x v="0"/>
    <s v="CSF"/>
    <n v="1304334"/>
    <n v="0"/>
    <n v="1304334"/>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5"/>
    <s v="AUXILIO DE TRANSPORTE "/>
    <s v="Nación"/>
    <x v="0"/>
    <s v="CSF"/>
    <n v="1618236"/>
    <n v="0"/>
    <n v="1618236"/>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6"/>
    <s v="BONIFICACIÓN POR SERVICIOS PRESTADOS"/>
    <s v="Nación"/>
    <x v="0"/>
    <s v="CSF"/>
    <n v="682420"/>
    <n v="0"/>
    <n v="682420"/>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7"/>
    <s v="PRIMA DE VACACIONES"/>
    <s v="Nación"/>
    <x v="0"/>
    <s v="CSF"/>
    <n v="3926127"/>
    <n v="0"/>
    <n v="3926127"/>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8"/>
    <s v="PRIMA TÉCNICA NO SALARIAL"/>
    <s v="Nación"/>
    <x v="0"/>
    <s v="CSF"/>
    <n v="2354967"/>
    <n v="0"/>
    <n v="2354967"/>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21"/>
    <s v="INCAPACIDADES (NO DE PENSIONES)"/>
    <s v="Nación"/>
    <x v="0"/>
    <s v="CSF"/>
    <n v="0"/>
    <n v="1394818"/>
    <n v="1394818"/>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4"/>
    <s v="SUELDO BÁSICO"/>
    <s v="Nación"/>
    <x v="0"/>
    <s v="CSF"/>
    <n v="50523190"/>
    <n v="0"/>
    <n v="50523190"/>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10"/>
    <s v="SUELDO DE VACACIONES"/>
    <s v="Nación"/>
    <x v="0"/>
    <s v="CSF"/>
    <n v="4013374"/>
    <n v="0"/>
    <n v="4013374"/>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9"/>
    <s v="BONIFICACIÓN ESPECIAL DE RECREACIÓN"/>
    <s v="Nación"/>
    <x v="0"/>
    <s v="CSF"/>
    <n v="313996"/>
    <n v="0"/>
    <n v="313996"/>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320"/>
    <n v="43973"/>
    <d v="2020-05-22T16:34:00"/>
    <s v="Gasto"/>
    <s v="Con Compromiso"/>
    <n v="9"/>
    <x v="12"/>
    <x v="11"/>
    <s v="PENSIONES"/>
    <s v="Nación"/>
    <x v="0"/>
    <s v="CSF"/>
    <n v="6485500"/>
    <n v="0"/>
    <n v="64855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6"/>
    <s v="SALUD"/>
    <s v="Nación"/>
    <x v="0"/>
    <s v="CSF"/>
    <n v="4594500"/>
    <n v="0"/>
    <n v="45945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5"/>
    <s v="APORTES AL ICBF"/>
    <s v="Nación"/>
    <x v="0"/>
    <s v="CSF"/>
    <n v="1830900"/>
    <n v="0"/>
    <n v="18309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3"/>
    <s v="APORTES AL SENA"/>
    <s v="Nación"/>
    <x v="0"/>
    <s v="CSF"/>
    <n v="1221000"/>
    <n v="0"/>
    <n v="12210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2"/>
    <s v="APORTES GENERALES AL SISTEMA DE RIESGOS LABORALES"/>
    <s v="Nación"/>
    <x v="0"/>
    <s v="CSF"/>
    <n v="585600"/>
    <n v="0"/>
    <n v="5856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4"/>
    <s v="CAJAS DE COMPENSACIÓN FAMILIAR"/>
    <s v="Nación"/>
    <x v="0"/>
    <s v="CSF"/>
    <n v="2440600"/>
    <n v="0"/>
    <n v="24406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420"/>
    <n v="43986"/>
    <d v="2020-06-04T18:02:00"/>
    <s v="Gasto"/>
    <s v="Con Compromiso"/>
    <n v="9"/>
    <x v="12"/>
    <x v="26"/>
    <s v="PRIMA DE SERVICIO"/>
    <s v="Nación"/>
    <x v="0"/>
    <s v="CSF"/>
    <n v="59031215"/>
    <n v="0"/>
    <n v="59031215"/>
    <n v="0"/>
    <s v="CDP PRIMA DE SERVICIOS 2020, TERRITORIAL CÓRDOBA."/>
    <n v="2420"/>
    <s v="5320 "/>
    <s v="-0"/>
    <s v="30620, 30720, 30820, 30920, 31020, 31120, 31220, 31320, 31420, 31520, 31620, 31720, 31820, 31920, 32020, 32120, 32220, 32320, 32420, 32520, 32620, 32720, 32820, 32920, 33020, 33120, 33220, 33320, 33420 "/>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
    <n v="0"/>
    <x v="0"/>
  </r>
  <r>
    <n v="2520"/>
    <n v="44001"/>
    <d v="2020-06-19T20:59:00"/>
    <s v="Gasto"/>
    <s v="Con Compromiso"/>
    <n v="9"/>
    <x v="12"/>
    <x v="9"/>
    <s v="BONIFICACIÓN ESPECIAL DE RECREACIÓN"/>
    <s v="Nación"/>
    <x v="0"/>
    <s v="CSF"/>
    <n v="492240"/>
    <n v="0"/>
    <n v="492240"/>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6"/>
    <s v="BONIFICACIÓN POR SERVICIOS PRESTADOS"/>
    <s v="Nación"/>
    <x v="0"/>
    <s v="CSF"/>
    <n v="2823689"/>
    <n v="0"/>
    <n v="2823689"/>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39"/>
    <s v="INDEMNIZACIÓN POR VACACIONES"/>
    <s v="Nación"/>
    <x v="0"/>
    <s v="CSF"/>
    <n v="1126959"/>
    <n v="0"/>
    <n v="1126959"/>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3"/>
    <s v="SUBSIDIO DE ALIMENTACIÓN"/>
    <s v="Nación"/>
    <x v="0"/>
    <s v="CSF"/>
    <n v="1308741"/>
    <n v="0"/>
    <n v="1308741"/>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5"/>
    <s v="AUXILIO DE TRANSPORTE "/>
    <s v="Nación"/>
    <x v="0"/>
    <s v="CSF"/>
    <n v="1652521"/>
    <n v="0"/>
    <n v="1652521"/>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7"/>
    <s v="PRIMA DE VACACIONES"/>
    <s v="Nación"/>
    <x v="0"/>
    <s v="CSF"/>
    <n v="6534387"/>
    <n v="0"/>
    <n v="6534387"/>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10"/>
    <s v="SUELDO DE VACACIONES"/>
    <s v="Nación"/>
    <x v="0"/>
    <s v="CSF"/>
    <n v="5257425"/>
    <n v="0"/>
    <n v="5257425"/>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21"/>
    <s v="INCAPACIDADES (NO DE PENSIONES)"/>
    <s v="Nación"/>
    <x v="0"/>
    <s v="CSF"/>
    <n v="0"/>
    <n v="2003958"/>
    <n v="2003958"/>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4"/>
    <s v="SUELDO BÁSICO"/>
    <s v="Nación"/>
    <x v="0"/>
    <s v="CSF"/>
    <n v="46917079"/>
    <n v="0"/>
    <n v="46917079"/>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8"/>
    <s v="PRIMA TÉCNICA NO SALARIAL"/>
    <s v="Nación"/>
    <x v="0"/>
    <s v="CSF"/>
    <n v="2354967"/>
    <n v="0"/>
    <n v="2354967"/>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620"/>
    <n v="44006"/>
    <d v="2020-06-24T09:51:00"/>
    <s v="Gasto"/>
    <s v="Con Compromiso"/>
    <n v="9"/>
    <x v="12"/>
    <x v="12"/>
    <s v="APORTES GENERALES AL SISTEMA DE RIESGOS LABORALES"/>
    <s v="Nación"/>
    <x v="0"/>
    <s v="CSF"/>
    <n v="580600"/>
    <n v="0"/>
    <n v="5806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3"/>
    <s v="APORTES AL SENA"/>
    <s v="Nación"/>
    <x v="0"/>
    <s v="CSF"/>
    <n v="2479500"/>
    <n v="0"/>
    <n v="24795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1"/>
    <s v="PENSIONES"/>
    <s v="Nación"/>
    <x v="0"/>
    <s v="CSF"/>
    <n v="6642700"/>
    <n v="0"/>
    <n v="66427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6"/>
    <s v="SALUD"/>
    <s v="Nación"/>
    <x v="0"/>
    <s v="CSF"/>
    <n v="4705500"/>
    <n v="0"/>
    <n v="47055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4"/>
    <s v="CAJAS DE COMPENSACIÓN FAMILIAR"/>
    <s v="Nación"/>
    <x v="0"/>
    <s v="CSF"/>
    <n v="4957100"/>
    <n v="0"/>
    <n v="49571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5"/>
    <s v="APORTES AL ICBF"/>
    <s v="Nación"/>
    <x v="0"/>
    <s v="CSF"/>
    <n v="3718300"/>
    <n v="0"/>
    <n v="37183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720"/>
    <n v="44034"/>
    <d v="2020-07-22T14:30:00"/>
    <s v="Gasto"/>
    <s v="Con Compromiso"/>
    <n v="9"/>
    <x v="12"/>
    <x v="21"/>
    <s v="INCAPACIDADES (NO DE PENSIONES)"/>
    <s v="Nación"/>
    <x v="0"/>
    <s v="CSF"/>
    <n v="0"/>
    <n v="282032"/>
    <n v="282032"/>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9"/>
    <s v="BONIFICACIÓN ESPECIAL DE RECREACIÓN"/>
    <s v="Nación"/>
    <x v="0"/>
    <s v="CSF"/>
    <n v="538963"/>
    <n v="0"/>
    <n v="538963"/>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4"/>
    <s v="SUELDO BÁSICO"/>
    <s v="Nación"/>
    <x v="0"/>
    <s v="CSF"/>
    <n v="46777584"/>
    <n v="0"/>
    <n v="46777584"/>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3"/>
    <s v="SUBSIDIO DE ALIMENTACIÓN"/>
    <s v="Nación"/>
    <x v="0"/>
    <s v="CSF"/>
    <n v="1273488"/>
    <n v="0"/>
    <n v="1273488"/>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6"/>
    <s v="BONIFICACIÓN POR SERVICIOS PRESTADOS"/>
    <s v="Nación"/>
    <x v="0"/>
    <s v="CSF"/>
    <n v="4463598"/>
    <n v="0"/>
    <n v="4463598"/>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7"/>
    <s v="PRIMA DE VACACIONES"/>
    <s v="Nación"/>
    <x v="0"/>
    <s v="CSF"/>
    <n v="6704418"/>
    <n v="0"/>
    <n v="6704418"/>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8"/>
    <s v="PRIMA TÉCNICA NO SALARIAL"/>
    <s v="Nación"/>
    <x v="0"/>
    <s v="CSF"/>
    <n v="2354967"/>
    <n v="0"/>
    <n v="2354967"/>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28"/>
    <s v="AUXILIO DE CONECTIVIDAD DIGITAL "/>
    <s v="Nación"/>
    <x v="0"/>
    <s v="CSF"/>
    <n v="1673092"/>
    <n v="0"/>
    <n v="1673092"/>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10"/>
    <s v="SUELDO DE VACACIONES"/>
    <s v="Nación"/>
    <x v="0"/>
    <s v="CSF"/>
    <n v="7326863"/>
    <n v="0"/>
    <n v="7326863"/>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820"/>
    <n v="44039"/>
    <d v="2020-07-27T13:16:00"/>
    <s v="Gasto"/>
    <s v="Con Compromiso"/>
    <n v="9"/>
    <x v="12"/>
    <x v="13"/>
    <s v="APORTES AL SENA"/>
    <s v="Nación"/>
    <x v="0"/>
    <s v="CSF"/>
    <n v="1315400"/>
    <n v="0"/>
    <n v="13154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1"/>
    <s v="PENSIONES"/>
    <s v="Nación"/>
    <x v="0"/>
    <s v="CSF"/>
    <n v="6715300"/>
    <n v="0"/>
    <n v="67153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5"/>
    <s v="APORTES AL ICBF"/>
    <s v="Nación"/>
    <x v="0"/>
    <s v="CSF"/>
    <n v="1972900"/>
    <n v="0"/>
    <n v="19729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6"/>
    <s v="SALUD"/>
    <s v="Nación"/>
    <x v="0"/>
    <s v="CSF"/>
    <n v="4756800"/>
    <n v="0"/>
    <n v="47568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4"/>
    <s v="CAJAS DE COMPENSACIÓN FAMILIAR"/>
    <s v="Nación"/>
    <x v="0"/>
    <s v="CSF"/>
    <n v="2629700"/>
    <n v="0"/>
    <n v="26297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2"/>
    <s v="APORTES GENERALES AL SISTEMA DE RIESGOS LABORALES"/>
    <s v="Nación"/>
    <x v="0"/>
    <s v="CSF"/>
    <n v="540600"/>
    <n v="0"/>
    <n v="5406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120"/>
    <n v="43837"/>
    <d v="2020-01-07T08:54:00"/>
    <s v="Gasto"/>
    <s v="Con Compromiso"/>
    <n v="10"/>
    <x v="13"/>
    <x v="2"/>
    <s v="SERVICIOS DE ALCANTARILLADO, RECOLECCIÓN, TRATAMIENTO Y DISPOSICIÓN DE DESECHOS Y OTROS SERVICIOS DE SANEAMIENTO AMBIENTAL"/>
    <s v="Nación"/>
    <x v="0"/>
    <s v="CSF"/>
    <n v="1900000"/>
    <n v="0"/>
    <n v="1900000"/>
    <n v="1131493"/>
    <s v="PARA PAGO DE FACTURAS SERVICIOS PUBLICOS VIGENCIA 2020"/>
    <n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
    <n v="0"/>
    <x v="0"/>
  </r>
  <r>
    <n v="120"/>
    <n v="43837"/>
    <d v="2020-01-07T08:54:00"/>
    <s v="Gasto"/>
    <s v="Con Compromiso"/>
    <n v="10"/>
    <x v="13"/>
    <x v="0"/>
    <s v="SERVICIOS DE DISTRIBUCIÓN DE ELECTRICIDAD, GAS Y AGUA (POR CUENTA PROPIA)"/>
    <s v="Nación"/>
    <x v="0"/>
    <s v="CSF"/>
    <n v="12000000"/>
    <n v="0"/>
    <n v="12000000"/>
    <n v="3775945"/>
    <s v="PARA PAGO DE FACTURAS SERVICIOS PUBLICOS VIGENCIA 2020"/>
    <n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
    <n v="0"/>
    <x v="0"/>
  </r>
  <r>
    <n v="120"/>
    <n v="43837"/>
    <d v="2020-01-07T08:54:00"/>
    <s v="Gasto"/>
    <s v="Con Compromiso"/>
    <n v="10"/>
    <x v="13"/>
    <x v="1"/>
    <s v="SERVICIOS DE TELECOMUNICACIONES, TRANSMISIÓN Y SUMINISTRO DE INFORMACIÓN"/>
    <s v="Nación"/>
    <x v="0"/>
    <s v="CSF"/>
    <n v="5000000"/>
    <n v="0"/>
    <n v="5000000"/>
    <n v="2482997"/>
    <s v="PARA PAGO DE FACTURAS SERVICIOS PUBLICOS VIGENCIA 2020"/>
    <n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
    <n v="0"/>
    <x v="0"/>
  </r>
  <r>
    <n v="220"/>
    <n v="43847"/>
    <d v="2020-01-17T11:32:00"/>
    <s v="Gasto"/>
    <s v="Con Compromiso"/>
    <n v="10"/>
    <x v="13"/>
    <x v="5"/>
    <s v="AUXILIO DE TRANSPORTE "/>
    <s v="Nación"/>
    <x v="0"/>
    <s v="CSF"/>
    <n v="2633064"/>
    <n v="0"/>
    <n v="2633064"/>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9"/>
    <s v="BONIFICACIÓN ESPECIAL DE RECREACIÓN"/>
    <s v="Nación"/>
    <x v="0"/>
    <s v="CSF"/>
    <n v="129234"/>
    <n v="0"/>
    <n v="129234"/>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4"/>
    <s v="SUELDO BÁSICO"/>
    <s v="Nación"/>
    <x v="0"/>
    <s v="CSF"/>
    <n v="76357461"/>
    <n v="0"/>
    <n v="76357461"/>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10"/>
    <s v="SUELDO DE VACACIONES"/>
    <s v="Nación"/>
    <x v="0"/>
    <s v="CSF"/>
    <n v="1380339"/>
    <n v="0"/>
    <n v="1380339"/>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3"/>
    <s v="SUBSIDIO DE ALIMENTACIÓN"/>
    <s v="Nación"/>
    <x v="0"/>
    <s v="CSF"/>
    <n v="1882204"/>
    <n v="0"/>
    <n v="1882204"/>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6"/>
    <s v="BONIFICACIÓN POR SERVICIOS PRESTADOS"/>
    <s v="Nación"/>
    <x v="0"/>
    <s v="CSF"/>
    <n v="1926423"/>
    <n v="0"/>
    <n v="1926423"/>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7"/>
    <s v="PRIMA DE VACACIONES"/>
    <s v="Nación"/>
    <x v="0"/>
    <s v="CSF"/>
    <n v="1631777"/>
    <n v="0"/>
    <n v="1631777"/>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320"/>
    <n v="43847"/>
    <d v="2020-01-17T15:29:00"/>
    <s v="Gasto"/>
    <s v="Con Compromiso"/>
    <n v="10"/>
    <x v="13"/>
    <x v="15"/>
    <s v="APORTES AL ICBF"/>
    <s v="Nación"/>
    <x v="0"/>
    <s v="CSF"/>
    <n v="2727200"/>
    <n v="0"/>
    <n v="27272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1"/>
    <s v="PENSIONES"/>
    <s v="Nación"/>
    <x v="0"/>
    <s v="CSF"/>
    <n v="10135400"/>
    <n v="0"/>
    <n v="101354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6"/>
    <s v="SALUD"/>
    <s v="Nación"/>
    <x v="0"/>
    <s v="CSF"/>
    <n v="7179300"/>
    <n v="0"/>
    <n v="71793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2"/>
    <s v="APORTES GENERALES AL SISTEMA DE RIESGOS LABORALES"/>
    <s v="Nación"/>
    <x v="0"/>
    <s v="CSF"/>
    <n v="1225900"/>
    <n v="0"/>
    <n v="12259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3"/>
    <s v="APORTES AL SENA"/>
    <s v="Nación"/>
    <x v="0"/>
    <s v="CSF"/>
    <n v="1819000"/>
    <n v="0"/>
    <n v="18190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4"/>
    <s v="CAJAS DE COMPENSACIÓN FAMILIAR"/>
    <s v="Nación"/>
    <x v="0"/>
    <s v="CSF"/>
    <n v="3635500"/>
    <n v="0"/>
    <n v="36355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420"/>
    <n v="43859"/>
    <d v="2020-01-29T17:12:00"/>
    <s v="Gasto"/>
    <s v="Con Compromiso"/>
    <n v="500"/>
    <x v="1"/>
    <x v="22"/>
    <s v="ADQUISICIÓN DE BIENES Y SERVICIOS - SERVICIO DE INFORMACIÓN CATASTRAL - ACTUALIZACIÓN  Y GESTIÓN CATASTRAL  NACIONAL"/>
    <s v="Nación"/>
    <x v="2"/>
    <s v="CSF"/>
    <n v="650000"/>
    <n v="58300000"/>
    <n v="58950000"/>
    <n v="56272740"/>
    <s v="PARA VIATICOS FUNCIONARIOS"/>
    <n v="420"/>
    <s v="1620, 1720, 2420, 2520, 2620, 3120, 3220, 3320, 3420 "/>
    <s v="3320, 3420, 3920, 4020, 4320, 5220, 5420, 5520, 5620 "/>
    <s v="10420, 10520, 18320, 18420, 18520, 19120, 19320, 19420, 19520 "/>
    <s v="23850620, 23865520, 32728320, 32734620, 32739320, 43394120, 46979520, 46985320, 46993120 "/>
    <n v="120"/>
    <x v="1"/>
  </r>
  <r>
    <n v="520"/>
    <n v="43881"/>
    <d v="2020-02-20T07:36:00"/>
    <s v="Gasto"/>
    <s v="Con Compromiso"/>
    <n v="10"/>
    <x v="13"/>
    <x v="4"/>
    <s v="SUELDO BÁSICO"/>
    <s v="Nación"/>
    <x v="0"/>
    <s v="CSF"/>
    <n v="80573998"/>
    <n v="0"/>
    <n v="80573998"/>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5"/>
    <s v="AUXILIO DE TRANSPORTE "/>
    <s v="Nación"/>
    <x v="0"/>
    <s v="CSF"/>
    <n v="2886769"/>
    <n v="0"/>
    <n v="2886769"/>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7"/>
    <s v="PRIMA DE VACACIONES"/>
    <s v="Nación"/>
    <x v="0"/>
    <s v="CSF"/>
    <n v="856595"/>
    <n v="0"/>
    <n v="856595"/>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6"/>
    <s v="BONIFICACIÓN POR SERVICIOS PRESTADOS"/>
    <s v="Nación"/>
    <x v="0"/>
    <s v="CSF"/>
    <n v="2911313"/>
    <n v="0"/>
    <n v="2911313"/>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39"/>
    <s v="INDEMNIZACIÓN POR VACACIONES"/>
    <s v="Nación"/>
    <x v="0"/>
    <s v="CSF"/>
    <n v="1168687"/>
    <n v="0"/>
    <n v="1168687"/>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9"/>
    <s v="BONIFICACIÓN ESPECIAL DE RECREACIÓN"/>
    <s v="Nación"/>
    <x v="0"/>
    <s v="CSF"/>
    <n v="100591"/>
    <n v="0"/>
    <n v="100591"/>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3"/>
    <s v="SUBSIDIO DE ALIMENTACIÓN"/>
    <s v="Nación"/>
    <x v="0"/>
    <s v="CSF"/>
    <n v="2037781"/>
    <n v="0"/>
    <n v="2037781"/>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21"/>
    <s v="INCAPACIDADES (NO DE PENSIONES)"/>
    <s v="Nación"/>
    <x v="0"/>
    <s v="CSF"/>
    <n v="997417"/>
    <n v="-438902"/>
    <n v="558515"/>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620"/>
    <n v="43881"/>
    <d v="2020-02-20T07:46:00"/>
    <s v="Gasto"/>
    <s v="Con Compromiso"/>
    <n v="10"/>
    <x v="13"/>
    <x v="11"/>
    <s v="PENSIONES"/>
    <s v="Nación"/>
    <x v="0"/>
    <s v="CSF"/>
    <n v="10239600"/>
    <n v="0"/>
    <n v="102396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6"/>
    <s v="SALUD"/>
    <s v="Nación"/>
    <x v="0"/>
    <s v="CSF"/>
    <n v="7253400"/>
    <n v="0"/>
    <n v="72534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3"/>
    <s v="APORTES AL SENA"/>
    <s v="Nación"/>
    <x v="0"/>
    <s v="CSF"/>
    <n v="1791700"/>
    <n v="0"/>
    <n v="17917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4"/>
    <s v="CAJAS DE COMPENSACIÓN FAMILIAR"/>
    <s v="Nación"/>
    <x v="0"/>
    <s v="CSF"/>
    <n v="3582000"/>
    <n v="0"/>
    <n v="35820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5"/>
    <s v="APORTES AL ICBF"/>
    <s v="Nación"/>
    <x v="0"/>
    <s v="CSF"/>
    <n v="2687000"/>
    <n v="0"/>
    <n v="26870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2"/>
    <s v="APORTES GENERALES AL SISTEMA DE RIESGOS LABORALES"/>
    <s v="Nación"/>
    <x v="0"/>
    <s v="CSF"/>
    <n v="1328100"/>
    <n v="0"/>
    <n v="13281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720"/>
    <n v="43894"/>
    <d v="2020-03-04T15:12:00"/>
    <s v="Gasto"/>
    <s v="Con Compromiso"/>
    <n v="500"/>
    <x v="1"/>
    <x v="22"/>
    <s v="ADQUISICIÓN DE BIENES Y SERVICIOS - SERVICIO DE INFORMACIÓN CATASTRAL - ACTUALIZACIÓN  Y GESTIÓN CATASTRAL  NACIONAL"/>
    <s v="Nación"/>
    <x v="0"/>
    <s v="CSF"/>
    <n v="852008800"/>
    <n v="-329602703"/>
    <n v="522406097"/>
    <n v="52668764"/>
    <s v="PARA EL PROCESO DE CONTRATACION DE PRESTACION DE SERVICIOS EN EL PROCESO DE CONSERVACION CATASTRAL"/>
    <n v="820"/>
    <s v="7220, 7320, 7420, 7520, 7620, 7720, 7820, 7920, 8020, 8120, 8220, 8320, 8420, 8520, 8620, 8720, 9420, 9520, 10820, 12120, 12320, 12420, 12520 "/>
    <s v="13020, 13120, 13420, 13520, 13620, 13920, 14020, 14120, 14220, 14320, 14420, 14520, 15220, 15720, 15820, 15920, 16120, 17120, 19120, 19220, 22020, 22420 "/>
    <s v="64620, 64720, 65020, 65120, 65220, 65520, 65620, 65720, 65820, 65920, 66120, 66520, 67020, 67120, 67220, 67420, 67920, 76020, 76320, 76620, 76720, 77420, 77520, 77620, 78820, 78920, 79220, 79320, 79420, 79520, 79720, 79820, 79920, 80020, 80120, 80320, 80420, 80720, 80820, 80920 "/>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
    <n v="0"/>
    <x v="1"/>
  </r>
  <r>
    <n v="820"/>
    <n v="43894"/>
    <d v="2020-03-04T15:29:00"/>
    <s v="Gasto"/>
    <s v="Con Compromiso"/>
    <n v="500"/>
    <x v="1"/>
    <x v="22"/>
    <s v="ADQUISICIÓN DE BIENES Y SERVICIOS - SERVICIO DE INFORMACIÓN CATASTRAL - ACTUALIZACIÓN  Y GESTIÓN CATASTRAL  NACIONAL"/>
    <s v="Nación"/>
    <x v="2"/>
    <s v="CSF"/>
    <n v="47516920"/>
    <n v="-18916920"/>
    <n v="28600000"/>
    <n v="2108327"/>
    <s v="CONTRATOS PRESTACION DE SERVICIOS, GASTOS DE DESPLAZAMIENTO DE CONTRATISTAS Y VIATICOS Y GASTOS DE COMISION DE FUNCIONARIOS EN EL MARCO DE LA POLITICA DE TIERRAS Y LEY DE VICTIMAS"/>
    <n v="920"/>
    <s v="3720 "/>
    <s v="6620 "/>
    <s v="28620, 37220, 48320, 64220, 77920 "/>
    <s v="86288620, 111119420, 138990020, 172420720, 211196620 "/>
    <n v="0"/>
    <x v="1"/>
  </r>
  <r>
    <n v="920"/>
    <n v="43895"/>
    <d v="2020-03-05T08:37:00"/>
    <s v="Gasto"/>
    <s v="Con Compromiso"/>
    <n v="500"/>
    <x v="1"/>
    <x v="22"/>
    <s v="ADQUISICIÓN DE BIENES Y SERVICIOS - SERVICIO DE INFORMACIÓN CATASTRAL - ACTUALIZACIÓN  Y GESTIÓN CATASTRAL  NACIONAL"/>
    <s v="Nación"/>
    <x v="0"/>
    <s v="CSF"/>
    <n v="152616332"/>
    <n v="3359442"/>
    <n v="155975774"/>
    <n v="550564"/>
    <s v="PRESTACION DE SERVICIOS PERSONALES PARA REALIZAR ACTIVIDADES DE APOYO OPERATIVO EN LOS PROCESOS CATASTRALES DE LA DIRECCION TERRITORIAL CUNDINAMARCA Y SUS UOC"/>
    <n v="720"/>
    <s v="3820, 4320, 4420, 4520, 4620, 5020, 5120, 5220, 5320, 7120, 10620, 13720 "/>
    <s v="6720, 6820, 7320, 7520, 12820, 13220, 13720, 15120, 15320, 15420, 16320 "/>
    <s v="28720, 28820, 28920, 29120, 29320, 37420, 37520, 37620, 37720, 37820, 48420, 48520, 48920, 54420, 64420, 64520, 64820, 65320, 65420, 66420, 66620, 66720, 66920, 67620, 67820, 76120, 76220, 76420, 76920, 78020, 78120, 78220, 78720, 79120, 79620, 80620 "/>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
    <n v="0"/>
    <x v="1"/>
  </r>
  <r>
    <n v="1020"/>
    <n v="43895"/>
    <d v="2020-03-05T08:55:00"/>
    <s v="Gasto"/>
    <s v="Con Compromiso"/>
    <n v="500"/>
    <x v="1"/>
    <x v="22"/>
    <s v="ADQUISICIÓN DE BIENES Y SERVICIOS - SERVICIO DE INFORMACIÓN CATASTRAL - ACTUALIZACIÓN  Y GESTIÓN CATASTRAL  NACIONAL"/>
    <s v="Nación"/>
    <x v="0"/>
    <s v="CSF"/>
    <n v="63000000"/>
    <n v="9100000"/>
    <n v="72100000"/>
    <n v="350000"/>
    <s v="PRESTACION DE SERVICIOS PERSONALES PARA REALIZAR LAS ACTIVIDADES DE CONTROL Y VERIFICACION A LOS TRAMITES DEL PROCESO DE CONSERVACION CATASTRAL EN LA DIRECCION T CUNDINAMARCA Y SUS UOC_x000a__x000a_"/>
    <n v="1020"/>
    <s v="9620, 9720, 10720 "/>
    <s v="14920, 15020, 16420 "/>
    <s v="66220, 66320, 67720, 77020, 77320, 80520 "/>
    <s v="174840520, 174844420, 177239320, 210656520, 210658520, 214534420 "/>
    <n v="0"/>
    <x v="1"/>
  </r>
  <r>
    <n v="1120"/>
    <n v="43895"/>
    <d v="2020-03-05T09:16:00"/>
    <s v="Gasto"/>
    <s v="Con Compromiso"/>
    <n v="500"/>
    <x v="1"/>
    <x v="22"/>
    <s v="ADQUISICIÓN DE BIENES Y SERVICIOS - SERVICIO DE INFORMACIÓN CATASTRAL - ACTUALIZACIÓN  Y GESTIÓN CATASTRAL  NACIONAL"/>
    <s v="Nación"/>
    <x v="0"/>
    <s v="CSF"/>
    <n v="18333918"/>
    <n v="0"/>
    <n v="18333918"/>
    <n v="0"/>
    <s v="&quot;PRESTACION DE SERVICIOS TECNICOS Y ADMINISTRATIVOS PARA REALIZAR INVENTARIO, ORGANIZACION Y CUSTODIA DE LAS FICHAS PREDIALES DENTRO  DEL PROCESO DE CONSERVACION CATASTRAL EN LA DIRECCION T CUNDINAMARCA Y SUS UOC_x000a_&quot;_x0009__x0009__x0009__x0009__x0009__x0009__x0009__x0009__x0009__x0009__x0009__x0009__x0009__x0009__x0009__x0009__x0009__x0009__x0009__x000a_"/>
    <n v="1120"/>
    <s v="3920 "/>
    <s v="6920 "/>
    <s v="29020, 37320, 48820, 64320, 77120 "/>
    <s v="86303920, 111138220, 139041420, 172419720, 210658420 "/>
    <n v="0"/>
    <x v="1"/>
  </r>
  <r>
    <n v="1220"/>
    <n v="43895"/>
    <d v="2020-03-05T09:26:00"/>
    <s v="Gasto"/>
    <s v="Con Compromiso"/>
    <n v="500"/>
    <x v="1"/>
    <x v="22"/>
    <s v="ADQUISICIÓN DE BIENES Y SERVICIOS - SERVICIO DE INFORMACIÓN CATASTRAL - ACTUALIZACIÓN  Y GESTIÓN CATASTRAL  NACIONAL"/>
    <s v="Nación"/>
    <x v="0"/>
    <s v="CSF"/>
    <n v="18333918"/>
    <n v="11204061"/>
    <n v="29537979"/>
    <n v="11204061"/>
    <s v="PRESTACION DE SERVICIO DE APOYO A LA GESTION DESARROLLADA EN LOS PROCESOS CATASTRALES DE LA T. CUNDINAMARCA Y SUS UOC"/>
    <n v="1220"/>
    <s v="3620 "/>
    <s v="7420 "/>
    <s v="29220, 38020, 48720, 67520, 77720 "/>
    <s v="86349420, 112013620, 139027620, 177236020, 210619120 "/>
    <n v="0"/>
    <x v="1"/>
  </r>
  <r>
    <n v="1320"/>
    <n v="43895"/>
    <d v="2020-03-05T09:39:00"/>
    <s v="Gasto"/>
    <s v="Con Compromiso"/>
    <n v="500"/>
    <x v="1"/>
    <x v="22"/>
    <s v="ADQUISICIÓN DE BIENES Y SERVICIOS - SERVICIO DE INFORMACIÓN CATASTRAL - ACTUALIZACIÓN  Y GESTIÓN CATASTRAL  NACIONAL"/>
    <s v="Nación"/>
    <x v="0"/>
    <s v="CSF"/>
    <n v="23343057"/>
    <n v="0"/>
    <n v="23343057"/>
    <n v="0"/>
    <s v="PRESTACION DE SERVICIOS PERSONALES COMO TECNICO DE APOYO PARA REALIZAR LAS ACTIVIDADES AL RESPONSABLE DEL PROCESO DE CONSERVACION CATASTRAL Y EN LA DIRECCION TERRITORIAL CUNDINAMARCA Y SUS UOC"/>
    <n v="1320"/>
    <s v="3520 "/>
    <s v="6420 "/>
    <s v="28420, 28520, 37120, 48220, 64120, 77820 "/>
    <s v="86284420, 111065220, 138987820, 172409120, 211187320 "/>
    <n v="0"/>
    <x v="1"/>
  </r>
  <r>
    <n v="1420"/>
    <n v="43895"/>
    <d v="2020-03-05T09:56:00"/>
    <s v="Gasto"/>
    <s v="Con Compromiso"/>
    <n v="500"/>
    <x v="1"/>
    <x v="22"/>
    <s v="ADQUISICIÓN DE BIENES Y SERVICIOS - SERVICIO DE INFORMACIÓN CATASTRAL - ACTUALIZACIÓN  Y GESTIÓN CATASTRAL  NACIONAL"/>
    <s v="Nación"/>
    <x v="0"/>
    <s v="CSF"/>
    <n v="30276399"/>
    <n v="0"/>
    <n v="30276399"/>
    <n v="5536929"/>
    <s v="PRESTACION DE SERVICIOS PROFESIONALES PARA REALIZAR LAS ACTIVIDADES DE CONTROL Y APROBACION A LA CALIDAD GRAFICA Y ALFANUMERICA DE LAS ACTIVIDADES DE DIGITALIZACION Y GENERACION DE PRODUCTOS DE LA INFORMACION CATASTRAL EN LA T. CUNDINAMARCA Y SUS UOC"/>
    <n v="1420"/>
    <s v="10020 "/>
    <s v="16020 "/>
    <s v="67320, 77220 "/>
    <s v="175691020, 210657920 "/>
    <n v="0"/>
    <x v="1"/>
  </r>
  <r>
    <n v="1520"/>
    <n v="43895"/>
    <d v="2020-03-05T15:05:00"/>
    <s v="Gasto"/>
    <s v="Con Compromiso"/>
    <n v="500"/>
    <x v="1"/>
    <x v="22"/>
    <s v="ADQUISICIÓN DE BIENES Y SERVICIOS - SERVICIO DE INFORMACIÓN CATASTRAL - ACTUALIZACIÓN  Y GESTIÓN CATASTRAL  NACIONAL"/>
    <s v="Nación"/>
    <x v="2"/>
    <s v="CSF"/>
    <n v="16516920"/>
    <n v="0"/>
    <n v="16516920"/>
    <n v="4955076"/>
    <s v="PRESTACION DE SERVICIOS PERSONALES PARA EL SEGUIMIENTO DE LAS SOLICITUDES REALIZADAS EN EL MARCO DE LA POLITICA INTEGRAL DE REPARACION A VICTIMAS EN LA DIRECCION TERRITORIAL CUNDINAMARCA"/>
    <n v="1520"/>
    <s v="9920 "/>
    <s v="13320 "/>
    <s v="64920, 79020 "/>
    <s v="172406320, 214965120 "/>
    <n v="0"/>
    <x v="1"/>
  </r>
  <r>
    <n v="1620"/>
    <n v="43907"/>
    <d v="2020-03-17T13:38:00"/>
    <s v="Gasto"/>
    <s v="Con Compromiso"/>
    <n v="10"/>
    <x v="13"/>
    <x v="3"/>
    <s v="SUBSIDIO DE ALIMENTACIÓN"/>
    <s v="Nación"/>
    <x v="0"/>
    <s v="CSF"/>
    <n v="2266209"/>
    <n v="0"/>
    <n v="2266209"/>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6"/>
    <s v="BONIFICACIÓN POR SERVICIOS PRESTADOS"/>
    <s v="Nación"/>
    <x v="0"/>
    <s v="CSF"/>
    <n v="4700436"/>
    <n v="0"/>
    <n v="4700436"/>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7"/>
    <s v="PRIMA DE VACACIONES"/>
    <s v="Nación"/>
    <x v="0"/>
    <s v="CSF"/>
    <n v="2415843"/>
    <n v="0"/>
    <n v="2415843"/>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4"/>
    <s v="SUELDO BÁSICO"/>
    <s v="Nación"/>
    <x v="0"/>
    <s v="CSF"/>
    <n v="91977517"/>
    <n v="0"/>
    <n v="91977517"/>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9"/>
    <s v="BONIFICACIÓN ESPECIAL DE RECREACIÓN"/>
    <s v="Nación"/>
    <x v="0"/>
    <s v="CSF"/>
    <n v="200417"/>
    <n v="0"/>
    <n v="200417"/>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10"/>
    <s v="SUELDO DE VACACIONES"/>
    <s v="Nación"/>
    <x v="0"/>
    <s v="CSF"/>
    <n v="2472276"/>
    <n v="0"/>
    <n v="2472276"/>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21"/>
    <s v="INCAPACIDADES (NO DE PENSIONES)"/>
    <s v="Nación"/>
    <x v="0"/>
    <s v="CSF"/>
    <n v="1890157"/>
    <n v="0"/>
    <n v="1890157"/>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5"/>
    <s v="AUXILIO DE TRANSPORTE "/>
    <s v="Nación"/>
    <x v="0"/>
    <s v="CSF"/>
    <n v="3075335"/>
    <n v="0"/>
    <n v="3075335"/>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720"/>
    <n v="43907"/>
    <d v="2020-03-17T13:46:00"/>
    <s v="Gasto"/>
    <s v="Con Compromiso"/>
    <n v="10"/>
    <x v="13"/>
    <x v="11"/>
    <s v="PENSIONES"/>
    <s v="Nación"/>
    <x v="0"/>
    <s v="CSF"/>
    <n v="11000400"/>
    <n v="0"/>
    <n v="110004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6"/>
    <s v="SALUD"/>
    <s v="Nación"/>
    <x v="0"/>
    <s v="CSF"/>
    <n v="7792700"/>
    <n v="0"/>
    <n v="77927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4"/>
    <s v="CAJAS DE COMPENSACIÓN FAMILIAR"/>
    <s v="Nación"/>
    <x v="0"/>
    <s v="CSF"/>
    <n v="3809100"/>
    <n v="0"/>
    <n v="38091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2"/>
    <s v="APORTES GENERALES AL SISTEMA DE RIESGOS LABORALES"/>
    <s v="Nación"/>
    <x v="0"/>
    <s v="CSF"/>
    <n v="1431900"/>
    <n v="0"/>
    <n v="14319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5"/>
    <s v="APORTES AL ICBF"/>
    <s v="Nación"/>
    <x v="0"/>
    <s v="CSF"/>
    <n v="2857600"/>
    <n v="0"/>
    <n v="28576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3"/>
    <s v="APORTES AL SENA"/>
    <s v="Nación"/>
    <x v="0"/>
    <s v="CSF"/>
    <n v="1905200"/>
    <n v="0"/>
    <n v="19052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820"/>
    <n v="43937"/>
    <d v="2020-04-16T12:10:00"/>
    <s v="Gasto"/>
    <s v="Con Compromiso"/>
    <n v="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el proceso de Planeación y seguimiento al plan de acción del a Dirección Territorial Cundinamarca, en el marco de los lineamientos institucionales vigentes"/>
    <n v="1820"/>
    <s v="5420 "/>
    <s v="9520 "/>
    <s v="37920, 48620, 66020, 76520, 76820 "/>
    <s v="112028420, 139023920, 173772120, 210658920 "/>
    <n v="0"/>
    <x v="1"/>
  </r>
  <r>
    <n v="1920"/>
    <n v="43943"/>
    <d v="2020-04-22T15:13:00"/>
    <s v="Gasto"/>
    <s v="Con Compromiso"/>
    <n v="10"/>
    <x v="13"/>
    <x v="14"/>
    <s v="CAJAS DE COMPENSACIÓN FAMILIAR"/>
    <s v="Nación"/>
    <x v="0"/>
    <s v="CSF"/>
    <n v="3730700"/>
    <n v="0"/>
    <n v="37307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1"/>
    <s v="PENSIONES"/>
    <s v="Nación"/>
    <x v="0"/>
    <s v="CSF"/>
    <n v="1939800"/>
    <n v="0"/>
    <n v="19398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6"/>
    <s v="SALUD"/>
    <s v="Nación"/>
    <x v="0"/>
    <s v="CSF"/>
    <n v="7324900"/>
    <n v="0"/>
    <n v="73249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2"/>
    <s v="APORTES GENERALES AL SISTEMA DE RIESGOS LABORALES"/>
    <s v="Nación"/>
    <x v="0"/>
    <s v="CSF"/>
    <n v="1342500"/>
    <n v="0"/>
    <n v="13425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5"/>
    <s v="APORTES AL ICBF"/>
    <s v="Nación"/>
    <x v="0"/>
    <s v="CSF"/>
    <n v="2799100"/>
    <n v="0"/>
    <n v="27991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3"/>
    <s v="APORTES AL SENA"/>
    <s v="Nación"/>
    <x v="0"/>
    <s v="CSF"/>
    <n v="1865700"/>
    <n v="0"/>
    <n v="18657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2020"/>
    <n v="43943"/>
    <d v="2020-04-22T15:18:00"/>
    <s v="Gasto"/>
    <s v="Con Compromiso"/>
    <n v="10"/>
    <x v="13"/>
    <x v="5"/>
    <s v="AUXILIO DE TRANSPORTE "/>
    <s v="Nación"/>
    <x v="0"/>
    <s v="CSF"/>
    <n v="2982766"/>
    <n v="0"/>
    <n v="2982766"/>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6"/>
    <s v="BONIFICACIÓN POR SERVICIOS PRESTADOS"/>
    <s v="Nación"/>
    <x v="0"/>
    <s v="CSF"/>
    <n v="877184"/>
    <n v="0"/>
    <n v="877184"/>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7"/>
    <s v="PRIMA DE VACACIONES"/>
    <s v="Nación"/>
    <x v="0"/>
    <s v="CSF"/>
    <n v="1919519"/>
    <n v="0"/>
    <n v="1919519"/>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10"/>
    <s v="SUELDO DE VACACIONES"/>
    <s v="Nación"/>
    <x v="0"/>
    <s v="CSF"/>
    <n v="2009990"/>
    <n v="0"/>
    <n v="2009990"/>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4"/>
    <s v="SUELDO BÁSICO"/>
    <s v="Nación"/>
    <x v="0"/>
    <s v="CSF"/>
    <n v="83371015"/>
    <n v="0"/>
    <n v="83371015"/>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3"/>
    <s v="SUBSIDIO DE ALIMENTACIÓN"/>
    <s v="Nación"/>
    <x v="0"/>
    <s v="CSF"/>
    <n v="2136239"/>
    <n v="0"/>
    <n v="2136239"/>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9"/>
    <s v="BONIFICACIÓN ESPECIAL DE RECREACIÓN"/>
    <s v="Nación"/>
    <x v="0"/>
    <s v="CSF"/>
    <n v="166407"/>
    <n v="0"/>
    <n v="166407"/>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120"/>
    <n v="43956"/>
    <d v="2020-05-05T17:24:00"/>
    <s v="Gasto"/>
    <s v="Con Compromiso"/>
    <n v="510"/>
    <x v="2"/>
    <x v="23"/>
    <s v="ADQUISICIÓN DE BIENES Y SERVICIOS - SERVICIO DE AVALÚOS - ACTUALIZACIÓN  Y GESTIÓN CATASTRAL  NACIONAL"/>
    <s v="Propios"/>
    <x v="1"/>
    <s v="CSF"/>
    <n v="30000000"/>
    <n v="0"/>
    <n v="30000000"/>
    <n v="15000000"/>
    <s v="PRESTACION DE SERVICIOS PARA REALIZAR AVALUOS COMERCIALES"/>
    <n v="2120"/>
    <s v="7020 "/>
    <s v="-0"/>
    <s v="-0"/>
    <s v="-0"/>
    <n v="0"/>
    <x v="1"/>
  </r>
  <r>
    <n v="2220"/>
    <n v="43956"/>
    <d v="2020-05-05T17:32:00"/>
    <s v="Gasto"/>
    <s v="Con Compromiso"/>
    <n v="510"/>
    <x v="2"/>
    <x v="23"/>
    <s v="ADQUISICIÓN DE BIENES Y SERVICIOS - SERVICIO DE AVALÚOS - ACTUALIZACIÓN  Y GESTIÓN CATASTRAL  NACIONAL"/>
    <s v="Propios"/>
    <x v="1"/>
    <s v="CSF"/>
    <n v="31807890"/>
    <n v="0"/>
    <n v="31807890"/>
    <n v="11780700"/>
    <s v="PRESTACION DE SERVICIO, CONTROL DE CALIDAD A INFORMES DE AVALUOS"/>
    <n v="2220"/>
    <s v="12220 "/>
    <s v="21920 "/>
    <s v="80220 "/>
    <s v="213588120 "/>
    <n v="0"/>
    <x v="1"/>
  </r>
  <r>
    <n v="2320"/>
    <n v="43956"/>
    <d v="2020-05-05T17:36:00"/>
    <s v="Gasto"/>
    <s v="Generado"/>
    <n v="510"/>
    <x v="2"/>
    <x v="23"/>
    <s v="ADQUISICIÓN DE BIENES Y SERVICIOS - SERVICIO DE AVALÚOS - ACTUALIZACIÓN  Y GESTIÓN CATASTRAL  NACIONAL"/>
    <s v="Propios"/>
    <x v="1"/>
    <s v="CSF"/>
    <n v="3000000"/>
    <n v="0"/>
    <n v="3000000"/>
    <n v="3000000"/>
    <s v="CONTRATACION PRESTACION DE SERVICIOS PARA REALIZAR CONTROL DE CALIDAD A LOS INFORMES DE AVALUOS "/>
    <n v="2320"/>
    <s v="-0"/>
    <s v="-0"/>
    <s v="-0"/>
    <s v="-0"/>
    <n v="0"/>
    <x v="1"/>
  </r>
  <r>
    <n v="2420"/>
    <n v="43957"/>
    <d v="2020-05-06T18:35:00"/>
    <s v="Gasto"/>
    <s v="Con Compromiso"/>
    <n v="10"/>
    <x v="13"/>
    <x v="14"/>
    <s v="CAJAS DE COMPENSACIÓN FAMILIAR"/>
    <s v="Nación"/>
    <x v="0"/>
    <s v="CSF"/>
    <n v="369300"/>
    <n v="0"/>
    <n v="3693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6"/>
    <s v="SALUD"/>
    <s v="Nación"/>
    <x v="0"/>
    <s v="CSF"/>
    <n v="725133"/>
    <n v="0"/>
    <n v="725133"/>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5"/>
    <s v="APORTES AL ICBF"/>
    <s v="Nación"/>
    <x v="0"/>
    <s v="CSF"/>
    <n v="276500"/>
    <n v="0"/>
    <n v="2765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1"/>
    <s v="PENSIONES"/>
    <s v="Nación"/>
    <x v="0"/>
    <s v="CSF"/>
    <n v="763567"/>
    <n v="0"/>
    <n v="763567"/>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2"/>
    <s v="APORTES GENERALES AL SISTEMA DE RIESGOS LABORALES"/>
    <s v="Nación"/>
    <x v="0"/>
    <s v="CSF"/>
    <n v="131700"/>
    <n v="0"/>
    <n v="1317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3"/>
    <s v="APORTES AL SENA"/>
    <s v="Nación"/>
    <x v="0"/>
    <s v="CSF"/>
    <n v="184000"/>
    <n v="0"/>
    <n v="1840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520"/>
    <n v="43962"/>
    <d v="2020-05-11T10:34:00"/>
    <s v="Gasto"/>
    <s v="Generado"/>
    <n v="200"/>
    <x v="3"/>
    <x v="27"/>
    <s v="ADQUISICIÓN DE BIENES Y SERVICIOS - SEDES MANTENIDAS - FORTALECIMIENTO DE LA INFRAESTRUCTURA FÍSICA DEL IGAC A NIVEL  NACIONAL"/>
    <s v="Nación"/>
    <x v="0"/>
    <s v="CSF"/>
    <n v="4921253"/>
    <n v="0"/>
    <n v="4921253"/>
    <n v="4921253"/>
    <s v="MANTENIMIENTO VENTANILLAS "/>
    <n v="2520"/>
    <s v="-0"/>
    <s v="-0"/>
    <s v="-0"/>
    <s v="-0"/>
    <n v="0"/>
    <x v="1"/>
  </r>
  <r>
    <n v="2620"/>
    <n v="43971"/>
    <d v="2020-05-20T19:17:00"/>
    <s v="Gasto"/>
    <s v="Con Compromiso"/>
    <n v="10"/>
    <x v="13"/>
    <x v="11"/>
    <s v="PENSIONES"/>
    <s v="Nación"/>
    <x v="0"/>
    <s v="CSF"/>
    <n v="10467300"/>
    <n v="0"/>
    <n v="104673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3"/>
    <s v="APORTES AL SENA"/>
    <s v="Nación"/>
    <x v="0"/>
    <s v="CSF"/>
    <n v="2109400"/>
    <n v="0"/>
    <n v="21094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6"/>
    <s v="SALUD"/>
    <s v="Nación"/>
    <x v="0"/>
    <s v="CSF"/>
    <n v="7415600"/>
    <n v="0"/>
    <n v="74156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4"/>
    <s v="CAJAS DE COMPENSACIÓN FAMILIAR"/>
    <s v="Nación"/>
    <x v="0"/>
    <s v="CSF"/>
    <n v="4217700"/>
    <n v="0"/>
    <n v="42177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5"/>
    <s v="APORTES AL ICBF"/>
    <s v="Nación"/>
    <x v="0"/>
    <s v="CSF"/>
    <n v="3164400"/>
    <n v="0"/>
    <n v="31644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2"/>
    <s v="APORTES GENERALES AL SISTEMA DE RIESGOS LABORALES"/>
    <s v="Nación"/>
    <x v="0"/>
    <s v="CSF"/>
    <n v="1348800"/>
    <n v="0"/>
    <n v="13488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720"/>
    <n v="43972"/>
    <d v="2020-05-21T13:33:00"/>
    <s v="Gasto"/>
    <s v="Con Compromiso"/>
    <n v="10"/>
    <x v="13"/>
    <x v="3"/>
    <s v="SUBSIDIO DE ALIMENTACIÓN"/>
    <s v="Nación"/>
    <x v="0"/>
    <s v="CSF"/>
    <n v="1991821"/>
    <n v="0"/>
    <n v="1991821"/>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5"/>
    <s v="AUXILIO DE TRANSPORTE "/>
    <s v="Nación"/>
    <x v="0"/>
    <s v="CSF"/>
    <n v="2756487"/>
    <n v="0"/>
    <n v="2756487"/>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10"/>
    <s v="SUELDO DE VACACIONES"/>
    <s v="Nación"/>
    <x v="0"/>
    <s v="CSF"/>
    <n v="14934035"/>
    <n v="0"/>
    <n v="14934035"/>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21"/>
    <s v="INCAPACIDADES (NO DE PENSIONES)"/>
    <s v="Nación"/>
    <x v="0"/>
    <s v="CSF"/>
    <n v="778027"/>
    <n v="0"/>
    <n v="778027"/>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6"/>
    <s v="BONIFICACIÓN POR SERVICIOS PRESTADOS"/>
    <s v="Nación"/>
    <x v="0"/>
    <s v="CSF"/>
    <n v="2133365"/>
    <n v="0"/>
    <n v="2133365"/>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9"/>
    <s v="BONIFICACIÓN ESPECIAL DE RECREACIÓN"/>
    <s v="Nación"/>
    <x v="0"/>
    <s v="CSF"/>
    <n v="1105815"/>
    <n v="0"/>
    <n v="1105815"/>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4"/>
    <s v="SUELDO BÁSICO"/>
    <s v="Nación"/>
    <x v="0"/>
    <s v="CSF"/>
    <n v="82702254"/>
    <n v="0"/>
    <n v="82702254"/>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7"/>
    <s v="PRIMA DE VACACIONES"/>
    <s v="Nación"/>
    <x v="0"/>
    <s v="CSF"/>
    <n v="13900199"/>
    <n v="0"/>
    <n v="13900199"/>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820"/>
    <n v="43985"/>
    <d v="2020-06-03T17:54:00"/>
    <s v="Gasto"/>
    <s v="Con Compromiso"/>
    <n v="10"/>
    <x v="13"/>
    <x v="26"/>
    <s v="PRIMA DE SERVICIO"/>
    <s v="Nación"/>
    <x v="0"/>
    <s v="CSF"/>
    <n v="95683982"/>
    <n v="0"/>
    <n v="95683982"/>
    <n v="0"/>
    <s v="PAGO PRIMA DE SERVICIOS FUNCIONARIOS "/>
    <n v="2820"/>
    <s v="10520 "/>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
    <n v="0"/>
    <x v="0"/>
  </r>
  <r>
    <n v="2920"/>
    <n v="44001"/>
    <d v="2020-06-19T13:49:00"/>
    <s v="Gasto"/>
    <s v="Con Compromiso"/>
    <n v="10"/>
    <x v="13"/>
    <x v="15"/>
    <s v="APORTES AL ICBF"/>
    <s v="Nación"/>
    <x v="0"/>
    <s v="CSF"/>
    <n v="5529600"/>
    <n v="0"/>
    <n v="55296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2"/>
    <s v="APORTES GENERALES AL SISTEMA DE RIESGOS LABORALES"/>
    <s v="Nación"/>
    <x v="0"/>
    <s v="CSF"/>
    <n v="1256400"/>
    <n v="0"/>
    <n v="12564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4"/>
    <s v="CAJAS DE COMPENSACIÓN FAMILIAR"/>
    <s v="Nación"/>
    <x v="0"/>
    <s v="CSF"/>
    <n v="7371900"/>
    <n v="0"/>
    <n v="73719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1"/>
    <s v="PENSIONES"/>
    <s v="Nación"/>
    <x v="0"/>
    <s v="CSF"/>
    <n v="10530900"/>
    <n v="0"/>
    <n v="105309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6"/>
    <s v="SALUD"/>
    <s v="Nación"/>
    <x v="0"/>
    <s v="CSF"/>
    <n v="7459500"/>
    <n v="0"/>
    <n v="74595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3"/>
    <s v="APORTES AL SENA"/>
    <s v="Nación"/>
    <x v="0"/>
    <s v="CSF"/>
    <n v="3687500"/>
    <n v="0"/>
    <n v="36875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3020"/>
    <n v="44001"/>
    <d v="2020-06-19T14:42:00"/>
    <s v="Gasto"/>
    <s v="Con Compromiso"/>
    <n v="10"/>
    <x v="13"/>
    <x v="6"/>
    <s v="BONIFICACIÓN POR SERVICIOS PRESTADOS"/>
    <s v="Nación"/>
    <x v="0"/>
    <s v="CSF"/>
    <n v="4377929"/>
    <n v="0"/>
    <n v="4377929"/>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9"/>
    <s v="BONIFICACIÓN ESPECIAL DE RECREACIÓN"/>
    <s v="Nación"/>
    <x v="0"/>
    <s v="CSF"/>
    <n v="230427"/>
    <n v="0"/>
    <n v="230427"/>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4"/>
    <s v="SUELDO BÁSICO"/>
    <s v="Nación"/>
    <x v="0"/>
    <s v="CSF"/>
    <n v="73216294"/>
    <n v="0"/>
    <n v="73216294"/>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21"/>
    <s v="INCAPACIDADES (NO DE PENSIONES)"/>
    <s v="Nación"/>
    <x v="0"/>
    <s v="CSF"/>
    <n v="907698"/>
    <n v="0"/>
    <n v="907698"/>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3"/>
    <s v="SUBSIDIO DE ALIMENTACIÓN"/>
    <s v="Nación"/>
    <x v="0"/>
    <s v="CSF"/>
    <n v="1849722"/>
    <n v="0"/>
    <n v="1849722"/>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5"/>
    <s v="AUXILIO DE TRANSPORTE "/>
    <s v="Nación"/>
    <x v="0"/>
    <s v="CSF"/>
    <n v="2657061"/>
    <n v="0"/>
    <n v="2657061"/>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7"/>
    <s v="PRIMA DE VACACIONES"/>
    <s v="Nación"/>
    <x v="0"/>
    <s v="CSF"/>
    <n v="2471261"/>
    <n v="0"/>
    <n v="2471261"/>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10"/>
    <s v="SUELDO DE VACACIONES"/>
    <s v="Nación"/>
    <x v="0"/>
    <s v="CSF"/>
    <n v="1419589"/>
    <n v="0"/>
    <n v="1419589"/>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36"/>
    <s v="LICENCIAS DE MATERNIDAD Y PATERNIDAD (NO DE PENSIONES)"/>
    <s v="Nación"/>
    <x v="0"/>
    <s v="CSF"/>
    <n v="1802642"/>
    <n v="0"/>
    <n v="1802642"/>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39"/>
    <s v="INDEMNIZACIÓN POR VACACIONES"/>
    <s v="Nación"/>
    <x v="0"/>
    <s v="CSF"/>
    <n v="1030222"/>
    <n v="0"/>
    <n v="1030222"/>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120"/>
    <n v="44033"/>
    <d v="2020-07-21T17:41:00"/>
    <s v="Gasto"/>
    <s v="Con Compromiso"/>
    <n v="10"/>
    <x v="13"/>
    <x v="4"/>
    <s v="SUELDO BÁSICO"/>
    <s v="Nación"/>
    <x v="0"/>
    <s v="CSF"/>
    <n v="72781174"/>
    <n v="0"/>
    <n v="72781174"/>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6"/>
    <s v="BONIFICACIÓN POR SERVICIOS PRESTADOS"/>
    <s v="Nación"/>
    <x v="0"/>
    <s v="CSF"/>
    <n v="2649976"/>
    <n v="0"/>
    <n v="2649976"/>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28"/>
    <s v="AUXILIO DE CONECTIVIDAD DIGITAL "/>
    <s v="Nación"/>
    <x v="0"/>
    <s v="CSF"/>
    <n v="2650205"/>
    <n v="0"/>
    <n v="2650205"/>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10"/>
    <s v="SUELDO DE VACACIONES"/>
    <s v="Nación"/>
    <x v="0"/>
    <s v="CSF"/>
    <n v="8721141"/>
    <n v="0"/>
    <n v="8721141"/>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21"/>
    <s v="INCAPACIDADES (NO DE PENSIONES)"/>
    <s v="Nación"/>
    <x v="0"/>
    <s v="CSF"/>
    <n v="2219322"/>
    <n v="0"/>
    <n v="2219322"/>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3"/>
    <s v="SUBSIDIO DE ALIMENTACIÓN"/>
    <s v="Nación"/>
    <x v="0"/>
    <s v="CSF"/>
    <n v="1887262"/>
    <n v="0"/>
    <n v="1887262"/>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7"/>
    <s v="PRIMA DE VACACIONES"/>
    <s v="Nación"/>
    <x v="0"/>
    <s v="CSF"/>
    <n v="7112700"/>
    <n v="0"/>
    <n v="7112700"/>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9"/>
    <s v="BONIFICACIÓN ESPECIAL DE RECREACIÓN"/>
    <s v="Nación"/>
    <x v="0"/>
    <s v="CSF"/>
    <n v="645847"/>
    <n v="0"/>
    <n v="645847"/>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36"/>
    <s v="LICENCIAS DE MATERNIDAD Y PATERNIDAD (NO DE PENSIONES)"/>
    <s v="Nación"/>
    <x v="0"/>
    <s v="CSF"/>
    <n v="1789423"/>
    <n v="0"/>
    <n v="1789423"/>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220"/>
    <n v="44033"/>
    <d v="2020-07-21T18:26:00"/>
    <s v="Gasto"/>
    <s v="Con Compromiso"/>
    <n v="10"/>
    <x v="13"/>
    <x v="11"/>
    <s v="PENSIONES"/>
    <s v="Nación"/>
    <x v="0"/>
    <s v="CSF"/>
    <n v="10237900"/>
    <n v="0"/>
    <n v="102379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5"/>
    <s v="APORTES AL ICBF"/>
    <s v="Nación"/>
    <x v="0"/>
    <s v="CSF"/>
    <n v="2812200"/>
    <n v="0"/>
    <n v="28122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3"/>
    <s v="APORTES AL SENA"/>
    <s v="Nación"/>
    <x v="0"/>
    <s v="CSF"/>
    <n v="1874800"/>
    <n v="0"/>
    <n v="18748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4"/>
    <s v="CAJAS DE COMPENSACIÓN FAMILIAR"/>
    <s v="Nación"/>
    <x v="0"/>
    <s v="CSF"/>
    <n v="3748200"/>
    <n v="0"/>
    <n v="37482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6"/>
    <s v="SALUD"/>
    <s v="Nación"/>
    <x v="0"/>
    <s v="CSF"/>
    <n v="7252600"/>
    <n v="0"/>
    <n v="72526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2"/>
    <s v="APORTES GENERALES AL SISTEMA DE RIESGOS LABORALES"/>
    <s v="Nación"/>
    <x v="0"/>
    <s v="CSF"/>
    <n v="1240000"/>
    <n v="0"/>
    <n v="12400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120"/>
    <n v="43838"/>
    <d v="2020-01-08T08:25:00"/>
    <s v="Gasto"/>
    <s v="Con Compromiso"/>
    <n v="11"/>
    <x v="14"/>
    <x v="0"/>
    <s v="SERVICIOS DE DISTRIBUCIÓN DE ELECTRICIDAD, GAS Y AGUA (POR CUENTA PROPIA)"/>
    <s v="Nación"/>
    <x v="0"/>
    <s v="CSF"/>
    <n v="31000000"/>
    <n v="0"/>
    <n v="31000000"/>
    <n v="0"/>
    <s v="SERVICIOS PUBLICOS PARA LA VIGENCIA 2020"/>
    <n v="120"/>
    <s v="120, 220, 320 "/>
    <s v="120, 220, 320 "/>
    <s v="120, 220, 320, 3820, 4020, 4120, 7220, 7720, 7820, 12120, 12220, 12320, 16220, 17720, 17820, 23020, 23120, 23220, 27020, 27120, 27220, 30820, 30920 "/>
    <s v="4561220, 4639920, 5005920, 21939820, 27049020, 27701120, 48819620, 60316820, 60661420, 91284220, 91284820, 96013420, 116705320, 121591820, 121595820, 150166920, 155907320, 155908220, 178887420, 183605420, 188949820, 213966120, 213967020 "/>
    <n v="0"/>
    <x v="0"/>
  </r>
  <r>
    <n v="120"/>
    <n v="43838"/>
    <d v="2020-01-08T08:25:00"/>
    <s v="Gasto"/>
    <s v="Con Compromiso"/>
    <n v="11"/>
    <x v="14"/>
    <x v="1"/>
    <s v="SERVICIOS DE TELECOMUNICACIONES, TRANSMISIÓN Y SUMINISTRO DE INFORMACIÓN"/>
    <s v="Nación"/>
    <x v="0"/>
    <s v="CSF"/>
    <n v="2200000"/>
    <n v="0"/>
    <n v="2200000"/>
    <n v="0"/>
    <s v="SERVICIOS PUBLICOS PARA LA VIGENCIA 2020"/>
    <n v="120"/>
    <s v="120, 220, 320 "/>
    <s v="120, 220, 320 "/>
    <s v="120, 220, 320, 3820, 4020, 4120, 7220, 7720, 7820, 12120, 12220, 12320, 16220, 17720, 17820, 23020, 23120, 23220, 27020, 27120, 27220, 30820, 30920 "/>
    <s v="4561220, 4639920, 5005920, 21939820, 27049020, 27701120, 48819620, 60316820, 60661420, 91284220, 91284820, 96013420, 116705320, 121591820, 121595820, 150166920, 155907320, 155908220, 178887420, 183605420, 188949820, 213966120, 213967020 "/>
    <n v="0"/>
    <x v="0"/>
  </r>
  <r>
    <n v="120"/>
    <n v="43838"/>
    <d v="2020-01-08T08:25:00"/>
    <s v="Gasto"/>
    <s v="Con Compromiso"/>
    <n v="11"/>
    <x v="14"/>
    <x v="2"/>
    <s v="SERVICIOS DE ALCANTARILLADO, RECOLECCIÓN, TRATAMIENTO Y DISPOSICIÓN DE DESECHOS Y OTROS SERVICIOS DE SANEAMIENTO AMBIENTAL"/>
    <s v="Nación"/>
    <x v="0"/>
    <s v="CSF"/>
    <n v="200000"/>
    <n v="0"/>
    <n v="200000"/>
    <n v="0"/>
    <s v="SERVICIOS PUBLICOS PARA LA VIGENCIA 2020"/>
    <n v="120"/>
    <s v="120, 220, 320 "/>
    <s v="120, 220, 320 "/>
    <s v="120, 220, 320, 3820, 4020, 4120, 7220, 7720, 7820, 12120, 12220, 12320, 16220, 17720, 17820, 23020, 23120, 23220, 27020, 27120, 27220, 30820, 30920 "/>
    <s v="4561220, 4639920, 5005920, 21939820, 27049020, 27701120, 48819620, 60316820, 60661420, 91284220, 91284820, 96013420, 116705320, 121591820, 121595820, 150166920, 155907320, 155908220, 178887420, 183605420, 188949820, 213966120, 213967020 "/>
    <n v="0"/>
    <x v="0"/>
  </r>
  <r>
    <n v="220"/>
    <n v="43838"/>
    <d v="2020-01-08T08:54:00"/>
    <s v="Gasto"/>
    <s v="Con Compromiso"/>
    <n v="11"/>
    <x v="14"/>
    <x v="20"/>
    <s v="IMPUESTO DE INDUSTRIA Y COMERCIO"/>
    <s v="Propios"/>
    <x v="1"/>
    <s v="CSF"/>
    <n v="1230000"/>
    <n v="0"/>
    <n v="1230000"/>
    <n v="0"/>
    <s v="IMPUESTO DE INDUSTRIA Y COMERCIO PARA LA VIGENCIA 2020"/>
    <n v="220"/>
    <s v="420 "/>
    <s v="520 "/>
    <s v="3720, 7620, 16120, 17520, 26920 "/>
    <s v="20273520, 54160120, 111142620, 114383520, 117848920, 177618920 "/>
    <n v="0"/>
    <x v="0"/>
  </r>
  <r>
    <n v="320"/>
    <n v="43851"/>
    <d v="2020-01-21T08:18:00"/>
    <s v="Gasto"/>
    <s v="Con Compromiso"/>
    <n v="11"/>
    <x v="14"/>
    <x v="7"/>
    <s v="PRIMA DE VACACIONES"/>
    <s v="Nación"/>
    <x v="0"/>
    <s v="CSF"/>
    <n v="977987"/>
    <n v="0"/>
    <n v="977987"/>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1"/>
    <s v="PENSIONES"/>
    <s v="Nación"/>
    <x v="0"/>
    <s v="CSF"/>
    <n v="3688600"/>
    <n v="0"/>
    <n v="36886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2"/>
    <s v="APORTES GENERALES AL SISTEMA DE RIESGOS LABORALES"/>
    <s v="Nación"/>
    <x v="0"/>
    <s v="CSF"/>
    <n v="368300"/>
    <n v="0"/>
    <n v="3683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3"/>
    <s v="APORTES AL SENA"/>
    <s v="Nación"/>
    <x v="0"/>
    <s v="CSF"/>
    <n v="653800"/>
    <n v="0"/>
    <n v="6538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9"/>
    <s v="BONIFICACIÓN ESPECIAL DE RECREACIÓN"/>
    <s v="Nación"/>
    <x v="0"/>
    <s v="CSF"/>
    <n v="110493"/>
    <n v="0"/>
    <n v="110493"/>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6"/>
    <s v="SALUD"/>
    <s v="Nación"/>
    <x v="0"/>
    <s v="CSF"/>
    <n v="2612700"/>
    <n v="0"/>
    <n v="26127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0"/>
    <s v="SUELDO DE VACACIONES"/>
    <s v="Nación"/>
    <x v="0"/>
    <s v="CSF"/>
    <n v="1236455"/>
    <n v="0"/>
    <n v="1236455"/>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3"/>
    <s v="SUBSIDIO DE ALIMENTACIÓN"/>
    <s v="Nación"/>
    <x v="0"/>
    <s v="CSF"/>
    <n v="435954"/>
    <n v="0"/>
    <n v="435954"/>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4"/>
    <s v="CAJAS DE COMPENSACIÓN FAMILIAR"/>
    <s v="Nación"/>
    <x v="0"/>
    <s v="CSF"/>
    <n v="1306900"/>
    <n v="0"/>
    <n v="13069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8"/>
    <s v="PRIMA TÉCNICA NO SALARIAL"/>
    <s v="Nación"/>
    <x v="0"/>
    <s v="CSF"/>
    <n v="2240265"/>
    <n v="0"/>
    <n v="2240265"/>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4"/>
    <s v="SUELDO BÁSICO"/>
    <s v="Nación"/>
    <x v="0"/>
    <s v="CSF"/>
    <n v="27713538"/>
    <n v="0"/>
    <n v="27713538"/>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5"/>
    <s v="AUXILIO DE TRANSPORTE "/>
    <s v="Nación"/>
    <x v="0"/>
    <s v="CSF"/>
    <n v="507414"/>
    <n v="0"/>
    <n v="507414"/>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5"/>
    <s v="APORTES AL ICBF"/>
    <s v="Nación"/>
    <x v="0"/>
    <s v="CSF"/>
    <n v="980600"/>
    <n v="0"/>
    <n v="9806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420"/>
    <n v="43859"/>
    <d v="2020-01-29T14:54:00"/>
    <s v="Gasto"/>
    <s v="Con Compromiso"/>
    <n v="11"/>
    <x v="14"/>
    <x v="24"/>
    <s v="IMPUESTO PREDIAL Y SOBRETASA AMBIENTAL"/>
    <s v="Nación"/>
    <x v="0"/>
    <s v="CSF"/>
    <n v="5875819"/>
    <n v="0"/>
    <n v="5875819"/>
    <n v="0"/>
    <s v="IMPUESTO PREDIAL VIGENCIA 2020"/>
    <n v="420"/>
    <s v="820 "/>
    <s v="420 "/>
    <s v="3620 "/>
    <s v="16995020 "/>
    <n v="0"/>
    <x v="0"/>
  </r>
  <r>
    <n v="520"/>
    <n v="43872"/>
    <d v="2020-02-11T13:17:00"/>
    <s v="Gasto"/>
    <s v="Con Compromiso"/>
    <n v="11"/>
    <x v="14"/>
    <x v="19"/>
    <s v="VIÁTICOS DE LOS FUNCIONARIOS EN COMISIÓN"/>
    <s v="Nación"/>
    <x v="0"/>
    <s v="CSF"/>
    <n v="645800"/>
    <n v="0"/>
    <n v="645800"/>
    <n v="0"/>
    <s v="VIATICOS Y GASTOS DE COMISION A FUNCIONARIOS"/>
    <n v="520"/>
    <s v="920 "/>
    <s v="720 "/>
    <s v="3920 "/>
    <s v="24619420 "/>
    <n v="0"/>
    <x v="0"/>
  </r>
  <r>
    <n v="520"/>
    <n v="43872"/>
    <d v="2020-02-11T13:17:00"/>
    <s v="Gasto"/>
    <s v="Con Compromiso"/>
    <n v="11"/>
    <x v="14"/>
    <x v="18"/>
    <s v="SERVICIOS DE TRANSPORTE DE PASAJEROS"/>
    <s v="Nación"/>
    <x v="0"/>
    <s v="CSF"/>
    <n v="78400"/>
    <n v="0"/>
    <n v="78400"/>
    <n v="0"/>
    <s v="VIATICOS Y GASTOS DE COMISION A FUNCIONARIOS"/>
    <n v="520"/>
    <s v="920 "/>
    <s v="720 "/>
    <s v="3920 "/>
    <s v="24619420 "/>
    <n v="0"/>
    <x v="0"/>
  </r>
  <r>
    <n v="620"/>
    <n v="43878"/>
    <d v="2020-02-17T16:11:00"/>
    <s v="Gasto"/>
    <s v="Con Compromiso"/>
    <n v="500"/>
    <x v="1"/>
    <x v="22"/>
    <s v="ADQUISICIÓN DE BIENES Y SERVICIOS - SERVICIO DE INFORMACIÓN CATASTRAL - ACTUALIZACIÓN  Y GESTIÓN CATASTRAL  NACIONAL"/>
    <s v="Nación"/>
    <x v="2"/>
    <s v="CSF"/>
    <n v="7404302"/>
    <n v="0"/>
    <n v="7404302"/>
    <n v="7204559"/>
    <s v="VIATICOS PROCESO DE CONSERVACION"/>
    <n v="620"/>
    <s v="1220, 1320 "/>
    <s v="1120, 1220 "/>
    <s v="7020, 7120 "/>
    <s v="46860820, 46861920 "/>
    <n v="0"/>
    <x v="1"/>
  </r>
  <r>
    <n v="720"/>
    <n v="43878"/>
    <d v="2020-02-17T16:17:00"/>
    <s v="Gasto"/>
    <s v="Generado"/>
    <n v="500"/>
    <x v="1"/>
    <x v="22"/>
    <s v="ADQUISICIÓN DE BIENES Y SERVICIOS - SERVICIO DE INFORMACIÓN CATASTRAL - ACTUALIZACIÓN  Y GESTIÓN CATASTRAL  NACIONAL"/>
    <s v="Nación"/>
    <x v="2"/>
    <s v="CSF"/>
    <n v="3000000"/>
    <n v="150000"/>
    <n v="3150000"/>
    <n v="3150000"/>
    <s v="Viáticos Proceso  Politica de Tierras y Ley de Víctimas"/>
    <n v="720"/>
    <s v="-0"/>
    <s v="-0"/>
    <s v="-0"/>
    <s v="-0"/>
    <n v="0"/>
    <x v="1"/>
  </r>
  <r>
    <n v="820"/>
    <n v="43878"/>
    <d v="2020-02-17T16:19:00"/>
    <s v="Gasto"/>
    <s v="Con Compromiso"/>
    <n v="510"/>
    <x v="2"/>
    <x v="23"/>
    <s v="ADQUISICIÓN DE BIENES Y SERVICIOS - SERVICIO DE AVALÚOS - ACTUALIZACIÓN  Y GESTIÓN CATASTRAL  NACIONAL"/>
    <s v="Propios"/>
    <x v="1"/>
    <s v="CSF"/>
    <n v="4000000"/>
    <n v="0"/>
    <n v="4000000"/>
    <n v="3264753"/>
    <s v="Viáticos Proceso  de Avaluos "/>
    <n v="820"/>
    <s v="1420, 1520, 1620 "/>
    <s v="1420, 1520, 1620 "/>
    <s v="7320, 7420, 7520 "/>
    <s v="52624620, 52626720, 52631320 "/>
    <n v="0"/>
    <x v="1"/>
  </r>
  <r>
    <n v="920"/>
    <n v="43881"/>
    <d v="2020-02-20T10:04:00"/>
    <s v="Gasto"/>
    <s v="Con Compromiso"/>
    <n v="11"/>
    <x v="14"/>
    <x v="3"/>
    <s v="SUBSIDIO DE ALIMENTACIÓN"/>
    <s v="Nación"/>
    <x v="0"/>
    <s v="CSF"/>
    <n v="494640"/>
    <n v="0"/>
    <n v="494640"/>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920"/>
    <n v="43881"/>
    <d v="2020-02-20T10:04:00"/>
    <s v="Gasto"/>
    <s v="Con Compromiso"/>
    <n v="11"/>
    <x v="14"/>
    <x v="4"/>
    <s v="SUELDO BÁSICO"/>
    <s v="Nación"/>
    <x v="0"/>
    <s v="CSF"/>
    <n v="29025513"/>
    <n v="0"/>
    <n v="29025513"/>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920"/>
    <n v="43881"/>
    <d v="2020-02-20T10:04:00"/>
    <s v="Gasto"/>
    <s v="Con Compromiso"/>
    <n v="11"/>
    <x v="14"/>
    <x v="5"/>
    <s v="AUXILIO DE TRANSPORTE "/>
    <s v="Nación"/>
    <x v="0"/>
    <s v="CSF"/>
    <n v="668551"/>
    <n v="0"/>
    <n v="668551"/>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920"/>
    <n v="43881"/>
    <d v="2020-02-20T10:04:00"/>
    <s v="Gasto"/>
    <s v="Con Compromiso"/>
    <n v="11"/>
    <x v="14"/>
    <x v="8"/>
    <s v="PRIMA TÉCNICA NO SALARIAL"/>
    <s v="Nación"/>
    <x v="0"/>
    <s v="CSF"/>
    <n v="2240265"/>
    <n v="0"/>
    <n v="2240265"/>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1020"/>
    <n v="43881"/>
    <d v="2020-02-20T10:06:00"/>
    <s v="Gasto"/>
    <s v="Con Compromiso"/>
    <n v="11"/>
    <x v="14"/>
    <x v="16"/>
    <s v="SALUD"/>
    <s v="Nación"/>
    <x v="0"/>
    <s v="CSF"/>
    <n v="2612800"/>
    <n v="0"/>
    <n v="26128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2"/>
    <s v="APORTES GENERALES AL SISTEMA DE RIESGOS LABORALES"/>
    <s v="Nación"/>
    <x v="0"/>
    <s v="CSF"/>
    <n v="374000"/>
    <n v="0"/>
    <n v="3740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3"/>
    <s v="APORTES AL SENA"/>
    <s v="Nación"/>
    <x v="0"/>
    <s v="CSF"/>
    <n v="638700"/>
    <n v="0"/>
    <n v="6387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1"/>
    <s v="PENSIONES"/>
    <s v="Nación"/>
    <x v="0"/>
    <s v="CSF"/>
    <n v="3688700"/>
    <n v="0"/>
    <n v="36887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4"/>
    <s v="CAJAS DE COMPENSACIÓN FAMILIAR"/>
    <s v="Nación"/>
    <x v="0"/>
    <s v="CSF"/>
    <n v="1276800"/>
    <n v="0"/>
    <n v="12768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5"/>
    <s v="APORTES AL ICBF"/>
    <s v="Nación"/>
    <x v="0"/>
    <s v="CSF"/>
    <n v="958000"/>
    <n v="0"/>
    <n v="9580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120"/>
    <n v="43894"/>
    <d v="2020-03-04T08:03:00"/>
    <s v="Gasto"/>
    <s v="Con Compromiso"/>
    <n v="500"/>
    <x v="1"/>
    <x v="22"/>
    <s v="ADQUISICIÓN DE BIENES Y SERVICIOS - SERVICIO DE INFORMACIÓN CATASTRAL - ACTUALIZACIÓN  Y GESTIÓN CATASTRAL  NACIONAL"/>
    <s v="Nación"/>
    <x v="0"/>
    <s v="CSF"/>
    <n v="125354400"/>
    <n v="0"/>
    <n v="125354400"/>
    <n v="2808699"/>
    <s v="CONTRATACION PRESTACION DE SERVICIOS PROCESO DE CONSERVACION CATASTRAL"/>
    <n v="1120"/>
    <s v="1720, 1820, 1920, 2020, 2120, 2220 "/>
    <s v="2520, 2620, 2720, 2820, 2920, 3020 "/>
    <s v="11520, 11620, 11720, 11820, 11920, 12020, 15520, 15620, 15720, 15820, 15920, 16020, 20820, 20920, 21020, 21120, 21220, 21320, 26220, 26320, 26420, 26520, 26620, 26720, 30120, 30220, 30320, 30420, 30520, 30620 "/>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
    <n v="0"/>
    <x v="1"/>
  </r>
  <r>
    <n v="1220"/>
    <n v="43910"/>
    <d v="2020-03-20T09:47:00"/>
    <s v="Gasto"/>
    <s v="Con Compromiso"/>
    <n v="11"/>
    <x v="14"/>
    <x v="3"/>
    <s v="SUBSIDIO DE ALIMENTACIÓN"/>
    <s v="Nación"/>
    <x v="0"/>
    <s v="CSF"/>
    <n v="642539"/>
    <n v="0"/>
    <n v="642539"/>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5"/>
    <s v="AUXILIO DE TRANSPORTE "/>
    <s v="Nación"/>
    <x v="0"/>
    <s v="CSF"/>
    <n v="963399"/>
    <n v="0"/>
    <n v="963399"/>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7"/>
    <s v="PRIMA DE VACACIONES"/>
    <s v="Nación"/>
    <x v="0"/>
    <s v="CSF"/>
    <n v="2658139"/>
    <n v="0"/>
    <n v="2658139"/>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4"/>
    <s v="SUELDO BÁSICO"/>
    <s v="Nación"/>
    <x v="0"/>
    <s v="CSF"/>
    <n v="35217280"/>
    <n v="0"/>
    <n v="35217280"/>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10"/>
    <s v="SUELDO DE VACACIONES"/>
    <s v="Nación"/>
    <x v="0"/>
    <s v="CSF"/>
    <n v="2758092"/>
    <n v="0"/>
    <n v="2758092"/>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6"/>
    <s v="BONIFICACIÓN POR SERVICIOS PRESTADOS"/>
    <s v="Nación"/>
    <x v="0"/>
    <s v="CSF"/>
    <n v="877184"/>
    <n v="0"/>
    <n v="877184"/>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8"/>
    <s v="PRIMA TÉCNICA NO SALARIAL"/>
    <s v="Nación"/>
    <x v="0"/>
    <s v="CSF"/>
    <n v="2584371"/>
    <n v="0"/>
    <n v="2584371"/>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9"/>
    <s v="BONIFICACIÓN ESPECIAL DE RECREACIÓN"/>
    <s v="Nación"/>
    <x v="0"/>
    <s v="CSF"/>
    <n v="204065"/>
    <n v="0"/>
    <n v="204065"/>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320"/>
    <n v="43910"/>
    <d v="2020-03-20T09:51:00"/>
    <s v="Gasto"/>
    <s v="Con Compromiso"/>
    <n v="11"/>
    <x v="14"/>
    <x v="11"/>
    <s v="PENSIONES"/>
    <s v="Nación"/>
    <x v="0"/>
    <s v="CSF"/>
    <n v="3982700"/>
    <n v="0"/>
    <n v="39827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2"/>
    <s v="APORTES GENERALES AL SISTEMA DE RIESGOS LABORALES"/>
    <s v="Nación"/>
    <x v="0"/>
    <s v="CSF"/>
    <n v="455700"/>
    <n v="0"/>
    <n v="4557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4"/>
    <s v="CAJAS DE COMPENSACIÓN FAMILIAR"/>
    <s v="Nación"/>
    <x v="0"/>
    <s v="CSF"/>
    <n v="1481300"/>
    <n v="0"/>
    <n v="14813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6"/>
    <s v="SALUD"/>
    <s v="Nación"/>
    <x v="0"/>
    <s v="CSF"/>
    <n v="2821600"/>
    <n v="0"/>
    <n v="28216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5"/>
    <s v="APORTES AL ICBF"/>
    <s v="Nación"/>
    <x v="0"/>
    <s v="CSF"/>
    <n v="1111400"/>
    <n v="0"/>
    <n v="11114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3"/>
    <s v="APORTES AL SENA"/>
    <s v="Nación"/>
    <x v="0"/>
    <s v="CSF"/>
    <n v="740900"/>
    <n v="0"/>
    <n v="7409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420"/>
    <n v="43936"/>
    <d v="2020-04-15T10:38:00"/>
    <s v="Gasto"/>
    <s v="Con Compromiso"/>
    <n v="200"/>
    <x v="3"/>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n v="1420"/>
    <s v="2620 "/>
    <s v="4220 "/>
    <s v="17620, 22920, 26820, 30720 "/>
    <s v="117850020, 143406220, 175977320, 212462320 "/>
    <n v="0"/>
    <x v="1"/>
  </r>
  <r>
    <n v="1520"/>
    <n v="43944"/>
    <d v="2020-04-23T10:13:00"/>
    <s v="Gasto"/>
    <s v="Con Compromiso"/>
    <n v="11"/>
    <x v="14"/>
    <x v="9"/>
    <s v="BONIFICACIÓN ESPECIAL DE RECREACIÓN"/>
    <s v="Nación"/>
    <x v="0"/>
    <s v="CSF"/>
    <n v="394244"/>
    <n v="0"/>
    <n v="394244"/>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4"/>
    <s v="SUELDO BÁSICO"/>
    <s v="Nación"/>
    <x v="0"/>
    <s v="CSF"/>
    <n v="30225432"/>
    <n v="0"/>
    <n v="30225432"/>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6"/>
    <s v="BONIFICACIÓN POR SERVICIOS PRESTADOS"/>
    <s v="Nación"/>
    <x v="0"/>
    <s v="CSF"/>
    <n v="2069779"/>
    <n v="0"/>
    <n v="2069779"/>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8"/>
    <s v="PRIMA TÉCNICA NO SALARIAL"/>
    <s v="Nación"/>
    <x v="0"/>
    <s v="CSF"/>
    <n v="2354967"/>
    <n v="0"/>
    <n v="2354967"/>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3"/>
    <s v="SUBSIDIO DE ALIMENTACIÓN"/>
    <s v="Nación"/>
    <x v="0"/>
    <s v="CSF"/>
    <n v="594882"/>
    <n v="0"/>
    <n v="594882"/>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10"/>
    <s v="SUELDO DE VACACIONES"/>
    <s v="Nación"/>
    <x v="0"/>
    <s v="CSF"/>
    <n v="4827009"/>
    <n v="0"/>
    <n v="4827009"/>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5"/>
    <s v="AUXILIO DE TRANSPORTE "/>
    <s v="Nación"/>
    <x v="0"/>
    <s v="CSF"/>
    <n v="822832"/>
    <n v="0"/>
    <n v="822832"/>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7"/>
    <s v="PRIMA DE VACACIONES"/>
    <s v="Nación"/>
    <x v="0"/>
    <s v="CSF"/>
    <n v="4936714"/>
    <n v="0"/>
    <n v="4936714"/>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620"/>
    <n v="43948"/>
    <d v="2020-04-27T12:14:00"/>
    <s v="Gasto"/>
    <s v="Con Compromiso"/>
    <n v="11"/>
    <x v="14"/>
    <x v="12"/>
    <s v="APORTES GENERALES AL SISTEMA DE RIESGOS LABORALES"/>
    <s v="Nación"/>
    <x v="0"/>
    <s v="CSF"/>
    <n v="412700"/>
    <n v="0"/>
    <n v="4127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5"/>
    <s v="APORTES AL ICBF"/>
    <s v="Nación"/>
    <x v="0"/>
    <s v="CSF"/>
    <n v="1223100"/>
    <n v="0"/>
    <n v="12231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1"/>
    <s v="PENSIONES"/>
    <s v="Nación"/>
    <x v="0"/>
    <s v="CSF"/>
    <n v="773800"/>
    <n v="0"/>
    <n v="7738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3"/>
    <s v="APORTES AL SENA"/>
    <s v="Nación"/>
    <x v="0"/>
    <s v="CSF"/>
    <n v="815300"/>
    <n v="0"/>
    <n v="8153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6"/>
    <s v="SALUD"/>
    <s v="Nación"/>
    <x v="0"/>
    <s v="CSF"/>
    <n v="2922800"/>
    <n v="0"/>
    <n v="29228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4"/>
    <s v="CAJAS DE COMPENSACIÓN FAMILIAR"/>
    <s v="Nación"/>
    <x v="0"/>
    <s v="CSF"/>
    <n v="1630200"/>
    <n v="0"/>
    <n v="16302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720"/>
    <n v="43963"/>
    <d v="2020-05-12T08:36:00"/>
    <s v="Gasto"/>
    <s v="Con Compromiso"/>
    <n v="200"/>
    <x v="3"/>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
    <n v="1720"/>
    <s v="3820 "/>
    <s v="6720 "/>
    <s v="27320 "/>
    <s v="194611320 "/>
    <n v="0"/>
    <x v="1"/>
  </r>
  <r>
    <n v="1820"/>
    <n v="43963"/>
    <d v="2020-05-12T09:04:00"/>
    <s v="Gasto"/>
    <s v="Con Compromiso"/>
    <n v="11"/>
    <x v="14"/>
    <x v="13"/>
    <s v="APORTES AL SENA"/>
    <s v="Nación"/>
    <x v="0"/>
    <s v="CSF"/>
    <n v="66300"/>
    <n v="0"/>
    <n v="663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6"/>
    <s v="SALUD"/>
    <s v="Nación"/>
    <x v="0"/>
    <s v="CSF"/>
    <n v="268000"/>
    <n v="0"/>
    <n v="2680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2"/>
    <s v="APORTES GENERALES AL SISTEMA DE RIESGOS LABORALES"/>
    <s v="Nación"/>
    <x v="0"/>
    <s v="CSF"/>
    <n v="37900"/>
    <n v="0"/>
    <n v="379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1"/>
    <s v="PENSIONES"/>
    <s v="Nación"/>
    <x v="0"/>
    <s v="CSF"/>
    <n v="377600"/>
    <n v="0"/>
    <n v="3776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4"/>
    <s v="CAJAS DE COMPENSACIÓN FAMILIAR"/>
    <s v="Nación"/>
    <x v="0"/>
    <s v="CSF"/>
    <n v="132100"/>
    <n v="0"/>
    <n v="1321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5"/>
    <s v="APORTES AL ICBF"/>
    <s v="Nación"/>
    <x v="0"/>
    <s v="CSF"/>
    <n v="98400"/>
    <n v="0"/>
    <n v="98400"/>
    <n v="0"/>
    <s v="RETROACTIVOS APORTES 2020"/>
    <n v="1820"/>
    <s v="3020 "/>
    <s v="-0"/>
    <s v="16320, 16420, 16520, 16620, 16720, 16820, 16920, 17020, 17120, 17220, 17320, 17420 "/>
    <s v="116685720, 116685820, 116685920, 116686020, 116686120, 116686220, 116686320, 116686420, 116686520, 116686620, 116686720, 116686820 "/>
    <n v="0"/>
    <x v="0"/>
  </r>
  <r>
    <n v="1920"/>
    <n v="43972"/>
    <d v="2020-05-21T08:50:00"/>
    <s v="Gasto"/>
    <s v="Con Compromiso"/>
    <n v="11"/>
    <x v="14"/>
    <x v="4"/>
    <s v="SUELDO BÁSICO"/>
    <s v="Nación"/>
    <x v="0"/>
    <s v="CSF"/>
    <n v="27975544"/>
    <n v="0"/>
    <n v="27975544"/>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5"/>
    <s v="AUXILIO DE TRANSPORTE "/>
    <s v="Nación"/>
    <x v="0"/>
    <s v="CSF"/>
    <n v="822832"/>
    <n v="0"/>
    <n v="822832"/>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8"/>
    <s v="PRIMA TÉCNICA NO SALARIAL"/>
    <s v="Nación"/>
    <x v="0"/>
    <s v="CSF"/>
    <n v="2354967"/>
    <n v="0"/>
    <n v="2354967"/>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3"/>
    <s v="SUBSIDIO DE ALIMENTACIÓN"/>
    <s v="Nación"/>
    <x v="0"/>
    <s v="CSF"/>
    <n v="594882"/>
    <n v="0"/>
    <n v="594882"/>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6"/>
    <s v="BONIFICACIÓN POR SERVICIOS PRESTADOS"/>
    <s v="Nación"/>
    <x v="0"/>
    <s v="CSF"/>
    <n v="952666"/>
    <n v="0"/>
    <n v="952666"/>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2020"/>
    <n v="43972"/>
    <d v="2020-05-21T08:52:00"/>
    <s v="Gasto"/>
    <s v="Con Compromiso"/>
    <n v="11"/>
    <x v="14"/>
    <x v="16"/>
    <s v="SALUD"/>
    <s v="Nación"/>
    <x v="0"/>
    <s v="CSF"/>
    <n v="2827900"/>
    <n v="0"/>
    <n v="28279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2"/>
    <s v="APORTES GENERALES AL SISTEMA DE RIESGOS LABORALES"/>
    <s v="Nación"/>
    <x v="0"/>
    <s v="CSF"/>
    <n v="424400"/>
    <n v="0"/>
    <n v="4244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1"/>
    <s v="PENSIONES"/>
    <s v="Nación"/>
    <x v="0"/>
    <s v="CSF"/>
    <n v="3991700"/>
    <n v="0"/>
    <n v="39917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4"/>
    <s v="CAJAS DE COMPENSACIÓN FAMILIAR"/>
    <s v="Nación"/>
    <x v="0"/>
    <s v="CSF"/>
    <n v="1388100"/>
    <n v="0"/>
    <n v="13881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3"/>
    <s v="APORTES AL SENA"/>
    <s v="Nación"/>
    <x v="0"/>
    <s v="CSF"/>
    <n v="694200"/>
    <n v="0"/>
    <n v="6942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5"/>
    <s v="APORTES AL ICBF"/>
    <s v="Nación"/>
    <x v="0"/>
    <s v="CSF"/>
    <n v="1041400"/>
    <n v="0"/>
    <n v="10414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120"/>
    <n v="43985"/>
    <d v="2020-06-03T17:02:00"/>
    <s v="Gasto"/>
    <s v="Con Compromiso"/>
    <n v="11"/>
    <x v="14"/>
    <x v="26"/>
    <s v="PRIMA DE SERVICIO"/>
    <s v="Nación"/>
    <x v="0"/>
    <s v="CSF"/>
    <n v="35625170"/>
    <n v="0"/>
    <n v="35625170"/>
    <n v="0"/>
    <s v="PRIMA DE SERVICIOS 2020 DT GUAJIRA"/>
    <n v="2120"/>
    <s v="3420 "/>
    <s v="-0"/>
    <s v="21420, 21520, 21620, 21720, 21820, 21920, 22020, 22120, 22220, 22320, 22420, 22520, 22620, 22720, 22820 "/>
    <s v="139471320, 139471420, 139471520, 139471620, 139471720, 139471820, 139472020, 139472120, 139472220, 139472320, 139472420, 139472520, 139472720, 139472820, 139473020 "/>
    <n v="0"/>
    <x v="0"/>
  </r>
  <r>
    <n v="2220"/>
    <n v="44001"/>
    <d v="2020-06-19T12:18:00"/>
    <s v="Gasto"/>
    <s v="Con Compromiso"/>
    <n v="11"/>
    <x v="14"/>
    <x v="3"/>
    <s v="SUBSIDIO DE ALIMENTACIÓN"/>
    <s v="Nación"/>
    <x v="0"/>
    <s v="CSF"/>
    <n v="594882"/>
    <n v="0"/>
    <n v="594882"/>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5"/>
    <s v="AUXILIO DE TRANSPORTE "/>
    <s v="Nación"/>
    <x v="0"/>
    <s v="CSF"/>
    <n v="822832"/>
    <n v="0"/>
    <n v="822832"/>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6"/>
    <s v="BONIFICACIÓN POR SERVICIOS PRESTADOS"/>
    <s v="Nación"/>
    <x v="0"/>
    <s v="CSF"/>
    <n v="1648477"/>
    <n v="0"/>
    <n v="1648477"/>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4"/>
    <s v="SUELDO BÁSICO"/>
    <s v="Nación"/>
    <x v="0"/>
    <s v="CSF"/>
    <n v="32312224"/>
    <n v="0"/>
    <n v="32312224"/>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8"/>
    <s v="PRIMA TÉCNICA NO SALARIAL"/>
    <s v="Nación"/>
    <x v="0"/>
    <s v="CSF"/>
    <n v="2354967"/>
    <n v="0"/>
    <n v="2354967"/>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320"/>
    <n v="44001"/>
    <d v="2020-06-19T12:20:00"/>
    <s v="Gasto"/>
    <s v="Con Compromiso"/>
    <n v="11"/>
    <x v="14"/>
    <x v="14"/>
    <s v="CAJAS DE COMPENSACIÓN FAMILIAR"/>
    <s v="Nación"/>
    <x v="0"/>
    <s v="CSF"/>
    <n v="2841000"/>
    <n v="0"/>
    <n v="28410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2"/>
    <s v="APORTES GENERALES AL SISTEMA DE RIESGOS LABORALES"/>
    <s v="Nación"/>
    <x v="0"/>
    <s v="CSF"/>
    <n v="455100"/>
    <n v="0"/>
    <n v="4551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5"/>
    <s v="APORTES AL ICBF"/>
    <s v="Nación"/>
    <x v="0"/>
    <s v="CSF"/>
    <n v="2130700"/>
    <n v="0"/>
    <n v="21307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1"/>
    <s v="PENSIONES"/>
    <s v="Nación"/>
    <x v="0"/>
    <s v="CSF"/>
    <n v="4075200"/>
    <n v="0"/>
    <n v="40752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6"/>
    <s v="SALUD"/>
    <s v="Nación"/>
    <x v="0"/>
    <s v="CSF"/>
    <n v="2887100"/>
    <n v="0"/>
    <n v="28871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3"/>
    <s v="APORTES AL SENA"/>
    <s v="Nación"/>
    <x v="0"/>
    <s v="CSF"/>
    <n v="1420900"/>
    <n v="0"/>
    <n v="14209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420"/>
    <n v="44026"/>
    <d v="2020-07-14T11:31:00"/>
    <s v="Gasto"/>
    <s v="Generado"/>
    <n v="11"/>
    <x v="14"/>
    <x v="37"/>
    <s v="PRODUCTOS DE HORNOS DE COQUE; PRODUCTOS DE REFINACIÓN DE PETRÓLEO Y COMBUSTIBLE NUCLEAR"/>
    <s v="Nación"/>
    <x v="0"/>
    <s v="CSF"/>
    <n v="900000"/>
    <n v="0"/>
    <n v="900000"/>
    <n v="900000"/>
    <s v="RECURSO 10 PARA COMPRA DE COMBUSTIBLES"/>
    <n v="2420"/>
    <s v="-0"/>
    <s v="-0"/>
    <s v="-0"/>
    <s v="-0"/>
    <n v="0"/>
    <x v="0"/>
  </r>
  <r>
    <n v="2520"/>
    <n v="44035"/>
    <d v="2020-07-23T09:51:00"/>
    <s v="Gasto"/>
    <s v="Con Compromiso"/>
    <n v="11"/>
    <x v="14"/>
    <x v="28"/>
    <s v="AUXILIO DE CONECTIVIDAD DIGITAL "/>
    <s v="Nación"/>
    <x v="0"/>
    <s v="CSF"/>
    <n v="819404"/>
    <n v="0"/>
    <n v="819404"/>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520"/>
    <n v="44035"/>
    <d v="2020-07-23T09:51:00"/>
    <s v="Gasto"/>
    <s v="Con Compromiso"/>
    <n v="11"/>
    <x v="14"/>
    <x v="8"/>
    <s v="PRIMA TÉCNICA NO SALARIAL"/>
    <s v="Nación"/>
    <x v="0"/>
    <s v="CSF"/>
    <n v="2354967"/>
    <n v="0"/>
    <n v="2354967"/>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520"/>
    <n v="44035"/>
    <d v="2020-07-23T09:51:00"/>
    <s v="Gasto"/>
    <s v="Con Compromiso"/>
    <n v="11"/>
    <x v="14"/>
    <x v="4"/>
    <s v="SUELDO BÁSICO"/>
    <s v="Nación"/>
    <x v="0"/>
    <s v="CSF"/>
    <n v="32307711"/>
    <n v="0"/>
    <n v="32307711"/>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520"/>
    <n v="44035"/>
    <d v="2020-07-23T09:51:00"/>
    <s v="Gasto"/>
    <s v="Con Compromiso"/>
    <n v="11"/>
    <x v="14"/>
    <x v="3"/>
    <s v="SUBSIDIO DE ALIMENTACIÓN"/>
    <s v="Nación"/>
    <x v="0"/>
    <s v="CSF"/>
    <n v="592679"/>
    <n v="0"/>
    <n v="592679"/>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620"/>
    <n v="44035"/>
    <d v="2020-07-23T09:54:00"/>
    <s v="Gasto"/>
    <s v="Con Compromiso"/>
    <n v="11"/>
    <x v="14"/>
    <x v="11"/>
    <s v="PENSIONES"/>
    <s v="Nación"/>
    <x v="0"/>
    <s v="CSF"/>
    <n v="3876900"/>
    <n v="0"/>
    <n v="38769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6"/>
    <s v="SALUD"/>
    <s v="Nación"/>
    <x v="0"/>
    <s v="CSF"/>
    <n v="2746600"/>
    <n v="0"/>
    <n v="27466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2"/>
    <s v="APORTES GENERALES AL SISTEMA DE RIESGOS LABORALES"/>
    <s v="Nación"/>
    <x v="0"/>
    <s v="CSF"/>
    <n v="442100"/>
    <n v="0"/>
    <n v="4421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5"/>
    <s v="APORTES AL ICBF"/>
    <s v="Nación"/>
    <x v="0"/>
    <s v="CSF"/>
    <n v="1006800"/>
    <n v="0"/>
    <n v="10068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4"/>
    <s v="CAJAS DE COMPENSACIÓN FAMILIAR"/>
    <s v="Nación"/>
    <x v="0"/>
    <s v="CSF"/>
    <n v="1342000"/>
    <n v="0"/>
    <n v="13420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3"/>
    <s v="APORTES AL SENA"/>
    <s v="Nación"/>
    <x v="0"/>
    <s v="CSF"/>
    <n v="671300"/>
    <n v="0"/>
    <n v="6713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120"/>
    <n v="43843"/>
    <d v="2020-01-13T09:14:00"/>
    <s v="Gasto"/>
    <s v="Con Compromiso"/>
    <n v="12"/>
    <x v="15"/>
    <x v="2"/>
    <s v="SERVICIOS DE ALCANTARILLADO, RECOLECCIÓN, TRATAMIENTO Y DISPOSICIÓN DE DESECHOS Y OTROS SERVICIOS DE SANEAMIENTO AMBIENTAL"/>
    <s v="Nación"/>
    <x v="0"/>
    <s v="CSF"/>
    <n v="1200000"/>
    <n v="0"/>
    <n v="1200000"/>
    <n v="568779"/>
    <s v="PAGO DE SERVICIOS PUBLICOS DOMICILIARIOS EN LA TERRITORIAL HUILA"/>
    <n v="120"/>
    <s v="120, 220, 320, 720, 920, 1020, 1820, 2320, 2420, 2520, 3220, 3320, 4020, 4720, 5020, 5420, 5620, 5720, 5820 "/>
    <s v="220, 320, 420, 2220, 2420, 2520, 3420, 3620, 3720, 3820, 4120, 4220, 4320, 4420, 4620, 5220, 5420, 6320, 6620 "/>
    <s v="120, 220, 320, 7320, 7520, 7620, 12520, 20120, 20220, 20320, 24820, 24920, 29420, 32220, 32520, 37320, 38120, 38620, 38720 "/>
    <s v="4692620, 4695220, 4697420, 24022520, 26130620, 26132920, 57867420, 92656420, 92665120, 95689020, 122597120, 122599920, 133705620, 148815020, 152716720, 163254920, 182869420, 190787420, 192970320 "/>
    <n v="0"/>
    <x v="0"/>
  </r>
  <r>
    <n v="120"/>
    <n v="43843"/>
    <d v="2020-01-13T09:14:00"/>
    <s v="Gasto"/>
    <s v="Con Compromiso"/>
    <n v="12"/>
    <x v="15"/>
    <x v="0"/>
    <s v="SERVICIOS DE DISTRIBUCIÓN DE ELECTRICIDAD, GAS Y AGUA (POR CUENTA PROPIA)"/>
    <s v="Nación"/>
    <x v="0"/>
    <s v="CSF"/>
    <n v="39000000"/>
    <n v="0"/>
    <n v="39000000"/>
    <n v="20111138"/>
    <s v="PAGO DE SERVICIOS PUBLICOS DOMICILIARIOS EN LA TERRITORIAL HUILA"/>
    <n v="120"/>
    <s v="120, 220, 320, 720, 920, 1020, 1820, 2320, 2420, 2520, 3220, 3320, 4020, 4720, 5020, 5420, 5620, 5720, 5820 "/>
    <s v="220, 320, 420, 2220, 2420, 2520, 3420, 3620, 3720, 3820, 4120, 4220, 4320, 4420, 4620, 5220, 5420, 6320, 6620 "/>
    <s v="120, 220, 320, 7320, 7520, 7620, 12520, 20120, 20220, 20320, 24820, 24920, 29420, 32220, 32520, 37320, 38120, 38620, 38720 "/>
    <s v="4692620, 4695220, 4697420, 24022520, 26130620, 26132920, 57867420, 92656420, 92665120, 95689020, 122597120, 122599920, 133705620, 148815020, 152716720, 163254920, 182869420, 190787420, 192970320 "/>
    <n v="0"/>
    <x v="0"/>
  </r>
  <r>
    <n v="120"/>
    <n v="43843"/>
    <d v="2020-01-13T09:14:00"/>
    <s v="Gasto"/>
    <s v="Con Compromiso"/>
    <n v="12"/>
    <x v="15"/>
    <x v="1"/>
    <s v="SERVICIOS DE TELECOMUNICACIONES, TRANSMISIÓN Y SUMINISTRO DE INFORMACIÓN"/>
    <s v="Nación"/>
    <x v="0"/>
    <s v="CSF"/>
    <n v="800000"/>
    <n v="0"/>
    <n v="800000"/>
    <n v="407692"/>
    <s v="PAGO DE SERVICIOS PUBLICOS DOMICILIARIOS EN LA TERRITORIAL HUILA"/>
    <n v="120"/>
    <s v="120, 220, 320, 720, 920, 1020, 1820, 2320, 2420, 2520, 3220, 3320, 4020, 4720, 5020, 5420, 5620, 5720, 5820 "/>
    <s v="220, 320, 420, 2220, 2420, 2520, 3420, 3620, 3720, 3820, 4120, 4220, 4320, 4420, 4620, 5220, 5420, 6320, 6620 "/>
    <s v="120, 220, 320, 7320, 7520, 7620, 12520, 20120, 20220, 20320, 24820, 24920, 29420, 32220, 32520, 37320, 38120, 38620, 38720 "/>
    <s v="4692620, 4695220, 4697420, 24022520, 26130620, 26132920, 57867420, 92656420, 92665120, 95689020, 122597120, 122599920, 133705620, 148815020, 152716720, 163254920, 182869420, 190787420, 192970320 "/>
    <n v="0"/>
    <x v="0"/>
  </r>
  <r>
    <n v="220"/>
    <n v="43853"/>
    <d v="2020-01-23T09:01:00"/>
    <s v="Gasto"/>
    <s v="Con Compromiso"/>
    <n v="12"/>
    <x v="15"/>
    <x v="6"/>
    <s v="BONIFICACIÓN POR SERVICIOS PRESTADOS"/>
    <s v="Nación"/>
    <x v="0"/>
    <s v="CSF"/>
    <n v="3991783"/>
    <n v="0"/>
    <n v="3991783"/>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7"/>
    <s v="PRIMA DE VACACIONES"/>
    <s v="Nación"/>
    <x v="0"/>
    <s v="CSF"/>
    <n v="1348510"/>
    <n v="0"/>
    <n v="1348510"/>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9"/>
    <s v="BONIFICACIÓN ESPECIAL DE RECREACIÓN"/>
    <s v="Nación"/>
    <x v="0"/>
    <s v="CSF"/>
    <n v="158945"/>
    <n v="0"/>
    <n v="158945"/>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4"/>
    <s v="SUELDO BÁSICO"/>
    <s v="Nación"/>
    <x v="0"/>
    <s v="CSF"/>
    <n v="40046348"/>
    <n v="0"/>
    <n v="40046348"/>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3"/>
    <s v="SUBSIDIO DE ALIMENTACIÓN"/>
    <s v="Nación"/>
    <x v="0"/>
    <s v="CSF"/>
    <n v="681176"/>
    <n v="0"/>
    <n v="681176"/>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10"/>
    <s v="SUELDO DE VACACIONES"/>
    <s v="Nación"/>
    <x v="0"/>
    <s v="CSF"/>
    <n v="1702248"/>
    <n v="0"/>
    <n v="1702248"/>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21"/>
    <s v="INCAPACIDADES (NO DE PENSIONES)"/>
    <s v="Nación"/>
    <x v="0"/>
    <s v="CSF"/>
    <n v="2383301"/>
    <n v="-679894"/>
    <n v="1703407"/>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5"/>
    <s v="AUXILIO DE TRANSPORTE "/>
    <s v="Nación"/>
    <x v="0"/>
    <s v="CSF"/>
    <n v="860547"/>
    <n v="0"/>
    <n v="860547"/>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8"/>
    <s v="PRIMA TÉCNICA NO SALARIAL"/>
    <s v="Nación"/>
    <x v="0"/>
    <s v="CSF"/>
    <n v="2240265"/>
    <n v="0"/>
    <n v="2240265"/>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320"/>
    <n v="43853"/>
    <d v="2020-01-23T15:20:00"/>
    <s v="Gasto"/>
    <s v="Con Compromiso"/>
    <n v="12"/>
    <x v="15"/>
    <x v="11"/>
    <s v="PENSIONES"/>
    <s v="Nación"/>
    <x v="0"/>
    <s v="CSF"/>
    <n v="6591700"/>
    <n v="0"/>
    <n v="65917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6"/>
    <s v="SALUD"/>
    <s v="Nación"/>
    <x v="0"/>
    <s v="CSF"/>
    <n v="4669200"/>
    <n v="0"/>
    <n v="46692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5"/>
    <s v="APORTES AL ICBF"/>
    <s v="Nación"/>
    <x v="0"/>
    <s v="CSF"/>
    <n v="1665900"/>
    <n v="0"/>
    <n v="16659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2"/>
    <s v="APORTES GENERALES AL SISTEMA DE RIESGOS LABORALES"/>
    <s v="Nación"/>
    <x v="0"/>
    <s v="CSF"/>
    <n v="505600"/>
    <n v="0"/>
    <n v="5056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4"/>
    <s v="CAJAS DE COMPENSACIÓN FAMILIAR"/>
    <s v="Nación"/>
    <x v="0"/>
    <s v="CSF"/>
    <n v="2220400"/>
    <n v="0"/>
    <n v="22204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3"/>
    <s v="APORTES AL SENA"/>
    <s v="Nación"/>
    <x v="0"/>
    <s v="CSF"/>
    <n v="1111000"/>
    <n v="0"/>
    <n v="1111000"/>
    <n v="0"/>
    <s v="APORTES PATRONALES SOBRE NOMINA ENERO 2020"/>
    <n v="320"/>
    <s v="620 "/>
    <s v="-0"/>
    <s v="4220, 4320, 4420, 4520, 4620, 4720, 4820, 4920, 5020, 5120, 5220, 5320, 5420 "/>
    <s v="9340120, 9340220, 9340320, 9340420, 9340520, 9340620, 9340720, 9340820, 9340920, 9341020, 9341120, 9341320, 9341420 "/>
    <n v="0"/>
    <x v="0"/>
  </r>
  <r>
    <n v="420"/>
    <n v="43872"/>
    <d v="2020-02-11T09:32:00"/>
    <s v="Gasto"/>
    <s v="Con Compromiso"/>
    <n v="12"/>
    <x v="15"/>
    <x v="18"/>
    <s v="SERVICIOS DE TRANSPORTE DE PASAJEROS"/>
    <s v="Nación"/>
    <x v="0"/>
    <s v="CSF"/>
    <n v="78400"/>
    <n v="0"/>
    <n v="78400"/>
    <n v="0"/>
    <s v="ASISTIR A ENCUENTRO DE DIRECTORES TERRITORIALES EN LA SEDE CENTRAL."/>
    <n v="420"/>
    <s v="820 "/>
    <s v="2320 "/>
    <s v="7420 "/>
    <s v="25014920 "/>
    <n v="0"/>
    <x v="0"/>
  </r>
  <r>
    <n v="420"/>
    <n v="43872"/>
    <d v="2020-02-11T09:32:00"/>
    <s v="Gasto"/>
    <s v="Con Compromiso"/>
    <n v="12"/>
    <x v="15"/>
    <x v="19"/>
    <s v="VIÁTICOS DE LOS FUNCIONARIOS EN COMISIÓN"/>
    <s v="Nación"/>
    <x v="0"/>
    <s v="CSF"/>
    <n v="258320"/>
    <n v="0"/>
    <n v="258320"/>
    <n v="0"/>
    <s v="ASISTIR A ENCUENTRO DE DIRECTORES TERRITORIALES EN LA SEDE CENTRAL."/>
    <n v="420"/>
    <s v="820 "/>
    <s v="2320 "/>
    <s v="7420 "/>
    <s v="25014920 "/>
    <n v="0"/>
    <x v="0"/>
  </r>
  <r>
    <n v="520"/>
    <n v="43878"/>
    <d v="2020-02-17T09:04:00"/>
    <s v="Gasto"/>
    <s v="Generado"/>
    <n v="500"/>
    <x v="1"/>
    <x v="22"/>
    <s v="ADQUISICIÓN DE BIENES Y SERVICIOS - SERVICIO DE INFORMACIÓN CATASTRAL - ACTUALIZACIÓN  Y GESTIÓN CATASTRAL  NACIONAL"/>
    <s v="Nación"/>
    <x v="2"/>
    <s v="CSF"/>
    <n v="4000000"/>
    <n v="0"/>
    <n v="4000000"/>
    <n v="4000000"/>
    <s v="VIÁTICOS Y GASTOS DE COMISIÓN EN CUMPLIMIENTO A LOS COMPROMISOS DEL IGAC EN EL MARGO DE LA POLÍTICA DE TIERRAS Y LEY DE VICTIMAS, SEGÚN MEMORANDO 8002020IE531 DE FEBRERO 10/2020."/>
    <n v="520"/>
    <s v="-0"/>
    <s v="-0"/>
    <s v="-0"/>
    <s v="-0"/>
    <n v="0"/>
    <x v="1"/>
  </r>
  <r>
    <n v="620"/>
    <n v="43878"/>
    <d v="2020-02-17T09:26:00"/>
    <s v="Gasto"/>
    <s v="Con Compromiso"/>
    <n v="500"/>
    <x v="1"/>
    <x v="22"/>
    <s v="ADQUISICIÓN DE BIENES Y SERVICIOS - SERVICIO DE INFORMACIÓN CATASTRAL - ACTUALIZACIÓN  Y GESTIÓN CATASTRAL  NACIONAL"/>
    <s v="Nación"/>
    <x v="2"/>
    <s v="CSF"/>
    <n v="7404302"/>
    <n v="0"/>
    <n v="7404302"/>
    <n v="6071598"/>
    <s v="VIÁTICOS Y GASTOS DE COMISIÓN EN CUMPLIMIENTO A LAS METAS ESTABLECIDAS PARA LA VIGENCIA 2020 DEL PROCESO DE CONSERVACIÓN CATASTRAL, SEGÚN MEMORANDO 8002020IE532 DE FEBRERO 10/2020"/>
    <n v="620"/>
    <s v="1120, 1220, 1720 "/>
    <s v="2620, 2820, 3520 "/>
    <s v="7720, 7820, 18720 "/>
    <s v="30846920, 30850320, 73933720 "/>
    <n v="0"/>
    <x v="1"/>
  </r>
  <r>
    <n v="720"/>
    <n v="43879"/>
    <d v="2020-02-18T14:09:00"/>
    <s v="Gasto"/>
    <s v="Con Compromiso"/>
    <n v="12"/>
    <x v="15"/>
    <x v="36"/>
    <s v="LICENCIAS DE MATERNIDAD Y PATERNIDAD (NO DE PENSIONES)"/>
    <s v="Nación"/>
    <x v="0"/>
    <s v="CSF"/>
    <n v="874780"/>
    <n v="-874780"/>
    <n v="0"/>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3"/>
    <s v="SUBSIDIO DE ALIMENTACIÓN"/>
    <s v="Nación"/>
    <x v="0"/>
    <s v="CSF"/>
    <n v="1006048"/>
    <n v="0"/>
    <n v="1006048"/>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5"/>
    <s v="AUXILIO DE TRANSPORTE "/>
    <s v="Nación"/>
    <x v="0"/>
    <s v="CSF"/>
    <n v="1337102"/>
    <n v="0"/>
    <n v="1337102"/>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6"/>
    <s v="BONIFICACIÓN POR SERVICIOS PRESTADOS"/>
    <s v="Nación"/>
    <x v="0"/>
    <s v="CSF"/>
    <n v="2376660"/>
    <n v="0"/>
    <n v="2376660"/>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21"/>
    <s v="INCAPACIDADES (NO DE PENSIONES)"/>
    <s v="Nación"/>
    <x v="0"/>
    <s v="CSF"/>
    <n v="0"/>
    <n v="163686"/>
    <n v="163686"/>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4"/>
    <s v="SUELDO BÁSICO"/>
    <s v="Nación"/>
    <x v="0"/>
    <s v="CSF"/>
    <n v="49128060"/>
    <n v="0"/>
    <n v="49128060"/>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8"/>
    <s v="PRIMA TÉCNICA NO SALARIAL"/>
    <s v="Nación"/>
    <x v="0"/>
    <s v="CSF"/>
    <n v="2240265"/>
    <n v="0"/>
    <n v="2240265"/>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820"/>
    <n v="43882"/>
    <d v="2020-02-21T09:11:00"/>
    <s v="Gasto"/>
    <s v="Con Compromiso"/>
    <n v="12"/>
    <x v="15"/>
    <x v="15"/>
    <s v="APORTES AL ICBF"/>
    <s v="Nación"/>
    <x v="0"/>
    <s v="CSF"/>
    <n v="1658000"/>
    <n v="0"/>
    <n v="16580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1"/>
    <s v="PENSIONES"/>
    <s v="Nación"/>
    <x v="0"/>
    <s v="CSF"/>
    <n v="6505900"/>
    <n v="0"/>
    <n v="65059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6"/>
    <s v="SALUD"/>
    <s v="Nación"/>
    <x v="0"/>
    <s v="CSF"/>
    <n v="4608400"/>
    <n v="0"/>
    <n v="46084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4"/>
    <s v="CAJAS DE COMPENSACIÓN FAMILIAR"/>
    <s v="Nación"/>
    <x v="0"/>
    <s v="CSF"/>
    <n v="2209800"/>
    <n v="0"/>
    <n v="22098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2"/>
    <s v="APORTES GENERALES AL SISTEMA DE RIESGOS LABORALES"/>
    <s v="Nación"/>
    <x v="0"/>
    <s v="CSF"/>
    <n v="608900"/>
    <n v="0"/>
    <n v="6089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3"/>
    <s v="APORTES AL SENA"/>
    <s v="Nación"/>
    <x v="0"/>
    <s v="CSF"/>
    <n v="1105400"/>
    <n v="0"/>
    <n v="11054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920"/>
    <n v="43886"/>
    <d v="2020-02-25T10:07:00"/>
    <s v="Gasto"/>
    <s v="Con Compromiso"/>
    <n v="12"/>
    <x v="15"/>
    <x v="24"/>
    <s v="IMPUESTO PREDIAL Y SOBRETASA AMBIENTAL"/>
    <s v="Nación"/>
    <x v="0"/>
    <s v="CSF"/>
    <n v="6549000"/>
    <n v="0"/>
    <n v="6549000"/>
    <n v="0"/>
    <s v="IMPUESTO PREDIAL "/>
    <n v="920"/>
    <s v="1620 "/>
    <s v="3320 "/>
    <s v="12420 "/>
    <s v="45902820 "/>
    <n v="0"/>
    <x v="0"/>
  </r>
  <r>
    <n v="1020"/>
    <n v="43895"/>
    <d v="2020-03-05T09:03:00"/>
    <s v="Gasto"/>
    <s v="Con Compromiso"/>
    <n v="500"/>
    <x v="1"/>
    <x v="22"/>
    <s v="ADQUISICIÓN DE BIENES Y SERVICIOS - SERVICIO DE INFORMACIÓN CATASTRAL - ACTUALIZACIÓN  Y GESTIÓN CATASTRAL  NACIONAL"/>
    <s v="Nación"/>
    <x v="0"/>
    <s v="CSF"/>
    <n v="72809280"/>
    <n v="-7584300"/>
    <n v="65224980"/>
    <n v="19719180"/>
    <s v="ACTIVIDADES DE RECONOCIMIENTO PREDIAL URBANO Y RURAL PARA LA ATENCIÓN DE TRÁMITES  EN LOS PROCESOS CATASTRALES DE LA DIRECCIÓN TERRITORIAL HUILA Y SUS UOC, SEGÚN EL PAA APROBADO Y ASIGNACION PRESUPUESTAL SEGÚN MEMORANDO 8002020IE913 DEL 03-03-2020."/>
    <n v="1020"/>
    <s v="3720, 3820, 3920 "/>
    <s v="4820, 4920, 5020 "/>
    <s v="32720, 32820, 32920, 37920, 38020, 38420, 43720, 43820 "/>
    <s v="153870720, 153872820, 153874720, 182869220, 182869320, 190783720, 217056620, 217060920 "/>
    <n v="0"/>
    <x v="1"/>
  </r>
  <r>
    <n v="1120"/>
    <n v="43895"/>
    <d v="2020-03-05T09:17:00"/>
    <s v="Gasto"/>
    <s v="Con Compromiso"/>
    <n v="500"/>
    <x v="1"/>
    <x v="22"/>
    <s v="ADQUISICIÓN DE BIENES Y SERVICIOS - SERVICIO DE INFORMACIÓN CATASTRAL - ACTUALIZACIÓN  Y GESTIÓN CATASTRAL  NACIONAL"/>
    <s v="Nación"/>
    <x v="0"/>
    <s v="CSF"/>
    <n v="28000000"/>
    <n v="-1750000"/>
    <n v="26250000"/>
    <n v="6416667"/>
    <s v="Prestación de servicios personales para realizar las actividades de control y verificación a los trámites del proceso de conservación catastral en la dirección territorial Huila y sus UOC. según el PAA aprobado y asignación presupuestal con memorando"/>
    <n v="1120"/>
    <s v="3120 "/>
    <s v="4720 "/>
    <s v="32620, 37820, 43620 "/>
    <s v="153860020, 182869020, 217054420 "/>
    <n v="0"/>
    <x v="1"/>
  </r>
  <r>
    <n v="1220"/>
    <n v="43895"/>
    <d v="2020-03-05T09:27:00"/>
    <s v="Gasto"/>
    <s v="Con Compromiso"/>
    <n v="500"/>
    <x v="1"/>
    <x v="22"/>
    <s v="ADQUISICIÓN DE BIENES Y SERVICIOS - SERVICIO DE INFORMACIÓN CATASTRAL - ACTUALIZACIÓN  Y GESTIÓN CATASTRAL  NACIONAL"/>
    <s v="Nación"/>
    <x v="0"/>
    <s v="CSF"/>
    <n v="72123884"/>
    <n v="-16241638"/>
    <n v="55882246"/>
    <n v="14589946"/>
    <s v="Prestación de servicios personales para realizar actividades de  apoyo operativo en los procesos catastrales en la dirección territorial Huila y sus UOC, según PAA aprobado y asignación presupuestal con memorando 8002020IE913 del 03-03-2020"/>
    <n v="1220"/>
    <s v="4120, 4220, 4320, 4420, 5520 "/>
    <s v="5520, 5620, 5720, 6220, 6820 "/>
    <s v="37520, 37620, 38220, 38320, 43120, 43220, 43320, 43420 "/>
    <s v="182868720, 182868820, 187520920, 187542320, 213516920, 213535420, 213564620, 213567020 "/>
    <n v="0"/>
    <x v="1"/>
  </r>
  <r>
    <n v="1320"/>
    <n v="43895"/>
    <d v="2020-03-05T09:40:00"/>
    <s v="Gasto"/>
    <s v="Con Compromiso"/>
    <n v="500"/>
    <x v="1"/>
    <x v="22"/>
    <s v="ADQUISICIÓN DE BIENES Y SERVICIOS - SERVICIO DE INFORMACIÓN CATASTRAL - ACTUALIZACIÓN  Y GESTIÓN CATASTRAL  NACIONAL"/>
    <s v="Nación"/>
    <x v="0"/>
    <s v="CSF"/>
    <n v="17722787"/>
    <n v="-2444522"/>
    <n v="15278265"/>
    <n v="3734687"/>
    <s v="Prestación de servicios de apoyo a la gestión en ventanilla para atención al público en los procesos catastrales de la dirección territorial Huila y sus UOC, según PAA aprobado y asignación presupuestal con memorando 8002020IE913 del 03-03-2020"/>
    <n v="1320"/>
    <s v="3020 "/>
    <s v="5120 "/>
    <s v="33020, 37720, 43520 "/>
    <s v="153877020, 182868920, 217048420 "/>
    <n v="0"/>
    <x v="1"/>
  </r>
  <r>
    <n v="1420"/>
    <n v="43900"/>
    <d v="2020-03-10T08:13:00"/>
    <s v="Gasto"/>
    <s v="Con Compromiso"/>
    <n v="12"/>
    <x v="15"/>
    <x v="20"/>
    <s v="IMPUESTO DE INDUSTRIA Y COMERCIO"/>
    <s v="Propios"/>
    <x v="1"/>
    <s v="CSF"/>
    <n v="6782000"/>
    <n v="0"/>
    <n v="6782000"/>
    <n v="777200"/>
    <s v="PARA PAGO DE IMPUESTO INDUSTRIA Y COMERCIO 2019"/>
    <n v="1420"/>
    <s v="2820, 4920, 6220 "/>
    <s v="3920, 4520, 6720 "/>
    <s v="24720, 32420, 43020 "/>
    <s v="105750720, 152713420, 200028320 "/>
    <n v="0"/>
    <x v="0"/>
  </r>
  <r>
    <n v="1520"/>
    <n v="43914"/>
    <d v="2020-03-24T08:58:00"/>
    <s v="Gasto"/>
    <s v="Con Compromiso"/>
    <n v="12"/>
    <x v="15"/>
    <x v="21"/>
    <s v="INCAPACIDADES (NO DE PENSIONES)"/>
    <s v="Nación"/>
    <x v="0"/>
    <s v="CSF"/>
    <n v="1587216"/>
    <n v="-1221095"/>
    <n v="366121"/>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5"/>
    <s v="AUXILIO DE TRANSPORTE "/>
    <s v="Nación"/>
    <x v="0"/>
    <s v="CSF"/>
    <n v="1607951"/>
    <n v="0"/>
    <n v="1607951"/>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6"/>
    <s v="BONIFICACIÓN POR SERVICIOS PRESTADOS"/>
    <s v="Nación"/>
    <x v="0"/>
    <s v="CSF"/>
    <n v="2249780"/>
    <n v="-30794"/>
    <n v="2218986"/>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7"/>
    <s v="PRIMA DE VACACIONES"/>
    <s v="Nación"/>
    <x v="0"/>
    <s v="CSF"/>
    <n v="6612830"/>
    <n v="0"/>
    <n v="6612830"/>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10"/>
    <s v="SUELDO DE VACACIONES"/>
    <s v="Nación"/>
    <x v="0"/>
    <s v="CSF"/>
    <n v="1905909"/>
    <n v="0"/>
    <n v="1905909"/>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8"/>
    <s v="PRIMA TÉCNICA NO SALARIAL"/>
    <s v="Nación"/>
    <x v="0"/>
    <s v="CSF"/>
    <n v="307903"/>
    <n v="0"/>
    <n v="307903"/>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26"/>
    <s v="PRIMA DE SERVICIO"/>
    <s v="Nación"/>
    <x v="0"/>
    <s v="CSF"/>
    <n v="1657099"/>
    <n v="0"/>
    <n v="1657099"/>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39"/>
    <s v="INDEMNIZACIÓN POR VACACIONES"/>
    <s v="Nación"/>
    <x v="0"/>
    <s v="CSF"/>
    <n v="6300707"/>
    <n v="0"/>
    <n v="6300707"/>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9"/>
    <s v="BONIFICACIÓN ESPECIAL DE RECREACIÓN"/>
    <s v="Nación"/>
    <x v="0"/>
    <s v="CSF"/>
    <n v="686627"/>
    <n v="0"/>
    <n v="686627"/>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4"/>
    <s v="SUELDO BÁSICO"/>
    <s v="Nación"/>
    <x v="0"/>
    <s v="CSF"/>
    <n v="56458753"/>
    <n v="0"/>
    <n v="56458753"/>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3"/>
    <s v="SUBSIDIO DE ALIMENTACIÓN"/>
    <s v="Nación"/>
    <x v="0"/>
    <s v="CSF"/>
    <n v="1126177"/>
    <n v="0"/>
    <n v="1126177"/>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620"/>
    <n v="43914"/>
    <d v="2020-03-24T09:06:00"/>
    <s v="Gasto"/>
    <s v="Con Compromiso"/>
    <n v="12"/>
    <x v="15"/>
    <x v="11"/>
    <s v="PENSIONES"/>
    <s v="Nación"/>
    <x v="0"/>
    <s v="CSF"/>
    <n v="6636700"/>
    <n v="0"/>
    <n v="66367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2"/>
    <s v="APORTES GENERALES AL SISTEMA DE RIESGOS LABORALES"/>
    <s v="Nación"/>
    <x v="0"/>
    <s v="CSF"/>
    <n v="623600"/>
    <n v="0"/>
    <n v="6236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5"/>
    <s v="APORTES AL ICBF"/>
    <s v="Nación"/>
    <x v="0"/>
    <s v="CSF"/>
    <n v="2061500"/>
    <n v="0"/>
    <n v="20615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3"/>
    <s v="APORTES AL SENA"/>
    <s v="Nación"/>
    <x v="0"/>
    <s v="CSF"/>
    <n v="1374600"/>
    <n v="0"/>
    <n v="13746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6"/>
    <s v="SALUD"/>
    <s v="Nación"/>
    <x v="0"/>
    <s v="CSF"/>
    <n v="4701300"/>
    <n v="0"/>
    <n v="47013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4"/>
    <s v="CAJAS DE COMPENSACIÓN FAMILIAR"/>
    <s v="Nación"/>
    <x v="0"/>
    <s v="CSF"/>
    <n v="2747800"/>
    <n v="0"/>
    <n v="27478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720"/>
    <n v="43928"/>
    <d v="2020-04-07T14:03:00"/>
    <s v="Gasto"/>
    <s v="Con Compromiso"/>
    <n v="12"/>
    <x v="15"/>
    <x v="12"/>
    <s v="APORTES GENERALES AL SISTEMA DE RIESGOS LABORALES"/>
    <s v="Nación"/>
    <x v="0"/>
    <s v="CSF"/>
    <n v="64000"/>
    <n v="0"/>
    <n v="640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5"/>
    <s v="APORTES AL ICBF"/>
    <s v="Nación"/>
    <x v="0"/>
    <s v="CSF"/>
    <n v="207100"/>
    <n v="0"/>
    <n v="2071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3"/>
    <s v="APORTES AL SENA"/>
    <s v="Nación"/>
    <x v="0"/>
    <s v="CSF"/>
    <n v="138400"/>
    <n v="0"/>
    <n v="1384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4"/>
    <s v="CAJAS DE COMPENSACIÓN FAMILIAR"/>
    <s v="Nación"/>
    <x v="0"/>
    <s v="CSF"/>
    <n v="276800"/>
    <n v="0"/>
    <n v="2768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1"/>
    <s v="PENSIONES"/>
    <s v="Nación"/>
    <x v="0"/>
    <s v="CSF"/>
    <n v="671600"/>
    <n v="0"/>
    <n v="6716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6"/>
    <s v="SALUD"/>
    <s v="Nación"/>
    <x v="0"/>
    <s v="CSF"/>
    <n v="476000"/>
    <n v="0"/>
    <n v="4760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820"/>
    <n v="43942"/>
    <d v="2020-04-21T10:38:00"/>
    <s v="Gasto"/>
    <s v="Con Compromiso"/>
    <n v="200"/>
    <x v="3"/>
    <x v="25"/>
    <s v="ADQUISICIÓN DE BIENES Y SERVICIOS - SERVICIO DE IMPLEMENTACIÓN SISTEMAS DE GESTIÓN - FORTALECIMIENTO DE LA GESTIÓN INSTITUCIONAL DEL IGAC A NIVEL   NACIONAL"/>
    <s v="Propios"/>
    <x v="1"/>
    <s v="CSF"/>
    <n v="24269760"/>
    <n v="0"/>
    <n v="24269760"/>
    <n v="9101160"/>
    <s v="Prestación de servicios profesionales para realizar los procesos de planeación y seguimiento al Plan de Acción de la Dirección Territorial Huila, en el marco de los lineamientos institucionales vigentes."/>
    <n v="1820"/>
    <s v="4620 "/>
    <s v="-0"/>
    <s v="-0"/>
    <s v="-0"/>
    <n v="0"/>
    <x v="1"/>
  </r>
  <r>
    <n v="1920"/>
    <n v="43943"/>
    <d v="2020-04-22T15:36:00"/>
    <s v="Gasto"/>
    <s v="Con Compromiso"/>
    <n v="12"/>
    <x v="15"/>
    <x v="4"/>
    <s v="SUELDO BÁSICO"/>
    <s v="Nación"/>
    <x v="0"/>
    <s v="CSF"/>
    <n v="50466395"/>
    <n v="0"/>
    <n v="50466395"/>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3"/>
    <s v="SUBSIDIO DE ALIMENTACIÓN"/>
    <s v="Nación"/>
    <x v="0"/>
    <s v="CSF"/>
    <n v="1006893"/>
    <n v="0"/>
    <n v="1006893"/>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10"/>
    <s v="SUELDO DE VACACIONES"/>
    <s v="Nación"/>
    <x v="0"/>
    <s v="CSF"/>
    <n v="2012931"/>
    <n v="0"/>
    <n v="2012931"/>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9"/>
    <s v="BONIFICACIÓN ESPECIAL DE RECREACIÓN"/>
    <s v="Nación"/>
    <x v="0"/>
    <s v="CSF"/>
    <n v="667106"/>
    <n v="0"/>
    <n v="667106"/>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5"/>
    <s v="AUXILIO DE TRANSPORTE "/>
    <s v="Nación"/>
    <x v="0"/>
    <s v="CSF"/>
    <n v="1361101"/>
    <n v="0"/>
    <n v="1361101"/>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39"/>
    <s v="INDEMNIZACIÓN POR VACACIONES"/>
    <s v="Nación"/>
    <x v="0"/>
    <s v="CSF"/>
    <n v="6094462"/>
    <n v="0"/>
    <n v="6094462"/>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6"/>
    <s v="BONIFICACIÓN POR SERVICIOS PRESTADOS"/>
    <s v="Nación"/>
    <x v="0"/>
    <s v="CSF"/>
    <n v="1230114"/>
    <n v="0"/>
    <n v="1230114"/>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21"/>
    <s v="INCAPACIDADES (NO DE PENSIONES)"/>
    <s v="Nación"/>
    <x v="0"/>
    <s v="CSF"/>
    <n v="908467"/>
    <n v="-781081"/>
    <n v="127386"/>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26"/>
    <s v="PRIMA DE SERVICIO"/>
    <s v="Nación"/>
    <x v="0"/>
    <s v="CSF"/>
    <n v="1436473"/>
    <n v="0"/>
    <n v="1436473"/>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7"/>
    <s v="PRIMA DE VACACIONES"/>
    <s v="Nación"/>
    <x v="0"/>
    <s v="CSF"/>
    <n v="7567447"/>
    <n v="0"/>
    <n v="7567447"/>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2020"/>
    <n v="43949"/>
    <d v="2020-04-28T16:35:00"/>
    <s v="Gasto"/>
    <s v="Con Compromiso"/>
    <n v="12"/>
    <x v="15"/>
    <x v="15"/>
    <s v="APORTES AL ICBF"/>
    <s v="Nación"/>
    <x v="0"/>
    <s v="CSF"/>
    <n v="2086600"/>
    <n v="0"/>
    <n v="20866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3"/>
    <s v="APORTES AL SENA"/>
    <s v="Nación"/>
    <x v="0"/>
    <s v="CSF"/>
    <n v="1391100"/>
    <n v="0"/>
    <n v="13911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1"/>
    <s v="PENSIONES"/>
    <s v="Nación"/>
    <x v="0"/>
    <s v="CSF"/>
    <n v="1201500"/>
    <n v="0"/>
    <n v="12015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2"/>
    <s v="APORTES GENERALES AL SISTEMA DE RIESGOS LABORALES"/>
    <s v="Nación"/>
    <x v="0"/>
    <s v="CSF"/>
    <n v="551200"/>
    <n v="0"/>
    <n v="5512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6"/>
    <s v="SALUD"/>
    <s v="Nación"/>
    <x v="0"/>
    <s v="CSF"/>
    <n v="4536900"/>
    <n v="0"/>
    <n v="45369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4"/>
    <s v="CAJAS DE COMPENSACIÓN FAMILIAR"/>
    <s v="Nación"/>
    <x v="0"/>
    <s v="CSF"/>
    <n v="2781600"/>
    <n v="0"/>
    <n v="27816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120"/>
    <n v="43972"/>
    <d v="2020-05-21T11:44:00"/>
    <s v="Gasto"/>
    <s v="Con Compromiso"/>
    <n v="12"/>
    <x v="15"/>
    <x v="5"/>
    <s v="AUXILIO DE TRANSPORTE "/>
    <s v="Nación"/>
    <x v="0"/>
    <s v="CSF"/>
    <n v="1439956"/>
    <n v="0"/>
    <n v="1439956"/>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6"/>
    <s v="BONIFICACIÓN POR SERVICIOS PRESTADOS"/>
    <s v="Nación"/>
    <x v="0"/>
    <s v="CSF"/>
    <n v="3051730"/>
    <n v="0"/>
    <n v="3051730"/>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4"/>
    <s v="SUELDO BÁSICO"/>
    <s v="Nación"/>
    <x v="0"/>
    <s v="CSF"/>
    <n v="48670906"/>
    <n v="0"/>
    <n v="48670906"/>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3"/>
    <s v="SUBSIDIO DE ALIMENTACIÓN"/>
    <s v="Nación"/>
    <x v="0"/>
    <s v="CSF"/>
    <n v="1057568"/>
    <n v="0"/>
    <n v="1057568"/>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21"/>
    <s v="INCAPACIDADES (NO DE PENSIONES)"/>
    <s v="Nación"/>
    <x v="0"/>
    <s v="CSF"/>
    <n v="908467"/>
    <n v="-169873"/>
    <n v="738594"/>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7"/>
    <s v="PRIMA DE VACACIONES"/>
    <s v="Nación"/>
    <x v="0"/>
    <s v="CSF"/>
    <n v="1514828"/>
    <n v="0"/>
    <n v="1514828"/>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9"/>
    <s v="BONIFICACIÓN ESPECIAL DE RECREACIÓN"/>
    <s v="Nación"/>
    <x v="0"/>
    <s v="CSF"/>
    <n v="181460"/>
    <n v="0"/>
    <n v="181460"/>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10"/>
    <s v="SUELDO DE VACACIONES"/>
    <s v="Nación"/>
    <x v="0"/>
    <s v="CSF"/>
    <n v="2322736"/>
    <n v="0"/>
    <n v="2322736"/>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220"/>
    <n v="43972"/>
    <d v="2020-05-21T11:47:00"/>
    <s v="Gasto"/>
    <s v="Con Compromiso"/>
    <n v="12"/>
    <x v="15"/>
    <x v="15"/>
    <s v="APORTES AL ICBF"/>
    <s v="Nación"/>
    <x v="0"/>
    <s v="CSF"/>
    <n v="1724100"/>
    <n v="0"/>
    <n v="17241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1"/>
    <s v="PENSIONES"/>
    <s v="Nación"/>
    <x v="0"/>
    <s v="CSF"/>
    <n v="6536100"/>
    <n v="0"/>
    <n v="65361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4"/>
    <s v="CAJAS DE COMPENSACIÓN FAMILIAR"/>
    <s v="Nación"/>
    <x v="0"/>
    <s v="CSF"/>
    <n v="2298100"/>
    <n v="0"/>
    <n v="22981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2"/>
    <s v="APORTES GENERALES AL SISTEMA DE RIESGOS LABORALES"/>
    <s v="Nación"/>
    <x v="0"/>
    <s v="CSF"/>
    <n v="599700"/>
    <n v="0"/>
    <n v="5997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6"/>
    <s v="SALUD"/>
    <s v="Nación"/>
    <x v="0"/>
    <s v="CSF"/>
    <n v="4629900"/>
    <n v="0"/>
    <n v="46299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3"/>
    <s v="APORTES AL SENA"/>
    <s v="Nación"/>
    <x v="0"/>
    <s v="CSF"/>
    <n v="1149600"/>
    <n v="0"/>
    <n v="11496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320"/>
    <n v="43986"/>
    <d v="2020-06-04T14:33:00"/>
    <s v="Gasto"/>
    <s v="Con Compromiso"/>
    <n v="12"/>
    <x v="15"/>
    <x v="26"/>
    <s v="PRIMA DE SERVICIO"/>
    <s v="Nación"/>
    <x v="0"/>
    <s v="CSF"/>
    <n v="55229387"/>
    <n v="0"/>
    <n v="55229387"/>
    <n v="0"/>
    <s v="VALOR PRIMA SERVICIOS 2020"/>
    <n v="2320"/>
    <s v="4520, 4820 "/>
    <s v="-0"/>
    <s v="29520, 29620, 29720, 29820, 29920, 30020, 30120, 30220, 30320, 30420, 30520, 30620, 30720, 30820, 30920, 31020, 31120, 31220, 31320, 31420, 31520, 31620, 31720, 31820, 31920, 32020, 32120, 32320 "/>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
    <n v="0"/>
    <x v="0"/>
  </r>
  <r>
    <n v="2420"/>
    <n v="43991"/>
    <d v="2020-06-09T17:17:00"/>
    <s v="Gasto"/>
    <s v="Generado"/>
    <n v="200"/>
    <x v="3"/>
    <x v="27"/>
    <s v="ADQUISICIÓN DE BIENES Y SERVICIOS - SEDES MANTENIDAS - FORTALECIMIENTO DE LA INFRAESTRUCTURA FÍSICA DEL IGAC A NIVEL  NACIONAL"/>
    <s v="Nación"/>
    <x v="0"/>
    <s v="CSF"/>
    <n v="7502177"/>
    <n v="0"/>
    <n v="7502177"/>
    <n v="7502177"/>
    <s v="Adquisición e instalación de divisiones en vidrio laminado 3+3 incoloro, con estructura en aluminio para la adecuación de las ventanillas de atención al usuario para la Dirección Territorial Huila y UOC Pitalito e instalación inmobiliaria UOC Pitalit"/>
    <n v="2420"/>
    <s v="-0"/>
    <s v="-0"/>
    <s v="-0"/>
    <s v="-0"/>
    <n v="0"/>
    <x v="1"/>
  </r>
  <r>
    <n v="2520"/>
    <n v="44001"/>
    <d v="2020-06-19T15:33:00"/>
    <s v="Gasto"/>
    <s v="Con Compromiso"/>
    <n v="12"/>
    <x v="15"/>
    <x v="3"/>
    <s v="SUBSIDIO DE ALIMENTACIÓN"/>
    <s v="Nación"/>
    <x v="0"/>
    <s v="CSF"/>
    <n v="1057568"/>
    <n v="0"/>
    <n v="1057568"/>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6"/>
    <s v="BONIFICACIÓN POR SERVICIOS PRESTADOS"/>
    <s v="Nación"/>
    <x v="0"/>
    <s v="CSF"/>
    <n v="791902"/>
    <n v="0"/>
    <n v="791902"/>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7"/>
    <s v="PRIMA DE VACACIONES"/>
    <s v="Nación"/>
    <x v="0"/>
    <s v="CSF"/>
    <n v="7105695"/>
    <n v="0"/>
    <n v="7105695"/>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39"/>
    <s v="INDEMNIZACIÓN POR VACACIONES"/>
    <s v="Nación"/>
    <x v="0"/>
    <s v="CSF"/>
    <n v="5681766"/>
    <n v="0"/>
    <n v="568176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21"/>
    <s v="INCAPACIDADES (NO DE PENSIONES)"/>
    <s v="Nación"/>
    <x v="0"/>
    <s v="CSF"/>
    <n v="914780"/>
    <n v="0"/>
    <n v="914780"/>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4"/>
    <s v="SUELDO BÁSICO"/>
    <s v="Nación"/>
    <x v="0"/>
    <s v="CSF"/>
    <n v="49147864"/>
    <n v="0"/>
    <n v="49147864"/>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5"/>
    <s v="AUXILIO DE TRANSPORTE "/>
    <s v="Nación"/>
    <x v="0"/>
    <s v="CSF"/>
    <n v="1439956"/>
    <n v="0"/>
    <n v="143995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10"/>
    <s v="SUELDO DE VACACIONES"/>
    <s v="Nación"/>
    <x v="0"/>
    <s v="CSF"/>
    <n v="1678706"/>
    <n v="0"/>
    <n v="167870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9"/>
    <s v="BONIFICACIÓN ESPECIAL DE RECREACIÓN"/>
    <s v="Nación"/>
    <x v="0"/>
    <s v="CSF"/>
    <n v="620856"/>
    <n v="0"/>
    <n v="62085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620"/>
    <n v="44001"/>
    <d v="2020-06-19T18:10:00"/>
    <s v="Gasto"/>
    <s v="Con Compromiso"/>
    <n v="12"/>
    <x v="15"/>
    <x v="11"/>
    <s v="PENSIONES"/>
    <s v="Nación"/>
    <x v="0"/>
    <s v="CSF"/>
    <n v="6170500"/>
    <n v="0"/>
    <n v="61705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5"/>
    <s v="APORTES AL ICBF"/>
    <s v="Nación"/>
    <x v="0"/>
    <s v="CSF"/>
    <n v="3152600"/>
    <n v="0"/>
    <n v="31526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3"/>
    <s v="APORTES AL SENA"/>
    <s v="Nación"/>
    <x v="0"/>
    <s v="CSF"/>
    <n v="2102300"/>
    <n v="0"/>
    <n v="21023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6"/>
    <s v="SALUD"/>
    <s v="Nación"/>
    <x v="0"/>
    <s v="CSF"/>
    <n v="4371200"/>
    <n v="0"/>
    <n v="43712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4"/>
    <s v="CAJAS DE COMPENSACIÓN FAMILIAR"/>
    <s v="Nación"/>
    <x v="0"/>
    <s v="CSF"/>
    <n v="4202800"/>
    <n v="0"/>
    <n v="42028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2"/>
    <s v="APORTES GENERALES AL SISTEMA DE RIESGOS LABORALES"/>
    <s v="Nación"/>
    <x v="0"/>
    <s v="CSF"/>
    <n v="653900"/>
    <n v="0"/>
    <n v="6539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720"/>
    <n v="44036"/>
    <d v="2020-07-24T21:09:00"/>
    <s v="Gasto"/>
    <s v="Con Compromiso"/>
    <n v="12"/>
    <x v="15"/>
    <x v="4"/>
    <s v="SUELDO BÁSICO"/>
    <s v="Nación"/>
    <x v="0"/>
    <s v="CSF"/>
    <n v="48041284"/>
    <n v="0"/>
    <n v="48041284"/>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28"/>
    <s v="AUXILIO DE CONECTIVIDAD DIGITAL "/>
    <s v="Nación"/>
    <x v="0"/>
    <s v="CSF"/>
    <n v="1439956"/>
    <n v="0"/>
    <n v="1439956"/>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9"/>
    <s v="BONIFICACIÓN ESPECIAL DE RECREACIÓN"/>
    <s v="Nación"/>
    <x v="0"/>
    <s v="CSF"/>
    <n v="122449"/>
    <n v="0"/>
    <n v="122449"/>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7"/>
    <s v="PRIMA DE VACACIONES"/>
    <s v="Nación"/>
    <x v="0"/>
    <s v="CSF"/>
    <n v="1075341"/>
    <n v="0"/>
    <n v="1075341"/>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21"/>
    <s v="INCAPACIDADES (NO DE PENSIONES)"/>
    <s v="Nación"/>
    <x v="0"/>
    <s v="CSF"/>
    <n v="1341763"/>
    <n v="0"/>
    <n v="1341763"/>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10"/>
    <s v="SUELDO DE VACACIONES"/>
    <s v="Nación"/>
    <x v="0"/>
    <s v="CSF"/>
    <n v="1648857"/>
    <n v="0"/>
    <n v="1648857"/>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8"/>
    <s v="PRIMA TÉCNICA NO SALARIAL"/>
    <s v="Nación"/>
    <x v="0"/>
    <s v="CSF"/>
    <n v="2904459"/>
    <n v="0"/>
    <n v="2904459"/>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3"/>
    <s v="SUBSIDIO DE ALIMENTACIÓN"/>
    <s v="Nación"/>
    <x v="0"/>
    <s v="CSF"/>
    <n v="1031129"/>
    <n v="0"/>
    <n v="1031129"/>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6"/>
    <s v="BONIFICACIÓN POR SERVICIOS PRESTADOS"/>
    <s v="Nación"/>
    <x v="0"/>
    <s v="CSF"/>
    <n v="1634795"/>
    <n v="0"/>
    <n v="1634795"/>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820"/>
    <n v="44039"/>
    <d v="2020-07-27T12:43:00"/>
    <s v="Gasto"/>
    <s v="Con Compromiso"/>
    <n v="12"/>
    <x v="15"/>
    <x v="11"/>
    <s v="PENSIONES"/>
    <s v="Nación"/>
    <x v="0"/>
    <s v="CSF"/>
    <n v="6385200"/>
    <n v="0"/>
    <n v="63852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6"/>
    <s v="SALUD"/>
    <s v="Nación"/>
    <x v="0"/>
    <s v="CSF"/>
    <n v="4523300"/>
    <n v="0"/>
    <n v="45233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5"/>
    <s v="APORTES AL ICBF"/>
    <s v="Nación"/>
    <x v="0"/>
    <s v="CSF"/>
    <n v="1668600"/>
    <n v="0"/>
    <n v="16686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3"/>
    <s v="APORTES AL SENA"/>
    <s v="Nación"/>
    <x v="0"/>
    <s v="CSF"/>
    <n v="1112600"/>
    <n v="0"/>
    <n v="11126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4"/>
    <s v="CAJAS DE COMPENSACIÓN FAMILIAR"/>
    <s v="Nación"/>
    <x v="0"/>
    <s v="CSF"/>
    <n v="2224000"/>
    <n v="0"/>
    <n v="22240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2"/>
    <s v="APORTES GENERALES AL SISTEMA DE RIESGOS LABORALES"/>
    <s v="Nación"/>
    <x v="0"/>
    <s v="CSF"/>
    <n v="654200"/>
    <n v="0"/>
    <n v="6542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920"/>
    <n v="44054"/>
    <d v="2020-08-11T22:57:00"/>
    <s v="Gasto"/>
    <s v="Generado"/>
    <n v="500"/>
    <x v="1"/>
    <x v="22"/>
    <s v="ADQUISICIÓN DE BIENES Y SERVICIOS - SERVICIO DE INFORMACIÓN CATASTRAL - ACTUALIZACIÓN  Y GESTIÓN CATASTRAL  NACIONAL"/>
    <s v="Nación"/>
    <x v="0"/>
    <s v="CSF"/>
    <n v="25936730"/>
    <n v="0"/>
    <n v="25936730"/>
    <n v="25936730"/>
    <s v="Prestación de servicios personales como tecnico de apoyo para realizar las actividades de apoyo al responsable de conservación del proceso de conservación catastral en la dirección territorial huila Según Paa Aprobado "/>
    <n v="2920"/>
    <s v="-0"/>
    <s v="-0"/>
    <s v="-0"/>
    <s v="-0"/>
    <n v="0"/>
    <x v="1"/>
  </r>
  <r>
    <n v="120"/>
    <n v="43838"/>
    <d v="2020-01-08T10:30:00"/>
    <s v="Gasto"/>
    <s v="Con Compromiso"/>
    <n v="13"/>
    <x v="16"/>
    <x v="0"/>
    <s v="SERVICIOS DE DISTRIBUCIÓN DE ELECTRICIDAD, GAS Y AGUA (POR CUENTA PROPIA)"/>
    <s v="Nación"/>
    <x v="0"/>
    <s v="CSF"/>
    <n v="56000000"/>
    <n v="0"/>
    <n v="56000000"/>
    <n v="0"/>
    <s v="SERVICIOS PUBLICOS DE ENERGIA Y ASEO"/>
    <n v="120"/>
    <s v="120 "/>
    <s v="120 "/>
    <s v="120, 4620, 10020, 16320, 23120, 30920, 37620, 42220 "/>
    <s v="4491920, 21100220, 48322420, 86928220, 120846420, 151606620, 193861520, 212443620 "/>
    <n v="0"/>
    <x v="0"/>
  </r>
  <r>
    <n v="120"/>
    <n v="43838"/>
    <d v="2020-01-08T10:30:00"/>
    <s v="Gasto"/>
    <s v="Con Compromiso"/>
    <n v="13"/>
    <x v="16"/>
    <x v="2"/>
    <s v="SERVICIOS DE ALCANTARILLADO, RECOLECCIÓN, TRATAMIENTO Y DISPOSICIÓN DE DESECHOS Y OTROS SERVICIOS DE SANEAMIENTO AMBIENTAL"/>
    <s v="Nación"/>
    <x v="0"/>
    <s v="CSF"/>
    <n v="300000"/>
    <n v="0"/>
    <n v="300000"/>
    <n v="0"/>
    <s v="SERVICIOS PUBLICOS DE ENERGIA Y ASEO"/>
    <n v="120"/>
    <s v="120 "/>
    <s v="120 "/>
    <s v="120, 4620, 10020, 16320, 23120, 30920, 37620, 42220 "/>
    <s v="4491920, 21100220, 48322420, 86928220, 120846420, 151606620, 193861520, 212443620 "/>
    <n v="0"/>
    <x v="0"/>
  </r>
  <r>
    <n v="220"/>
    <n v="43838"/>
    <d v="2020-01-08T10:40:00"/>
    <s v="Gasto"/>
    <s v="Con Compromiso"/>
    <n v="13"/>
    <x v="16"/>
    <x v="0"/>
    <s v="SERVICIOS DE DISTRIBUCIÓN DE ELECTRICIDAD, GAS Y AGUA (POR CUENTA PROPIA)"/>
    <s v="Nación"/>
    <x v="0"/>
    <s v="CSF"/>
    <n v="2000000"/>
    <n v="0"/>
    <n v="2000000"/>
    <n v="0"/>
    <s v="SERVICIOS PUBLICOS DE ACUEDUCTO Y ALCANTARILLADO"/>
    <n v="220"/>
    <s v="220, 320 "/>
    <s v="320, 420 "/>
    <s v="4220, 4320, 4520, 9520, 9620, 10120, 16620, 22820, 22920, 27320, 28420, 36220, 36320, 42120 "/>
    <s v="18643720, 18655820, 18677220, 37002720, 37023720, 63062320, 102886820, 114481520, 114485720, 129743920, 138066620, 179420120, 179423220, 201916120 "/>
    <n v="0"/>
    <x v="0"/>
  </r>
  <r>
    <n v="320"/>
    <n v="43838"/>
    <d v="2020-01-08T10:58:00"/>
    <s v="Gasto"/>
    <s v="Con Compromiso"/>
    <n v="13"/>
    <x v="16"/>
    <x v="1"/>
    <s v="SERVICIOS DE TELECOMUNICACIONES, TRANSMISIÓN Y SUMINISTRO DE INFORMACIÓN"/>
    <s v="Nación"/>
    <x v="0"/>
    <s v="CSF"/>
    <n v="800000"/>
    <n v="0"/>
    <n v="800000"/>
    <n v="0"/>
    <s v="SERVICIOS PUBLICOS  TELEFONICOS"/>
    <n v="320"/>
    <s v="420 "/>
    <s v="220 "/>
    <s v="220, 4920, 5120, 16720, 23220, 36520 "/>
    <s v="5652520, 28587620, 101782020, 132006220, 190698620 "/>
    <n v="0"/>
    <x v="0"/>
  </r>
  <r>
    <n v="420"/>
    <n v="43838"/>
    <d v="2020-01-08T11:09:00"/>
    <s v="Gasto"/>
    <s v="Con Compromiso"/>
    <n v="13"/>
    <x v="16"/>
    <x v="35"/>
    <s v="SERVICIOS FINANCIEROS Y SERVICIOS CONEXOS"/>
    <s v="Nación"/>
    <x v="0"/>
    <s v="CSF"/>
    <n v="35456664"/>
    <n v="-35456664"/>
    <n v="0"/>
    <n v="0"/>
    <s v="CUOTA DE ADMNISTRACION DEL EDIFICIO BCH."/>
    <n v="420"/>
    <s v="520 "/>
    <s v="-0"/>
    <s v="-0"/>
    <s v="-0"/>
    <n v="0"/>
    <x v="0"/>
  </r>
  <r>
    <n v="520"/>
    <n v="43845"/>
    <d v="2020-01-15T17:16:00"/>
    <s v="Gasto"/>
    <s v="Con Compromiso"/>
    <n v="13"/>
    <x v="16"/>
    <x v="34"/>
    <s v="SERVICIOS INMOBILIARIOS"/>
    <s v="Nación"/>
    <x v="0"/>
    <s v="CSF"/>
    <n v="35456664"/>
    <n v="0"/>
    <n v="35456664"/>
    <n v="0"/>
    <s v="CUOTA DE ADMINISTRACION DEL EDIFICIO DE ENERO A DICIEMBRE 2020"/>
    <n v="520"/>
    <s v="620 "/>
    <s v="520 "/>
    <s v="4420, 4720, 9920, 16520, 23020, 30820, 36420, 42320 "/>
    <s v="18669120, 21108820, 47413920, 88793720, 116318920, 149667820, 179427120, 214473820 "/>
    <n v="0"/>
    <x v="0"/>
  </r>
  <r>
    <n v="620"/>
    <n v="43850"/>
    <d v="2020-01-20T17:02:00"/>
    <s v="Gasto"/>
    <s v="Con Compromiso"/>
    <n v="13"/>
    <x v="16"/>
    <x v="3"/>
    <s v="SUBSIDIO DE ALIMENTACIÓN"/>
    <s v="Nación"/>
    <x v="0"/>
    <s v="CSF"/>
    <n v="704233"/>
    <n v="0"/>
    <n v="704233"/>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6"/>
    <s v="BONIFICACIÓN POR SERVICIOS PRESTADOS"/>
    <s v="Nación"/>
    <x v="0"/>
    <s v="CSF"/>
    <n v="906265"/>
    <n v="0"/>
    <n v="906265"/>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7"/>
    <s v="PRIMA DE VACACIONES"/>
    <s v="Nación"/>
    <x v="0"/>
    <s v="CSF"/>
    <n v="5293199"/>
    <n v="0"/>
    <n v="5293199"/>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10"/>
    <s v="SUELDO DE VACACIONES"/>
    <s v="Nación"/>
    <x v="0"/>
    <s v="CSF"/>
    <n v="4606755"/>
    <n v="0"/>
    <n v="4606755"/>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4"/>
    <s v="SUELDO BÁSICO"/>
    <s v="Nación"/>
    <x v="0"/>
    <s v="CSF"/>
    <n v="39068086"/>
    <n v="0"/>
    <n v="39068086"/>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8"/>
    <s v="PRIMA TÉCNICA NO SALARIAL"/>
    <s v="Nación"/>
    <x v="0"/>
    <s v="CSF"/>
    <n v="2240265"/>
    <n v="0"/>
    <n v="2240265"/>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5"/>
    <s v="AUXILIO DE TRANSPORTE "/>
    <s v="Nación"/>
    <x v="0"/>
    <s v="CSF"/>
    <n v="853688"/>
    <n v="0"/>
    <n v="853688"/>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9"/>
    <s v="BONIFICACIÓN ESPECIAL DE RECREACIÓN"/>
    <s v="Nación"/>
    <x v="0"/>
    <s v="CSF"/>
    <n v="415187"/>
    <n v="0"/>
    <n v="415187"/>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720"/>
    <n v="43851"/>
    <d v="2020-01-21T10:23:00"/>
    <s v="Gasto"/>
    <s v="Con Compromiso"/>
    <n v="13"/>
    <x v="16"/>
    <x v="15"/>
    <s v="APORTES AL ICBF"/>
    <s v="Nación"/>
    <x v="0"/>
    <s v="CSF"/>
    <n v="1659800"/>
    <n v="0"/>
    <n v="16598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6"/>
    <s v="SALUD"/>
    <s v="Nación"/>
    <x v="0"/>
    <s v="CSF"/>
    <n v="4116000"/>
    <n v="0"/>
    <n v="41160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4"/>
    <s v="CAJAS DE COMPENSACIÓN FAMILIAR"/>
    <s v="Nación"/>
    <x v="0"/>
    <s v="CSF"/>
    <n v="2212000"/>
    <n v="0"/>
    <n v="22120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1"/>
    <s v="PENSIONES"/>
    <s v="Nación"/>
    <x v="0"/>
    <s v="CSF"/>
    <n v="5810400"/>
    <n v="0"/>
    <n v="58104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2"/>
    <s v="APORTES GENERALES AL SISTEMA DE RIESGOS LABORALES"/>
    <s v="Nación"/>
    <x v="0"/>
    <s v="CSF"/>
    <n v="413200"/>
    <n v="0"/>
    <n v="4132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3"/>
    <s v="APORTES AL SENA"/>
    <s v="Nación"/>
    <x v="0"/>
    <s v="CSF"/>
    <n v="1106600"/>
    <n v="0"/>
    <n v="1106600"/>
    <n v="0"/>
    <s v="SOI DEL MES DE ENERO 2020"/>
    <n v="720"/>
    <s v="920 "/>
    <s v="-0"/>
    <s v="3120, 3220, 3320, 3420, 3520, 3620, 3720, 3820, 3920, 4020, 4120 "/>
    <s v="6804220, 6804320, 6804420, 6804520, 6804620, 6804720, 6804820, 6804920, 6805020, 6805120, 6805220 "/>
    <n v="0"/>
    <x v="0"/>
  </r>
  <r>
    <n v="820"/>
    <n v="43871"/>
    <d v="2020-02-10T15:42:00"/>
    <s v="Gasto"/>
    <s v="Con Compromiso"/>
    <n v="13"/>
    <x v="16"/>
    <x v="34"/>
    <s v="SERVICIOS INMOBILIARIOS"/>
    <s v="Propios"/>
    <x v="1"/>
    <s v="CSF"/>
    <n v="18320000"/>
    <n v="0"/>
    <n v="18320000"/>
    <n v="2748000"/>
    <s v="ARRIENDO DE LA U.O.C EL BANCO MAGDALENA POR 1O MESES  DE LA VIGENCIA 2020"/>
    <n v="820"/>
    <s v="1820 "/>
    <s v="3120 "/>
    <s v="16120, 21920, 27520, 34320, 37720 "/>
    <s v="84159520, 102957420, 129754920, 161290120, 193949720 "/>
    <n v="0"/>
    <x v="0"/>
  </r>
  <r>
    <n v="920"/>
    <n v="43872"/>
    <d v="2020-02-11T09:08:00"/>
    <s v="Gasto"/>
    <s v="Con Compromiso"/>
    <n v="13"/>
    <x v="16"/>
    <x v="18"/>
    <s v="SERVICIOS DE TRANSPORTE DE PASAJEROS"/>
    <s v="Nación"/>
    <x v="0"/>
    <s v="CSF"/>
    <n v="78400"/>
    <n v="0"/>
    <n v="78400"/>
    <n v="0"/>
    <s v="COMISION DE DIRECTORES EN LA SEDE CENTRAL "/>
    <n v="920"/>
    <s v="1020 "/>
    <s v="920 "/>
    <s v="4820 "/>
    <s v="24030520 "/>
    <n v="0"/>
    <x v="0"/>
  </r>
  <r>
    <n v="920"/>
    <n v="43872"/>
    <d v="2020-02-11T09:08:00"/>
    <s v="Gasto"/>
    <s v="Con Compromiso"/>
    <n v="13"/>
    <x v="16"/>
    <x v="19"/>
    <s v="VIÁTICOS DE LOS FUNCIONARIOS EN COMISIÓN"/>
    <s v="Nación"/>
    <x v="0"/>
    <s v="CSF"/>
    <n v="258320"/>
    <n v="0"/>
    <n v="258320"/>
    <n v="0"/>
    <s v="COMISION DE DIRECTORES EN LA SEDE CENTRAL "/>
    <n v="920"/>
    <s v="1020 "/>
    <s v="920 "/>
    <s v="4820 "/>
    <s v="24030520 "/>
    <n v="0"/>
    <x v="0"/>
  </r>
  <r>
    <n v="1020"/>
    <n v="43873"/>
    <d v="2020-02-12T10:48:00"/>
    <s v="Gasto"/>
    <s v="Con Compromiso"/>
    <n v="510"/>
    <x v="2"/>
    <x v="23"/>
    <s v="ADQUISICIÓN DE BIENES Y SERVICIOS - SERVICIO DE AVALÚOS - ACTUALIZACIÓN  Y GESTIÓN CATASTRAL  NACIONAL"/>
    <s v="Propios"/>
    <x v="1"/>
    <s v="CSF"/>
    <n v="3000000"/>
    <n v="0"/>
    <n v="3000000"/>
    <n v="93321"/>
    <s v="VIATICOS Y GASTOS DE COMISION EN EL PROCESO DE AVALUOS"/>
    <n v="1020"/>
    <s v="1120 "/>
    <s v="1220 "/>
    <s v="5020 "/>
    <s v="28586720 "/>
    <n v="0"/>
    <x v="1"/>
  </r>
  <r>
    <n v="1120"/>
    <n v="43873"/>
    <d v="2020-02-12T11:36:00"/>
    <s v="Gasto"/>
    <s v="Generado"/>
    <n v="500"/>
    <x v="1"/>
    <x v="22"/>
    <s v="ADQUISICIÓN DE BIENES Y SERVICIOS - SERVICIO DE INFORMACIÓN CATASTRAL - ACTUALIZACIÓN  Y GESTIÓN CATASTRAL  NACIONAL"/>
    <s v="Nación"/>
    <x v="2"/>
    <s v="CSF"/>
    <n v="20835416"/>
    <n v="0"/>
    <n v="20835416"/>
    <n v="20835416"/>
    <s v="VIATICOS Y GASTOS DE COMISION EN CUMPLIMIENTO A LAS METASS ESTABLECIDAS EN PROCESO DE CONSERVACION CATASTRAL 2020"/>
    <n v="1120"/>
    <s v="-0"/>
    <s v="-0"/>
    <s v="-0"/>
    <s v="-0"/>
    <n v="0"/>
    <x v="1"/>
  </r>
  <r>
    <n v="1220"/>
    <n v="43873"/>
    <d v="2020-02-12T11:44:00"/>
    <s v="Gasto"/>
    <s v="Con Compromiso"/>
    <n v="500"/>
    <x v="1"/>
    <x v="22"/>
    <s v="ADQUISICIÓN DE BIENES Y SERVICIOS - SERVICIO DE INFORMACIÓN CATASTRAL - ACTUALIZACIÓN  Y GESTIÓN CATASTRAL  NACIONAL"/>
    <s v="Nación"/>
    <x v="2"/>
    <s v="CSF"/>
    <n v="4000000"/>
    <n v="0"/>
    <n v="4000000"/>
    <n v="368097"/>
    <s v="VIATICOS Y GASTOS DE COMISION EN CUMPLIMIENTO A LOS COMPROMISOS DEL IGAC EN EL MARCO DE LA POLITICA DE TIERRAS Y LEY DE VICTIMAS"/>
    <n v="1220"/>
    <s v="1220, 1320, 1420 "/>
    <s v="1320, 1420, 1520 "/>
    <s v="5220, 5320, 5420, 5520 "/>
    <s v="29772820, 29774120, 36769020 "/>
    <n v="0"/>
    <x v="1"/>
  </r>
  <r>
    <n v="1320"/>
    <n v="43881"/>
    <d v="2020-02-20T11:08:00"/>
    <s v="Gasto"/>
    <s v="Con Compromiso"/>
    <n v="13"/>
    <x v="16"/>
    <x v="6"/>
    <s v="BONIFICACIÓN POR SERVICIOS PRESTADOS"/>
    <s v="Nación"/>
    <x v="0"/>
    <s v="CSF"/>
    <n v="3573777"/>
    <n v="0"/>
    <n v="3573777"/>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7"/>
    <s v="PRIMA DE VACACIONES"/>
    <s v="Nación"/>
    <x v="0"/>
    <s v="CSF"/>
    <n v="1094371"/>
    <n v="0"/>
    <n v="1094371"/>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39"/>
    <s v="INDEMNIZACIÓN POR VACACIONES"/>
    <s v="Nación"/>
    <x v="0"/>
    <s v="CSF"/>
    <n v="729752"/>
    <n v="0"/>
    <n v="729752"/>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8"/>
    <s v="PRIMA TÉCNICA NO SALARIAL"/>
    <s v="Nación"/>
    <x v="0"/>
    <s v="CSF"/>
    <n v="2240265"/>
    <n v="0"/>
    <n v="2240265"/>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5"/>
    <s v="AUXILIO DE TRANSPORTE "/>
    <s v="Nación"/>
    <x v="0"/>
    <s v="CSF"/>
    <n v="932543"/>
    <n v="0"/>
    <n v="932543"/>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4"/>
    <s v="SUELDO BÁSICO"/>
    <s v="Nación"/>
    <x v="0"/>
    <s v="CSF"/>
    <n v="41534018"/>
    <n v="0"/>
    <n v="41534018"/>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3"/>
    <s v="SUBSIDIO DE ALIMENTACIÓN"/>
    <s v="Nación"/>
    <x v="0"/>
    <s v="CSF"/>
    <n v="767111"/>
    <n v="0"/>
    <n v="767111"/>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9"/>
    <s v="BONIFICACIÓN ESPECIAL DE RECREACIÓN"/>
    <s v="Nación"/>
    <x v="0"/>
    <s v="CSF"/>
    <n v="102710"/>
    <n v="0"/>
    <n v="102710"/>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42"/>
    <s v="PRIMA DE COORDINACIÓN"/>
    <s v="Nación"/>
    <x v="0"/>
    <s v="CSF"/>
    <n v="466079"/>
    <n v="0"/>
    <n v="466079"/>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26"/>
    <s v="PRIMA DE SERVICIO"/>
    <s v="Nación"/>
    <x v="0"/>
    <s v="CSF"/>
    <n v="244808"/>
    <n v="0"/>
    <n v="244808"/>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21"/>
    <s v="INCAPACIDADES (NO DE PENSIONES)"/>
    <s v="Nación"/>
    <x v="0"/>
    <s v="CSF"/>
    <n v="428285"/>
    <n v="0"/>
    <n v="428285"/>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420"/>
    <n v="43881"/>
    <d v="2020-02-20T16:38:00"/>
    <s v="Gasto"/>
    <s v="Con Compromiso"/>
    <n v="13"/>
    <x v="16"/>
    <x v="16"/>
    <s v="SALUD"/>
    <s v="Nación"/>
    <x v="0"/>
    <s v="CSF"/>
    <n v="4234900"/>
    <n v="0"/>
    <n v="42349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5"/>
    <s v="APORTES AL ICBF"/>
    <s v="Nación"/>
    <x v="0"/>
    <s v="CSF"/>
    <n v="1531600"/>
    <n v="0"/>
    <n v="15316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1"/>
    <s v="PENSIONES"/>
    <s v="Nación"/>
    <x v="0"/>
    <s v="CSF"/>
    <n v="5978600"/>
    <n v="0"/>
    <n v="59786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4"/>
    <s v="CAJAS DE COMPENSACIÓN FAMILIAR"/>
    <s v="Nación"/>
    <x v="0"/>
    <s v="CSF"/>
    <n v="2041500"/>
    <n v="0"/>
    <n v="20415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2"/>
    <s v="APORTES GENERALES AL SISTEMA DE RIESGOS LABORALES"/>
    <s v="Nación"/>
    <x v="0"/>
    <s v="CSF"/>
    <n v="469600"/>
    <n v="0"/>
    <n v="4696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3"/>
    <s v="APORTES AL SENA"/>
    <s v="Nación"/>
    <x v="0"/>
    <s v="CSF"/>
    <n v="1021100"/>
    <n v="0"/>
    <n v="1021100"/>
    <n v="0"/>
    <s v="SOI CORRESPONDIENTE A LA NOMINA DE FEBRERO 2020"/>
    <n v="1420"/>
    <s v="1720 "/>
    <s v="-0"/>
    <s v="8420, 8520, 8620, 8720, 8820, 8920, 9020, 9120, 9220, 9320, 9420 "/>
    <s v="31289320, 31289420, 31289520, 31289620, 31289720, 31289820, 31289920, 31290020, 31290220, 31290320, 31290420 "/>
    <n v="0"/>
    <x v="0"/>
  </r>
  <r>
    <n v="1520"/>
    <n v="43887"/>
    <d v="2020-02-26T11:34:00"/>
    <s v="Gasto"/>
    <s v="Con Compromiso"/>
    <n v="13"/>
    <x v="16"/>
    <x v="24"/>
    <s v="IMPUESTO PREDIAL Y SOBRETASA AMBIENTAL"/>
    <s v="Nación"/>
    <x v="0"/>
    <s v="CSF"/>
    <n v="7517600"/>
    <n v="0"/>
    <n v="7517600"/>
    <n v="0"/>
    <s v="IMPUESTO PREDIAL"/>
    <n v="1520"/>
    <s v="1920 "/>
    <s v="1920 "/>
    <s v="9820 "/>
    <s v="47406320 "/>
    <n v="0"/>
    <x v="0"/>
  </r>
  <r>
    <n v="1620"/>
    <n v="43893"/>
    <d v="2020-03-03T17:48:00"/>
    <s v="Gasto"/>
    <s v="Con Compromiso"/>
    <n v="500"/>
    <x v="1"/>
    <x v="22"/>
    <s v="ADQUISICIÓN DE BIENES Y SERVICIOS - SERVICIO DE INFORMACIÓN CATASTRAL - ACTUALIZACIÓN  Y GESTIÓN CATASTRAL  NACIONAL"/>
    <s v="Nación"/>
    <x v="0"/>
    <s v="CSF"/>
    <n v="109213920"/>
    <n v="0"/>
    <n v="109213920"/>
    <n v="0"/>
    <s v="RECONOCEDORES EN EL PROCESO DE CONSERVACION"/>
    <n v="1620"/>
    <s v="2520, 2620, 2720, 2820 "/>
    <s v="3520, 3620, 3720, 3820 "/>
    <s v="15720, 15820, 15920, 16020, 22120, 22220, 22320, 22420, 28020, 28120, 28220, 28320, 35620, 35720, 35820, 35920, 36920, 37020, 37220, 41820 "/>
    <s v="77942620, 77946020, 77951020, 77954320, 103439520, 103448420, 103454920, 103458820, 131899720, 131906520, 131909220, 131956020, 166783620, 166784020, 166785220, 166786120, 192658020, 192666920, 192687720, 199141920 "/>
    <n v="0"/>
    <x v="1"/>
  </r>
  <r>
    <n v="1720"/>
    <n v="43893"/>
    <d v="2020-03-03T17:50:00"/>
    <s v="Gasto"/>
    <s v="Con Compromiso"/>
    <n v="500"/>
    <x v="1"/>
    <x v="22"/>
    <s v="ADQUISICIÓN DE BIENES Y SERVICIOS - SERVICIO DE INFORMACIÓN CATASTRAL - ACTUALIZACIÓN  Y GESTIÓN CATASTRAL  NACIONAL"/>
    <s v="Nación"/>
    <x v="0"/>
    <s v="CSF"/>
    <n v="31500000"/>
    <n v="0"/>
    <n v="31500000"/>
    <n v="0"/>
    <s v="CONTROL DE CALIDAD EN PROCESO DE CONSERVACION"/>
    <n v="1720"/>
    <s v="3120 "/>
    <s v="3220 "/>
    <s v="15420, 21820, 27820, 31320, 37120 "/>
    <s v="77941820, 102939520, 131168020, 162092520, 192685520 "/>
    <n v="0"/>
    <x v="1"/>
  </r>
  <r>
    <n v="1820"/>
    <n v="43893"/>
    <d v="2020-03-03T17:53:00"/>
    <s v="Gasto"/>
    <s v="Con Compromiso"/>
    <n v="500"/>
    <x v="1"/>
    <x v="22"/>
    <s v="ADQUISICIÓN DE BIENES Y SERVICIOS - SERVICIO DE INFORMACIÓN CATASTRAL - ACTUALIZACIÓN  Y GESTIÓN CATASTRAL  NACIONAL"/>
    <s v="Nación"/>
    <x v="0"/>
    <s v="CSF"/>
    <n v="59460912"/>
    <n v="0"/>
    <n v="59460912"/>
    <n v="0"/>
    <s v="AUXILIAR DE APOYO EN EL PROCESO DE CONSERVACION"/>
    <n v="1820"/>
    <s v="2120, 2220, 2320, 2420 "/>
    <s v="2920, 3020, 3420, 4120 "/>
    <s v="15220, 15320, 15620, 16420, 21420, 21520, 21720, 22020, 26920, 27020, 27220, 27420, 31120, 31220, 31420, 31620, 36620, 37320, 37420, 41920 "/>
    <s v="76834220, 76837920, 77949920, 86495020, 101792520, 101797320, 102901220, 103007720, 129102020, 129113120, 129140720, 129748520, 161300020, 162091220, 162093720, 162133320, 190729420, 192694420, 192696320, 199148820 "/>
    <n v="0"/>
    <x v="1"/>
  </r>
  <r>
    <n v="1920"/>
    <n v="43893"/>
    <d v="2020-03-03T18:02:00"/>
    <s v="Gasto"/>
    <s v="Con Compromiso"/>
    <n v="500"/>
    <x v="1"/>
    <x v="22"/>
    <s v="ADQUISICIÓN DE BIENES Y SERVICIOS - SERVICIO DE INFORMACIÓN CATASTRAL - ACTUALIZACIÓN  Y GESTIÓN CATASTRAL  NACIONAL"/>
    <s v="Nación"/>
    <x v="0"/>
    <s v="CSF"/>
    <n v="16167228"/>
    <n v="0"/>
    <n v="16167228"/>
    <n v="0"/>
    <s v="DIGITALIZACION"/>
    <n v="1920"/>
    <s v="2920 "/>
    <s v="3920 "/>
    <s v="16220, 21620, 27120, 31520, 36720 "/>
    <s v="84433420, 101801020, 129135720, 162097620, 190733520 "/>
    <n v="0"/>
    <x v="1"/>
  </r>
  <r>
    <n v="2020"/>
    <n v="43893"/>
    <d v="2020-03-03T18:17:00"/>
    <s v="Gasto"/>
    <s v="Con Compromiso"/>
    <n v="500"/>
    <x v="1"/>
    <x v="22"/>
    <s v="ADQUISICIÓN DE BIENES Y SERVICIOS - SERVICIO DE INFORMACIÓN CATASTRAL - ACTUALIZACIÓN  Y GESTIÓN CATASTRAL  NACIONAL"/>
    <s v="Nación"/>
    <x v="2"/>
    <s v="CSF"/>
    <n v="34753065"/>
    <n v="0"/>
    <n v="34753065"/>
    <n v="0"/>
    <s v="ABOGADO DE  POLITICA DE TIERRA"/>
    <n v="2020"/>
    <s v="2020 "/>
    <s v="2720 "/>
    <s v="15120, 22620, 27920, 36020, 42020 "/>
    <s v="76830520, 103662520, 131894120, 166782520, 199152220 "/>
    <n v="0"/>
    <x v="1"/>
  </r>
  <r>
    <n v="2120"/>
    <n v="43893"/>
    <d v="2020-03-03T18:22:00"/>
    <s v="Gasto"/>
    <s v="Con Compromiso"/>
    <n v="500"/>
    <x v="1"/>
    <x v="22"/>
    <s v="ADQUISICIÓN DE BIENES Y SERVICIOS - SERVICIO DE INFORMACIÓN CATASTRAL - ACTUALIZACIÓN  Y GESTIÓN CATASTRAL  NACIONAL"/>
    <s v="Nación"/>
    <x v="2"/>
    <s v="CSF"/>
    <n v="26125000"/>
    <n v="0"/>
    <n v="26125000"/>
    <n v="0"/>
    <s v="RECONOCEDOR DE POLITICA DE TIERRA"/>
    <n v="2120"/>
    <s v="3020 "/>
    <s v="3320 "/>
    <s v="15520, 22520, 27720, 35520, 36820 "/>
    <s v="77949120, 103465820, 131164120, 166783120, 192652220 "/>
    <n v="0"/>
    <x v="1"/>
  </r>
  <r>
    <n v="2220"/>
    <n v="43908"/>
    <d v="2020-03-18T11:02:00"/>
    <s v="Gasto"/>
    <s v="Con Compromiso"/>
    <n v="13"/>
    <x v="16"/>
    <x v="42"/>
    <s v="PRIMA DE COORDINACIÓN"/>
    <s v="Nación"/>
    <x v="0"/>
    <s v="CSF"/>
    <n v="568243"/>
    <n v="0"/>
    <n v="568243"/>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4"/>
    <s v="SUELDO BÁSICO"/>
    <s v="Nación"/>
    <x v="0"/>
    <s v="CSF"/>
    <n v="52647622"/>
    <n v="0"/>
    <n v="52647622"/>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6"/>
    <s v="BONIFICACIÓN POR SERVICIOS PRESTADOS"/>
    <s v="Nación"/>
    <x v="0"/>
    <s v="CSF"/>
    <n v="1211214"/>
    <n v="0"/>
    <n v="1211214"/>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7"/>
    <s v="PRIMA DE VACACIONES"/>
    <s v="Nación"/>
    <x v="0"/>
    <s v="CSF"/>
    <n v="4141347"/>
    <n v="0"/>
    <n v="4141347"/>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26"/>
    <s v="PRIMA DE SERVICIO"/>
    <s v="Nación"/>
    <x v="0"/>
    <s v="CSF"/>
    <n v="10265"/>
    <n v="0"/>
    <n v="10265"/>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10"/>
    <s v="SUELDO DE VACACIONES"/>
    <s v="Nación"/>
    <x v="0"/>
    <s v="CSF"/>
    <n v="4050967"/>
    <n v="0"/>
    <n v="4050967"/>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39"/>
    <s v="INDEMNIZACIÓN POR VACACIONES"/>
    <s v="Nación"/>
    <x v="0"/>
    <s v="CSF"/>
    <n v="29172"/>
    <n v="0"/>
    <n v="29172"/>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9"/>
    <s v="BONIFICACIÓN ESPECIAL DE RECREACIÓN"/>
    <s v="Nación"/>
    <x v="0"/>
    <s v="CSF"/>
    <n v="323484"/>
    <n v="0"/>
    <n v="323484"/>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8"/>
    <s v="PRIMA TÉCNICA NO SALARIAL"/>
    <s v="Nación"/>
    <x v="0"/>
    <s v="CSF"/>
    <n v="2584371"/>
    <n v="0"/>
    <n v="2584371"/>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3"/>
    <s v="SUBSIDIO DE ALIMENTACIÓN"/>
    <s v="Nación"/>
    <x v="0"/>
    <s v="CSF"/>
    <n v="929193"/>
    <n v="0"/>
    <n v="929193"/>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5"/>
    <s v="AUXILIO DE TRANSPORTE "/>
    <s v="Nación"/>
    <x v="0"/>
    <s v="CSF"/>
    <n v="1172536"/>
    <n v="0"/>
    <n v="1172536"/>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320"/>
    <n v="43908"/>
    <d v="2020-03-18T16:47:00"/>
    <s v="Gasto"/>
    <s v="Con Compromiso"/>
    <n v="13"/>
    <x v="16"/>
    <x v="11"/>
    <s v="PENSIONES"/>
    <s v="Nación"/>
    <x v="0"/>
    <s v="CSF"/>
    <n v="5956100"/>
    <n v="0"/>
    <n v="59561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2"/>
    <s v="APORTES GENERALES AL SISTEMA DE RIESGOS LABORALES"/>
    <s v="Nación"/>
    <x v="0"/>
    <s v="CSF"/>
    <n v="544000"/>
    <n v="0"/>
    <n v="5440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5"/>
    <s v="APORTES AL ICBF"/>
    <s v="Nación"/>
    <x v="0"/>
    <s v="CSF"/>
    <n v="1647200"/>
    <n v="0"/>
    <n v="16472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3"/>
    <s v="APORTES AL SENA"/>
    <s v="Nación"/>
    <x v="0"/>
    <s v="CSF"/>
    <n v="1098500"/>
    <n v="0"/>
    <n v="10985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6"/>
    <s v="SALUD"/>
    <s v="Nación"/>
    <x v="0"/>
    <s v="CSF"/>
    <n v="4219400"/>
    <n v="0"/>
    <n v="42194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4"/>
    <s v="CAJAS DE COMPENSACIÓN FAMILIAR"/>
    <s v="Nación"/>
    <x v="0"/>
    <s v="CSF"/>
    <n v="2195900"/>
    <n v="0"/>
    <n v="2195900"/>
    <n v="0"/>
    <s v="SOI DEL MES DE MARZO 2020"/>
    <n v="2320"/>
    <s v="3420 "/>
    <s v="-0"/>
    <s v="14020, 14120, 14220, 14320, 14420, 14520, 14620, 14720, 14820, 14920, 15020 "/>
    <s v="66212820, 66212920, 66213020, 66213120, 66213220, 66213320, 66213420, 66213520, 66213620, 66213720, 66213820 "/>
    <n v="0"/>
    <x v="0"/>
  </r>
  <r>
    <n v="2420"/>
    <n v="43934"/>
    <d v="2020-04-13T11:26: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DE IMPLEMENTACION SISTEMA DE GESTION"/>
    <n v="2420"/>
    <s v="3520 "/>
    <s v="5920 "/>
    <s v="22720, 27620, 31020, 37520 "/>
    <s v="103682820, 131149620, 156522520, 192715320 "/>
    <n v="0"/>
    <x v="1"/>
  </r>
  <r>
    <n v="2520"/>
    <n v="43936"/>
    <d v="2020-04-15T18:51:00"/>
    <s v="Gasto"/>
    <s v="Generado"/>
    <n v="13"/>
    <x v="16"/>
    <x v="34"/>
    <s v="SERVICIOS INMOBILIARIOS"/>
    <s v="Nación"/>
    <x v="0"/>
    <s v="CSF"/>
    <n v="38569540"/>
    <n v="0"/>
    <n v="38569540"/>
    <n v="38569540"/>
    <s v="ARRENDAMIENDO OFICINA GESTION DOCUMENTAL"/>
    <n v="2520"/>
    <s v="-0"/>
    <s v="-0"/>
    <s v="-0"/>
    <s v="-0"/>
    <n v="0"/>
    <x v="0"/>
  </r>
  <r>
    <n v="2620"/>
    <n v="43942"/>
    <d v="2020-04-21T16:13:00"/>
    <s v="Gasto"/>
    <s v="Con Compromiso"/>
    <n v="13"/>
    <x v="16"/>
    <x v="15"/>
    <s v="APORTES AL ICBF"/>
    <s v="Nación"/>
    <x v="0"/>
    <s v="CSF"/>
    <n v="144000"/>
    <n v="0"/>
    <n v="144000"/>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1"/>
    <s v="PENSIONES"/>
    <s v="Nación"/>
    <x v="0"/>
    <s v="CSF"/>
    <n v="540056"/>
    <n v="0"/>
    <n v="540056"/>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3"/>
    <s v="APORTES AL SENA"/>
    <s v="Nación"/>
    <x v="0"/>
    <s v="CSF"/>
    <n v="97100"/>
    <n v="0"/>
    <n v="97100"/>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6"/>
    <s v="SALUD"/>
    <s v="Nación"/>
    <x v="0"/>
    <s v="CSF"/>
    <n v="413644"/>
    <n v="0"/>
    <n v="413644"/>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4"/>
    <s v="CAJAS DE COMPENSACIÓN FAMILIAR"/>
    <s v="Nación"/>
    <x v="0"/>
    <s v="CSF"/>
    <n v="192200"/>
    <n v="0"/>
    <n v="192200"/>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2"/>
    <s v="APORTES GENERALES AL SISTEMA DE RIESGOS LABORALES"/>
    <s v="Nación"/>
    <x v="0"/>
    <s v="CSF"/>
    <n v="53000"/>
    <n v="0"/>
    <n v="53000"/>
    <n v="0"/>
    <s v="REAJUSTE DEL SOI DE ENERO Y FEBRERO 2020"/>
    <n v="2620"/>
    <s v="3920 "/>
    <s v="-0"/>
    <s v="20320, 20420, 20520, 20620, 20720, 20820, 20920, 21020, 21120, 21220, 21320 "/>
    <s v="100735920, 100736020, 100736120, 100736220, 100736320, 100736420, 100736520, 100736620, 100736720, 100736820, 100736920 "/>
    <n v="0"/>
    <x v="0"/>
  </r>
  <r>
    <n v="2720"/>
    <n v="43943"/>
    <d v="2020-04-22T16:44:00"/>
    <s v="Gasto"/>
    <s v="Con Compromiso"/>
    <n v="13"/>
    <x v="16"/>
    <x v="8"/>
    <s v="PRIMA TÉCNICA NO SALARIAL"/>
    <s v="Nación"/>
    <x v="0"/>
    <s v="CSF"/>
    <n v="2354967"/>
    <n v="0"/>
    <n v="2354967"/>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5"/>
    <s v="AUXILIO DE TRANSPORTE "/>
    <s v="Nación"/>
    <x v="0"/>
    <s v="CSF"/>
    <n v="949685"/>
    <n v="0"/>
    <n v="949685"/>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42"/>
    <s v="PRIMA DE COORDINACIÓN"/>
    <s v="Nación"/>
    <x v="0"/>
    <s v="CSF"/>
    <n v="544380"/>
    <n v="0"/>
    <n v="544380"/>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4"/>
    <s v="SUELDO BÁSICO"/>
    <s v="Nación"/>
    <x v="0"/>
    <s v="CSF"/>
    <n v="46208689"/>
    <n v="0"/>
    <n v="46208689"/>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3"/>
    <s v="SUBSIDIO DE ALIMENTACIÓN"/>
    <s v="Nación"/>
    <x v="0"/>
    <s v="CSF"/>
    <n v="808599"/>
    <n v="0"/>
    <n v="808599"/>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6"/>
    <s v="BONIFICACIÓN POR SERVICIOS PRESTADOS"/>
    <s v="Nación"/>
    <x v="0"/>
    <s v="CSF"/>
    <n v="737727"/>
    <n v="0"/>
    <n v="737727"/>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820"/>
    <n v="43944"/>
    <d v="2020-04-23T15:37:00"/>
    <s v="Gasto"/>
    <s v="Con Compromiso"/>
    <n v="13"/>
    <x v="16"/>
    <x v="13"/>
    <s v="APORTES AL SENA"/>
    <s v="Nación"/>
    <x v="0"/>
    <s v="CSF"/>
    <n v="1024600"/>
    <n v="0"/>
    <n v="10246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2"/>
    <s v="APORTES GENERALES AL SISTEMA DE RIESGOS LABORALES"/>
    <s v="Nación"/>
    <x v="0"/>
    <s v="CSF"/>
    <n v="545100"/>
    <n v="0"/>
    <n v="5451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1"/>
    <s v="PENSIONES"/>
    <s v="Nación"/>
    <x v="0"/>
    <s v="CSF"/>
    <n v="1112000"/>
    <n v="0"/>
    <n v="11120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6"/>
    <s v="SALUD"/>
    <s v="Nación"/>
    <x v="0"/>
    <s v="CSF"/>
    <n v="4201100"/>
    <n v="0"/>
    <n v="42011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5"/>
    <s v="APORTES AL ICBF"/>
    <s v="Nación"/>
    <x v="0"/>
    <s v="CSF"/>
    <n v="1536500"/>
    <n v="0"/>
    <n v="15365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4"/>
    <s v="CAJAS DE COMPENSACIÓN FAMILIAR"/>
    <s v="Nación"/>
    <x v="0"/>
    <s v="CSF"/>
    <n v="2048100"/>
    <n v="0"/>
    <n v="2048100"/>
    <n v="0"/>
    <s v="SOI CORRESPONDIENTE AL MES DE ABRIL 2020"/>
    <n v="2820"/>
    <s v="3820 "/>
    <s v="-0"/>
    <s v="19220, 19320, 19420, 19520, 19620, 19720, 19820, 19920, 20020, 20120, 20220 "/>
    <s v="100727220, 100727320, 100727420, 100727520, 100727620, 100727720, 100727820, 100727920, 100728020, 100728120, 100728220 "/>
    <n v="0"/>
    <x v="0"/>
  </r>
  <r>
    <n v="2920"/>
    <n v="43972"/>
    <d v="2020-05-21T16:28:00"/>
    <s v="Gasto"/>
    <s v="Con Compromiso"/>
    <n v="13"/>
    <x v="16"/>
    <x v="4"/>
    <s v="SUELDO BÁSICO"/>
    <s v="Nación"/>
    <x v="0"/>
    <s v="CSF"/>
    <n v="48347689"/>
    <n v="0"/>
    <n v="48347689"/>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3"/>
    <s v="SUBSIDIO DE ALIMENTACIÓN"/>
    <s v="Nación"/>
    <x v="0"/>
    <s v="CSF"/>
    <n v="859274"/>
    <n v="0"/>
    <n v="859274"/>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5"/>
    <s v="AUXILIO DE TRANSPORTE "/>
    <s v="Nación"/>
    <x v="0"/>
    <s v="CSF"/>
    <n v="1028540"/>
    <n v="0"/>
    <n v="1028540"/>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42"/>
    <s v="PRIMA DE COORDINACIÓN"/>
    <s v="Nación"/>
    <x v="0"/>
    <s v="CSF"/>
    <n v="544380"/>
    <n v="0"/>
    <n v="544380"/>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6"/>
    <s v="BONIFICACIÓN POR SERVICIOS PRESTADOS"/>
    <s v="Nación"/>
    <x v="0"/>
    <s v="CSF"/>
    <n v="1420147"/>
    <n v="0"/>
    <n v="1420147"/>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8"/>
    <s v="PRIMA TÉCNICA NO SALARIAL"/>
    <s v="Nación"/>
    <x v="0"/>
    <s v="CSF"/>
    <n v="2354967"/>
    <n v="0"/>
    <n v="2354967"/>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3020"/>
    <n v="43973"/>
    <d v="2020-05-22T12:37:00"/>
    <s v="Gasto"/>
    <s v="Con Compromiso"/>
    <n v="13"/>
    <x v="16"/>
    <x v="11"/>
    <s v="PENSIONES"/>
    <s v="Nación"/>
    <x v="0"/>
    <s v="CSF"/>
    <n v="6012500"/>
    <n v="0"/>
    <n v="60125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4"/>
    <s v="CAJAS DE COMPENSACIÓN FAMILIAR"/>
    <s v="Nación"/>
    <x v="0"/>
    <s v="CSF"/>
    <n v="2080600"/>
    <n v="0"/>
    <n v="20806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2"/>
    <s v="APORTES GENERALES AL SISTEMA DE RIESGOS LABORALES"/>
    <s v="Nación"/>
    <x v="0"/>
    <s v="CSF"/>
    <n v="545600"/>
    <n v="0"/>
    <n v="5456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5"/>
    <s v="APORTES AL ICBF"/>
    <s v="Nación"/>
    <x v="0"/>
    <s v="CSF"/>
    <n v="1560800"/>
    <n v="0"/>
    <n v="15608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3"/>
    <s v="APORTES AL SENA"/>
    <s v="Nación"/>
    <x v="0"/>
    <s v="CSF"/>
    <n v="1040900"/>
    <n v="0"/>
    <n v="10409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6"/>
    <s v="SALUD"/>
    <s v="Nación"/>
    <x v="0"/>
    <s v="CSF"/>
    <n v="4259200"/>
    <n v="0"/>
    <n v="4259200"/>
    <n v="0"/>
    <s v="SOI CORRESPONDIENTE AL MES DE MAYO 2020"/>
    <n v="3020"/>
    <s v="4220 "/>
    <s v="-0"/>
    <s v="25820, 25920, 26020, 26120, 26220, 26320, 26420, 26520, 26620, 26720, 26820 "/>
    <s v="127099920, 127100020, 127100120, 127100220, 127100320, 127100420, 127100520, 127100620, 127100720, 127100820, 127100920 "/>
    <n v="0"/>
    <x v="0"/>
  </r>
  <r>
    <n v="3120"/>
    <n v="43984"/>
    <d v="2020-06-02T17:27:00"/>
    <s v="Gasto"/>
    <s v="Con Compromiso"/>
    <n v="13"/>
    <x v="16"/>
    <x v="26"/>
    <s v="PRIMA DE SERVICIO"/>
    <s v="Nación"/>
    <x v="0"/>
    <s v="CSF"/>
    <n v="53805507"/>
    <n v="0"/>
    <n v="53805507"/>
    <n v="0"/>
    <s v="NOMINA DE PRIMA DE SERVICIOS"/>
    <n v="3120"/>
    <s v="4320 "/>
    <s v="-0"/>
    <s v="28520, 28620, 28720, 28820, 28920, 29020, 29120, 29220, 29320, 29420, 29520, 29620, 29720, 29820, 29920, 30020, 30120, 30220, 30320, 30420, 30520, 30620, 30720 "/>
    <s v="139434720, 139434820, 139434920, 139435020, 139435120, 139435220, 139435320, 139435420, 139435520, 139435620, 139435720, 139435920, 139436020, 139436220, 139436320, 139436420, 139436520, 139436620, 139436720, 139436820, 139436920, 139437020, 139437120 "/>
    <n v="0"/>
    <x v="0"/>
  </r>
  <r>
    <n v="3220"/>
    <n v="44000"/>
    <d v="2020-06-18T15:20:00"/>
    <s v="Gasto"/>
    <s v="Con Compromiso"/>
    <n v="13"/>
    <x v="16"/>
    <x v="5"/>
    <s v="AUXILIO DE TRANSPORTE "/>
    <s v="Nación"/>
    <x v="0"/>
    <s v="CSF"/>
    <n v="1001112"/>
    <n v="0"/>
    <n v="1001112"/>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10"/>
    <s v="SUELDO DE VACACIONES"/>
    <s v="Nación"/>
    <x v="0"/>
    <s v="CSF"/>
    <n v="2697497"/>
    <n v="0"/>
    <n v="2697497"/>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3"/>
    <s v="SUBSIDIO DE ALIMENTACIÓN"/>
    <s v="Nación"/>
    <x v="0"/>
    <s v="CSF"/>
    <n v="841648"/>
    <n v="0"/>
    <n v="841648"/>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7"/>
    <s v="PRIMA DE VACACIONES"/>
    <s v="Nación"/>
    <x v="0"/>
    <s v="CSF"/>
    <n v="2758805"/>
    <n v="0"/>
    <n v="2758805"/>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9"/>
    <s v="BONIFICACIÓN ESPECIAL DE RECREACIÓN"/>
    <s v="Nación"/>
    <x v="0"/>
    <s v="CSF"/>
    <n v="195292"/>
    <n v="0"/>
    <n v="195292"/>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8"/>
    <s v="PRIMA TÉCNICA NO SALARIAL"/>
    <s v="Nación"/>
    <x v="0"/>
    <s v="CSF"/>
    <n v="2354967"/>
    <n v="0"/>
    <n v="2354967"/>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4"/>
    <s v="SUELDO BÁSICO"/>
    <s v="Nación"/>
    <x v="0"/>
    <s v="CSF"/>
    <n v="48237875"/>
    <n v="0"/>
    <n v="48237875"/>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6"/>
    <s v="BONIFICACIÓN POR SERVICIOS PRESTADOS"/>
    <s v="Nación"/>
    <x v="0"/>
    <s v="CSF"/>
    <n v="2025056"/>
    <n v="0"/>
    <n v="2025056"/>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42"/>
    <s v="PRIMA DE COORDINACIÓN"/>
    <s v="Nación"/>
    <x v="0"/>
    <s v="CSF"/>
    <n v="544380"/>
    <n v="0"/>
    <n v="544380"/>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320"/>
    <n v="44000"/>
    <d v="2020-06-18T17:18:00"/>
    <s v="Gasto"/>
    <s v="Con Compromiso"/>
    <n v="13"/>
    <x v="16"/>
    <x v="15"/>
    <s v="APORTES AL ICBF"/>
    <s v="Nación"/>
    <x v="0"/>
    <s v="CSF"/>
    <n v="3274600"/>
    <n v="0"/>
    <n v="32746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3"/>
    <s v="APORTES AL SENA"/>
    <s v="Nación"/>
    <x v="0"/>
    <s v="CSF"/>
    <n v="2183800"/>
    <n v="0"/>
    <n v="21838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1"/>
    <s v="PENSIONES"/>
    <s v="Nación"/>
    <x v="0"/>
    <s v="CSF"/>
    <n v="6084900"/>
    <n v="0"/>
    <n v="60849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2"/>
    <s v="APORTES GENERALES AL SISTEMA DE RIESGOS LABORALES"/>
    <s v="Nación"/>
    <x v="0"/>
    <s v="CSF"/>
    <n v="553400"/>
    <n v="0"/>
    <n v="5534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6"/>
    <s v="SALUD"/>
    <s v="Nación"/>
    <x v="0"/>
    <s v="CSF"/>
    <n v="4310400"/>
    <n v="0"/>
    <n v="43104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4"/>
    <s v="CAJAS DE COMPENSACIÓN FAMILIAR"/>
    <s v="Nación"/>
    <x v="0"/>
    <s v="CSF"/>
    <n v="4365800"/>
    <n v="0"/>
    <n v="4365800"/>
    <n v="0"/>
    <s v="SOI CORRESPONDIENTE AL MES DE JUNIO 2020"/>
    <n v="3320"/>
    <s v="4620 "/>
    <s v="-0"/>
    <s v="34420, 34520, 34620, 34720, 34820, 34920, 35020, 35120, 35220, 35320, 35420 "/>
    <s v="159199020, 159199120, 159199220, 159199320, 159199420, 159199520, 159199620, 159199720, 159199820, 159199920, 159200020 "/>
    <n v="0"/>
    <x v="0"/>
  </r>
  <r>
    <n v="3420"/>
    <n v="44006"/>
    <d v="2020-06-24T11:22:00"/>
    <s v="Gasto"/>
    <s v="Con Compromiso"/>
    <n v="13"/>
    <x v="16"/>
    <x v="43"/>
    <s v="CONCILIACIONES"/>
    <s v="Propios"/>
    <x v="1"/>
    <s v="CSF"/>
    <n v="3856954"/>
    <n v="0"/>
    <n v="3856954"/>
    <n v="0"/>
    <s v="la conciliación radicada con número 47-001-3333-005-2020-00007-00"/>
    <n v="3520"/>
    <s v="4720 "/>
    <s v="9720 "/>
    <s v="36120 "/>
    <s v="166779220 "/>
    <n v="0"/>
    <x v="0"/>
  </r>
  <r>
    <n v="3520"/>
    <n v="44007"/>
    <d v="2020-06-25T10:13:00"/>
    <s v="Gasto"/>
    <s v="Generado"/>
    <n v="200"/>
    <x v="3"/>
    <x v="27"/>
    <s v="ADQUISICIÓN DE BIENES Y SERVICIOS - SEDES MANTENIDAS - FORTALECIMIENTO DE LA INFRAESTRUCTURA FÍSICA DEL IGAC A NIVEL  NACIONAL"/>
    <s v="Nación"/>
    <x v="0"/>
    <s v="CSF"/>
    <n v="4300000"/>
    <n v="0"/>
    <n v="4300000"/>
    <n v="4300000"/>
    <s v="Adquisición vidrio laminado atención al publico en la DT Magdalena"/>
    <n v="3620"/>
    <s v="-0"/>
    <s v="-0"/>
    <s v="-0"/>
    <s v="-0"/>
    <n v="0"/>
    <x v="1"/>
  </r>
  <r>
    <n v="3620"/>
    <n v="44007"/>
    <d v="2020-06-25T10:20:00"/>
    <s v="Gasto"/>
    <s v="Generado"/>
    <n v="200"/>
    <x v="3"/>
    <x v="27"/>
    <s v="ADQUISICIÓN DE BIENES Y SERVICIOS - SEDES MANTENIDAS - FORTALECIMIENTO DE LA INFRAESTRUCTURA FÍSICA DEL IGAC A NIVEL  NACIONAL"/>
    <s v="Nación"/>
    <x v="0"/>
    <s v="CSF"/>
    <n v="1700000"/>
    <n v="0"/>
    <n v="1700000"/>
    <n v="1700000"/>
    <s v="Adquisición vidrio laminado atencion al publico en la UOC- Banco-MAgdalena"/>
    <n v="3720"/>
    <s v="-0"/>
    <s v="-0"/>
    <s v="-0"/>
    <s v="-0"/>
    <n v="0"/>
    <x v="1"/>
  </r>
  <r>
    <n v="3720"/>
    <n v="44029"/>
    <d v="2020-07-17T11:24:00"/>
    <s v="Gasto"/>
    <s v="Con Compromiso"/>
    <n v="13"/>
    <x v="16"/>
    <x v="7"/>
    <s v="PRIMA DE VACACIONES"/>
    <s v="Nación"/>
    <x v="0"/>
    <s v="CSF"/>
    <n v="6343843"/>
    <n v="0"/>
    <n v="6343843"/>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8"/>
    <s v="PRIMA TÉCNICA NO SALARIAL"/>
    <s v="Nación"/>
    <x v="0"/>
    <s v="CSF"/>
    <n v="2354967"/>
    <n v="0"/>
    <n v="2354967"/>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28"/>
    <s v="AUXILIO DE CONECTIVIDAD DIGITAL "/>
    <s v="Nación"/>
    <x v="0"/>
    <s v="CSF"/>
    <n v="918829"/>
    <n v="0"/>
    <n v="918829"/>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10"/>
    <s v="SUELDO DE VACACIONES"/>
    <s v="Nación"/>
    <x v="0"/>
    <s v="CSF"/>
    <n v="6111902"/>
    <n v="0"/>
    <n v="6111902"/>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42"/>
    <s v="PRIMA DE COORDINACIÓN"/>
    <s v="Nación"/>
    <x v="0"/>
    <s v="CSF"/>
    <n v="544380"/>
    <n v="0"/>
    <n v="544380"/>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4"/>
    <s v="SUELDO BÁSICO"/>
    <s v="Nación"/>
    <x v="0"/>
    <s v="CSF"/>
    <n v="47146213"/>
    <n v="0"/>
    <n v="47146213"/>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3"/>
    <s v="SUBSIDIO DE ALIMENTACIÓN"/>
    <s v="Nación"/>
    <x v="0"/>
    <s v="CSF"/>
    <n v="788769"/>
    <n v="0"/>
    <n v="788769"/>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6"/>
    <s v="BONIFICACIÓN POR SERVICIOS PRESTADOS"/>
    <s v="Nación"/>
    <x v="0"/>
    <s v="CSF"/>
    <n v="2503262"/>
    <n v="0"/>
    <n v="2503262"/>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9"/>
    <s v="BONIFICACIÓN ESPECIAL DE RECREACIÓN"/>
    <s v="Nación"/>
    <x v="0"/>
    <s v="CSF"/>
    <n v="492608"/>
    <n v="0"/>
    <n v="492608"/>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820"/>
    <n v="44029"/>
    <d v="2020-07-17T12:00:00"/>
    <s v="Gasto"/>
    <s v="Con Compromiso"/>
    <n v="13"/>
    <x v="16"/>
    <x v="16"/>
    <s v="SALUD"/>
    <s v="Nación"/>
    <x v="0"/>
    <s v="CSF"/>
    <n v="4351000"/>
    <n v="0"/>
    <n v="43510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5"/>
    <s v="APORTES AL ICBF"/>
    <s v="Nación"/>
    <x v="0"/>
    <s v="CSF"/>
    <n v="1778200"/>
    <n v="0"/>
    <n v="17782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1"/>
    <s v="PENSIONES"/>
    <s v="Nación"/>
    <x v="0"/>
    <s v="CSF"/>
    <n v="6142100"/>
    <n v="0"/>
    <n v="61421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3"/>
    <s v="APORTES AL SENA"/>
    <s v="Nación"/>
    <x v="0"/>
    <s v="CSF"/>
    <n v="1185800"/>
    <n v="0"/>
    <n v="11858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4"/>
    <s v="CAJAS DE COMPENSACIÓN FAMILIAR"/>
    <s v="Nación"/>
    <x v="0"/>
    <s v="CSF"/>
    <n v="2370500"/>
    <n v="0"/>
    <n v="23705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2"/>
    <s v="APORTES GENERALES AL SISTEMA DE RIESGOS LABORALES"/>
    <s v="Nación"/>
    <x v="0"/>
    <s v="CSF"/>
    <n v="560600"/>
    <n v="0"/>
    <n v="560600"/>
    <n v="0"/>
    <s v="SOI DEL MES DE JULIO 2020"/>
    <n v="3920"/>
    <s v="5020 "/>
    <s v="-0"/>
    <s v="40720, 40820, 40920, 41020, 41120, 41220, 41320, 41420, 41520, 41620, 41720 "/>
    <s v="194997520, 194997620, 194997720, 194997820, 194997920, 194998020, 194998120, 194998220, 194998320, 194998420, 194998520 "/>
    <n v="0"/>
    <x v="0"/>
  </r>
  <r>
    <n v="120"/>
    <n v="43843"/>
    <d v="2020-01-13T10:38:00"/>
    <s v="Gasto"/>
    <s v="Con Compromiso"/>
    <n v="14"/>
    <x v="17"/>
    <x v="0"/>
    <s v="SERVICIOS DE DISTRIBUCIÓN DE ELECTRICIDAD, GAS Y AGUA (POR CUENTA PROPIA)"/>
    <s v="Nación"/>
    <x v="0"/>
    <s v="CSF"/>
    <n v="43000000"/>
    <n v="-43000000"/>
    <n v="0"/>
    <n v="0"/>
    <s v="Servicio de agua "/>
    <n v="120"/>
    <s v="520 "/>
    <s v="-0"/>
    <s v="-0"/>
    <s v="-0"/>
    <n v="0"/>
    <x v="0"/>
  </r>
  <r>
    <n v="220"/>
    <n v="43843"/>
    <d v="2020-01-13T10:39:00"/>
    <s v="Gasto"/>
    <s v="Con Compromiso"/>
    <n v="14"/>
    <x v="17"/>
    <x v="2"/>
    <s v="SERVICIOS DE ALCANTARILLADO, RECOLECCIÓN, TRATAMIENTO Y DISPOSICIÓN DE DESECHOS Y OTROS SERVICIOS DE SANEAMIENTO AMBIENTAL"/>
    <s v="Nación"/>
    <x v="0"/>
    <s v="CSF"/>
    <n v="4200000"/>
    <n v="0"/>
    <n v="4200000"/>
    <n v="630927"/>
    <s v="Servicio de aseo y alcantarillado"/>
    <n v="220"/>
    <s v="420, 620, 820, 1520, 1720, 2420, 5620, 5820, 6720, 8120, 8320, 9620, 9820, 10020, 11220, 11620, 12320, 13520, 14020, 15120, 15620, 20320 "/>
    <s v="320, 820, 1120, 1420, 2020, 5820, 6020, 6920, 9320, 9520, 11720, 11920, 12120, 14120, 14420, 14920, 18020, 18420, 18920, 19120, 24320 "/>
    <s v="320, 420, 6220, 6520, 7020, 14020, 14220, 14920, 22720, 22920, 29920, 30120, 30420, 41520, 41820, 47020, 50320, 50720, 56020, 56220, 61420 "/>
    <s v="4700820, 4708220, 24881820, 24888820, 25178820, 54268920, 54274120, 60760820, 91099120, 91100620, 121056420, 121066120, 123357720, 150943020, 153875720, 166760020, 183719620, 195105520, 201490120, 201614720, 217091820 "/>
    <n v="0"/>
    <x v="0"/>
  </r>
  <r>
    <n v="320"/>
    <n v="43843"/>
    <d v="2020-01-13T10:39:00"/>
    <s v="Gasto"/>
    <s v="Con Compromiso"/>
    <n v="14"/>
    <x v="17"/>
    <x v="0"/>
    <s v="SERVICIOS DE DISTRIBUCIÓN DE ELECTRICIDAD, GAS Y AGUA (POR CUENTA PROPIA)"/>
    <s v="Nación"/>
    <x v="0"/>
    <s v="CSF"/>
    <n v="2000000"/>
    <n v="0"/>
    <n v="2000000"/>
    <n v="1261252"/>
    <s v="Servicio de agua"/>
    <n v="320"/>
    <s v="320, 1620, 5520, 8220, 9520, 12220, 15020, 15520 "/>
    <s v="220, 1020, 5920, 9220, 11620, 14820, 18820, 19020 "/>
    <s v="220, 6120, 14120, 22620, 30020, 46920, 55920, 56120 "/>
    <s v="4705620, 24881520, 54267620, 91099920, 121065320, 166770920, 201371820, 201501220 "/>
    <n v="0"/>
    <x v="0"/>
  </r>
  <r>
    <n v="420"/>
    <n v="43843"/>
    <d v="2020-01-13T10:40:00"/>
    <s v="Gasto"/>
    <s v="Con Compromiso"/>
    <n v="14"/>
    <x v="17"/>
    <x v="1"/>
    <s v="SERVICIOS DE TELECOMUNICACIONES, TRANSMISIÓN Y SUMINISTRO DE INFORMACIÓN"/>
    <s v="Nación"/>
    <x v="0"/>
    <s v="CSF"/>
    <n v="1900000"/>
    <n v="0"/>
    <n v="1900000"/>
    <n v="81027"/>
    <s v="Servicio de teléfono "/>
    <n v="420"/>
    <s v="220, 1820, 6820, 8420, 10120, 11420, 13720, 20420 "/>
    <s v="420, 1220, 7020, 9620, 12220, 14520, 18220, 24420 "/>
    <s v="520, 6320, 15020, 23020, 30220, 41920, 50520, 61520 "/>
    <s v="4710920, 24881020, 60768020, 91106620, 123358620, 153985620, 184575620, 217154620 "/>
    <n v="0"/>
    <x v="0"/>
  </r>
  <r>
    <n v="520"/>
    <n v="43843"/>
    <d v="2020-01-13T10:41:00"/>
    <s v="Gasto"/>
    <s v="Con Compromiso"/>
    <n v="14"/>
    <x v="17"/>
    <x v="35"/>
    <s v="SERVICIOS FINANCIEROS Y SERVICIOS CONEXOS"/>
    <s v="Nación"/>
    <x v="0"/>
    <s v="CSF"/>
    <n v="22975584"/>
    <n v="-22975584"/>
    <n v="0"/>
    <n v="0"/>
    <s v="Administración edificio Naty"/>
    <n v="520"/>
    <s v="120 "/>
    <s v="-0"/>
    <s v="-0"/>
    <s v="-0"/>
    <n v="0"/>
    <x v="0"/>
  </r>
  <r>
    <n v="620"/>
    <n v="43844"/>
    <d v="2020-01-14T10:45:00"/>
    <s v="Gasto"/>
    <s v="Con Compromiso"/>
    <n v="200"/>
    <x v="3"/>
    <x v="44"/>
    <s v="ADQUISICIÓN DE BIENES Y SERVICIOS - SEDES ADECUADAS - FORTALECIMIENTO DE LA INFRAESTRUCTURA FÍSICA DEL IGAC A NIVEL  NACIONAL"/>
    <s v="Nación"/>
    <x v="0"/>
    <s v="CSF"/>
    <n v="25081900"/>
    <n v="0"/>
    <n v="25081900"/>
    <n v="0"/>
    <s v="Arrendamientos del edificio del centro de información y archivo "/>
    <n v="620"/>
    <s v="3620, 4420 "/>
    <s v="8320, 8520 "/>
    <s v="22220, 22320, 28920, 29420 "/>
    <s v="76941920, 84480820, 105556320, 118386720 "/>
    <n v="0"/>
    <x v="1"/>
  </r>
  <r>
    <n v="720"/>
    <n v="43845"/>
    <d v="2020-01-15T12:00:00"/>
    <s v="Gasto"/>
    <s v="Con Compromiso"/>
    <n v="14"/>
    <x v="17"/>
    <x v="0"/>
    <s v="SERVICIOS DE DISTRIBUCIÓN DE ELECTRICIDAD, GAS Y AGUA (POR CUENTA PROPIA)"/>
    <s v="Nación"/>
    <x v="0"/>
    <s v="CSF"/>
    <n v="43000000"/>
    <n v="0"/>
    <n v="43000000"/>
    <n v="18828532"/>
    <s v="Servicio de energía "/>
    <n v="720"/>
    <s v="720, 1420, 2320, 4120, 5720, 6620, 8020, 9720, 9920, 11120, 11520, 13420, 13920, 20220 "/>
    <s v="120, 1320, 1920, 3920, 5720, 6820, 9420, 11820, 12020, 14020, 14320, 17920, 18320, 24220 "/>
    <s v="120, 6420, 6920, 13920, 14820, 22820, 29820, 30320, 41420, 41720, 50220, 50620, 61320 "/>
    <s v="4698220, 24887520, 25177220, 54273120, 60759020, 91090520, 121055320, 123357520, 150941420, 153947520, 183724820, 195110820, 217095520 "/>
    <n v="0"/>
    <x v="0"/>
  </r>
  <r>
    <n v="820"/>
    <n v="43847"/>
    <d v="2020-01-17T11:12:00"/>
    <s v="Gasto"/>
    <s v="Con Compromiso"/>
    <n v="14"/>
    <x v="17"/>
    <x v="34"/>
    <s v="SERVICIOS INMOBILIARIOS"/>
    <s v="Nación"/>
    <x v="0"/>
    <s v="CSF"/>
    <n v="22975584"/>
    <n v="0"/>
    <n v="22975584"/>
    <n v="9573160"/>
    <s v="Administración edificio Naty"/>
    <n v="820"/>
    <s v="920, 2020, 5420, 7920, 9420, 11320, 13620 "/>
    <s v="520, 2120, 6120, 9120, 11320, 14220, 17820 "/>
    <s v="620, 7220, 14320, 22520, 29520, 41620, 50120 "/>
    <s v="4713120, 25183220, 51742520, 89695920, 118385620, 151787020, 183735320 "/>
    <n v="0"/>
    <x v="0"/>
  </r>
  <r>
    <n v="920"/>
    <n v="43853"/>
    <d v="2020-01-23T10:29:00"/>
    <s v="Gasto"/>
    <s v="Con Compromiso"/>
    <n v="14"/>
    <x v="17"/>
    <x v="4"/>
    <s v="SUELDO BÁSICO"/>
    <s v="Nación"/>
    <x v="0"/>
    <s v="CSF"/>
    <n v="42067292"/>
    <n v="0"/>
    <n v="42067292"/>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3"/>
    <s v="SUBSIDIO DE ALIMENTACIÓN"/>
    <s v="Nación"/>
    <x v="0"/>
    <s v="CSF"/>
    <n v="658121"/>
    <n v="0"/>
    <n v="658121"/>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5"/>
    <s v="AUXILIO DE TRANSPORTE "/>
    <s v="Nación"/>
    <x v="0"/>
    <s v="CSF"/>
    <n v="939399"/>
    <n v="0"/>
    <n v="939399"/>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7"/>
    <s v="PRIMA DE VACACIONES"/>
    <s v="Nación"/>
    <x v="0"/>
    <s v="CSF"/>
    <n v="2187071"/>
    <n v="0"/>
    <n v="2187071"/>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10"/>
    <s v="SUELDO DE VACACIONES"/>
    <s v="Nación"/>
    <x v="0"/>
    <s v="CSF"/>
    <n v="2193549"/>
    <n v="0"/>
    <n v="2193549"/>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8"/>
    <s v="PRIMA TÉCNICA NO SALARIAL"/>
    <s v="Nación"/>
    <x v="0"/>
    <s v="CSF"/>
    <n v="2240265"/>
    <n v="0"/>
    <n v="2240265"/>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6"/>
    <s v="BONIFICACIÓN POR SERVICIOS PRESTADOS"/>
    <s v="Nación"/>
    <x v="0"/>
    <s v="CSF"/>
    <n v="2655322"/>
    <n v="0"/>
    <n v="2655322"/>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9"/>
    <s v="BONIFICACIÓN ESPECIAL DE RECREACIÓN"/>
    <s v="Nación"/>
    <x v="0"/>
    <s v="CSF"/>
    <n v="182501"/>
    <n v="0"/>
    <n v="182501"/>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1020"/>
    <n v="43858"/>
    <d v="2020-01-28T17:57:00"/>
    <s v="Gasto"/>
    <s v="Con Compromiso"/>
    <n v="14"/>
    <x v="17"/>
    <x v="16"/>
    <s v="SALUD"/>
    <s v="Nación"/>
    <x v="0"/>
    <s v="CSF"/>
    <n v="4706500"/>
    <n v="0"/>
    <n v="47065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4"/>
    <s v="CAJAS DE COMPENSACIÓN FAMILIAR"/>
    <s v="Nación"/>
    <x v="0"/>
    <s v="CSF"/>
    <n v="2323100"/>
    <n v="0"/>
    <n v="23231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2"/>
    <s v="APORTES GENERALES AL SISTEMA DE RIESGOS LABORALES"/>
    <s v="Nación"/>
    <x v="0"/>
    <s v="CSF"/>
    <n v="491400"/>
    <n v="0"/>
    <n v="4914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5"/>
    <s v="APORTES AL ICBF"/>
    <s v="Nación"/>
    <x v="0"/>
    <s v="CSF"/>
    <n v="1743000"/>
    <n v="0"/>
    <n v="17430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1"/>
    <s v="PENSIONES"/>
    <s v="Nación"/>
    <x v="0"/>
    <s v="CSF"/>
    <n v="6643800"/>
    <n v="0"/>
    <n v="66438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3"/>
    <s v="APORTES AL SENA"/>
    <s v="Nación"/>
    <x v="0"/>
    <s v="CSF"/>
    <n v="1162400"/>
    <n v="0"/>
    <n v="11624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120"/>
    <n v="43859"/>
    <d v="2020-01-29T11:43:00"/>
    <s v="Gasto"/>
    <s v="Con Compromiso"/>
    <n v="14"/>
    <x v="17"/>
    <x v="24"/>
    <s v="IMPUESTO PREDIAL Y SOBRETASA AMBIENTAL"/>
    <s v="Nación"/>
    <x v="0"/>
    <s v="CSF"/>
    <n v="7473663"/>
    <n v="0"/>
    <n v="7473663"/>
    <n v="0"/>
    <s v="Impuesto predial 2020"/>
    <n v="1120"/>
    <s v="2120 "/>
    <s v="2220 "/>
    <s v="7320 "/>
    <s v="28209720 "/>
    <n v="0"/>
    <x v="0"/>
  </r>
  <r>
    <n v="1220"/>
    <n v="43859"/>
    <d v="2020-01-29T11:46:00"/>
    <s v="Gasto"/>
    <s v="Con Compromiso"/>
    <n v="14"/>
    <x v="17"/>
    <x v="20"/>
    <s v="IMPUESTO DE INDUSTRIA Y COMERCIO"/>
    <s v="Propios"/>
    <x v="1"/>
    <s v="CSF"/>
    <n v="13920000"/>
    <n v="785000"/>
    <n v="14705000"/>
    <n v="0"/>
    <s v="Pago de impuesto de industria y comercio 2020"/>
    <n v="1220"/>
    <s v="2220, 2520, 2620, 2720 "/>
    <s v="2320, 2420, 2520, 2620 "/>
    <s v="7420, 7520, 7620, 7720 "/>
    <s v="28212320, 28214120, 28214920, 28217420 "/>
    <n v="0"/>
    <x v="0"/>
  </r>
  <r>
    <n v="1320"/>
    <n v="43872"/>
    <d v="2020-02-11T12:24:00"/>
    <s v="Gasto"/>
    <s v="Con Compromiso"/>
    <n v="14"/>
    <x v="17"/>
    <x v="19"/>
    <s v="VIÁTICOS DE LOS FUNCIONARIOS EN COMISIÓN"/>
    <s v="Nación"/>
    <x v="0"/>
    <s v="CSF"/>
    <n v="258320"/>
    <n v="0"/>
    <n v="258320"/>
    <n v="0"/>
    <s v="Viáticos y gastos de comisión Director Territorial"/>
    <n v="1320"/>
    <s v="1920 "/>
    <s v="1820 "/>
    <s v="7120 "/>
    <s v="25187320 "/>
    <n v="0"/>
    <x v="0"/>
  </r>
  <r>
    <n v="1320"/>
    <n v="43872"/>
    <d v="2020-02-11T12:24:00"/>
    <s v="Gasto"/>
    <s v="Con Compromiso"/>
    <n v="14"/>
    <x v="17"/>
    <x v="18"/>
    <s v="SERVICIOS DE TRANSPORTE DE PASAJEROS"/>
    <s v="Nación"/>
    <x v="0"/>
    <s v="CSF"/>
    <n v="70000"/>
    <n v="0"/>
    <n v="70000"/>
    <n v="0"/>
    <s v="Viáticos y gastos de comisión Director Territorial"/>
    <n v="1320"/>
    <s v="1920 "/>
    <s v="1820 "/>
    <s v="7120 "/>
    <s v="25187320 "/>
    <n v="0"/>
    <x v="0"/>
  </r>
  <r>
    <n v="1420"/>
    <n v="43873"/>
    <d v="2020-02-12T14:51:00"/>
    <s v="Gasto"/>
    <s v="Con Compromiso"/>
    <n v="500"/>
    <x v="1"/>
    <x v="22"/>
    <s v="ADQUISICIÓN DE BIENES Y SERVICIOS - SERVICIO DE INFORMACIÓN CATASTRAL - ACTUALIZACIÓN  Y GESTIÓN CATASTRAL  NACIONAL"/>
    <s v="Nación"/>
    <x v="2"/>
    <s v="CSF"/>
    <n v="16503057"/>
    <n v="0"/>
    <n v="16503057"/>
    <n v="13008455"/>
    <s v="Viáticos y gastos de comisión proceso conservación catastral"/>
    <n v="1420"/>
    <s v="2820, 2920, 3020, 3120, 3220, 3320, 3420, 3520, 3920, 4020, 4520, 4620, 4720, 4820, 4920, 5020, 5120, 5220, 14220 "/>
    <s v="2920, 3020, 3120, 3220, 3320, 3420, 3520, 3620, 3720, 3820, 4120, 4220, 5120, 6220, 6520, 7120, 7220, 7320, 18520 "/>
    <s v="7920, 8020, 8120, 8220, 8320, 8420, 8520, 8620, 13320, 13420, 13620, 13720, 13820, 14420, 14720, 21020, 21120, 21220, 54220 "/>
    <s v="29387220, 29388720, 29390420, 29392220, 30632820, 30633120, 30633320, 30633420, 37352920, 37360420, 37362120, 41903320, 41904820, 52295120, 53576920, 74960420, 74975120, 74977820, 198662520 "/>
    <m/>
    <x v="1"/>
  </r>
  <r>
    <n v="1520"/>
    <n v="43881"/>
    <d v="2020-02-20T11:58:00"/>
    <s v="Gasto"/>
    <s v="Con Compromiso"/>
    <n v="14"/>
    <x v="17"/>
    <x v="8"/>
    <s v="PRIMA TÉCNICA NO SALARIAL"/>
    <s v="Nación"/>
    <x v="0"/>
    <s v="CSF"/>
    <n v="2240265"/>
    <n v="0"/>
    <n v="224026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7"/>
    <s v="PRIMA DE VACACIONES"/>
    <s v="Nación"/>
    <x v="0"/>
    <s v="CSF"/>
    <n v="1531818"/>
    <n v="0"/>
    <n v="1531818"/>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4"/>
    <s v="SUELDO BÁSICO"/>
    <s v="Nación"/>
    <x v="0"/>
    <s v="CSF"/>
    <n v="50420657"/>
    <n v="0"/>
    <n v="50420657"/>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5"/>
    <s v="AUXILIO DE TRANSPORTE "/>
    <s v="Nación"/>
    <x v="0"/>
    <s v="CSF"/>
    <n v="1138250"/>
    <n v="0"/>
    <n v="1138250"/>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10"/>
    <s v="SUELDO DE VACACIONES"/>
    <s v="Nación"/>
    <x v="0"/>
    <s v="CSF"/>
    <n v="1293535"/>
    <n v="0"/>
    <n v="129353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3"/>
    <s v="SUBSIDIO DE ALIMENTACIÓN"/>
    <s v="Nación"/>
    <x v="0"/>
    <s v="CSF"/>
    <n v="821606"/>
    <n v="0"/>
    <n v="821606"/>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6"/>
    <s v="BONIFICACIÓN POR SERVICIOS PRESTADOS"/>
    <s v="Nación"/>
    <x v="0"/>
    <s v="CSF"/>
    <n v="701795"/>
    <n v="0"/>
    <n v="70179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9"/>
    <s v="BONIFICACIÓN ESPECIAL DE RECREACIÓN"/>
    <s v="Nación"/>
    <x v="0"/>
    <s v="CSF"/>
    <n v="116485"/>
    <n v="0"/>
    <n v="11648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620"/>
    <n v="43881"/>
    <d v="2020-02-20T12:00:00"/>
    <s v="Gasto"/>
    <s v="Con Compromiso"/>
    <n v="14"/>
    <x v="17"/>
    <x v="14"/>
    <s v="CAJAS DE COMPENSACIÓN FAMILIAR"/>
    <s v="Nación"/>
    <x v="0"/>
    <s v="CSF"/>
    <n v="2233500"/>
    <n v="0"/>
    <n v="22335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2"/>
    <s v="APORTES GENERALES AL SISTEMA DE RIESGOS LABORALES"/>
    <s v="Nación"/>
    <x v="0"/>
    <s v="CSF"/>
    <n v="680100"/>
    <n v="0"/>
    <n v="6801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1"/>
    <s v="PENSIONES"/>
    <s v="Nación"/>
    <x v="0"/>
    <s v="CSF"/>
    <n v="6409100"/>
    <n v="0"/>
    <n v="64091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6"/>
    <s v="SALUD"/>
    <s v="Nación"/>
    <x v="0"/>
    <s v="CSF"/>
    <n v="4540100"/>
    <n v="0"/>
    <n v="45401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5"/>
    <s v="APORTES AL ICBF"/>
    <s v="Nación"/>
    <x v="0"/>
    <s v="CSF"/>
    <n v="1675600"/>
    <n v="0"/>
    <n v="16756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3"/>
    <s v="APORTES AL SENA"/>
    <s v="Nación"/>
    <x v="0"/>
    <s v="CSF"/>
    <n v="1117200"/>
    <n v="0"/>
    <n v="11172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720"/>
    <n v="43894"/>
    <d v="2020-03-04T11:07:00"/>
    <s v="Gasto"/>
    <s v="Con Compromiso"/>
    <n v="500"/>
    <x v="1"/>
    <x v="22"/>
    <s v="ADQUISICIÓN DE BIENES Y SERVICIOS - SERVICIO DE INFORMACIÓN CATASTRAL - ACTUALIZACIÓN  Y GESTIÓN CATASTRAL  NACIONAL"/>
    <s v="Nación"/>
    <x v="2"/>
    <s v="CSF"/>
    <n v="31807890"/>
    <n v="0"/>
    <n v="31807890"/>
    <n v="0"/>
    <s v="Prestación de servicios profesionales para apoyar a la Dirección Territorial Meta en los requerimientos del trámite administrativo, judicial y el postfallo del proceso de restitución de tierras en el marco de la ley 1448 de 2011 y la política integra"/>
    <n v="1720"/>
    <s v="7520 "/>
    <s v="11020 "/>
    <s v="29220, 38520, 48420, 57220 "/>
    <s v="106370020, 136173820, 169784020, 208532720 "/>
    <n v="0"/>
    <x v="1"/>
  </r>
  <r>
    <n v="1820"/>
    <n v="43894"/>
    <d v="2020-03-04T11:09:00"/>
    <s v="Gasto"/>
    <s v="Con Compromiso"/>
    <n v="500"/>
    <x v="1"/>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n v="1820"/>
    <s v="6920 "/>
    <s v="8120 "/>
    <s v="22020, 28120, 37120, 47520, 56520 "/>
    <s v="75288120, 105435520, 135616820, 169749120, 208515420 "/>
    <n v="0"/>
    <x v="1"/>
  </r>
  <r>
    <n v="1920"/>
    <n v="43894"/>
    <d v="2020-03-04T11:09:00"/>
    <s v="Gasto"/>
    <s v="Con Compromiso"/>
    <n v="500"/>
    <x v="1"/>
    <x v="22"/>
    <s v="ADQUISICIÓN DE BIENES Y SERVICIOS - SERVICIO DE INFORMACIÓN CATASTRAL - ACTUALIZACIÓN  Y GESTIÓN CATASTRAL  NACIONAL"/>
    <s v="Nación"/>
    <x v="2"/>
    <s v="CSF"/>
    <n v="12883198"/>
    <n v="0"/>
    <n v="12883198"/>
    <n v="0"/>
    <s v="Prestación de servicios personales  para el seguimiento a las solicitudes realizadas en el marco de la política integral de reparación a víctimas  en la Dirección Territorial Meta"/>
    <n v="1920"/>
    <s v="6420 "/>
    <s v="8020 "/>
    <s v="21920, 28220, 37020, 47620, 56420 "/>
    <s v="75285720, 105446120, 135613320, 169737420, 208498520 "/>
    <n v="0"/>
    <x v="1"/>
  </r>
  <r>
    <n v="2020"/>
    <n v="43894"/>
    <d v="2020-03-04T11:18:00"/>
    <s v="Gasto"/>
    <s v="Generado"/>
    <n v="500"/>
    <x v="1"/>
    <x v="22"/>
    <s v="ADQUISICIÓN DE BIENES Y SERVICIOS - SERVICIO DE INFORMACIÓN CATASTRAL - ACTUALIZACIÓN  Y GESTIÓN CATASTRAL  NACIONAL"/>
    <s v="Nación"/>
    <x v="2"/>
    <s v="CSF"/>
    <n v="1000000"/>
    <n v="0"/>
    <n v="1000000"/>
    <n v="1000000"/>
    <s v="Gastos de manutención, alojamiento y transporte para el Abogado del proceso de tierras"/>
    <n v="2020"/>
    <s v="-0"/>
    <s v="-0"/>
    <s v="-0"/>
    <s v="-0"/>
    <n v="0"/>
    <x v="1"/>
  </r>
  <r>
    <n v="2120"/>
    <n v="43894"/>
    <d v="2020-03-04T11:20:00"/>
    <s v="Gasto"/>
    <s v="Generado"/>
    <n v="500"/>
    <x v="1"/>
    <x v="22"/>
    <s v="ADQUISICIÓN DE BIENES Y SERVICIOS - SERVICIO DE INFORMACIÓN CATASTRAL - ACTUALIZACIÓN  Y GESTIÓN CATASTRAL  NACIONAL"/>
    <s v="Nación"/>
    <x v="2"/>
    <s v="CSF"/>
    <n v="4187780"/>
    <n v="0"/>
    <n v="4187780"/>
    <n v="4187780"/>
    <s v="Gastos de manutención, alojamiento y transporte para el reconocedor predial del proceso de tierras"/>
    <n v="2120"/>
    <s v="-0"/>
    <s v="-0"/>
    <s v="-0"/>
    <s v="-0"/>
    <n v="0"/>
    <x v="1"/>
  </r>
  <r>
    <n v="2220"/>
    <n v="43894"/>
    <d v="2020-03-04T11:35:00"/>
    <s v="Gasto"/>
    <s v="Con Compromiso"/>
    <n v="500"/>
    <x v="1"/>
    <x v="22"/>
    <s v="ADQUISICIÓN DE BIENES Y SERVICIOS - SERVICIO DE INFORMACIÓN CATASTRAL - ACTUALIZACIÓN  Y GESTIÓN CATASTRAL  NACIONAL"/>
    <s v="Nación"/>
    <x v="0"/>
    <s v="CSF"/>
    <n v="16975850"/>
    <n v="-2919846"/>
    <n v="14056004"/>
    <n v="0"/>
    <s v="Prestación de servicios de apoyo a la gestión en ventanilla para atención al público en los procesos catastrales de la Dirección Territorial Meta y sus UOC"/>
    <n v="2220"/>
    <s v="10920 "/>
    <s v="17520 "/>
    <s v="49320, 60120 "/>
    <s v="179594520, 210618920 "/>
    <n v="0"/>
    <x v="1"/>
  </r>
  <r>
    <n v="2320"/>
    <n v="43894"/>
    <d v="2020-03-04T11:36:00"/>
    <s v="Gasto"/>
    <s v="Con Compromiso"/>
    <n v="500"/>
    <x v="1"/>
    <x v="22"/>
    <s v="ADQUISICIÓN DE BIENES Y SERVICIOS - SERVICIO DE INFORMACIÓN CATASTRAL - ACTUALIZACIÓN  Y GESTIÓN CATASTRAL  NACIONAL"/>
    <s v="Nación"/>
    <x v="0"/>
    <s v="CSF"/>
    <n v="16296816"/>
    <n v="5340609"/>
    <n v="21637425"/>
    <n v="1266405"/>
    <s v="Prestación de servicios de apoyo a la gestión desarrollada en procesos catastrales de la territorial Meta y sus UOC"/>
    <n v="2320"/>
    <s v="5320, 7620 "/>
    <s v="7720, 10920 "/>
    <s v="21620, 28020, 29120, 37220, 38220, 47820, 48620, 57020, 57120, 60020 "/>
    <s v="75110120, 105430020, 106369120, 135617720, 135629920, 169739120, 169807020, 208507120, 208510220, 210615520 "/>
    <n v="0"/>
    <x v="1"/>
  </r>
  <r>
    <n v="2420"/>
    <n v="43894"/>
    <d v="2020-03-04T11:36:00"/>
    <s v="Gasto"/>
    <s v="Con Compromiso"/>
    <n v="500"/>
    <x v="1"/>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n v="2420"/>
    <s v="5920, 9120 "/>
    <s v="8620, 13720 "/>
    <s v="22420, 29320, 38120, 38420, 48820, 49120, 58420 "/>
    <s v="84486020, 106370720, 135629020, 135631420, 169718820, 171649620, 208656220 "/>
    <n v="0"/>
    <x v="1"/>
  </r>
  <r>
    <n v="2520"/>
    <n v="43894"/>
    <d v="2020-03-04T11:37:00"/>
    <s v="Gasto"/>
    <s v="Con Compromiso"/>
    <n v="500"/>
    <x v="1"/>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n v="2520"/>
    <s v="6020, 7320, 7720, 7820 "/>
    <s v="7520, 8220, 9720, 10120 "/>
    <s v="21420, 22120, 27920, 28320, 28720, 29020, 37720, 37820, 37920, 38020, 47720, 48020, 48120, 48520, 56620, 56720, 57620, 58520, 60220 "/>
    <s v="75108420, 76941020, 105428420, 105447720, 105495320, 105553420, 135624420, 135625820, 135626420, 135627220, 169700220, 169741520, 169789620, 169795320, 208187720, 208514020, 208535320, 208680220, 212864820 "/>
    <n v="0"/>
    <x v="1"/>
  </r>
  <r>
    <n v="2620"/>
    <n v="43894"/>
    <d v="2020-03-04T11:38:00"/>
    <s v="Gasto"/>
    <s v="Con Compromiso"/>
    <n v="500"/>
    <x v="1"/>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n v="2620"/>
    <s v="6120, 6220, 6320, 6520 "/>
    <s v="7420, 7620, 7820, 7920 "/>
    <s v="21320, 21520, 21720, 21820, 28420, 28520, 28620, 28820, 37320, 37420, 37520, 37620, 47920, 48220, 48320, 48720, 57320, 57420, 57520, 59920 "/>
    <s v="75107520, 75109420, 75111420, 75112620, 105474820, 105490820, 105493320, 105550120, 135619120, 135620720, 135621620, 135623620, 169753620, 169757220, 169760020, 169792820, 208520220, 208522620, 208534320, 210612020 "/>
    <n v="0"/>
    <x v="1"/>
  </r>
  <r>
    <n v="2720"/>
    <n v="43894"/>
    <d v="2020-03-04T11:39:00"/>
    <s v="Gasto"/>
    <s v="Con Compromiso"/>
    <n v="500"/>
    <x v="1"/>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n v="2720"/>
    <s v="10520 "/>
    <s v="13520 "/>
    <s v="38320, 48920, 56920 "/>
    <s v="135630520, 169712620, 208496920 "/>
    <n v="0"/>
    <x v="1"/>
  </r>
  <r>
    <n v="2820"/>
    <n v="43894"/>
    <d v="2020-03-04T11:39:00"/>
    <s v="Gasto"/>
    <s v="Con Compromiso"/>
    <n v="500"/>
    <x v="1"/>
    <x v="22"/>
    <s v="ADQUISICIÓN DE BIENES Y SERVICIOS - SERVICIO DE INFORMACIÓN CATASTRAL - ACTUALIZACIÓN  Y GESTIÓN CATASTRAL  NACIONAL"/>
    <s v="Nación"/>
    <x v="0"/>
    <s v="CSF"/>
    <n v="21354575"/>
    <n v="0"/>
    <n v="21354575"/>
    <n v="0"/>
    <s v="Prestación de servicios personales como técnico de apoyo para realizar las actividades de apoyo al responsable de conservación del proceso de conservación catastral en la Dirección Territorial Meta y sus UOC"/>
    <n v="2820"/>
    <s v="8920 "/>
    <s v="14620 "/>
    <s v="47120, 47220, 49020, 56820 "/>
    <s v="166849920, 166856620, 169764120, 208530520 "/>
    <n v="0"/>
    <x v="1"/>
  </r>
  <r>
    <n v="2920"/>
    <n v="43900"/>
    <d v="2020-03-10T09:29:00"/>
    <s v="Gasto"/>
    <s v="Generado"/>
    <n v="14"/>
    <x v="17"/>
    <x v="18"/>
    <s v="SERVICIOS DE TRANSPORTE DE PASAJEROS"/>
    <s v="Propios"/>
    <x v="1"/>
    <s v="CSF"/>
    <n v="60000"/>
    <n v="-60000"/>
    <n v="0"/>
    <n v="0"/>
    <s v="Gastos de transporte para funcionarios "/>
    <n v="2920"/>
    <s v="-0"/>
    <s v="-0"/>
    <s v="-0"/>
    <s v="-0"/>
    <n v="0"/>
    <x v="0"/>
  </r>
  <r>
    <n v="3020"/>
    <n v="43914"/>
    <d v="2020-03-24T10:11:00"/>
    <s v="Gasto"/>
    <s v="Con Compromiso"/>
    <n v="14"/>
    <x v="17"/>
    <x v="5"/>
    <s v="AUXILIO DE TRANSPORTE "/>
    <s v="Nación"/>
    <x v="0"/>
    <s v="CSF"/>
    <n v="1234248"/>
    <n v="0"/>
    <n v="1234248"/>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9"/>
    <s v="BONIFICACIÓN ESPECIAL DE RECREACIÓN"/>
    <s v="Nación"/>
    <x v="0"/>
    <s v="CSF"/>
    <n v="506764"/>
    <n v="0"/>
    <n v="506764"/>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4"/>
    <s v="SUELDO BÁSICO"/>
    <s v="Nación"/>
    <x v="0"/>
    <s v="CSF"/>
    <n v="57903726"/>
    <n v="0"/>
    <n v="57903726"/>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10"/>
    <s v="SUELDO DE VACACIONES"/>
    <s v="Nación"/>
    <x v="0"/>
    <s v="CSF"/>
    <n v="6283055"/>
    <n v="0"/>
    <n v="6283055"/>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3"/>
    <s v="SUBSIDIO DE ALIMENTACIÓN"/>
    <s v="Nación"/>
    <x v="0"/>
    <s v="CSF"/>
    <n v="959288"/>
    <n v="0"/>
    <n v="959288"/>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6"/>
    <s v="BONIFICACIÓN POR SERVICIOS PRESTADOS"/>
    <s v="Nación"/>
    <x v="0"/>
    <s v="CSF"/>
    <n v="1762288"/>
    <n v="0"/>
    <n v="1762288"/>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7"/>
    <s v="PRIMA DE VACACIONES"/>
    <s v="Nación"/>
    <x v="0"/>
    <s v="CSF"/>
    <n v="6420246"/>
    <n v="0"/>
    <n v="6420246"/>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8"/>
    <s v="PRIMA TÉCNICA NO SALARIAL"/>
    <s v="Nación"/>
    <x v="0"/>
    <s v="CSF"/>
    <n v="2584371"/>
    <n v="0"/>
    <n v="2584371"/>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120"/>
    <n v="43914"/>
    <d v="2020-03-24T10:13:00"/>
    <s v="Gasto"/>
    <s v="Con Compromiso"/>
    <n v="14"/>
    <x v="17"/>
    <x v="16"/>
    <s v="SALUD"/>
    <s v="Nación"/>
    <x v="0"/>
    <s v="CSF"/>
    <n v="4840500"/>
    <n v="0"/>
    <n v="48405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2"/>
    <s v="APORTES GENERALES AL SISTEMA DE RIESGOS LABORALES"/>
    <s v="Nación"/>
    <x v="0"/>
    <s v="CSF"/>
    <n v="697600"/>
    <n v="0"/>
    <n v="6976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5"/>
    <s v="APORTES AL ICBF"/>
    <s v="Nación"/>
    <x v="0"/>
    <s v="CSF"/>
    <n v="1918700"/>
    <n v="0"/>
    <n v="19187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1"/>
    <s v="PENSIONES"/>
    <s v="Nación"/>
    <x v="0"/>
    <s v="CSF"/>
    <n v="6833000"/>
    <n v="0"/>
    <n v="68330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4"/>
    <s v="CAJAS DE COMPENSACIÓN FAMILIAR"/>
    <s v="Nación"/>
    <x v="0"/>
    <s v="CSF"/>
    <n v="2557600"/>
    <n v="0"/>
    <n v="25576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3"/>
    <s v="APORTES AL SENA"/>
    <s v="Nación"/>
    <x v="0"/>
    <s v="CSF"/>
    <n v="1279300"/>
    <n v="0"/>
    <n v="12793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220"/>
    <n v="43934"/>
    <d v="2020-04-13T14:17:00"/>
    <s v="Gasto"/>
    <s v="Con Compromiso"/>
    <n v="200"/>
    <x v="3"/>
    <x v="25"/>
    <s v="ADQUISICIÓN DE BIENES Y SERVICIOS - SERVICIO DE IMPLEMENTACIÓN SISTEMAS DE GESTIÓN - FORTALECIMIENTO DE LA GESTIÓN INSTITUCIONAL DEL IGAC A NIVEL   NACIONAL"/>
    <s v="Propios"/>
    <x v="1"/>
    <s v="CSF"/>
    <n v="24269760"/>
    <n v="0"/>
    <n v="24269760"/>
    <n v="3033720"/>
    <s v="Prestación de servicios profesionales para realizar los procesos de planeación y seguimiento al plan de acción de la Dirección Territorial Meta "/>
    <n v="3220"/>
    <s v="10820 "/>
    <s v="17720 "/>
    <s v="50020, 61020, 61220 "/>
    <s v="179644120, 216316920 "/>
    <n v="0"/>
    <x v="1"/>
  </r>
  <r>
    <n v="3320"/>
    <n v="43935"/>
    <d v="2020-04-14T15:30:00"/>
    <s v="Gasto"/>
    <s v="Con Compromiso"/>
    <n v="510"/>
    <x v="2"/>
    <x v="23"/>
    <s v="ADQUISICIÓN DE BIENES Y SERVICIOS - SERVICIO DE AVALÚOS - ACTUALIZACIÓN  Y GESTIÓN CATASTRAL  NACIONAL"/>
    <s v="Propios"/>
    <x v="1"/>
    <s v="CSF"/>
    <n v="31807890"/>
    <n v="0"/>
    <n v="31807890"/>
    <n v="3534210"/>
    <s v="Prestación de servicios profesionales para realizar el control de calidad a los informes de avalúos comerciales, así como realizar avalúos a bienes inmuebles urbanos y rurales, solicitados por la Dirección Territorial Meta"/>
    <n v="3320"/>
    <s v="9020 "/>
    <s v="13920 "/>
    <s v="38620, 49220, 61120 "/>
    <s v="137710820, 171601920, 216314220 "/>
    <n v="0"/>
    <x v="1"/>
  </r>
  <r>
    <n v="3420"/>
    <n v="43935"/>
    <d v="2020-04-14T15:37:00"/>
    <s v="Gasto"/>
    <s v="Con Compromiso"/>
    <n v="200"/>
    <x v="3"/>
    <x v="44"/>
    <s v="ADQUISICIÓN DE BIENES Y SERVICIOS - SEDES ADECUADAS - FORTALECIMIENTO DE LA INFRAESTRUCTURA FÍSICA DEL IGAC A NIVEL  NACIONAL"/>
    <s v="Nación"/>
    <x v="0"/>
    <s v="CSF"/>
    <n v="25081900"/>
    <n v="10740950"/>
    <n v="35822850"/>
    <n v="0"/>
    <s v="Arrendamientos del edificio del centro de información y archivo"/>
    <n v="3420"/>
    <s v="9220, 9320 "/>
    <s v="15020, 15120 "/>
    <s v="47320, 47420, 50420, 56320 "/>
    <s v="166865020, 166867820, 184481020, 201704320 "/>
    <n v="0"/>
    <x v="1"/>
  </r>
  <r>
    <n v="3520"/>
    <n v="43944"/>
    <d v="2020-04-23T16:34:00"/>
    <s v="Gasto"/>
    <s v="Con Compromiso"/>
    <n v="14"/>
    <x v="17"/>
    <x v="5"/>
    <s v="AUXILIO DE TRANSPORTE "/>
    <s v="Nación"/>
    <x v="0"/>
    <s v="CSF"/>
    <n v="1172536"/>
    <n v="0"/>
    <n v="1172536"/>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10"/>
    <s v="SUELDO DE VACACIONES"/>
    <s v="Nación"/>
    <x v="0"/>
    <s v="CSF"/>
    <n v="2785589"/>
    <n v="0"/>
    <n v="2785589"/>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3"/>
    <s v="SUBSIDIO DE ALIMENTACIÓN"/>
    <s v="Nación"/>
    <x v="0"/>
    <s v="CSF"/>
    <n v="885713"/>
    <n v="0"/>
    <n v="885713"/>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7"/>
    <s v="PRIMA DE VACACIONES"/>
    <s v="Nación"/>
    <x v="0"/>
    <s v="CSF"/>
    <n v="2053688"/>
    <n v="0"/>
    <n v="2053688"/>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4"/>
    <s v="SUELDO BÁSICO"/>
    <s v="Nación"/>
    <x v="0"/>
    <s v="CSF"/>
    <n v="50260218"/>
    <n v="0"/>
    <n v="50260218"/>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6"/>
    <s v="BONIFICACIÓN POR SERVICIOS PRESTADOS"/>
    <s v="Nación"/>
    <x v="0"/>
    <s v="CSF"/>
    <n v="1550596"/>
    <n v="0"/>
    <n v="1550596"/>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9"/>
    <s v="BONIFICACIÓN ESPECIAL DE RECREACIÓN"/>
    <s v="Nación"/>
    <x v="0"/>
    <s v="CSF"/>
    <n v="234215"/>
    <n v="0"/>
    <n v="234215"/>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8"/>
    <s v="PRIMA TÉCNICA NO SALARIAL"/>
    <s v="Nación"/>
    <x v="0"/>
    <s v="CSF"/>
    <n v="2354967"/>
    <n v="0"/>
    <n v="2354967"/>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620"/>
    <n v="43949"/>
    <d v="2020-04-28T15:01:00"/>
    <s v="Gasto"/>
    <s v="Con Compromiso"/>
    <n v="14"/>
    <x v="17"/>
    <x v="11"/>
    <s v="PENSIONES"/>
    <s v="Nación"/>
    <x v="0"/>
    <s v="CSF"/>
    <n v="1280700"/>
    <n v="0"/>
    <n v="12807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4"/>
    <s v="CAJAS DE COMPENSACIÓN FAMILIAR"/>
    <s v="Nación"/>
    <x v="0"/>
    <s v="CSF"/>
    <n v="2398100"/>
    <n v="0"/>
    <n v="23981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6"/>
    <s v="SALUD"/>
    <s v="Nación"/>
    <x v="0"/>
    <s v="CSF"/>
    <n v="4836900"/>
    <n v="0"/>
    <n v="48369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3"/>
    <s v="APORTES AL SENA"/>
    <s v="Nación"/>
    <x v="0"/>
    <s v="CSF"/>
    <n v="1199600"/>
    <n v="0"/>
    <n v="11996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2"/>
    <s v="APORTES GENERALES AL SISTEMA DE RIESGOS LABORALES"/>
    <s v="Nación"/>
    <x v="0"/>
    <s v="CSF"/>
    <n v="690900"/>
    <n v="0"/>
    <n v="6909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5"/>
    <s v="APORTES AL ICBF"/>
    <s v="Nación"/>
    <x v="0"/>
    <s v="CSF"/>
    <n v="1799000"/>
    <n v="0"/>
    <n v="17990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720"/>
    <n v="43971"/>
    <d v="2020-05-20T15:11:00"/>
    <s v="Gasto"/>
    <s v="Con Compromiso"/>
    <n v="14"/>
    <x v="17"/>
    <x v="4"/>
    <s v="SUELDO BÁSICO"/>
    <s v="Nación"/>
    <x v="0"/>
    <s v="CSF"/>
    <n v="51950320"/>
    <n v="0"/>
    <n v="51950320"/>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8"/>
    <s v="PRIMA TÉCNICA NO SALARIAL"/>
    <s v="Nación"/>
    <x v="0"/>
    <s v="CSF"/>
    <n v="2354967"/>
    <n v="0"/>
    <n v="2354967"/>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5"/>
    <s v="AUXILIO DE TRANSPORTE "/>
    <s v="Nación"/>
    <x v="0"/>
    <s v="CSF"/>
    <n v="1203392"/>
    <n v="0"/>
    <n v="1203392"/>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7"/>
    <s v="PRIMA DE VACACIONES"/>
    <s v="Nación"/>
    <x v="0"/>
    <s v="CSF"/>
    <n v="3597188"/>
    <n v="0"/>
    <n v="3597188"/>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3"/>
    <s v="SUBSIDIO DE ALIMENTACIÓN"/>
    <s v="Nación"/>
    <x v="0"/>
    <s v="CSF"/>
    <n v="905543"/>
    <n v="0"/>
    <n v="905543"/>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6"/>
    <s v="BONIFICACIÓN POR SERVICIOS PRESTADOS"/>
    <s v="Nación"/>
    <x v="0"/>
    <s v="CSF"/>
    <n v="3118121"/>
    <n v="0"/>
    <n v="3118121"/>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10"/>
    <s v="SUELDO DE VACACIONES"/>
    <s v="Nación"/>
    <x v="0"/>
    <s v="CSF"/>
    <n v="4721829"/>
    <n v="0"/>
    <n v="4721829"/>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9"/>
    <s v="BONIFICACIÓN ESPECIAL DE RECREACIÓN"/>
    <s v="Nación"/>
    <x v="0"/>
    <s v="CSF"/>
    <n v="355999"/>
    <n v="0"/>
    <n v="355999"/>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820"/>
    <n v="43971"/>
    <d v="2020-05-20T15:13:00"/>
    <s v="Gasto"/>
    <s v="Con Compromiso"/>
    <n v="14"/>
    <x v="17"/>
    <x v="12"/>
    <s v="APORTES GENERALES AL SISTEMA DE RIESGOS LABORALES"/>
    <s v="Nación"/>
    <x v="0"/>
    <s v="CSF"/>
    <n v="710900"/>
    <n v="0"/>
    <n v="7109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3"/>
    <s v="APORTES AL SENA"/>
    <s v="Nación"/>
    <x v="0"/>
    <s v="CSF"/>
    <n v="1328100"/>
    <n v="0"/>
    <n v="13281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6"/>
    <s v="SALUD"/>
    <s v="Nación"/>
    <x v="0"/>
    <s v="CSF"/>
    <n v="5018400"/>
    <n v="0"/>
    <n v="50184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5"/>
    <s v="APORTES AL ICBF"/>
    <s v="Nación"/>
    <x v="0"/>
    <s v="CSF"/>
    <n v="1991400"/>
    <n v="0"/>
    <n v="19914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1"/>
    <s v="PENSIONES"/>
    <s v="Nación"/>
    <x v="0"/>
    <s v="CSF"/>
    <n v="7084200"/>
    <n v="0"/>
    <n v="70842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4"/>
    <s v="CAJAS DE COMPENSACIÓN FAMILIAR"/>
    <s v="Nación"/>
    <x v="0"/>
    <s v="CSF"/>
    <n v="2654600"/>
    <n v="0"/>
    <n v="26546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920"/>
    <n v="43971"/>
    <d v="2020-05-20T15:19:00"/>
    <s v="Gasto"/>
    <s v="Con Compromiso"/>
    <n v="14"/>
    <x v="17"/>
    <x v="14"/>
    <s v="CAJAS DE COMPENSACIÓN FAMILIAR"/>
    <s v="Nación"/>
    <x v="0"/>
    <s v="CSF"/>
    <n v="232800"/>
    <n v="0"/>
    <n v="2328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5"/>
    <s v="APORTES AL ICBF"/>
    <s v="Nación"/>
    <x v="0"/>
    <s v="CSF"/>
    <n v="174300"/>
    <n v="0"/>
    <n v="1743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2"/>
    <s v="APORTES GENERALES AL SISTEMA DE RIESGOS LABORALES"/>
    <s v="Nación"/>
    <x v="0"/>
    <s v="CSF"/>
    <n v="59700"/>
    <n v="0"/>
    <n v="597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3"/>
    <s v="APORTES AL SENA"/>
    <s v="Nación"/>
    <x v="0"/>
    <s v="CSF"/>
    <n v="116500"/>
    <n v="0"/>
    <n v="1165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1"/>
    <s v="PENSIONES"/>
    <s v="Nación"/>
    <x v="0"/>
    <s v="CSF"/>
    <n v="1159200"/>
    <n v="0"/>
    <n v="11592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6"/>
    <s v="SALUD"/>
    <s v="Nación"/>
    <x v="0"/>
    <s v="CSF"/>
    <n v="746000"/>
    <n v="0"/>
    <n v="7460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4020"/>
    <n v="43985"/>
    <d v="2020-06-03T20:14:00"/>
    <s v="Gasto"/>
    <s v="Con Compromiso"/>
    <n v="14"/>
    <x v="17"/>
    <x v="26"/>
    <s v="PRIMA DE SERVICIO"/>
    <s v="Nación"/>
    <x v="0"/>
    <s v="CSF"/>
    <n v="59482785"/>
    <n v="0"/>
    <n v="59482785"/>
    <n v="0"/>
    <s v="Prima de servicios 200"/>
    <n v="4020"/>
    <s v="11020 "/>
    <s v="-0"/>
    <s v="38720, 38820, 38920, 39020, 39120, 39220, 39320, 39420, 39520, 39620, 39720, 39820, 39920, 40020, 40120, 40220, 40320, 40420, 40520, 40620, 40720, 40820, 40920, 41020, 41120, 41220, 41320 "/>
    <s v="140039320, 140039420, 140039520, 140039620, 140039720, 140039820, 140039920, 140040020, 140040120, 140040220, 140040320, 140040420, 140040520, 140040620, 140040720, 140040820, 140040920, 140041020, 140041120, 140041220, 140041320, 140041420, 140041520, 140041620, 140041720, 140041820, 140041920 "/>
    <n v="0"/>
    <x v="0"/>
  </r>
  <r>
    <n v="4120"/>
    <n v="43985"/>
    <d v="2020-06-03T20:15:00"/>
    <s v="Gasto"/>
    <s v="Con Compromiso"/>
    <n v="510"/>
    <x v="2"/>
    <x v="23"/>
    <s v="ADQUISICIÓN DE BIENES Y SERVICIOS - SERVICIO DE AVALÚOS - ACTUALIZACIÓN  Y GESTIÓN CATASTRAL  NACIONAL"/>
    <s v="Propios"/>
    <x v="1"/>
    <s v="CSF"/>
    <n v="3000000"/>
    <n v="0"/>
    <n v="3000000"/>
    <n v="2671774"/>
    <s v="Gastos de manutención, alojamiento y transporte de Control de calidad Avalúos"/>
    <n v="4120"/>
    <s v="14120 "/>
    <s v="18620 "/>
    <s v="50820 "/>
    <s v="196416020 "/>
    <n v="0"/>
    <x v="1"/>
  </r>
  <r>
    <n v="4220"/>
    <n v="44000"/>
    <d v="2020-06-18T18:49:00"/>
    <s v="Gasto"/>
    <s v="Con Compromiso"/>
    <n v="500"/>
    <x v="1"/>
    <x v="22"/>
    <s v="ADQUISICIÓN DE BIENES Y SERVICIOS - SERVICIO DE INFORMACIÓN CATASTRAL - ACTUALIZACIÓN  Y GESTIÓN CATASTRAL  NACIONAL"/>
    <s v="Nación"/>
    <x v="2"/>
    <s v="CSF"/>
    <n v="12222612"/>
    <n v="0"/>
    <n v="12222612"/>
    <n v="0"/>
    <s v="PRESTACIÓN DE SERVICIOS DE APOYO A LA GESTIÓN DESARROLLADA EN_x000a_PROCESOS CATASTRALES DE LA TERRITORIAL META PARA LA ACTUALIZACIÓN CATASTRAL EN EL  MUNICIPIO DE CUMARIBO"/>
    <n v="4220"/>
    <s v="11720 "/>
    <s v="17620 "/>
    <s v="49820, 58920 "/>
    <s v="179603720, 208917320 "/>
    <n v="0"/>
    <x v="1"/>
  </r>
  <r>
    <n v="4320"/>
    <n v="44001"/>
    <d v="2020-06-19T08:56:00"/>
    <s v="Gasto"/>
    <s v="Con Compromiso"/>
    <n v="500"/>
    <x v="1"/>
    <x v="22"/>
    <s v="ADQUISICIÓN DE BIENES Y SERVICIOS - SERVICIO DE INFORMACIÓN CATASTRAL - ACTUALIZACIÓN  Y GESTIÓN CATASTRAL  NACIONAL"/>
    <s v="Nación"/>
    <x v="2"/>
    <s v="CSF"/>
    <n v="21000000"/>
    <n v="0"/>
    <n v="21000000"/>
    <n v="0"/>
    <s v="PRESTACIÓN DE SERVICIOS TÉCNICOS COMO LÍDER DE APOYO DE RECONOCIMIENTO PREDIAL EN LOS PROCESOS CATASTRALES DE LA DIRECCIÓN TERRITORIAL META PARA LA ACTUALIZACIÓN CATASTRAL EN EL  MUNICIPIO DE CUMARIBO."/>
    <n v="4420"/>
    <s v="12520 "/>
    <s v="17120 "/>
    <s v="49520, 58720 "/>
    <s v="179568220, 208928820 "/>
    <n v="0"/>
    <x v="1"/>
  </r>
  <r>
    <n v="4420"/>
    <n v="44001"/>
    <d v="2020-06-19T09:06:00"/>
    <s v="Gasto"/>
    <s v="Con Compromiso"/>
    <n v="500"/>
    <x v="1"/>
    <x v="22"/>
    <s v="ADQUISICIÓN DE BIENES Y SERVICIOS - SERVICIO DE INFORMACIÓN CATASTRAL - ACTUALIZACIÓN  Y GESTIÓN CATASTRAL  NACIONAL"/>
    <s v="Nación"/>
    <x v="2"/>
    <s v="CSF"/>
    <n v="17500000"/>
    <n v="0"/>
    <n v="17500000"/>
    <n v="0"/>
    <s v="PRESTACIÓN DE SERVICIOS PERSONALES PARA REALIZAR SEGUIMIENTO E IMPLEMENTACIÓN DE LOS COMPROMISOS REGISTRADOS DURANTE LA ETAPA DE CONSULTA PREVIA EN EL MUNICIPIO DE CUMARIBO"/>
    <n v="4520"/>
    <s v="13820 "/>
    <s v="23820 "/>
    <s v="60920 "/>
    <s v="216315720 "/>
    <n v="0"/>
    <x v="1"/>
  </r>
  <r>
    <n v="4520"/>
    <n v="44001"/>
    <d v="2020-06-19T09:08:00"/>
    <s v="Gasto"/>
    <s v="Con Compromiso"/>
    <n v="500"/>
    <x v="1"/>
    <x v="22"/>
    <s v="ADQUISICIÓN DE BIENES Y SERVICIOS - SERVICIO DE INFORMACIÓN CATASTRAL - ACTUALIZACIÓN  Y GESTIÓN CATASTRAL  NACIONAL"/>
    <s v="Nación"/>
    <x v="2"/>
    <s v="CSF"/>
    <n v="75843000"/>
    <n v="0"/>
    <n v="75843000"/>
    <n v="0"/>
    <s v="PRESTACIÓN DE SERVICIOS PERSONALES PARA REALIZAR ACTIVIDADES DE RECONOCIMIENTO PREDIAL URBANO Y RURAL PARA LA ATENCIÓN DE TRÁMITES EN LOS PROCESOS DE FORMACIÓN, ACTUALIZACIÓN DE LA FORMACIÓN Y CONSERVACIÓN CATASTRAL EN LA DIRECCIÓN TERRITORIAL META P"/>
    <n v="4620"/>
    <s v="12920, 13020, 13120, 13220, 13320 "/>
    <s v="22020, 22120, 22220, 22820, 23420 "/>
    <s v="59020, 59120, 59220, 59620, 60320 "/>
    <s v="208882720, 208920120, 208933820, 210609120, 212906720 "/>
    <n v="0"/>
    <x v="1"/>
  </r>
  <r>
    <n v="4620"/>
    <n v="44001"/>
    <d v="2020-06-19T09:10:00"/>
    <s v="Gasto"/>
    <s v="Con Compromiso"/>
    <n v="500"/>
    <x v="1"/>
    <x v="22"/>
    <s v="ADQUISICIÓN DE BIENES Y SERVICIOS - SERVICIO DE INFORMACIÓN CATASTRAL - ACTUALIZACIÓN  Y GESTIÓN CATASTRAL  NACIONAL"/>
    <s v="Nación"/>
    <x v="2"/>
    <s v="CSF"/>
    <n v="15562038"/>
    <n v="0"/>
    <n v="15562038"/>
    <n v="0"/>
    <s v="PRESTACIÓN DE SERVICIOS TÉCNICOS PARA DESARROLLAR ACTIVIDADES DE SOPORTE INFORMÁTICO RELACIONADOS CON LA GESTIÓN DE SOFTWARE, HARDWARE E INFRAESTRUCTURA TECNOLÓGICA EN DE FORMACIÓN, ACTUALIZACIÓN DE LA FORMACIÓN Y CONSERVACIÓN CATASTRAL EN LA DIRECCI"/>
    <n v="4720"/>
    <s v="12420 "/>
    <s v="17420 "/>
    <s v="49920, 59320 "/>
    <s v="179480620, 210603720 "/>
    <n v="0"/>
    <x v="1"/>
  </r>
  <r>
    <n v="4720"/>
    <n v="44001"/>
    <d v="2020-06-19T09:16:00"/>
    <s v="Gasto"/>
    <s v="Con Compromiso"/>
    <n v="500"/>
    <x v="1"/>
    <x v="22"/>
    <s v="ADQUISICIÓN DE BIENES Y SERVICIOS - SERVICIO DE INFORMACIÓN CATASTRAL - ACTUALIZACIÓN  Y GESTIÓN CATASTRAL  NACIONAL"/>
    <s v="Nación"/>
    <x v="2"/>
    <s v="CSF"/>
    <n v="31124076"/>
    <n v="0"/>
    <n v="31124076"/>
    <n v="0"/>
    <s v="PRESTACIÓN DE SERVICIOS PERSONALES PARA REALIZAR ACTIVIDADES DE DIGITALIZACIÓN Y GENERACION DE PRODUCTOS DE LA INFORMACIÓN CATASTRAL EN LA DIRECCION TERRITORIAL META PARA LA ACTUALIZACIÓN CATASTRAL EN EL  MUNICIPIO DE CUMARIBO"/>
    <n v="4820"/>
    <s v="12620, 12720 "/>
    <s v="17020, 17320 "/>
    <s v="49420, 49720, 58820, 59520 "/>
    <s v="179575620, 179630820, 208891520, 210594420 "/>
    <n v="0"/>
    <x v="1"/>
  </r>
  <r>
    <n v="4820"/>
    <n v="44001"/>
    <d v="2020-06-19T09:19:00"/>
    <s v="Gasto"/>
    <s v="Con Compromiso"/>
    <n v="500"/>
    <x v="1"/>
    <x v="22"/>
    <s v="ADQUISICIÓN DE BIENES Y SERVICIOS - SERVICIO DE INFORMACIÓN CATASTRAL - ACTUALIZACIÓN  Y GESTIÓN CATASTRAL  NACIONAL"/>
    <s v="Nación"/>
    <x v="2"/>
    <s v="CSF"/>
    <n v="9910152"/>
    <n v="0"/>
    <n v="9910152"/>
    <n v="0"/>
    <s v="PRESTACIÓN DE SERVICIOS PERSONALES PARA REALIZAR ACTIVIDADES DE  APOYO OPERATIVO EN LOS PROCESOS CATASTRALES EN LA DIRECCIÓN TERRITORIAL META PARA LA ACTUALIZACIÓN CATASTRAL EN EL  MUNICIPIO DE CUMARIBO"/>
    <n v="4920"/>
    <s v="12820 "/>
    <s v="17220 "/>
    <s v="49620, 58620 "/>
    <s v="179638820, 208872320 "/>
    <n v="0"/>
    <x v="1"/>
  </r>
  <r>
    <n v="4920"/>
    <n v="44001"/>
    <d v="2020-06-19T16:34:00"/>
    <s v="Gasto"/>
    <s v="Con Compromiso"/>
    <n v="14"/>
    <x v="17"/>
    <x v="7"/>
    <s v="PRIMA DE VACACIONES"/>
    <s v="Nación"/>
    <x v="0"/>
    <s v="CSF"/>
    <n v="1351683"/>
    <n v="0"/>
    <n v="1351683"/>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10"/>
    <s v="SUELDO DE VACACIONES"/>
    <s v="Nación"/>
    <x v="0"/>
    <s v="CSF"/>
    <n v="69289"/>
    <n v="0"/>
    <n v="69289"/>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39"/>
    <s v="INDEMNIZACIÓN POR VACACIONES"/>
    <s v="Nación"/>
    <x v="0"/>
    <s v="CSF"/>
    <n v="2003354"/>
    <n v="0"/>
    <n v="2003354"/>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8"/>
    <s v="PRIMA TÉCNICA NO SALARIAL"/>
    <s v="Nación"/>
    <x v="0"/>
    <s v="CSF"/>
    <n v="2354967"/>
    <n v="0"/>
    <n v="2354967"/>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3"/>
    <s v="SUBSIDIO DE ALIMENTACIÓN"/>
    <s v="Nación"/>
    <x v="0"/>
    <s v="CSF"/>
    <n v="857071"/>
    <n v="0"/>
    <n v="857071"/>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9"/>
    <s v="BONIFICACIÓN ESPECIAL DE RECREACIÓN"/>
    <s v="Nación"/>
    <x v="0"/>
    <s v="CSF"/>
    <n v="157058"/>
    <n v="0"/>
    <n v="157058"/>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4"/>
    <s v="SUELDO BÁSICO"/>
    <s v="Nación"/>
    <x v="0"/>
    <s v="CSF"/>
    <n v="50056010"/>
    <n v="0"/>
    <n v="50056010"/>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5"/>
    <s v="AUXILIO DE TRANSPORTE "/>
    <s v="Nación"/>
    <x v="0"/>
    <s v="CSF"/>
    <n v="1127966"/>
    <n v="0"/>
    <n v="1127966"/>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6"/>
    <s v="BONIFICACIÓN POR SERVICIOS PRESTADOS"/>
    <s v="Nación"/>
    <x v="0"/>
    <s v="CSF"/>
    <n v="2299032"/>
    <n v="0"/>
    <n v="2299032"/>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5020"/>
    <n v="44006"/>
    <d v="2020-06-24T07:58:00"/>
    <s v="Gasto"/>
    <s v="Con Compromiso"/>
    <n v="14"/>
    <x v="17"/>
    <x v="12"/>
    <s v="APORTES GENERALES AL SISTEMA DE RIESGOS LABORALES"/>
    <s v="Nación"/>
    <x v="0"/>
    <s v="CSF"/>
    <n v="678500"/>
    <n v="0"/>
    <n v="6785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6"/>
    <s v="SALUD"/>
    <s v="Nación"/>
    <x v="0"/>
    <s v="CSF"/>
    <n v="4967000"/>
    <n v="0"/>
    <n v="49670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1"/>
    <s v="PENSIONES"/>
    <s v="Nación"/>
    <x v="0"/>
    <s v="CSF"/>
    <n v="7011500"/>
    <n v="0"/>
    <n v="70115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3"/>
    <s v="APORTES AL SENA"/>
    <s v="Nación"/>
    <x v="0"/>
    <s v="CSF"/>
    <n v="2492400"/>
    <n v="0"/>
    <n v="24924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4"/>
    <s v="CAJAS DE COMPENSACIÓN FAMILIAR"/>
    <s v="Nación"/>
    <x v="0"/>
    <s v="CSF"/>
    <n v="4983300"/>
    <n v="0"/>
    <n v="49833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5"/>
    <s v="APORTES AL ICBF"/>
    <s v="Nación"/>
    <x v="0"/>
    <s v="CSF"/>
    <n v="3738300"/>
    <n v="0"/>
    <n v="37383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120"/>
    <n v="44034"/>
    <d v="2020-07-22T16:03:00"/>
    <s v="Gasto"/>
    <s v="Con Compromiso"/>
    <n v="500"/>
    <x v="1"/>
    <x v="22"/>
    <s v="ADQUISICIÓN DE BIENES Y SERVICIOS - SERVICIO DE INFORMACIÓN CATASTRAL - ACTUALIZACIÓN  Y GESTIÓN CATASTRAL  NACIONAL"/>
    <s v="Nación"/>
    <x v="2"/>
    <s v="CSF"/>
    <n v="400451040"/>
    <n v="0"/>
    <n v="400451040"/>
    <n v="60674400"/>
    <s v="Prestación de servicios personales para realizar actividades de reconocimiento predial en la zona rural y centros poblados y atención a trámites del proceso de formación catastral rural centros poblados del municipio de Cumaribo Vichada, pertenecient"/>
    <n v="5320"/>
    <s v="15820, 15920, 16020, 16120, 16220, 16320, 16420, 16520, 16620, 16720, 16920, 17720, 17820, 18020, 18120, 18220, 18520, 18620, 18720, 18820, 18920, 19020, 19120, 19320, 19420, 19720, 19920, 20020 "/>
    <s v="-0"/>
    <s v="-0"/>
    <s v="-0"/>
    <n v="0"/>
    <x v="1"/>
  </r>
  <r>
    <n v="5220"/>
    <n v="44034"/>
    <d v="2020-07-22T16:13:00"/>
    <s v="Gasto"/>
    <s v="Con Compromiso"/>
    <n v="500"/>
    <x v="1"/>
    <x v="22"/>
    <s v="ADQUISICIÓN DE BIENES Y SERVICIOS - SERVICIO DE INFORMACIÓN CATASTRAL - ACTUALIZACIÓN  Y GESTIÓN CATASTRAL  NACIONAL"/>
    <s v="Nación"/>
    <x v="2"/>
    <s v="CSF"/>
    <n v="27950450"/>
    <n v="0"/>
    <n v="27950450"/>
    <n v="0"/>
    <s v="Prestación servicios profesionales para ejercer el control y seguimiento de todas las actividades requeridas para la ejecución y puesta en vigencia del proyecto de la formación rural y centros poblados del municipio de Cumaribo Vichada, perteneciente"/>
    <n v="5420"/>
    <s v="14920 "/>
    <s v="23520 "/>
    <s v="60420 "/>
    <s v="216305720 "/>
    <n v="0"/>
    <x v="1"/>
  </r>
  <r>
    <n v="5320"/>
    <n v="44034"/>
    <d v="2020-07-22T16:29:00"/>
    <s v="Gasto"/>
    <s v="Con Compromiso"/>
    <n v="500"/>
    <x v="1"/>
    <x v="22"/>
    <s v="ADQUISICIÓN DE BIENES Y SERVICIOS - SERVICIO DE INFORMACIÓN CATASTRAL - ACTUALIZACIÓN  Y GESTIÓN CATASTRAL  NACIONAL"/>
    <s v="Nación"/>
    <x v="2"/>
    <s v="CSF"/>
    <n v="14000000"/>
    <n v="14000000"/>
    <n v="28000000"/>
    <n v="0"/>
    <s v="Prestación de servicios profesionales para realizar la consulta previa en los resguardos Awia Tuparro Ssikuani y Nacuanedorro Tuparro conformados en la vigencia 2018 del municipio de Cumaribo Vichada, perteneciente a la Dt Meta"/>
    <n v="5520"/>
    <s v="19520, 19620 "/>
    <s v="-0"/>
    <s v="-0"/>
    <s v="-0"/>
    <n v="0"/>
    <x v="1"/>
  </r>
  <r>
    <n v="5420"/>
    <n v="44034"/>
    <d v="2020-07-22T16:58:00"/>
    <s v="Gasto"/>
    <s v="Generado"/>
    <n v="500"/>
    <x v="1"/>
    <x v="22"/>
    <s v="ADQUISICIÓN DE BIENES Y SERVICIOS - SERVICIO DE INFORMACIÓN CATASTRAL - ACTUALIZACIÓN  Y GESTIÓN CATASTRAL  NACIONAL"/>
    <s v="Nación"/>
    <x v="2"/>
    <s v="CSF"/>
    <n v="7000000"/>
    <n v="8750000"/>
    <n v="15750000"/>
    <n v="15750000"/>
    <s v="Prestación de servicios técnicos como líder de reconocimiento predial inherentes a los procesos catastrales en el marco de la consulta previa de los resguardos indígenas awia tuparro sikuani y nacuanedorro tuparro conformados en la vigencia 2018 del "/>
    <n v="5620"/>
    <s v="-0"/>
    <s v="-0"/>
    <s v="-0"/>
    <s v="-0"/>
    <n v="0"/>
    <x v="1"/>
  </r>
  <r>
    <n v="5520"/>
    <n v="44034"/>
    <d v="2020-07-22T17:07:00"/>
    <s v="Gasto"/>
    <s v="Con Compromiso"/>
    <n v="500"/>
    <x v="1"/>
    <x v="22"/>
    <s v="ADQUISICIÓN DE BIENES Y SERVICIOS - SERVICIO DE INFORMACIÓN CATASTRAL - ACTUALIZACIÓN  Y GESTIÓN CATASTRAL  NACIONAL"/>
    <s v="Nación"/>
    <x v="2"/>
    <s v="CSF"/>
    <n v="87500000"/>
    <n v="0"/>
    <n v="87500000"/>
    <n v="17500000"/>
    <s v="Prestación de servicios técnicos como líder de reconocimiento predial en los procesos catastrales para la formación catastral rural y centros poblados del municipio de Cumaribo Vichada, perteneciente a la Dt Meta."/>
    <n v="5720"/>
    <s v="15320, 15420, 15720, 18320 "/>
    <s v="23720, 23920, 24020 "/>
    <s v="60620, 60720, 60820 "/>
    <s v="216087720, 216100920, 216115620 "/>
    <n v="0"/>
    <x v="1"/>
  </r>
  <r>
    <n v="5620"/>
    <n v="44034"/>
    <d v="2020-07-22T17:14:00"/>
    <s v="Gasto"/>
    <s v="Generado"/>
    <n v="500"/>
    <x v="1"/>
    <x v="22"/>
    <s v="ADQUISICIÓN DE BIENES Y SERVICIOS - SERVICIO DE INFORMACIÓN CATASTRAL - ACTUALIZACIÓN  Y GESTIÓN CATASTRAL  NACIONAL"/>
    <s v="Nación"/>
    <x v="2"/>
    <s v="CSF"/>
    <n v="12134880"/>
    <n v="0"/>
    <n v="12134880"/>
    <n v="12134880"/>
    <s v="Prestación de servicios profesionales como apoyo en zonas físicas y geoeconómicas dentro del proceso formación catastral rural y centros poblados del municipio de Cumaribo Vichada, _x000a_perteneciente a la Dt Meta"/>
    <n v="5820"/>
    <s v="-0"/>
    <s v="-0"/>
    <s v="-0"/>
    <s v="-0"/>
    <n v="0"/>
    <x v="1"/>
  </r>
  <r>
    <n v="5720"/>
    <n v="44034"/>
    <d v="2020-07-22T17:24:00"/>
    <s v="Gasto"/>
    <s v="Con Compromiso"/>
    <n v="500"/>
    <x v="1"/>
    <x v="22"/>
    <s v="ADQUISICIÓN DE BIENES Y SERVICIOS - SERVICIO DE INFORMACIÓN CATASTRAL - ACTUALIZACIÓN  Y GESTIÓN CATASTRAL  NACIONAL"/>
    <s v="Nación"/>
    <x v="2"/>
    <s v="CSF"/>
    <n v="38311784"/>
    <n v="0"/>
    <n v="38311784"/>
    <n v="0"/>
    <s v="Prestación de servicios profesionales para la elaboración del estudio de zonas físicas y _x000a_geoeconómicas dentro del proceso formación catastral rural y centros poblados del municipio de Cumaribo Vichada, perteneciente a la DT Meta"/>
    <n v="5920"/>
    <s v="19820 "/>
    <s v="-0"/>
    <s v="-0"/>
    <s v="-0"/>
    <n v="0"/>
    <x v="1"/>
  </r>
  <r>
    <n v="5820"/>
    <n v="44034"/>
    <d v="2020-07-22T17:37:00"/>
    <s v="Gasto"/>
    <s v="Con Compromiso"/>
    <n v="500"/>
    <x v="1"/>
    <x v="22"/>
    <s v="ADQUISICIÓN DE BIENES Y SERVICIOS - SERVICIO DE INFORMACIÓN CATASTRAL - ACTUALIZACIÓN  Y GESTIÓN CATASTRAL  NACIONAL"/>
    <s v="Nación"/>
    <x v="2"/>
    <s v="CSF"/>
    <n v="10374692"/>
    <n v="0"/>
    <n v="10374692"/>
    <n v="0"/>
    <s v="Prestación de servicios de apoyo desde el aspecto jurídico en los trámites relacionados con el proceso de formación catastral rural y centros poblados del municipio de Cumaribo Vichada, perteneciente a la Dt Meta."/>
    <n v="6020"/>
    <s v="14820 "/>
    <s v="22620 "/>
    <s v="59420 "/>
    <s v="210599420 "/>
    <n v="0"/>
    <x v="1"/>
  </r>
  <r>
    <n v="5920"/>
    <n v="44034"/>
    <d v="2020-07-22T17:47:00"/>
    <s v="Gasto"/>
    <s v="Con Compromiso"/>
    <n v="500"/>
    <x v="1"/>
    <x v="22"/>
    <s v="ADQUISICIÓN DE BIENES Y SERVICIOS - SERVICIO DE INFORMACIÓN CATASTRAL - ACTUALIZACIÓN  Y GESTIÓN CATASTRAL  NACIONAL"/>
    <s v="Nación"/>
    <x v="2"/>
    <s v="CSF"/>
    <n v="38905095"/>
    <n v="0"/>
    <n v="38905095"/>
    <n v="1037469"/>
    <s v="Prestación de servicios personales para realizar actividades de digitalización y generación de productos resultantes del proceso de la formación catastral rural y centros poblados del municipio de Cumaribo Vichada, perteneciente a la Dt Meta"/>
    <n v="6120"/>
    <s v="16820, 17920, 18420 "/>
    <s v="-0"/>
    <s v="-0"/>
    <s v="-0"/>
    <n v="0"/>
    <x v="1"/>
  </r>
  <r>
    <n v="6020"/>
    <n v="44034"/>
    <d v="2020-07-22T17:57:00"/>
    <s v="Gasto"/>
    <s v="Generado"/>
    <n v="500"/>
    <x v="1"/>
    <x v="22"/>
    <s v="ADQUISICIÓN DE BIENES Y SERVICIOS - SERVICIO DE INFORMACIÓN CATASTRAL - ACTUALIZACIÓN  Y GESTIÓN CATASTRAL  NACIONAL"/>
    <s v="Nación"/>
    <x v="2"/>
    <s v="CSF"/>
    <n v="39640608"/>
    <n v="0"/>
    <n v="39640608"/>
    <n v="39640608"/>
    <s v="Prestación de servicios personales para realizar actividades de apoyo en oficina y terreno a los coordinadores y reconocedores prediales en el proceso de formación catastral rural y centros poblados del municipio de Cumaribo Vichada, perteneciente a "/>
    <n v="6220"/>
    <s v="-0"/>
    <s v="-0"/>
    <s v="-0"/>
    <s v="-0"/>
    <n v="0"/>
    <x v="1"/>
  </r>
  <r>
    <n v="6120"/>
    <n v="44034"/>
    <d v="2020-07-22T18:07:00"/>
    <s v="Gasto"/>
    <s v="Generado"/>
    <n v="500"/>
    <x v="1"/>
    <x v="22"/>
    <s v="ADQUISICIÓN DE BIENES Y SERVICIOS - SERVICIO DE INFORMACIÓN CATASTRAL - ACTUALIZACIÓN  Y GESTIÓN CATASTRAL  NACIONAL"/>
    <s v="Nación"/>
    <x v="2"/>
    <s v="CSF"/>
    <n v="66067680"/>
    <n v="-33033840"/>
    <n v="33033840"/>
    <n v="33033840"/>
    <s v="Prestación de servicios personales como guía terrestre al personal del proyecto de formación catastral rural y centros poblados del municipio de Cumaribo Vichada, perteneciente a la Dt Meta."/>
    <n v="6320"/>
    <s v="-0"/>
    <s v="-0"/>
    <s v="-0"/>
    <s v="-0"/>
    <n v="0"/>
    <x v="1"/>
  </r>
  <r>
    <n v="6220"/>
    <n v="44034"/>
    <d v="2020-07-22T18:16:00"/>
    <s v="Gasto"/>
    <s v="Con Compromiso"/>
    <n v="500"/>
    <x v="1"/>
    <x v="22"/>
    <s v="ADQUISICIÓN DE BIENES Y SERVICIOS - SERVICIO DE INFORMACIÓN CATASTRAL - ACTUALIZACIÓN  Y GESTIÓN CATASTRAL  NACIONAL"/>
    <s v="Nación"/>
    <x v="2"/>
    <s v="CSF"/>
    <n v="50927550"/>
    <n v="0"/>
    <n v="50927550"/>
    <n v="30556530"/>
    <s v="Prestación de servicios como técnico operativo desde la sede de la dirección territorial meta, en el proceso de formación catastral rural y centros poblados del municipio Cumaribo Vichada"/>
    <n v="6420"/>
    <s v="14620, 14720 "/>
    <s v="22920, 23020 "/>
    <s v="59720, 59820 "/>
    <s v="210587520, 210591620 "/>
    <n v="0"/>
    <x v="1"/>
  </r>
  <r>
    <n v="6320"/>
    <n v="44034"/>
    <d v="2020-07-22T18:23:00"/>
    <s v="Gasto"/>
    <s v="Generado"/>
    <n v="500"/>
    <x v="1"/>
    <x v="22"/>
    <s v="ADQUISICIÓN DE BIENES Y SERVICIOS - SERVICIO DE INFORMACIÓN CATASTRAL - ACTUALIZACIÓN  Y GESTIÓN CATASTRAL  NACIONAL"/>
    <s v="Nación"/>
    <x v="2"/>
    <s v="CSF"/>
    <n v="10185510"/>
    <n v="-1018551"/>
    <n v="9166959"/>
    <n v="9166959"/>
    <s v="Prestación de servicios como técnico operativo a la coordinadora de planta en oficina y terreno delproceso de formación catastral rural y centros poblados del municipio de Cumaribo Vichada, perteneciente a la Dt Meta"/>
    <n v="6520"/>
    <s v="-0"/>
    <s v="-0"/>
    <s v="-0"/>
    <s v="-0"/>
    <n v="0"/>
    <x v="1"/>
  </r>
  <r>
    <n v="6420"/>
    <n v="44034"/>
    <d v="2020-07-22T18:30:00"/>
    <s v="Gasto"/>
    <s v="Generado"/>
    <n v="500"/>
    <x v="1"/>
    <x v="22"/>
    <s v="ADQUISICIÓN DE BIENES Y SERVICIOS - SERVICIO DE INFORMACIÓN CATASTRAL - ACTUALIZACIÓN  Y GESTIÓN CATASTRAL  NACIONAL"/>
    <s v="Nación"/>
    <x v="2"/>
    <s v="CSF"/>
    <n v="51873460"/>
    <n v="0"/>
    <n v="51873460"/>
    <n v="51873460"/>
    <s v="Prestación de servicios técnicos para desarrollar actividades de soporte informático en campo y oficina, relacionados con la gestión de software, hardware e infraestructura tecnológica en la formación catastral rural y centros poblados del municipio "/>
    <n v="6620"/>
    <s v="-0"/>
    <s v="-0"/>
    <s v="-0"/>
    <s v="-0"/>
    <n v="0"/>
    <x v="1"/>
  </r>
  <r>
    <n v="6520"/>
    <n v="44034"/>
    <d v="2020-07-22T18:37:00"/>
    <s v="Gasto"/>
    <s v="Generado"/>
    <n v="500"/>
    <x v="1"/>
    <x v="22"/>
    <s v="ADQUISICIÓN DE BIENES Y SERVICIOS - SERVICIO DE INFORMACIÓN CATASTRAL - ACTUALIZACIÓN  Y GESTIÓN CATASTRAL  NACIONAL"/>
    <s v="Nación"/>
    <x v="2"/>
    <s v="CSF"/>
    <n v="6000000"/>
    <n v="0"/>
    <n v="6000000"/>
    <n v="6000000"/>
    <s v="Mantenimiento del parque automotor de la dirección territorial meta en el marco del proceso de formación catastral rural y centros poblados del municipio de Cumaribo Vichada, perteneciente a la Dt Meta"/>
    <n v="6720"/>
    <s v="-0"/>
    <s v="-0"/>
    <s v="-0"/>
    <s v="-0"/>
    <n v="0"/>
    <x v="1"/>
  </r>
  <r>
    <n v="6620"/>
    <n v="44035"/>
    <d v="2020-07-23T07:25:00"/>
    <s v="Gasto"/>
    <s v="Con Compromiso"/>
    <n v="500"/>
    <x v="1"/>
    <x v="22"/>
    <s v="ADQUISICIÓN DE BIENES Y SERVICIOS - SERVICIO DE INFORMACIÓN CATASTRAL - ACTUALIZACIÓN  Y GESTIÓN CATASTRAL  NACIONAL"/>
    <s v="Nación"/>
    <x v="2"/>
    <s v="CSF"/>
    <n v="165586291"/>
    <n v="0"/>
    <n v="165586291"/>
    <n v="140184944"/>
    <s v="Viaticos para Cumaribo $140.838.291, gastos $24.748.000"/>
    <n v="6820"/>
    <s v="17020, 17120, 17220, 17320, 17420, 17520, 17620, 20120 "/>
    <s v="20820, 20920, 21020, 21120, 21220, 21320, 21420, 23620 "/>
    <s v="57720, 57820, 57920, 58020, 58120, 58220, 58320, 60520 "/>
    <s v="207982120, 207984620, 207987020, 207989320, 207991620, 207994220, 207996320, 215016520 "/>
    <n v="0"/>
    <x v="1"/>
  </r>
  <r>
    <n v="6720"/>
    <n v="44035"/>
    <d v="2020-07-23T13:22:00"/>
    <s v="Gasto"/>
    <s v="Con Compromiso"/>
    <n v="14"/>
    <x v="17"/>
    <x v="6"/>
    <s v="BONIFICACIÓN POR SERVICIOS PRESTADOS"/>
    <s v="Nación"/>
    <x v="0"/>
    <s v="CSF"/>
    <n v="1699304"/>
    <n v="0"/>
    <n v="1699304"/>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28"/>
    <s v="AUXILIO DE CONECTIVIDAD DIGITAL "/>
    <s v="Nación"/>
    <x v="0"/>
    <s v="CSF"/>
    <n v="1206820"/>
    <n v="0"/>
    <n v="1206820"/>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7"/>
    <s v="PRIMA DE VACACIONES"/>
    <s v="Nación"/>
    <x v="0"/>
    <s v="CSF"/>
    <n v="1306907"/>
    <n v="0"/>
    <n v="1306907"/>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9"/>
    <s v="BONIFICACIÓN ESPECIAL DE RECREACIÓN"/>
    <s v="Nación"/>
    <x v="0"/>
    <s v="CSF"/>
    <n v="90989"/>
    <n v="0"/>
    <n v="90989"/>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4"/>
    <s v="SUELDO BÁSICO"/>
    <s v="Nación"/>
    <x v="0"/>
    <s v="CSF"/>
    <n v="53887298"/>
    <n v="0"/>
    <n v="53887298"/>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8"/>
    <s v="PRIMA TÉCNICA NO SALARIAL"/>
    <s v="Nación"/>
    <x v="0"/>
    <s v="CSF"/>
    <n v="2354967"/>
    <n v="0"/>
    <n v="2354967"/>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3"/>
    <s v="SUBSIDIO DE ALIMENTACIÓN"/>
    <s v="Nación"/>
    <x v="0"/>
    <s v="CSF"/>
    <n v="907746"/>
    <n v="0"/>
    <n v="907746"/>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10"/>
    <s v="SUELDO DE VACACIONES"/>
    <s v="Nación"/>
    <x v="0"/>
    <s v="CSF"/>
    <n v="1338478"/>
    <n v="0"/>
    <n v="1338478"/>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820"/>
    <n v="44039"/>
    <d v="2020-07-27T19:09:00"/>
    <s v="Gasto"/>
    <s v="Con Compromiso"/>
    <n v="14"/>
    <x v="17"/>
    <x v="16"/>
    <s v="SALUD"/>
    <s v="Nación"/>
    <x v="0"/>
    <s v="CSF"/>
    <n v="4798800"/>
    <n v="0"/>
    <n v="47988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5"/>
    <s v="APORTES AL ICBF"/>
    <s v="Nación"/>
    <x v="0"/>
    <s v="CSF"/>
    <n v="1782300"/>
    <n v="0"/>
    <n v="17823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3"/>
    <s v="APORTES AL SENA"/>
    <s v="Nación"/>
    <x v="0"/>
    <s v="CSF"/>
    <n v="1188400"/>
    <n v="0"/>
    <n v="11884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4"/>
    <s v="CAJAS DE COMPENSACIÓN FAMILIAR"/>
    <s v="Nación"/>
    <x v="0"/>
    <s v="CSF"/>
    <n v="2375900"/>
    <n v="0"/>
    <n v="23759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2"/>
    <s v="APORTES GENERALES AL SISTEMA DE RIESGOS LABORALES"/>
    <s v="Nación"/>
    <x v="0"/>
    <s v="CSF"/>
    <n v="765900"/>
    <n v="0"/>
    <n v="7659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1"/>
    <s v="PENSIONES"/>
    <s v="Nación"/>
    <x v="0"/>
    <s v="CSF"/>
    <n v="6774100"/>
    <n v="0"/>
    <n v="67741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920"/>
    <n v="44048"/>
    <d v="2020-08-05T09:31:00"/>
    <s v="Gasto"/>
    <s v="Con Compromiso"/>
    <n v="200"/>
    <x v="3"/>
    <x v="44"/>
    <s v="ADQUISICIÓN DE BIENES Y SERVICIOS - SEDES ADECUADAS - FORTALECIMIENTO DE LA INFRAESTRUCTURA FÍSICA DEL IGAC A NIVEL  NACIONAL"/>
    <s v="Nación"/>
    <x v="0"/>
    <s v="CSF"/>
    <n v="8940950"/>
    <n v="0"/>
    <n v="8940950"/>
    <n v="0"/>
    <s v="PARA PAGO DE ARRIENDO EDIFICIO DONDE FUNCIONA EL CENTRO DE INFORMACION"/>
    <n v="7120"/>
    <s v="19220 "/>
    <s v="-0"/>
    <s v="-0"/>
    <s v="-0"/>
    <n v="0"/>
    <x v="1"/>
  </r>
  <r>
    <n v="120"/>
    <n v="43840"/>
    <d v="2020-01-10T15:14:00"/>
    <s v="Gasto"/>
    <s v="Con Compromiso"/>
    <n v="15"/>
    <x v="18"/>
    <x v="0"/>
    <s v="SERVICIOS DE DISTRIBUCIÓN DE ELECTRICIDAD, GAS Y AGUA (POR CUENTA PROPIA)"/>
    <s v="Nación"/>
    <x v="0"/>
    <s v="CSF"/>
    <n v="25500000"/>
    <n v="0"/>
    <n v="25500000"/>
    <n v="7452890"/>
    <s v="SERVICIO PUBLICO DE ENERGIA - SEDE DE PASTO Y UNIDADES OPERATIVAS DE IPIALES Y MOCOA DE LA TERRITORIAL NARIÑO."/>
    <n v="120"/>
    <s v="420, 520, 620, 920, 1620, 1720, 1920, 3320, 3720, 4920, 7720, 8620, 8720, 9720, 11120, 11420, 12320, 12520, 12620 "/>
    <s v="120, 220, 420, 1720, 1820, 2420, 4620, 4720, 5520, 9020, 11020, 11120, 12120, 15220, 15720, 18420, 18520, 18620 "/>
    <s v="120, 220, 420, 6920, 7020, 7520, 13720, 13820, 14420, 22920, 29320, 29420, 31720, 43120, 43520, 52020, 52120, 52320 "/>
    <s v="4686020, 4691220, 5230420, 23394820, 23398320, 25609220, 42903520, 42928320, 57773020, 92917220, 115479320, 115482520, 124532320, 149009420, 155318320, 187542420, 190532320, 192960620 "/>
    <n v="0"/>
    <x v="0"/>
  </r>
  <r>
    <n v="220"/>
    <n v="43840"/>
    <d v="2020-01-10T15:19:00"/>
    <s v="Gasto"/>
    <s v="Con Compromiso"/>
    <n v="15"/>
    <x v="18"/>
    <x v="0"/>
    <s v="SERVICIOS DE DISTRIBUCIÓN DE ELECTRICIDAD, GAS Y AGUA (POR CUENTA PROPIA)"/>
    <s v="Nación"/>
    <x v="0"/>
    <s v="CSF"/>
    <n v="2500000"/>
    <n v="0"/>
    <n v="2500000"/>
    <n v="1024516"/>
    <s v="SERVICIO PUBLICO DE AGUA - SEDE DE PASTO Y UNIDADES OPERATIVAS DE IPIALES Y MOCOA DE LA TERRITORIAL NARIÑO."/>
    <n v="220"/>
    <s v="720, 820, 1020, 2520, 3420, 5120, 6120, 7820, 8820, 10720, 11220, 12720 "/>
    <s v="520, 620, 720, 3320, 4820, 5620, 7220, 9120, 10920, 15120, 15820, 18720 "/>
    <s v="520, 620, 720, 8220, 13920, 14520, 22420, 23020, 29220, 42920, 43620, 52220 "/>
    <s v="5278620, 5283020, 6676420, 30868820, 42891520, 60899120, 86542320, 95180720, 115461620, 149006820, 155321720, 190534220 "/>
    <n v="0"/>
    <x v="0"/>
  </r>
  <r>
    <n v="220"/>
    <n v="43840"/>
    <d v="2020-01-10T15:19:00"/>
    <s v="Gasto"/>
    <s v="Con Compromiso"/>
    <n v="15"/>
    <x v="18"/>
    <x v="2"/>
    <s v="SERVICIOS DE ALCANTARILLADO, RECOLECCIÓN, TRATAMIENTO Y DISPOSICIÓN DE DESECHOS Y OTROS SERVICIOS DE SANEAMIENTO AMBIENTAL"/>
    <s v="Nación"/>
    <x v="0"/>
    <s v="CSF"/>
    <n v="0"/>
    <n v="2500000"/>
    <n v="2500000"/>
    <n v="1429459"/>
    <s v="SERVICIO PUBLICO DE AGUA - SEDE DE PASTO Y UNIDADES OPERATIVAS DE IPIALES Y MOCOA DE LA TERRITORIAL NARIÑO."/>
    <n v="220"/>
    <s v="720, 820, 1020, 2520, 3420, 5120, 6120, 7820, 8820, 10720, 11220, 12720 "/>
    <s v="520, 620, 720, 3320, 4820, 5620, 7220, 9120, 10920, 15120, 15820, 18720 "/>
    <s v="520, 620, 720, 8220, 13920, 14520, 22420, 23020, 29220, 42920, 43620, 52220 "/>
    <s v="5278620, 5283020, 6676420, 30868820, 42891520, 60899120, 86542320, 95180720, 115461620, 149006820, 155321720, 190534220 "/>
    <n v="0"/>
    <x v="0"/>
  </r>
  <r>
    <n v="320"/>
    <n v="43840"/>
    <d v="2020-01-10T15:28:00"/>
    <s v="Gasto"/>
    <s v="Anulado"/>
    <n v="15"/>
    <x v="18"/>
    <x v="35"/>
    <s v="SERVICIOS FINANCIEROS Y SERVICIOS CONEXOS"/>
    <s v="Nación"/>
    <x v="0"/>
    <s v="CSF"/>
    <n v="28716096"/>
    <n v="-28716096"/>
    <n v="0"/>
    <n v="0"/>
    <s v="DMINISTRACION Y PARQUEADERO DE LA SEDE DE PASTO  DE TERRITORIAL NARIÑO"/>
    <n v="320"/>
    <s v="120 "/>
    <s v="-0"/>
    <s v="-0"/>
    <s v="-0"/>
    <n v="0"/>
    <x v="0"/>
  </r>
  <r>
    <n v="420"/>
    <n v="43840"/>
    <d v="2020-01-10T15:36:00"/>
    <s v="Gasto"/>
    <s v="Con Compromiso"/>
    <n v="15"/>
    <x v="18"/>
    <x v="1"/>
    <s v="SERVICIOS DE TELECOMUNICACIONES, TRANSMISIÓN Y SUMINISTRO DE INFORMACIÓN"/>
    <s v="Nación"/>
    <x v="0"/>
    <s v="CSF"/>
    <n v="3200000"/>
    <n v="0"/>
    <n v="3200000"/>
    <n v="1315088"/>
    <s v="SERVICIO DE TELEFONIA FIJA   SEDE DE PASTO Y UNIDADES OPERATIVAS DE IPIALES Y MOCOA DE TERRITORIAL NARIÑO"/>
    <n v="420"/>
    <s v="320, 1420, 1520, 3620, 4220, 5220, 5320, 5420, 5520, 7620, 7920, 9820, 9920, 10020, 10120, 10220, 10320, 11320, 11820, 11920, 12820, 12920 "/>
    <s v="320, 2020, 2120, 5320, 5720, 5820, 5920, 6020, 8920, 9220, 12220, 12320, 12420, 12520, 12620, 12720, 15920, 16020, 16120, 18820, 18920 "/>
    <s v="320, 7120, 7220, 7320, 14220, 14620, 14720, 14820, 14920, 22820, 23120, 31820, 31920, 32020, 32120, 32220, 32320, 43720, 49620, 49720, 52420, 52520 "/>
    <s v="4697120, 6701020, 23401320, 23406320, 47698520, 60907620, 60918020, 60923520, 60926120, 92921920, 97124220, 124481820, 124487620, 124508920, 124521120, 124524120, 124536420, 155342020, 174894820, 174911320, 192971320, 192980120 "/>
    <n v="0"/>
    <x v="0"/>
  </r>
  <r>
    <n v="520"/>
    <n v="43846"/>
    <d v="2020-01-16T09:19:00"/>
    <s v="Gasto"/>
    <s v="Con Compromiso"/>
    <n v="15"/>
    <x v="18"/>
    <x v="34"/>
    <s v="SERVICIOS INMOBILIARIOS"/>
    <s v="Nación"/>
    <x v="0"/>
    <s v="CSF"/>
    <n v="28716096"/>
    <n v="0"/>
    <n v="28716096"/>
    <n v="10959980"/>
    <s v="ADMINISTRACION Y PARQUEADERO  OFICINA DE LA SEDE PASTO TERRITORIAL NARIÑO"/>
    <n v="520"/>
    <s v="220, 4020, 8020, 8520, 11020, 12420 "/>
    <s v="1920, 5220, 9520, 11220, 15320, 18320 "/>
    <s v="6820, 7820, 14120, 23320, 29520, 43020, 51720 "/>
    <s v="25939220, 45965820, 98636720, 114304820, 149008020, 187523720 "/>
    <n v="0"/>
    <x v="0"/>
  </r>
  <r>
    <n v="620"/>
    <n v="43851"/>
    <d v="2020-01-21T09:21:00"/>
    <s v="Gasto"/>
    <s v="Con Compromiso"/>
    <n v="15"/>
    <x v="18"/>
    <x v="6"/>
    <s v="BONIFICACIÓN POR SERVICIOS PRESTADOS"/>
    <s v="Nación"/>
    <x v="0"/>
    <s v="CSF"/>
    <n v="1656190"/>
    <n v="0"/>
    <n v="1656190"/>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7"/>
    <s v="PRIMA DE VACACIONES"/>
    <s v="Nación"/>
    <x v="0"/>
    <s v="CSF"/>
    <n v="4193224"/>
    <n v="0"/>
    <n v="4193224"/>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39"/>
    <s v="INDEMNIZACIÓN POR VACACIONES"/>
    <s v="Nación"/>
    <x v="0"/>
    <s v="CSF"/>
    <n v="5874422"/>
    <n v="0"/>
    <n v="5874422"/>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9"/>
    <s v="BONIFICACIÓN ESPECIAL DE RECREACIÓN"/>
    <s v="Nación"/>
    <x v="0"/>
    <s v="CSF"/>
    <n v="499424"/>
    <n v="0"/>
    <n v="499424"/>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8"/>
    <s v="PRIMA TÉCNICA NO SALARIAL"/>
    <s v="Nación"/>
    <x v="0"/>
    <s v="CSF"/>
    <n v="2240265"/>
    <n v="0"/>
    <n v="2240265"/>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5"/>
    <s v="AUXILIO DE TRANSPORTE "/>
    <s v="Nación"/>
    <x v="0"/>
    <s v="CSF"/>
    <n v="1727945"/>
    <n v="0"/>
    <n v="1727945"/>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10"/>
    <s v="SUELDO DE VACACIONES"/>
    <s v="Nación"/>
    <x v="0"/>
    <s v="CSF"/>
    <n v="8150"/>
    <n v="0"/>
    <n v="8150"/>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4"/>
    <s v="SUELDO BÁSICO"/>
    <s v="Nación"/>
    <x v="0"/>
    <s v="CSF"/>
    <n v="43418864"/>
    <n v="0"/>
    <n v="43418864"/>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3"/>
    <s v="SUBSIDIO DE ALIMENTACIÓN"/>
    <s v="Nación"/>
    <x v="0"/>
    <s v="CSF"/>
    <n v="1144380"/>
    <n v="0"/>
    <n v="1144380"/>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720"/>
    <n v="43851"/>
    <d v="2020-01-21T09:40:00"/>
    <s v="Gasto"/>
    <s v="Con Compromiso"/>
    <n v="15"/>
    <x v="18"/>
    <x v="16"/>
    <s v="SALUD"/>
    <s v="Nación"/>
    <x v="0"/>
    <s v="CSF"/>
    <n v="4688100"/>
    <n v="0"/>
    <n v="46881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3"/>
    <s v="APORTES AL SENA"/>
    <s v="Nación"/>
    <x v="0"/>
    <s v="CSF"/>
    <n v="1161300"/>
    <n v="0"/>
    <n v="11613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1"/>
    <s v="PENSIONES"/>
    <s v="Nación"/>
    <x v="0"/>
    <s v="CSF"/>
    <n v="6618500"/>
    <n v="0"/>
    <n v="66185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4"/>
    <s v="CAJAS DE COMPENSACIÓN FAMILIAR"/>
    <s v="Nación"/>
    <x v="0"/>
    <s v="CSF"/>
    <n v="2321000"/>
    <n v="0"/>
    <n v="23210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5"/>
    <s v="APORTES AL ICBF"/>
    <s v="Nación"/>
    <x v="0"/>
    <s v="CSF"/>
    <n v="1741400"/>
    <n v="0"/>
    <n v="17414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2"/>
    <s v="APORTES GENERALES AL SISTEMA DE RIESGOS LABORALES"/>
    <s v="Nación"/>
    <x v="0"/>
    <s v="CSF"/>
    <n v="640200"/>
    <n v="0"/>
    <n v="6402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820"/>
    <n v="43872"/>
    <d v="2020-02-11T12:25:00"/>
    <s v="Gasto"/>
    <s v="Con Compromiso"/>
    <n v="15"/>
    <x v="18"/>
    <x v="34"/>
    <s v="SERVICIOS INMOBILIARIOS"/>
    <s v="Propios"/>
    <x v="1"/>
    <s v="CSF"/>
    <n v="50000000"/>
    <n v="-6000000"/>
    <n v="44000000"/>
    <n v="0"/>
    <s v="CANNON DE ARRENDAMIENTO UNIDAD OPERATIVA IPIALES  AÑO 2020"/>
    <n v="820"/>
    <s v="4120 "/>
    <s v="9420 "/>
    <s v="23220, 42520, 58420, 58520 "/>
    <s v="98591520, 147539820, 198407020, 202033520 "/>
    <n v="0"/>
    <x v="0"/>
  </r>
  <r>
    <n v="920"/>
    <n v="43872"/>
    <d v="2020-02-11T12:38:00"/>
    <s v="Gasto"/>
    <s v="Con Compromiso"/>
    <n v="15"/>
    <x v="18"/>
    <x v="18"/>
    <s v="SERVICIOS DE TRANSPORTE DE PASAJEROS"/>
    <s v="Nación"/>
    <x v="0"/>
    <s v="CSF"/>
    <n v="78400"/>
    <n v="0"/>
    <n v="78400"/>
    <n v="0"/>
    <s v="REUNION DIRECTORES TERRITORIALES A SEDE CENTRAL LOS DIAS 12, 13, 14 DE FEBRERO DEL 2020 "/>
    <n v="920"/>
    <s v="1820 "/>
    <s v="2320 "/>
    <s v="7420 "/>
    <s v="24206520 "/>
    <n v="0"/>
    <x v="0"/>
  </r>
  <r>
    <n v="920"/>
    <n v="43872"/>
    <d v="2020-02-11T12:38:00"/>
    <s v="Gasto"/>
    <s v="Con Compromiso"/>
    <n v="15"/>
    <x v="18"/>
    <x v="19"/>
    <s v="VIÁTICOS DE LOS FUNCIONARIOS EN COMISIÓN"/>
    <s v="Nación"/>
    <x v="0"/>
    <s v="CSF"/>
    <n v="387480"/>
    <n v="0"/>
    <n v="387480"/>
    <n v="0"/>
    <s v="REUNION DIRECTORES TERRITORIALES A SEDE CENTRAL LOS DIAS 12, 13, 14 DE FEBRERO DEL 2020 "/>
    <n v="920"/>
    <s v="1820 "/>
    <s v="2320 "/>
    <s v="7420 "/>
    <s v="24206520 "/>
    <n v="0"/>
    <x v="0"/>
  </r>
  <r>
    <n v="1020"/>
    <n v="43873"/>
    <d v="2020-02-12T14:44:00"/>
    <s v="Gasto"/>
    <s v="Con Compromiso"/>
    <n v="510"/>
    <x v="2"/>
    <x v="23"/>
    <s v="ADQUISICIÓN DE BIENES Y SERVICIOS - SERVICIO DE AVALÚOS - ACTUALIZACIÓN  Y GESTIÓN CATASTRAL  NACIONAL"/>
    <s v="Propios"/>
    <x v="1"/>
    <s v="CSF"/>
    <n v="10000000"/>
    <n v="0"/>
    <n v="10000000"/>
    <n v="9143564"/>
    <s v="VIATICOS PROCESO DE AVALUOS 2020"/>
    <n v="1020"/>
    <s v="2020, 2120 "/>
    <s v="2520, 2620 "/>
    <s v="7620, 7720 "/>
    <s v="25905920, 25910220 "/>
    <n v="0"/>
    <x v="1"/>
  </r>
  <r>
    <n v="1120"/>
    <n v="43873"/>
    <d v="2020-02-12T14:57:00"/>
    <s v="Gasto"/>
    <s v="Con Compromiso"/>
    <n v="500"/>
    <x v="1"/>
    <x v="22"/>
    <s v="ADQUISICIÓN DE BIENES Y SERVICIOS - SERVICIO DE INFORMACIÓN CATASTRAL - ACTUALIZACIÓN  Y GESTIÓN CATASTRAL  NACIONAL"/>
    <s v="Nación"/>
    <x v="2"/>
    <s v="CSF"/>
    <n v="47223948"/>
    <n v="0"/>
    <n v="47223948"/>
    <n v="23101895"/>
    <s v="VIATICOS Y GASTOS DE COMISION EN CUMPLIMIENTOS A LAS METAS ESTABLECIDAS VIGENCIA 2020, PROCESO CONSERVACION._x000a_EJECUTAR PROCESOS DE CONSERVACION CATASTRAL A NIVEL  NACIONAL"/>
    <n v="1120"/>
    <s v="2220, 2320, 2420, 2920, 3020, 3120, 3220, 3520, 3820, 3920, 4320, 4520, 4620, 4720 "/>
    <s v="2920, 3020, 3120, 3820, 3920, 4020, 4920, 5020, 6220, 6320, 6420, 6520, 6620, 6720 "/>
    <s v="7920, 8020, 8120, 13420, 13520, 13620, 21620, 21720, 21820, 21920, 22020, 22120, 22220, 22320 "/>
    <s v="29642520, 29687820, 30872620, 36814420, 36878520, 37377020, 75156620, 75161120, 75162320, 75168320, 75175120, 75175520, 75177220, 83444020 "/>
    <m/>
    <x v="1"/>
  </r>
  <r>
    <n v="1220"/>
    <n v="43881"/>
    <d v="2020-02-20T18:42:00"/>
    <s v="Gasto"/>
    <s v="Con Compromiso"/>
    <n v="15"/>
    <x v="18"/>
    <x v="15"/>
    <s v="APORTES AL ICBF"/>
    <s v="Nación"/>
    <x v="0"/>
    <s v="CSF"/>
    <n v="1809700"/>
    <n v="0"/>
    <n v="18097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3"/>
    <s v="APORTES AL SENA"/>
    <s v="Nación"/>
    <x v="0"/>
    <s v="CSF"/>
    <n v="1206600"/>
    <n v="0"/>
    <n v="12066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4"/>
    <s v="CAJAS DE COMPENSACIÓN FAMILIAR"/>
    <s v="Nación"/>
    <x v="0"/>
    <s v="CSF"/>
    <n v="2412500"/>
    <n v="0"/>
    <n v="24125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2"/>
    <s v="APORTES GENERALES AL SISTEMA DE RIESGOS LABORALES"/>
    <s v="Nación"/>
    <x v="0"/>
    <s v="CSF"/>
    <n v="812400"/>
    <n v="0"/>
    <n v="8124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1"/>
    <s v="PENSIONES"/>
    <s v="Nación"/>
    <x v="0"/>
    <s v="CSF"/>
    <n v="6723100"/>
    <n v="0"/>
    <n v="67231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6"/>
    <s v="SALUD"/>
    <s v="Nación"/>
    <x v="0"/>
    <s v="CSF"/>
    <n v="4762600"/>
    <n v="0"/>
    <n v="47626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320"/>
    <n v="43882"/>
    <d v="2020-02-21T15:07:00"/>
    <s v="Gasto"/>
    <s v="Con Compromiso"/>
    <n v="15"/>
    <x v="18"/>
    <x v="3"/>
    <s v="SUBSIDIO DE ALIMENTACIÓN"/>
    <s v="Nación"/>
    <x v="0"/>
    <s v="CSF"/>
    <n v="1377028"/>
    <n v="0"/>
    <n v="1377028"/>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6"/>
    <s v="BONIFICACIÓN POR SERVICIOS PRESTADOS"/>
    <s v="Nación"/>
    <x v="0"/>
    <s v="CSF"/>
    <n v="3150417"/>
    <n v="0"/>
    <n v="3150417"/>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4"/>
    <s v="SUELDO BÁSICO"/>
    <s v="Nación"/>
    <x v="0"/>
    <s v="CSF"/>
    <n v="51921588"/>
    <n v="0"/>
    <n v="51921588"/>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5"/>
    <s v="AUXILIO DE TRANSPORTE "/>
    <s v="Nación"/>
    <x v="0"/>
    <s v="CSF"/>
    <n v="2046795"/>
    <n v="0"/>
    <n v="2046795"/>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10"/>
    <s v="SUELDO DE VACACIONES"/>
    <s v="Nación"/>
    <x v="0"/>
    <s v="CSF"/>
    <n v="1273346"/>
    <n v="0"/>
    <n v="1273346"/>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8"/>
    <s v="PRIMA TÉCNICA NO SALARIAL"/>
    <s v="Nación"/>
    <x v="0"/>
    <s v="CSF"/>
    <n v="2240265"/>
    <n v="0"/>
    <n v="2240265"/>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7"/>
    <s v="PRIMA DE VACACIONES"/>
    <s v="Nación"/>
    <x v="0"/>
    <s v="CSF"/>
    <n v="868191"/>
    <n v="0"/>
    <n v="868191"/>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9"/>
    <s v="BONIFICACIÓN ESPECIAL DE RECREACIÓN"/>
    <s v="Nación"/>
    <x v="0"/>
    <s v="CSF"/>
    <n v="93573"/>
    <n v="0"/>
    <n v="93573"/>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21"/>
    <s v="INCAPACIDADES (NO DE PENSIONES)"/>
    <s v="Nación"/>
    <x v="0"/>
    <s v="CSF"/>
    <n v="117233"/>
    <n v="0"/>
    <n v="117233"/>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420"/>
    <n v="43893"/>
    <d v="2020-03-03T10:30:00"/>
    <s v="Gasto"/>
    <s v="Generado"/>
    <n v="15"/>
    <x v="18"/>
    <x v="37"/>
    <s v="PRODUCTOS DE HORNOS DE COQUE; PRODUCTOS DE REFINACIÓN DE PETRÓLEO Y COMBUSTIBLE NUCLEAR"/>
    <s v="Nación"/>
    <x v="0"/>
    <s v="CSF"/>
    <n v="900000"/>
    <n v="0"/>
    <n v="900000"/>
    <n v="900000"/>
    <s v="COMBUSTIBLE PARA EL  VEHICULO DE LA TERITORIAL NARIÑO "/>
    <n v="1520"/>
    <s v="-0"/>
    <s v="-0"/>
    <s v="-0"/>
    <s v="-0"/>
    <n v="0"/>
    <x v="0"/>
  </r>
  <r>
    <n v="1520"/>
    <n v="43893"/>
    <d v="2020-03-03T10:37:00"/>
    <s v="Gasto"/>
    <s v="Con Compromiso"/>
    <n v="15"/>
    <x v="18"/>
    <x v="34"/>
    <s v="SERVICIOS INMOBILIARIOS"/>
    <s v="Nación"/>
    <x v="0"/>
    <s v="CSF"/>
    <n v="3600000"/>
    <n v="0"/>
    <n v="3600000"/>
    <n v="940000"/>
    <s v="ARRENDAMIENTO  BODEGA DE ARCHIVO DOCUMENTAL"/>
    <n v="1620"/>
    <s v="10820 "/>
    <s v="19220 "/>
    <s v="58620, 58720 "/>
    <s v="202051820, 202589620 "/>
    <n v="0"/>
    <x v="0"/>
  </r>
  <r>
    <n v="1620"/>
    <n v="43893"/>
    <d v="2020-03-03T10:39:00"/>
    <s v="Gasto"/>
    <s v="Con Compromiso"/>
    <n v="15"/>
    <x v="18"/>
    <x v="24"/>
    <s v="IMPUESTO PREDIAL Y SOBRETASA AMBIENTAL"/>
    <s v="Nación"/>
    <x v="0"/>
    <s v="CSF"/>
    <n v="9927077"/>
    <n v="0"/>
    <n v="9927077"/>
    <n v="0"/>
    <s v="IMPUESTO PREDIAL AÑO 2020 OFICINAS DE SSEDE PASTO INSTITUTO GEOGRAFICO AGUSTIN CODAZZI"/>
    <n v="1720"/>
    <s v="4420 "/>
    <s v="5420 "/>
    <s v="14320 "/>
    <s v="50968420 "/>
    <n v="0"/>
    <x v="0"/>
  </r>
  <r>
    <n v="1720"/>
    <n v="43894"/>
    <d v="2020-03-04T15:51:00"/>
    <s v="Gasto"/>
    <s v="Anulado"/>
    <n v="500"/>
    <x v="1"/>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n v="1820"/>
    <s v="-0"/>
    <s v="-0"/>
    <s v="-0"/>
    <s v="-0"/>
    <n v="0"/>
    <x v="1"/>
  </r>
  <r>
    <n v="1820"/>
    <n v="43895"/>
    <d v="2020-03-05T14:40:00"/>
    <s v="Gasto"/>
    <s v="Con Compromiso"/>
    <n v="500"/>
    <x v="1"/>
    <x v="22"/>
    <s v="ADQUISICIÓN DE BIENES Y SERVICIOS - SERVICIO DE INFORMACIÓN CATASTRAL - ACTUALIZACIÓN  Y GESTIÓN CATASTRAL  NACIONAL"/>
    <s v="Nación"/>
    <x v="2"/>
    <s v="CSF"/>
    <n v="35342100"/>
    <n v="-1767105"/>
    <n v="33574995"/>
    <n v="0"/>
    <s v="Prestación de servicios profesionales para apoyar a la dirección territorial Nariño en los requerimientos del trámite administrativo, judicial y el postfallo del proceso de restitución de tierras en el marco de la ley 1448 de 2011  y la política inte"/>
    <n v="2020"/>
    <s v="5020 "/>
    <s v="7020 "/>
    <s v="22620, 31620, 42820, 51920 "/>
    <s v="86541320, 120030320, 147542620, 187642320 "/>
    <n v="0"/>
    <x v="1"/>
  </r>
  <r>
    <n v="1920"/>
    <n v="43895"/>
    <d v="2020-03-05T15:03:00"/>
    <s v="Gasto"/>
    <s v="Con Compromiso"/>
    <n v="500"/>
    <x v="1"/>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n v="2120"/>
    <s v="4820 "/>
    <s v="6920 "/>
    <s v="22520, 28620, 38120, 51120, 59320 "/>
    <s v="84771120, 114287420, 140021220, 185631520, 215563920 "/>
    <n v="0"/>
    <x v="1"/>
  </r>
  <r>
    <n v="2020"/>
    <n v="43895"/>
    <d v="2020-03-05T15:26:00"/>
    <s v="Gasto"/>
    <s v="Con Compromiso"/>
    <n v="500"/>
    <x v="1"/>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unidad operativa de Mocoa"/>
    <n v="2220"/>
    <s v="6620 "/>
    <s v="11520 "/>
    <s v="29820, 37820, 51320, 59820 "/>
    <s v="115347420, 140021420, 185645020, 215604120 "/>
    <n v="0"/>
    <x v="1"/>
  </r>
  <r>
    <n v="2120"/>
    <n v="43895"/>
    <d v="2020-03-05T15:47:00"/>
    <s v="Gasto"/>
    <s v="Con Compromiso"/>
    <n v="500"/>
    <x v="1"/>
    <x v="22"/>
    <s v="ADQUISICIÓN DE BIENES Y SERVICIOS - SERVICIO DE INFORMACIÓN CATASTRAL - ACTUALIZACIÓN  Y GESTIÓN CATASTRAL  NACIONAL"/>
    <s v="Nación"/>
    <x v="2"/>
    <s v="CSF"/>
    <n v="16516920"/>
    <n v="0"/>
    <n v="16516920"/>
    <n v="0"/>
    <s v="Prestación de servicios personales  para el seguimiento a las solicitudes realizadas en el marco de la política integral de reparación a víctimas  en la dirección territorial unidad operativa de Mocoa"/>
    <n v="2320"/>
    <s v="6520 "/>
    <s v="10820 "/>
    <s v="28920, 37920, 50920, 59420 "/>
    <s v="114298920, 140021320, 176836720, 215580820 "/>
    <n v="0"/>
    <x v="1"/>
  </r>
  <r>
    <n v="2220"/>
    <n v="43895"/>
    <d v="2020-03-05T16:02:00"/>
    <s v="Gasto"/>
    <s v="Generado"/>
    <n v="500"/>
    <x v="1"/>
    <x v="22"/>
    <s v="ADQUISICIÓN DE BIENES Y SERVICIOS - SERVICIO DE INFORMACIÓN CATASTRAL - ACTUALIZACIÓN  Y GESTIÓN CATASTRAL  NACIONAL"/>
    <s v="Nación"/>
    <x v="2"/>
    <s v="CSF"/>
    <n v="9000000"/>
    <n v="0"/>
    <n v="9000000"/>
    <n v="9000000"/>
    <s v="Gastos de desplazamietos al personal contratado es  para el seguimiento a las solicitudes realizadas en el marco de la política integral de reparación a víctimas  en la dirección territorial unidad operativa de Mocoa"/>
    <n v="2420"/>
    <s v="-0"/>
    <s v="-0"/>
    <s v="-0"/>
    <s v="-0"/>
    <n v="0"/>
    <x v="1"/>
  </r>
  <r>
    <n v="2320"/>
    <n v="43896"/>
    <d v="2020-03-06T11:25:00"/>
    <s v="Gasto"/>
    <s v="Con Compromiso"/>
    <n v="500"/>
    <x v="1"/>
    <x v="22"/>
    <s v="ADQUISICIÓN DE BIENES Y SERVICIOS - SERVICIO DE INFORMACIÓN CATASTRAL - ACTUALIZACIÓN  Y GESTIÓN CATASTRAL  NACIONAL"/>
    <s v="Nación"/>
    <x v="0"/>
    <s v="CSF"/>
    <n v="144101700"/>
    <n v="0"/>
    <n v="144101700"/>
    <n v="0"/>
    <s v="Prestación de servicios personales (5) para  realizar actividades de reconocimiento predial urbano y rural para la atención de trámites en los procesos catastrales de la dirección territorial Nariño  y sus UOC."/>
    <n v="2520"/>
    <s v="5620, 5720, 5820, 5920, 6020 "/>
    <s v="7120, 10520, 10620, 11720, 11820 "/>
    <s v="22720, 29120, 29720, 29920, 30020, 30120, 37620, 37720, 38920, 39020, 42320, 42420, 50020, 50120, 50720, 51520, 59520, 59920, 60020, 60420, 60620, 60720 "/>
    <s v="86539120, 114302020, 115345420, 115350420, 115488520, 115489520, 131140820, 140013320, 140019220, 140021520, 143083820, 147536620, 176792720, 176800920, 176819320, 185645820, 215585720, 215632620, 216363820, 216372420, 216373020, 216373320 "/>
    <n v="0"/>
    <x v="1"/>
  </r>
  <r>
    <n v="2420"/>
    <n v="43896"/>
    <d v="2020-03-06T11:31:00"/>
    <s v="Gasto"/>
    <s v="Con Compromiso"/>
    <n v="500"/>
    <x v="1"/>
    <x v="22"/>
    <s v="ADQUISICIÓN DE BIENES Y SERVICIOS - SERVICIO DE INFORMACIÓN CATASTRAL - ACTUALIZACIÓN  Y GESTIÓN CATASTRAL  NACIONAL"/>
    <s v="Nación"/>
    <x v="0"/>
    <s v="CSF"/>
    <n v="109837518"/>
    <n v="-5780922"/>
    <n v="104056596"/>
    <n v="0"/>
    <s v="Prestación de servicios personales para realizar actividades de  apoyo operativo en los procesos catastrales en la dirección territorial Nariño  y sus UOC"/>
    <n v="2620"/>
    <s v="6720, 6820, 6920, 7020, 7120, 7220, 7420 "/>
    <s v="9620, 9720, 10020, 10120, 10320, 10420, 10720 "/>
    <s v="28120, 28220, 28420, 28520, 28720, 28820, 29020, 38020, 38220, 38320, 38520, 38620, 38720, 42220, 49820, 49920, 50220, 50320, 50420, 51220, 51620, 58820, 58920, 59020, 59220, 59720, 60320, 60520 "/>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
    <n v="0"/>
    <x v="1"/>
  </r>
  <r>
    <n v="2520"/>
    <n v="43896"/>
    <d v="2020-03-06T11:38:00"/>
    <s v="Gasto"/>
    <s v="Con Compromiso"/>
    <n v="500"/>
    <x v="1"/>
    <x v="22"/>
    <s v="ADQUISICIÓN DE BIENES Y SERVICIOS - SERVICIO DE INFORMACIÓN CATASTRAL - ACTUALIZACIÓN  Y GESTIÓN CATASTRAL  NACIONAL"/>
    <s v="Nación"/>
    <x v="0"/>
    <s v="CSF"/>
    <n v="33250000"/>
    <n v="-1750000"/>
    <n v="31500000"/>
    <n v="0"/>
    <s v="Prestación de servicios personales  para realizar las actividades de control y verificación a los trámites del proceso de conservación catastral en la dirección territorial Nariño  y  sus UOC."/>
    <n v="2720"/>
    <s v="7520 "/>
    <s v="9820 "/>
    <s v="29620, 38420, 50520, 60120 "/>
    <s v="115340920, 140020520, 176809320, 216368220 "/>
    <n v="0"/>
    <x v="1"/>
  </r>
  <r>
    <n v="2620"/>
    <n v="43896"/>
    <d v="2020-03-06T11:40:00"/>
    <s v="Gasto"/>
    <s v="Anulado"/>
    <n v="500"/>
    <x v="1"/>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n v="2820"/>
    <s v="-0"/>
    <s v="-0"/>
    <s v="-0"/>
    <s v="-0"/>
    <n v="0"/>
    <x v="1"/>
  </r>
  <r>
    <n v="2720"/>
    <n v="43896"/>
    <d v="2020-03-06T11:45:00"/>
    <s v="Gasto"/>
    <s v="Anulado"/>
    <n v="500"/>
    <x v="1"/>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n v="2920"/>
    <s v="-0"/>
    <s v="-0"/>
    <s v="-0"/>
    <s v="-0"/>
    <n v="0"/>
    <x v="1"/>
  </r>
  <r>
    <n v="2820"/>
    <n v="43901"/>
    <d v="2020-03-11T17:58:00"/>
    <s v="Gasto"/>
    <s v="Con Compromiso"/>
    <n v="500"/>
    <x v="1"/>
    <x v="22"/>
    <s v="ADQUISICIÓN DE BIENES Y SERVICIOS - SERVICIO DE INFORMACIÓN CATASTRAL - ACTUALIZACIÓN  Y GESTIÓN CATASTRAL  NACIONAL"/>
    <s v="Nación"/>
    <x v="0"/>
    <s v="CSF"/>
    <n v="23343057"/>
    <n v="0"/>
    <n v="23343057"/>
    <n v="0"/>
    <s v="PRESTACION DE SERVICIO PERSONALES PARA REALIZAR ACTIVIDADES DE DIGITALIZACION Y GENERACION DE PRODUCTOS DE LA INFORMACION CATASTRAL, EN LA DIRECCION TERRITORIAL NARIÑO Y SUS  UNIDADES OPERATIVAS"/>
    <n v="3020"/>
    <s v="7320 "/>
    <s v="9920 "/>
    <s v="28320, 38820, 50620, 60220 "/>
    <s v="110332020, 140018920, 176816420, 216369520 "/>
    <n v="0"/>
    <x v="1"/>
  </r>
  <r>
    <n v="2920"/>
    <n v="43914"/>
    <d v="2020-03-24T10:11:00"/>
    <s v="Gasto"/>
    <s v="Con Compromiso"/>
    <n v="15"/>
    <x v="18"/>
    <x v="13"/>
    <s v="APORTES AL SENA"/>
    <s v="Nación"/>
    <x v="0"/>
    <s v="CSF"/>
    <n v="1262100"/>
    <n v="0"/>
    <n v="12621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5"/>
    <s v="APORTES AL ICBF"/>
    <s v="Nación"/>
    <x v="0"/>
    <s v="CSF"/>
    <n v="1893000"/>
    <n v="0"/>
    <n v="18930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1"/>
    <s v="PENSIONES"/>
    <s v="Nación"/>
    <x v="0"/>
    <s v="CSF"/>
    <n v="6940300"/>
    <n v="0"/>
    <n v="69403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6"/>
    <s v="SALUD"/>
    <s v="Nación"/>
    <x v="0"/>
    <s v="CSF"/>
    <n v="4916200"/>
    <n v="0"/>
    <n v="49162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4"/>
    <s v="CAJAS DE COMPENSACIÓN FAMILIAR"/>
    <s v="Nación"/>
    <x v="0"/>
    <s v="CSF"/>
    <n v="2523100"/>
    <n v="0"/>
    <n v="25231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2"/>
    <s v="APORTES GENERALES AL SISTEMA DE RIESGOS LABORALES"/>
    <s v="Nación"/>
    <x v="0"/>
    <s v="CSF"/>
    <n v="883900"/>
    <n v="0"/>
    <n v="8839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3020"/>
    <n v="43914"/>
    <d v="2020-03-24T10:44:00"/>
    <s v="Gasto"/>
    <s v="Con Compromiso"/>
    <n v="15"/>
    <x v="18"/>
    <x v="7"/>
    <s v="PRIMA DE VACACIONES"/>
    <s v="Nación"/>
    <x v="0"/>
    <s v="CSF"/>
    <n v="851661"/>
    <n v="0"/>
    <n v="851661"/>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4"/>
    <s v="SUELDO BÁSICO"/>
    <s v="Nación"/>
    <x v="0"/>
    <s v="CSF"/>
    <n v="59395087"/>
    <n v="0"/>
    <n v="59395087"/>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39"/>
    <s v="INDEMNIZACIÓN POR VACACIONES"/>
    <s v="Nación"/>
    <x v="0"/>
    <s v="CSF"/>
    <n v="300770"/>
    <n v="0"/>
    <n v="300770"/>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5"/>
    <s v="AUXILIO DE TRANSPORTE "/>
    <s v="Nación"/>
    <x v="0"/>
    <s v="CSF"/>
    <n v="2228504"/>
    <n v="0"/>
    <n v="2228504"/>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6"/>
    <s v="BONIFICACIÓN POR SERVICIOS PRESTADOS"/>
    <s v="Nación"/>
    <x v="0"/>
    <s v="CSF"/>
    <n v="2493245"/>
    <n v="0"/>
    <n v="2493245"/>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10"/>
    <s v="SUELDO DE VACACIONES"/>
    <s v="Nación"/>
    <x v="0"/>
    <s v="CSF"/>
    <n v="718187"/>
    <n v="0"/>
    <n v="718187"/>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3"/>
    <s v="SUBSIDIO DE ALIMENTACIÓN"/>
    <s v="Nación"/>
    <x v="0"/>
    <s v="CSF"/>
    <n v="1535125"/>
    <n v="0"/>
    <n v="1535125"/>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9"/>
    <s v="BONIFICACIÓN ESPECIAL DE RECREACIÓN"/>
    <s v="Nación"/>
    <x v="0"/>
    <s v="CSF"/>
    <n v="83261"/>
    <n v="0"/>
    <n v="83261"/>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8"/>
    <s v="PRIMA TÉCNICA NO SALARIAL"/>
    <s v="Nación"/>
    <x v="0"/>
    <s v="CSF"/>
    <n v="2584371"/>
    <n v="0"/>
    <n v="2584371"/>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120"/>
    <n v="43922"/>
    <d v="2020-04-01T16:14:00"/>
    <s v="Gasto"/>
    <s v="Con Compromiso"/>
    <n v="510"/>
    <x v="2"/>
    <x v="23"/>
    <s v="ADQUISICIÓN DE BIENES Y SERVICIOS - SERVICIO DE AVALÚOS - ACTUALIZACIÓN  Y GESTIÓN CATASTRAL  NACIONAL"/>
    <s v="Propios"/>
    <x v="1"/>
    <s v="CSF"/>
    <n v="31807890"/>
    <n v="0"/>
    <n v="31807890"/>
    <n v="3534210"/>
    <s v="Prestación de servicios profesionales para realizar el control de calidad a los informes de avalúos comerciales, así como realizar avalúos a bienes inmuebles urbanos y rurales en todo el país."/>
    <n v="3420"/>
    <s v="8420 "/>
    <s v="14620 "/>
    <s v="42620, 43420, 51020 "/>
    <s v="147541220, 153443920, 185631020 "/>
    <n v="0"/>
    <x v="1"/>
  </r>
  <r>
    <n v="3220"/>
    <n v="43922"/>
    <d v="2020-04-01T16:21:00"/>
    <s v="Gasto"/>
    <s v="Generado"/>
    <n v="510"/>
    <x v="2"/>
    <x v="23"/>
    <s v="ADQUISICIÓN DE BIENES Y SERVICIOS - SERVICIO DE AVALÚOS - ACTUALIZACIÓN  Y GESTIÓN CATASTRAL  NACIONAL"/>
    <s v="Propios"/>
    <x v="1"/>
    <s v="CSF"/>
    <n v="3000000"/>
    <n v="0"/>
    <n v="3000000"/>
    <n v="3000000"/>
    <s v="Gastos de Alojamiento y manutención personal , control de calidad"/>
    <n v="3520"/>
    <s v="-0"/>
    <s v="-0"/>
    <s v="-0"/>
    <s v="-0"/>
    <n v="0"/>
    <x v="1"/>
  </r>
  <r>
    <n v="3320"/>
    <n v="43922"/>
    <d v="2020-04-01T16:31:00"/>
    <s v="Gasto"/>
    <s v="Con Compromiso"/>
    <n v="510"/>
    <x v="2"/>
    <x v="23"/>
    <s v="ADQUISICIÓN DE BIENES Y SERVICIOS - SERVICIO DE AVALÚOS - ACTUALIZACIÓN  Y GESTIÓN CATASTRAL  NACIONAL"/>
    <s v="Propios"/>
    <x v="1"/>
    <s v="CSF"/>
    <n v="60000000"/>
    <n v="0"/>
    <n v="60000000"/>
    <n v="0"/>
    <s v="Prestación de servicios profesionales para realizar avalúos comerciales, a nivel nacional de los bienes urbanos y rurales"/>
    <n v="3620"/>
    <s v="8920, 9020, 9120, 9220 "/>
    <s v="-0"/>
    <s v="-0"/>
    <s v="-0"/>
    <n v="0"/>
    <x v="1"/>
  </r>
  <r>
    <n v="3420"/>
    <n v="43942"/>
    <d v="2020-04-21T11:20: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 PROFESIONALES  PARA REALIZAR PROCESOS  DE PLANEACION Y SEGUIMIENTO  AL PLAN DE ACCION EN LA TERRITORIAL NARIÑO"/>
    <n v="3720"/>
    <s v="9320 "/>
    <s v="15520 "/>
    <s v="43320, 51820 "/>
    <s v="153436020, 187640720 "/>
    <n v="0"/>
    <x v="1"/>
  </r>
  <r>
    <n v="3520"/>
    <n v="43944"/>
    <d v="2020-04-23T15:40:00"/>
    <s v="Gasto"/>
    <s v="Con Compromiso"/>
    <n v="15"/>
    <x v="18"/>
    <x v="8"/>
    <s v="PRIMA TÉCNICA NO SALARIAL"/>
    <s v="Nación"/>
    <x v="0"/>
    <s v="CSF"/>
    <n v="2354967"/>
    <n v="0"/>
    <n v="2354967"/>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3"/>
    <s v="SUBSIDIO DE ALIMENTACIÓN"/>
    <s v="Nación"/>
    <x v="0"/>
    <s v="CSF"/>
    <n v="1454156"/>
    <n v="0"/>
    <n v="1454156"/>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6"/>
    <s v="BONIFICACIÓN POR SERVICIOS PRESTADOS"/>
    <s v="Nación"/>
    <x v="0"/>
    <s v="CSF"/>
    <n v="1448120"/>
    <n v="0"/>
    <n v="1448120"/>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4"/>
    <s v="SUELDO BÁSICO"/>
    <s v="Nación"/>
    <x v="0"/>
    <s v="CSF"/>
    <n v="55589467"/>
    <n v="0"/>
    <n v="55589467"/>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5"/>
    <s v="AUXILIO DE TRANSPORTE "/>
    <s v="Nación"/>
    <x v="0"/>
    <s v="CSF"/>
    <n v="2159934"/>
    <n v="0"/>
    <n v="2159934"/>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620"/>
    <n v="43944"/>
    <d v="2020-04-23T16:39:00"/>
    <s v="Gasto"/>
    <s v="Con Compromiso"/>
    <n v="15"/>
    <x v="18"/>
    <x v="14"/>
    <s v="CAJAS DE COMPENSACIÓN FAMILIAR"/>
    <s v="Nación"/>
    <x v="0"/>
    <s v="CSF"/>
    <n v="2627500"/>
    <n v="0"/>
    <n v="26275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2"/>
    <s v="APORTES GENERALES AL SISTEMA DE RIESGOS LABORALES"/>
    <s v="Nación"/>
    <x v="0"/>
    <s v="CSF"/>
    <n v="880800"/>
    <n v="0"/>
    <n v="8808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3"/>
    <s v="APORTES AL SENA"/>
    <s v="Nación"/>
    <x v="0"/>
    <s v="CSF"/>
    <n v="1314200"/>
    <n v="0"/>
    <n v="13142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6"/>
    <s v="SALUD"/>
    <s v="Nación"/>
    <x v="0"/>
    <s v="CSF"/>
    <n v="4848300"/>
    <n v="0"/>
    <n v="48483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5"/>
    <s v="APORTES AL ICBF"/>
    <s v="Nación"/>
    <x v="0"/>
    <s v="CSF"/>
    <n v="1971200"/>
    <n v="0"/>
    <n v="19712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1"/>
    <s v="PENSIONES"/>
    <s v="Nación"/>
    <x v="0"/>
    <s v="CSF"/>
    <n v="1283700"/>
    <n v="0"/>
    <n v="12837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720"/>
    <n v="43957"/>
    <d v="2020-05-06T18:30:00"/>
    <s v="Gasto"/>
    <s v="Con Compromiso"/>
    <n v="500"/>
    <x v="1"/>
    <x v="22"/>
    <s v="ADQUISICIÓN DE BIENES Y SERVICIOS - SERVICIO DE INFORMACIÓN CATASTRAL - ACTUALIZACIÓN  Y GESTIÓN CATASTRAL  NACIONAL"/>
    <s v="Nación"/>
    <x v="2"/>
    <s v="CSF"/>
    <n v="4517105"/>
    <n v="0"/>
    <n v="4517105"/>
    <n v="2021430"/>
    <s v="PRESTACION DE SERVICIOS PERSONALES PARA LA REALIZAR ACTIVIDADES DE APOYO DE GESTION EN LOS  PROCESOS CATASTRALES EN LA DIRECCION TERRITORIAL NARIÑO"/>
    <n v="4020"/>
    <s v="9420, 9520 "/>
    <s v="14920, 15420 "/>
    <s v="42720, 43220, 50820, 51420, 59120, 59620 "/>
    <s v="147541820, 151857220, 176832420, 185645320, 215543520, 215589320 "/>
    <n v="0"/>
    <x v="1"/>
  </r>
  <r>
    <n v="3720"/>
    <n v="43957"/>
    <d v="2020-05-06T18:30:00"/>
    <s v="Gasto"/>
    <s v="Con Compromiso"/>
    <n v="500"/>
    <x v="1"/>
    <x v="22"/>
    <s v="ADQUISICIÓN DE BIENES Y SERVICIOS - SERVICIO DE INFORMACIÓN CATASTRAL - ACTUALIZACIÓN  Y GESTIÓN CATASTRAL  NACIONAL"/>
    <s v="Nación"/>
    <x v="0"/>
    <s v="CSF"/>
    <n v="23931397"/>
    <n v="0"/>
    <n v="23931397"/>
    <n v="0"/>
    <s v="PRESTACION DE SERVICIOS PERSONALES PARA LA REALIZAR ACTIVIDADES DE APOYO DE GESTION EN LOS  PROCESOS CATASTRALES EN LA DIRECCION TERRITORIAL NARIÑO"/>
    <n v="4020"/>
    <s v="9420, 9520 "/>
    <s v="14920, 15420 "/>
    <s v="42720, 43220, 50820, 51420, 59120, 59620 "/>
    <s v="147541820, 151857220, 176832420, 185645320, 215543520, 215589320 "/>
    <n v="0"/>
    <x v="1"/>
  </r>
  <r>
    <n v="3820"/>
    <n v="43966"/>
    <d v="2020-05-15T12:57:00"/>
    <s v="Gasto"/>
    <s v="Con Compromiso"/>
    <n v="15"/>
    <x v="18"/>
    <x v="11"/>
    <s v="PENSIONES"/>
    <s v="Nación"/>
    <x v="0"/>
    <s v="CSF"/>
    <n v="683000"/>
    <n v="0"/>
    <n v="6830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6"/>
    <s v="SALUD"/>
    <s v="Nación"/>
    <x v="0"/>
    <s v="CSF"/>
    <n v="483900"/>
    <n v="0"/>
    <n v="4839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4"/>
    <s v="CAJAS DE COMPENSACIÓN FAMILIAR"/>
    <s v="Nación"/>
    <x v="0"/>
    <s v="CSF"/>
    <n v="241500"/>
    <n v="0"/>
    <n v="2415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5"/>
    <s v="APORTES AL ICBF"/>
    <s v="Nación"/>
    <x v="0"/>
    <s v="CSF"/>
    <n v="180900"/>
    <n v="0"/>
    <n v="1809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2"/>
    <s v="APORTES GENERALES AL SISTEMA DE RIESGOS LABORALES"/>
    <s v="Nación"/>
    <x v="0"/>
    <s v="CSF"/>
    <n v="75500"/>
    <n v="0"/>
    <n v="755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3"/>
    <s v="APORTES AL SENA"/>
    <s v="Nación"/>
    <x v="0"/>
    <s v="CSF"/>
    <n v="121600"/>
    <n v="0"/>
    <n v="1216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920"/>
    <n v="43972"/>
    <d v="2020-05-21T20:31:00"/>
    <s v="Gasto"/>
    <s v="Con Compromiso"/>
    <n v="15"/>
    <x v="18"/>
    <x v="5"/>
    <s v="AUXILIO DE TRANSPORTE "/>
    <s v="Nación"/>
    <x v="0"/>
    <s v="CSF"/>
    <n v="2159934"/>
    <n v="0"/>
    <n v="2159934"/>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6"/>
    <s v="BONIFICACIÓN POR SERVICIOS PRESTADOS"/>
    <s v="Nación"/>
    <x v="0"/>
    <s v="CSF"/>
    <n v="2862960"/>
    <n v="0"/>
    <n v="2862960"/>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4"/>
    <s v="SUELDO BÁSICO"/>
    <s v="Nación"/>
    <x v="0"/>
    <s v="CSF"/>
    <n v="55589467"/>
    <n v="0"/>
    <n v="55589467"/>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8"/>
    <s v="PRIMA TÉCNICA NO SALARIAL"/>
    <s v="Nación"/>
    <x v="0"/>
    <s v="CSF"/>
    <n v="2354967"/>
    <n v="0"/>
    <n v="2354967"/>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3"/>
    <s v="SUBSIDIO DE ALIMENTACIÓN"/>
    <s v="Nación"/>
    <x v="0"/>
    <s v="CSF"/>
    <n v="1454156"/>
    <n v="0"/>
    <n v="1454156"/>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7"/>
    <s v="PRIMA DE VACACIONES"/>
    <s v="Nación"/>
    <x v="0"/>
    <s v="CSF"/>
    <n v="5976350"/>
    <n v="0"/>
    <n v="5976350"/>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10"/>
    <s v="SUELDO DE VACACIONES"/>
    <s v="Nación"/>
    <x v="0"/>
    <s v="CSF"/>
    <n v="7428552"/>
    <n v="0"/>
    <n v="7428552"/>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9"/>
    <s v="BONIFICACIÓN ESPECIAL DE RECREACIÓN"/>
    <s v="Nación"/>
    <x v="0"/>
    <s v="CSF"/>
    <n v="509452"/>
    <n v="0"/>
    <n v="509452"/>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4020"/>
    <n v="43973"/>
    <d v="2020-05-22T13:49:00"/>
    <s v="Gasto"/>
    <s v="Con Compromiso"/>
    <n v="15"/>
    <x v="18"/>
    <x v="16"/>
    <s v="SALUD"/>
    <s v="Nación"/>
    <x v="0"/>
    <s v="CSF"/>
    <n v="4968600"/>
    <n v="0"/>
    <n v="49686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4"/>
    <s v="CAJAS DE COMPENSACIÓN FAMILIAR"/>
    <s v="Nación"/>
    <x v="0"/>
    <s v="CSF"/>
    <n v="2720700"/>
    <n v="0"/>
    <n v="27207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1"/>
    <s v="PENSIONES"/>
    <s v="Nación"/>
    <x v="0"/>
    <s v="CSF"/>
    <n v="7014200"/>
    <n v="0"/>
    <n v="70142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2"/>
    <s v="APORTES GENERALES AL SISTEMA DE RIESGOS LABORALES"/>
    <s v="Nación"/>
    <x v="0"/>
    <s v="CSF"/>
    <n v="928900"/>
    <n v="0"/>
    <n v="9289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5"/>
    <s v="APORTES AL ICBF"/>
    <s v="Nación"/>
    <x v="0"/>
    <s v="CSF"/>
    <n v="2041300"/>
    <n v="0"/>
    <n v="20413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3"/>
    <s v="APORTES AL SENA"/>
    <s v="Nación"/>
    <x v="0"/>
    <s v="CSF"/>
    <n v="1360800"/>
    <n v="0"/>
    <n v="13608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120"/>
    <n v="43986"/>
    <d v="2020-06-04T14:08:00"/>
    <s v="Gasto"/>
    <s v="Con Compromiso"/>
    <n v="15"/>
    <x v="18"/>
    <x v="26"/>
    <s v="PRIMA DE SERVICIO"/>
    <s v="Nación"/>
    <x v="0"/>
    <s v="CSF"/>
    <n v="63022467"/>
    <n v="0"/>
    <n v="63022467"/>
    <n v="0"/>
    <s v="PRIMA  SEMESTRAL AÑO 2020"/>
    <n v="4420"/>
    <s v="10920 "/>
    <s v="-0"/>
    <s v="39120, 39220, 39320, 39420, 39520, 39620, 39720, 39820, 39920, 40020, 40120, 40220, 40320, 40420, 40520, 40620, 40720, 40820, 40920, 41020, 41120, 41220, 41320, 41420, 41520, 41620, 41720, 41820, 41920, 42020, 42120 "/>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
    <n v="0"/>
    <x v="0"/>
  </r>
  <r>
    <n v="4220"/>
    <n v="44005"/>
    <d v="2020-06-23T07:31:00"/>
    <s v="Gasto"/>
    <s v="Con Compromiso"/>
    <n v="15"/>
    <x v="18"/>
    <x v="3"/>
    <s v="SUBSIDIO DE ALIMENTACIÓN"/>
    <s v="Nación"/>
    <x v="0"/>
    <s v="CSF"/>
    <n v="1339586"/>
    <n v="0"/>
    <n v="1339586"/>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9"/>
    <s v="BONIFICACIÓN ESPECIAL DE RECREACIÓN"/>
    <s v="Nación"/>
    <x v="0"/>
    <s v="CSF"/>
    <n v="596668"/>
    <n v="0"/>
    <n v="596668"/>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8"/>
    <s v="PRIMA TÉCNICA NO SALARIAL"/>
    <s v="Nación"/>
    <x v="0"/>
    <s v="CSF"/>
    <n v="2354967"/>
    <n v="0"/>
    <n v="2354967"/>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7"/>
    <s v="PRIMA DE VACACIONES"/>
    <s v="Nación"/>
    <x v="0"/>
    <s v="CSF"/>
    <n v="7045532"/>
    <n v="0"/>
    <n v="7045532"/>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10"/>
    <s v="SUELDO DE VACACIONES"/>
    <s v="Nación"/>
    <x v="0"/>
    <s v="CSF"/>
    <n v="5139710"/>
    <n v="0"/>
    <n v="5139710"/>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4"/>
    <s v="SUELDO BÁSICO"/>
    <s v="Nación"/>
    <x v="0"/>
    <s v="CSF"/>
    <n v="49885545"/>
    <n v="0"/>
    <n v="49885545"/>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5"/>
    <s v="AUXILIO DE TRANSPORTE "/>
    <s v="Nación"/>
    <x v="0"/>
    <s v="CSF"/>
    <n v="1981654"/>
    <n v="0"/>
    <n v="1981654"/>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6"/>
    <s v="BONIFICACIÓN POR SERVICIOS PRESTADOS"/>
    <s v="Nación"/>
    <x v="0"/>
    <s v="CSF"/>
    <n v="755204"/>
    <n v="0"/>
    <n v="755204"/>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39"/>
    <s v="INDEMNIZACIÓN POR VACACIONES"/>
    <s v="Nación"/>
    <x v="0"/>
    <s v="CSF"/>
    <n v="2150604"/>
    <n v="0"/>
    <n v="2150604"/>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320"/>
    <n v="44005"/>
    <d v="2020-06-23T07:44:00"/>
    <s v="Gasto"/>
    <s v="Con Compromiso"/>
    <n v="15"/>
    <x v="18"/>
    <x v="14"/>
    <s v="CAJAS DE COMPENSACIÓN FAMILIAR"/>
    <s v="Nación"/>
    <x v="0"/>
    <s v="CSF"/>
    <n v="4949900"/>
    <n v="0"/>
    <n v="49499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2"/>
    <s v="APORTES GENERALES AL SISTEMA DE RIESGOS LABORALES"/>
    <s v="Nación"/>
    <x v="0"/>
    <s v="CSF"/>
    <n v="831400"/>
    <n v="0"/>
    <n v="8314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1"/>
    <s v="PENSIONES"/>
    <s v="Nación"/>
    <x v="0"/>
    <s v="CSF"/>
    <n v="6670400"/>
    <n v="0"/>
    <n v="66704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5"/>
    <s v="APORTES AL ICBF"/>
    <s v="Nación"/>
    <x v="0"/>
    <s v="CSF"/>
    <n v="3713300"/>
    <n v="0"/>
    <n v="37133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6"/>
    <s v="SALUD"/>
    <s v="Nación"/>
    <x v="0"/>
    <s v="CSF"/>
    <n v="4725100"/>
    <n v="0"/>
    <n v="47251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3"/>
    <s v="APORTES AL SENA"/>
    <s v="Nación"/>
    <x v="0"/>
    <s v="CSF"/>
    <n v="2476000"/>
    <n v="0"/>
    <n v="24760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420"/>
    <n v="44006"/>
    <d v="2020-06-24T13:12:00"/>
    <s v="Gasto"/>
    <s v="Con Compromiso"/>
    <n v="200"/>
    <x v="3"/>
    <x v="27"/>
    <s v="ADQUISICIÓN DE BIENES Y SERVICIOS - SEDES MANTENIDAS - FORTALECIMIENTO DE LA INFRAESTRUCTURA FÍSICA DEL IGAC A NIVEL  NACIONAL"/>
    <s v="Nación"/>
    <x v="0"/>
    <s v="CSF"/>
    <n v="9197042"/>
    <n v="0"/>
    <n v="9197042"/>
    <n v="147042"/>
    <s v="Rubro: C-0499-1003-6-0-0499016-02 ADQUISICIÓN DE BIENES Y SERVICIOS - SEDES MANTENIDAS- FORTALECIMIENTO DE LA INFRAESTRUCTURA FÍSICA DEL IGAC NARIÑO A NIVEL NACIONAL._x000a_Recurso: Nación -10._x000a_presupuesto relacionado a la instalación de ventanillas de acu"/>
    <n v="4720"/>
    <s v="13320 "/>
    <s v="-0"/>
    <s v="-0"/>
    <s v="-0"/>
    <n v="0"/>
    <x v="1"/>
  </r>
  <r>
    <n v="4520"/>
    <n v="44007"/>
    <d v="2020-06-25T10:12:00"/>
    <s v="Gasto"/>
    <s v="Con Compromiso"/>
    <n v="15"/>
    <x v="18"/>
    <x v="12"/>
    <s v="APORTES GENERALES AL SISTEMA DE RIESGOS LABORALES"/>
    <s v="Nación"/>
    <x v="0"/>
    <s v="CSF"/>
    <n v="12200"/>
    <n v="0"/>
    <n v="122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1"/>
    <s v="PENSIONES"/>
    <s v="Nación"/>
    <x v="0"/>
    <s v="CSF"/>
    <n v="90600"/>
    <n v="0"/>
    <n v="906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6"/>
    <s v="SALUD"/>
    <s v="Nación"/>
    <x v="0"/>
    <s v="CSF"/>
    <n v="64100"/>
    <n v="0"/>
    <n v="641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4"/>
    <s v="CAJAS DE COMPENSACIÓN FAMILIAR"/>
    <s v="Nación"/>
    <x v="0"/>
    <s v="CSF"/>
    <n v="60800"/>
    <n v="0"/>
    <n v="608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5"/>
    <s v="APORTES AL ICBF"/>
    <s v="Nación"/>
    <x v="0"/>
    <s v="CSF"/>
    <n v="45500"/>
    <n v="0"/>
    <n v="455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3"/>
    <s v="APORTES AL SENA"/>
    <s v="Nación"/>
    <x v="0"/>
    <s v="CSF"/>
    <n v="30500"/>
    <n v="0"/>
    <n v="30500"/>
    <n v="0"/>
    <s v="PLANILLA N RETIRO FUNCIONARIOS APORTES PATRONALES"/>
    <n v="4820"/>
    <s v="12020, 12120, 12220 "/>
    <s v="-0"/>
    <s v="48820, 48920, 49020, 49120, 49220, 49320, 49420, 49520 "/>
    <s v="166817520, 166817620, 166817720, 166817820, 166817920, 166818020, 166818120, 166818220 "/>
    <n v="0"/>
    <x v="0"/>
  </r>
  <r>
    <n v="4620"/>
    <n v="44034"/>
    <d v="2020-07-22T19:32:00"/>
    <s v="Gasto"/>
    <s v="Con Compromiso"/>
    <n v="15"/>
    <x v="18"/>
    <x v="16"/>
    <s v="SALUD"/>
    <s v="Nación"/>
    <x v="0"/>
    <s v="CSF"/>
    <n v="4868700"/>
    <n v="0"/>
    <n v="48687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5"/>
    <s v="APORTES AL ICBF"/>
    <s v="Nación"/>
    <x v="0"/>
    <s v="CSF"/>
    <n v="2175500"/>
    <n v="0"/>
    <n v="21755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1"/>
    <s v="PENSIONES"/>
    <s v="Nación"/>
    <x v="0"/>
    <s v="CSF"/>
    <n v="6873400"/>
    <n v="0"/>
    <n v="68734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4"/>
    <s v="CAJAS DE COMPENSACIÓN FAMILIAR"/>
    <s v="Nación"/>
    <x v="0"/>
    <s v="CSF"/>
    <n v="2899900"/>
    <n v="0"/>
    <n v="28999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2"/>
    <s v="APORTES GENERALES AL SISTEMA DE RIESGOS LABORALES"/>
    <s v="Nación"/>
    <x v="0"/>
    <s v="CSF"/>
    <n v="854100"/>
    <n v="0"/>
    <n v="8541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3"/>
    <s v="APORTES AL SENA"/>
    <s v="Nación"/>
    <x v="0"/>
    <s v="CSF"/>
    <n v="1450400"/>
    <n v="0"/>
    <n v="14504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720"/>
    <n v="44034"/>
    <d v="2020-07-22T20:27:00"/>
    <s v="Gasto"/>
    <s v="Con Compromiso"/>
    <n v="15"/>
    <x v="18"/>
    <x v="8"/>
    <s v="PRIMA TÉCNICA NO SALARIAL"/>
    <s v="Nación"/>
    <x v="0"/>
    <s v="CSF"/>
    <n v="2354967"/>
    <n v="0"/>
    <n v="2354967"/>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4"/>
    <s v="SUELDO BÁSICO"/>
    <s v="Nación"/>
    <x v="0"/>
    <s v="CSF"/>
    <n v="50648281"/>
    <n v="0"/>
    <n v="50648281"/>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7"/>
    <s v="PRIMA DE VACACIONES"/>
    <s v="Nación"/>
    <x v="0"/>
    <s v="CSF"/>
    <n v="11191673"/>
    <n v="0"/>
    <n v="11191673"/>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26"/>
    <s v="PRIMA DE SERVICIO"/>
    <s v="Nación"/>
    <x v="0"/>
    <s v="CSF"/>
    <n v="548136"/>
    <n v="0"/>
    <n v="548136"/>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6"/>
    <s v="BONIFICACIÓN POR SERVICIOS PRESTADOS"/>
    <s v="Nación"/>
    <x v="0"/>
    <s v="CSF"/>
    <n v="1690393"/>
    <n v="0"/>
    <n v="1690393"/>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28"/>
    <s v="AUXILIO DE CONECTIVIDAD DIGITAL "/>
    <s v="Nación"/>
    <x v="0"/>
    <s v="CSF"/>
    <n v="2098222"/>
    <n v="0"/>
    <n v="2098222"/>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10"/>
    <s v="SUELDO DE VACACIONES"/>
    <s v="Nación"/>
    <x v="0"/>
    <s v="CSF"/>
    <n v="11449425"/>
    <n v="0"/>
    <n v="11449425"/>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9"/>
    <s v="BONIFICACIÓN ESPECIAL DE RECREACIÓN"/>
    <s v="Nación"/>
    <x v="0"/>
    <s v="CSF"/>
    <n v="804178"/>
    <n v="0"/>
    <n v="804178"/>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3"/>
    <s v="SUBSIDIO DE ALIMENTACIÓN"/>
    <s v="Nación"/>
    <x v="0"/>
    <s v="CSF"/>
    <n v="1414497"/>
    <n v="0"/>
    <n v="1414497"/>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120"/>
    <n v="43838"/>
    <d v="2020-01-08T10:52:00"/>
    <s v="Gasto"/>
    <s v="Anulado"/>
    <n v="16"/>
    <x v="19"/>
    <x v="35"/>
    <s v="SERVICIOS FINANCIEROS Y SERVICIOS CONEXOS"/>
    <s v="Nación"/>
    <x v="0"/>
    <s v="CSF"/>
    <n v="63971850"/>
    <n v="-63971850"/>
    <n v="0"/>
    <n v="0"/>
    <s v="RECURSOS DESTINADOS PARA EL ARRENDAMIENTO DEL PARQUEADERO, BODEGA Y PAGO DEL CONDOMINIO VIGENCIA 2020."/>
    <n v="120"/>
    <s v="320 "/>
    <s v="-0"/>
    <s v="-0"/>
    <s v="-0"/>
    <n v="0"/>
    <x v="0"/>
  </r>
  <r>
    <n v="220"/>
    <n v="43839"/>
    <d v="2020-01-09T17:35:00"/>
    <s v="Gasto"/>
    <s v="Con Compromiso"/>
    <n v="16"/>
    <x v="19"/>
    <x v="0"/>
    <s v="SERVICIOS DE DISTRIBUCIÓN DE ELECTRICIDAD, GAS Y AGUA (POR CUENTA PROPIA)"/>
    <s v="Nación"/>
    <x v="0"/>
    <s v="CSF"/>
    <n v="73000000"/>
    <n v="0"/>
    <n v="73000000"/>
    <n v="29955670"/>
    <s v="RECURSOS PARA CUBRIR EL SERVICIO PUBLICO DE ENERGÍA DE LA DIRECCIÓN TERRITORIAL NORTE DE SANTANDER VIGENCIA 2020."/>
    <n v="320"/>
    <s v="520, 920, 1820, 4520, 5120, 6520, 7420, 8120 "/>
    <s v="320, 1020, 1920, 2920, 6020, 8020, 10420, 13420 "/>
    <s v="320, 5820, 11220, 17720, 24220, 32420, 42420, 50020 "/>
    <s v="4571420, 16832920, 34330520, 74102620, 108986320, 135657920, 169804120, 208011720 "/>
    <n v="0"/>
    <x v="0"/>
  </r>
  <r>
    <n v="320"/>
    <n v="43839"/>
    <d v="2020-01-09T17:37:00"/>
    <s v="Gasto"/>
    <s v="Con Compromiso"/>
    <n v="16"/>
    <x v="19"/>
    <x v="1"/>
    <s v="SERVICIOS DE TELECOMUNICACIONES, TRANSMISIÓN Y SUMINISTRO DE INFORMACIÓN"/>
    <s v="Nación"/>
    <x v="0"/>
    <s v="CSF"/>
    <n v="3200000"/>
    <n v="0"/>
    <n v="3200000"/>
    <n v="2260318"/>
    <s v="RECURSOS PARA CUBRIR EL SERVICIO DE TELÉFONO DE LA DIRECCIÓN TERRITORIAL NORTE DE SANTANDER VIGENCIA 2020."/>
    <n v="420"/>
    <s v="120, 220, 1020, 1320, 3120, 3420, 4620, 4720, 5220, 5520, 6820, 6920, 7520, 7620, 8220, 8320 "/>
    <s v="220, 420, 1120, 1720, 2720, 2820, 5720, 5920, 7020, 7920, 9420, 10320, 12420, 12520, 14120, 14320 "/>
    <s v="220, 420, 5920, 6420, 11820, 11920, 19720, 19920, 25220, 27420, 36620, 37520, 44320, 44420, 50620, 50820 "/>
    <s v="4566720, 4573320, 20291920, 25753420, 58467720, 62697920, 90122220, 92352620, 114601120, 119999720, 149095820, 152828720, 184688020, 184690120, 212585920, 214452520 "/>
    <n v="0"/>
    <x v="0"/>
  </r>
  <r>
    <n v="420"/>
    <n v="43845"/>
    <d v="2020-01-15T14:28:00"/>
    <s v="Gasto"/>
    <s v="Con Compromiso"/>
    <n v="16"/>
    <x v="19"/>
    <x v="34"/>
    <s v="SERVICIOS INMOBILIARIOS"/>
    <s v="Nación"/>
    <x v="0"/>
    <s v="CSF"/>
    <n v="63971850"/>
    <n v="-2796589"/>
    <n v="61175261"/>
    <n v="0"/>
    <s v="RECURSOS DESTINADOS AL ARRENDAMIENTO DEL PARQUEADERO, BODEGA Y ADMINISTRACIÓN  DEL CONDOMINIO VIGENCIA 2020."/>
    <n v="520"/>
    <s v="420, 1920, 2020 "/>
    <s v="120, 2220, 2520 "/>
    <s v="120, 6120, 11320, 11420, 11520, 11620, 11720, 19020, 19820, 24320, 27020, 27120, 27220, 27320, 32520, 32920, 37420, 44520, 44620, 44720, 49920, 50520, 50920 "/>
    <s v="4559620, 23324120, 51340520, 51349020, 51368020, 53440220, 53443420, 85805520, 90400520, 109001120, 116344720, 116348820, 116355120, 116375120, 135661420, 138853620, 150179220, 185473520, 185477120, 185479420, 206855220, 212492920, 214459820 "/>
    <n v="120"/>
    <x v="0"/>
  </r>
  <r>
    <n v="520"/>
    <n v="43852"/>
    <d v="2020-01-22T14:16:00"/>
    <s v="Gasto"/>
    <s v="Con Compromiso"/>
    <n v="16"/>
    <x v="19"/>
    <x v="7"/>
    <s v="PRIMA DE VACACIONES"/>
    <s v="Nación"/>
    <x v="0"/>
    <s v="CSF"/>
    <n v="890692"/>
    <n v="0"/>
    <n v="890692"/>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9"/>
    <s v="BONIFICACIÓN ESPECIAL DE RECREACIÓN"/>
    <s v="Nación"/>
    <x v="0"/>
    <s v="CSF"/>
    <n v="93573"/>
    <n v="0"/>
    <n v="93573"/>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21"/>
    <s v="INCAPACIDADES (NO DE PENSIONES)"/>
    <s v="Nación"/>
    <x v="0"/>
    <s v="CSF"/>
    <n v="39050"/>
    <n v="0"/>
    <n v="39050"/>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3"/>
    <s v="SUBSIDIO DE ALIMENTACIÓN"/>
    <s v="Nación"/>
    <x v="0"/>
    <s v="CSF"/>
    <n v="941073"/>
    <n v="0"/>
    <n v="941073"/>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5"/>
    <s v="AUXILIO DE TRANSPORTE "/>
    <s v="Nación"/>
    <x v="0"/>
    <s v="CSF"/>
    <n v="1436529"/>
    <n v="0"/>
    <n v="1436529"/>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10"/>
    <s v="SUELDO DE VACACIONES"/>
    <s v="Nación"/>
    <x v="0"/>
    <s v="CSF"/>
    <n v="1126074"/>
    <n v="0"/>
    <n v="1126074"/>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4"/>
    <s v="SUELDO BÁSICO"/>
    <s v="Nación"/>
    <x v="0"/>
    <s v="CSF"/>
    <n v="42201631"/>
    <n v="0"/>
    <n v="42201631"/>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6"/>
    <s v="BONIFICACIÓN POR SERVICIOS PRESTADOS"/>
    <s v="Nación"/>
    <x v="0"/>
    <s v="CSF"/>
    <n v="1350976"/>
    <n v="0"/>
    <n v="1350976"/>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620"/>
    <n v="43852"/>
    <d v="2020-01-22T14:21:00"/>
    <s v="Gasto"/>
    <s v="Con Compromiso"/>
    <n v="16"/>
    <x v="19"/>
    <x v="11"/>
    <s v="PENSIONES"/>
    <s v="Nación"/>
    <x v="0"/>
    <s v="CSF"/>
    <n v="6194600"/>
    <n v="0"/>
    <n v="61946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5"/>
    <s v="APORTES AL ICBF"/>
    <s v="Nación"/>
    <x v="0"/>
    <s v="CSF"/>
    <n v="1648200"/>
    <n v="0"/>
    <n v="16482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3"/>
    <s v="APORTES AL SENA"/>
    <s v="Nación"/>
    <x v="0"/>
    <s v="CSF"/>
    <n v="1098900"/>
    <n v="0"/>
    <n v="10989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6"/>
    <s v="SALUD"/>
    <s v="Nación"/>
    <x v="0"/>
    <s v="CSF"/>
    <n v="4387500"/>
    <n v="0"/>
    <n v="43875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4"/>
    <s v="CAJAS DE COMPENSACIÓN FAMILIAR"/>
    <s v="Nación"/>
    <x v="0"/>
    <s v="CSF"/>
    <n v="2196700"/>
    <n v="0"/>
    <n v="21967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2"/>
    <s v="APORTES GENERALES AL SISTEMA DE RIESGOS LABORALES"/>
    <s v="Nación"/>
    <x v="0"/>
    <s v="CSF"/>
    <n v="491500"/>
    <n v="0"/>
    <n v="4915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720"/>
    <n v="43871"/>
    <d v="2020-02-10T10:40:00"/>
    <s v="Gasto"/>
    <s v="Con Compromiso"/>
    <n v="16"/>
    <x v="19"/>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n v="820"/>
    <s v="1120 "/>
    <s v="1320 "/>
    <s v="6020 "/>
    <s v="23280520 "/>
    <n v="0"/>
    <x v="0"/>
  </r>
  <r>
    <n v="820"/>
    <n v="43871"/>
    <d v="2020-02-10T17:25:00"/>
    <s v="Gasto"/>
    <s v="Con Compromiso"/>
    <n v="16"/>
    <x v="19"/>
    <x v="18"/>
    <s v="SERVICIOS DE TRANSPORTE DE PASAJEROS"/>
    <s v="Nación"/>
    <x v="0"/>
    <s v="CSF"/>
    <n v="78400"/>
    <n v="0"/>
    <n v="78400"/>
    <n v="0"/>
    <s v="REUNIÓN DE DIRECTORES EN LA DIRECCIÓN GENERAL SEDE CENTRAL-BOGOTÁ, LOS DÍAS 12 Y 13 DE ENERO DEL 2020"/>
    <n v="920"/>
    <s v="1220 "/>
    <s v="1520 "/>
    <s v="6220 "/>
    <s v="23980720 "/>
    <n v="0"/>
    <x v="0"/>
  </r>
  <r>
    <n v="820"/>
    <n v="43871"/>
    <d v="2020-02-10T17:25:00"/>
    <s v="Gasto"/>
    <s v="Con Compromiso"/>
    <n v="16"/>
    <x v="19"/>
    <x v="19"/>
    <s v="VIÁTICOS DE LOS FUNCIONARIOS EN COMISIÓN"/>
    <s v="Nación"/>
    <x v="0"/>
    <s v="CSF"/>
    <n v="258320"/>
    <n v="0"/>
    <n v="258320"/>
    <n v="0"/>
    <s v="REUNIÓN DE DIRECTORES EN LA DIRECCIÓN GENERAL SEDE CENTRAL-BOGOTÁ, LOS DÍAS 12 Y 13 DE ENERO DEL 2020"/>
    <n v="920"/>
    <s v="1220 "/>
    <s v="1520 "/>
    <s v="6220 "/>
    <s v="23980720 "/>
    <n v="0"/>
    <x v="0"/>
  </r>
  <r>
    <n v="920"/>
    <n v="43873"/>
    <d v="2020-02-12T08:58:00"/>
    <s v="Gasto"/>
    <s v="Con Compromiso"/>
    <n v="500"/>
    <x v="1"/>
    <x v="22"/>
    <s v="ADQUISICIÓN DE BIENES Y SERVICIOS - SERVICIO DE INFORMACIÓN CATASTRAL - ACTUALIZACIÓN  Y GESTIÓN CATASTRAL  NACIONAL"/>
    <s v="Nación"/>
    <x v="2"/>
    <s v="CSF"/>
    <n v="28522848"/>
    <n v="0"/>
    <n v="28522848"/>
    <n v="27464300"/>
    <s v="Viáticos Proceso de Conservación.."/>
    <n v="1020"/>
    <s v="1420, 2120, 2220, 2320, 2920, 3020 "/>
    <s v="1820, 3020, 3120, 3220, 3620, 3720 "/>
    <s v="6520, 17820, 17920, 18020, 18420, 18520 "/>
    <s v="31009420, 74103220, 74103620, 74104220, 74105620, 74105920 "/>
    <n v="0"/>
    <x v="1"/>
  </r>
  <r>
    <n v="1020"/>
    <n v="43873"/>
    <d v="2020-02-12T09:01:00"/>
    <s v="Gasto"/>
    <s v="Con Compromiso"/>
    <n v="500"/>
    <x v="1"/>
    <x v="22"/>
    <s v="ADQUISICIÓN DE BIENES Y SERVICIOS - SERVICIO DE INFORMACIÓN CATASTRAL - ACTUALIZACIÓN  Y GESTIÓN CATASTRAL  NACIONAL"/>
    <s v="Nación"/>
    <x v="2"/>
    <s v="CSF"/>
    <n v="3000000"/>
    <n v="150000"/>
    <n v="3150000"/>
    <n v="1796069"/>
    <s v=" Viáticos Proceso  Política de Tierras y Ley de Víctimas."/>
    <n v="1120"/>
    <s v="2420, 2520, 2620 "/>
    <s v="3320, 3420, 3520 "/>
    <s v="18120, 18220, 18320 "/>
    <s v="74104920, 74105320, 74105520 "/>
    <n v="0"/>
    <x v="1"/>
  </r>
  <r>
    <n v="1120"/>
    <n v="43878"/>
    <d v="2020-02-17T16:34:00"/>
    <s v="Gasto"/>
    <s v="Con Compromiso"/>
    <n v="16"/>
    <x v="19"/>
    <x v="7"/>
    <s v="PRIMA DE VACACIONES"/>
    <s v="Nación"/>
    <x v="0"/>
    <s v="CSF"/>
    <n v="6177155"/>
    <n v="0"/>
    <n v="6177155"/>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10"/>
    <s v="SUELDO DE VACACIONES"/>
    <s v="Nación"/>
    <x v="0"/>
    <s v="CSF"/>
    <n v="6056106"/>
    <n v="0"/>
    <n v="6056106"/>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4"/>
    <s v="SUELDO BÁSICO"/>
    <s v="Nación"/>
    <x v="0"/>
    <s v="CSF"/>
    <n v="47686791"/>
    <n v="0"/>
    <n v="47686791"/>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3"/>
    <s v="SUBSIDIO DE ALIMENTACIÓN"/>
    <s v="Nación"/>
    <x v="0"/>
    <s v="CSF"/>
    <n v="964129"/>
    <n v="0"/>
    <n v="964129"/>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5"/>
    <s v="AUXILIO DE TRANSPORTE "/>
    <s v="Nación"/>
    <x v="0"/>
    <s v="CSF"/>
    <n v="1474241"/>
    <n v="0"/>
    <n v="1474241"/>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6"/>
    <s v="BONIFICACIÓN POR SERVICIOS PRESTADOS"/>
    <s v="Nación"/>
    <x v="0"/>
    <s v="CSF"/>
    <n v="1163946"/>
    <n v="0"/>
    <n v="1163946"/>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9"/>
    <s v="BONIFICACIÓN ESPECIAL DE RECREACIÓN"/>
    <s v="Nación"/>
    <x v="0"/>
    <s v="CSF"/>
    <n v="490361"/>
    <n v="0"/>
    <n v="490361"/>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220"/>
    <n v="43878"/>
    <d v="2020-02-17T16:40:00"/>
    <s v="Gasto"/>
    <s v="Con Compromiso"/>
    <n v="16"/>
    <x v="19"/>
    <x v="11"/>
    <s v="PENSIONES"/>
    <s v="Nación"/>
    <x v="0"/>
    <s v="CSF"/>
    <n v="6172000"/>
    <n v="0"/>
    <n v="61720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5"/>
    <s v="APORTES AL ICBF"/>
    <s v="Nación"/>
    <x v="0"/>
    <s v="CSF"/>
    <n v="1763000"/>
    <n v="0"/>
    <n v="17630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6"/>
    <s v="SALUD"/>
    <s v="Nación"/>
    <x v="0"/>
    <s v="CSF"/>
    <n v="4371800"/>
    <n v="0"/>
    <n v="43718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2"/>
    <s v="APORTES GENERALES AL SISTEMA DE RIESGOS LABORALES"/>
    <s v="Nación"/>
    <x v="0"/>
    <s v="CSF"/>
    <n v="549700"/>
    <n v="0"/>
    <n v="5497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3"/>
    <s v="APORTES AL SENA"/>
    <s v="Nación"/>
    <x v="0"/>
    <s v="CSF"/>
    <n v="1175400"/>
    <n v="0"/>
    <n v="11754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4"/>
    <s v="CAJAS DE COMPENSACIÓN FAMILIAR"/>
    <s v="Nación"/>
    <x v="0"/>
    <s v="CSF"/>
    <n v="2349700"/>
    <n v="0"/>
    <n v="23497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320"/>
    <n v="43885"/>
    <d v="2020-02-24T09:21:00"/>
    <s v="Gasto"/>
    <s v="Generado"/>
    <n v="16"/>
    <x v="19"/>
    <x v="37"/>
    <s v="PRODUCTOS DE HORNOS DE COQUE; PRODUCTOS DE REFINACIÓN DE PETRÓLEO Y COMBUSTIBLE NUCLEAR"/>
    <s v="Nación"/>
    <x v="0"/>
    <s v="CSF"/>
    <n v="900000"/>
    <n v="0"/>
    <n v="900000"/>
    <n v="900000"/>
    <s v="SUMINISTRO DE COMBUSTIBLE PARA EL FUNCIONAMIENTO DEL VEHÍCULO A CARGO  DE LA DIRECCIÓN TERRITORIAL NORTE DE SANTANDER."/>
    <n v="1420"/>
    <s v="-0"/>
    <s v="-0"/>
    <s v="-0"/>
    <s v="-0"/>
    <n v="0"/>
    <x v="0"/>
  </r>
  <r>
    <n v="1420"/>
    <n v="43894"/>
    <d v="2020-03-04T09:41:00"/>
    <s v="Gasto"/>
    <s v="Anulado"/>
    <n v="500"/>
    <x v="1"/>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n v="1520"/>
    <s v="-0"/>
    <s v="-0"/>
    <s v="-0"/>
    <s v="-0"/>
    <n v="0"/>
    <x v="1"/>
  </r>
  <r>
    <n v="1520"/>
    <n v="43894"/>
    <d v="2020-03-04T09:45:00"/>
    <s v="Gasto"/>
    <s v="Con Compromiso"/>
    <n v="500"/>
    <x v="1"/>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n v="1620"/>
    <s v="3220 "/>
    <s v="4820 "/>
    <s v="18820, 24420, 32620, 43020, 50420 "/>
    <s v="85449820, 109006220, 135664820, 179840220, 211130320 "/>
    <n v="0"/>
    <x v="1"/>
  </r>
  <r>
    <n v="1620"/>
    <n v="43894"/>
    <d v="2020-03-04T09:50:00"/>
    <s v="Gasto"/>
    <s v="Con Compromiso"/>
    <n v="500"/>
    <x v="1"/>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n v="1720"/>
    <s v="4120 "/>
    <s v="4920 "/>
    <s v="18920, 24520, 32820, 43120, 50220 "/>
    <s v="85454620, 109009420, 135675220, 179844320, 208016920 "/>
    <n v="0"/>
    <x v="1"/>
  </r>
  <r>
    <n v="1720"/>
    <n v="43894"/>
    <d v="2020-03-04T09:54:00"/>
    <s v="Gasto"/>
    <s v="Con Compromiso"/>
    <n v="500"/>
    <x v="1"/>
    <x v="22"/>
    <s v="ADQUISICIÓN DE BIENES Y SERVICIOS - SERVICIO DE INFORMACIÓN CATASTRAL - ACTUALIZACIÓN  Y GESTIÓN CATASTRAL  NACIONAL"/>
    <s v="Nación"/>
    <x v="0"/>
    <s v="CSF"/>
    <n v="94146444"/>
    <n v="0"/>
    <n v="94146444"/>
    <n v="1651692"/>
    <s v="PRESTACIÓN DE SERVICIOS PERSONALES PARA REALIZAR ACTIVIDADES DE APOYO OPERATIVO EN LOS PROCESOS CATASTRALES EN LA DIRECCIÓN TERRITORIAL NORTE DE SANTANDER Y SUS UOC."/>
    <n v="1820"/>
    <s v="3520, 3620, 3720, 3820, 3920, 4020 "/>
    <s v="4720, 5120, 5220, 5320, 5620, 6520 "/>
    <s v="18720, 19120, 19220, 19320, 19620, 24620, 24720, 24820, 24920, 25420, 25520, 25620, 32720, 33120, 36320, 36420, 36520, 36820, 42520, 42920, 43720, 43820, 43920, 44220, 50320, 50720, 51120, 51220, 51320, 51420 "/>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
    <n v="0"/>
    <x v="1"/>
  </r>
  <r>
    <n v="1820"/>
    <n v="43894"/>
    <d v="2020-03-04T09:58:00"/>
    <s v="Gasto"/>
    <s v="Con Compromiso"/>
    <n v="500"/>
    <x v="1"/>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n v="1920"/>
    <s v="2820 "/>
    <s v="4620 "/>
    <s v="18620, 25020, 36020, 42820 "/>
    <s v="82912320, 112850720, 112855820, 143506320, 179848120 "/>
    <n v="0"/>
    <x v="1"/>
  </r>
  <r>
    <n v="1920"/>
    <n v="43894"/>
    <d v="2020-03-04T10:02:00"/>
    <s v="Gasto"/>
    <s v="Con Compromiso"/>
    <n v="500"/>
    <x v="1"/>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
    <n v="2120"/>
    <s v="3320 "/>
    <s v="5520 "/>
    <s v="19520, 25320, 36120, 42720, 52020 "/>
    <s v="87203320, 116051520, 147620620, 179832520, 216841420 "/>
    <n v="0"/>
    <x v="1"/>
  </r>
  <r>
    <n v="2020"/>
    <n v="43894"/>
    <d v="2020-03-04T10:06:00"/>
    <s v="Gasto"/>
    <s v="Con Compromiso"/>
    <n v="500"/>
    <x v="1"/>
    <x v="22"/>
    <s v="ADQUISICIÓN DE BIENES Y SERVICIOS - SERVICIO DE INFORMACIÓN CATASTRAL - ACTUALIZACIÓN  Y GESTIÓN CATASTRAL  NACIONAL"/>
    <s v="Nación"/>
    <x v="0"/>
    <s v="CSF"/>
    <n v="19352469"/>
    <n v="0"/>
    <n v="19352469"/>
    <n v="0"/>
    <s v=" PRESTACIÓN DE SERVICIOS DE APOYO A LA GESTIÓN DESARROLLADA EN PROCESOS CATASTRALES DE LA TERRITORIAL NORTE DE SANTANDER Y SUS UOC."/>
    <n v="2220"/>
    <s v="2720 "/>
    <s v="5420 "/>
    <s v="19420, 25120, 36220, 42620, 51020 "/>
    <s v="87201620, 113565120, 147621920, 179829120, 216590120 "/>
    <n v="0"/>
    <x v="1"/>
  </r>
  <r>
    <n v="2120"/>
    <n v="43909"/>
    <d v="2020-03-19T18:03:00"/>
    <s v="Gasto"/>
    <s v="Anulado"/>
    <n v="16"/>
    <x v="19"/>
    <x v="12"/>
    <s v="APORTES GENERALES AL SISTEMA DE RIESGOS LABORALES"/>
    <s v="Nación"/>
    <x v="0"/>
    <s v="CSF"/>
    <n v="544600"/>
    <n v="-544600"/>
    <n v="0"/>
    <n v="0"/>
    <s v="APORTES DE SEGURIDAD SOCIAL EN SALUD Y PARAFISCALES MES DE MARZO DE 2020, TERRITORIAL NORTE DE SANTANDER."/>
    <n v="2420"/>
    <s v="-0"/>
    <s v="-0"/>
    <s v="-0"/>
    <s v="-0"/>
    <n v="0"/>
    <x v="0"/>
  </r>
  <r>
    <n v="2120"/>
    <n v="43909"/>
    <d v="2020-03-19T18:03:00"/>
    <s v="Gasto"/>
    <s v="Anulado"/>
    <n v="16"/>
    <x v="19"/>
    <x v="14"/>
    <s v="CAJAS DE COMPENSACIÓN FAMILIAR"/>
    <s v="Nación"/>
    <x v="0"/>
    <s v="CSF"/>
    <n v="2288600"/>
    <n v="-2288600"/>
    <n v="0"/>
    <n v="0"/>
    <s v="APORTES DE SEGURIDAD SOCIAL EN SALUD Y PARAFISCALES MES DE MARZO DE 2020, TERRITORIAL NORTE DE SANTANDER."/>
    <n v="2420"/>
    <s v="-0"/>
    <s v="-0"/>
    <s v="-0"/>
    <s v="-0"/>
    <n v="0"/>
    <x v="0"/>
  </r>
  <r>
    <n v="2120"/>
    <n v="43909"/>
    <d v="2020-03-19T18:03:00"/>
    <s v="Gasto"/>
    <s v="Anulado"/>
    <n v="16"/>
    <x v="19"/>
    <x v="15"/>
    <s v="APORTES AL ICBF"/>
    <s v="Nación"/>
    <x v="0"/>
    <s v="CSF"/>
    <n v="1717300"/>
    <n v="-1717300"/>
    <n v="0"/>
    <n v="0"/>
    <s v="APORTES DE SEGURIDAD SOCIAL EN SALUD Y PARAFISCALES MES DE MARZO DE 2020, TERRITORIAL NORTE DE SANTANDER."/>
    <n v="2420"/>
    <s v="-0"/>
    <s v="-0"/>
    <s v="-0"/>
    <s v="-0"/>
    <n v="0"/>
    <x v="0"/>
  </r>
  <r>
    <n v="2120"/>
    <n v="43909"/>
    <d v="2020-03-19T18:03:00"/>
    <s v="Gasto"/>
    <s v="Anulado"/>
    <n v="16"/>
    <x v="19"/>
    <x v="13"/>
    <s v="APORTES AL SENA"/>
    <s v="Nación"/>
    <x v="0"/>
    <s v="CSF"/>
    <n v="1144900"/>
    <n v="-1144900"/>
    <n v="0"/>
    <n v="0"/>
    <s v="APORTES DE SEGURIDAD SOCIAL EN SALUD Y PARAFISCALES MES DE MARZO DE 2020, TERRITORIAL NORTE DE SANTANDER."/>
    <n v="2420"/>
    <s v="-0"/>
    <s v="-0"/>
    <s v="-0"/>
    <s v="-0"/>
    <n v="0"/>
    <x v="0"/>
  </r>
  <r>
    <n v="2120"/>
    <n v="43909"/>
    <d v="2020-03-19T18:03:00"/>
    <s v="Gasto"/>
    <s v="Anulado"/>
    <n v="16"/>
    <x v="19"/>
    <x v="11"/>
    <s v="PENSIONES"/>
    <s v="Nación"/>
    <x v="0"/>
    <s v="CSF"/>
    <n v="6392400"/>
    <n v="-6392400"/>
    <n v="0"/>
    <n v="0"/>
    <s v="APORTES DE SEGURIDAD SOCIAL EN SALUD Y PARAFISCALES MES DE MARZO DE 2020, TERRITORIAL NORTE DE SANTANDER."/>
    <n v="2420"/>
    <s v="-0"/>
    <s v="-0"/>
    <s v="-0"/>
    <s v="-0"/>
    <n v="0"/>
    <x v="0"/>
  </r>
  <r>
    <n v="2120"/>
    <n v="43909"/>
    <d v="2020-03-19T18:03:00"/>
    <s v="Gasto"/>
    <s v="Anulado"/>
    <n v="16"/>
    <x v="19"/>
    <x v="16"/>
    <s v="SALUD"/>
    <s v="Nación"/>
    <x v="0"/>
    <s v="CSF"/>
    <n v="4528600"/>
    <n v="-4528600"/>
    <n v="0"/>
    <n v="0"/>
    <s v="APORTES DE SEGURIDAD SOCIAL EN SALUD Y PARAFISCALES MES DE MARZO DE 2020, TERRITORIAL NORTE DE SANTANDER."/>
    <n v="2420"/>
    <s v="-0"/>
    <s v="-0"/>
    <s v="-0"/>
    <s v="-0"/>
    <n v="0"/>
    <x v="0"/>
  </r>
  <r>
    <n v="2220"/>
    <n v="43914"/>
    <d v="2020-03-24T08:39:00"/>
    <s v="Gasto"/>
    <s v="Con Compromiso"/>
    <n v="16"/>
    <x v="19"/>
    <x v="11"/>
    <s v="PENSIONES"/>
    <s v="Nación"/>
    <x v="0"/>
    <s v="CSF"/>
    <n v="6242000"/>
    <n v="0"/>
    <n v="62420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4"/>
    <s v="CAJAS DE COMPENSACIÓN FAMILIAR"/>
    <s v="Nación"/>
    <x v="0"/>
    <s v="CSF"/>
    <n v="2238500"/>
    <n v="0"/>
    <n v="22385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5"/>
    <s v="APORTES AL ICBF"/>
    <s v="Nación"/>
    <x v="0"/>
    <s v="CSF"/>
    <n v="1679700"/>
    <n v="0"/>
    <n v="16797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3"/>
    <s v="APORTES AL SENA"/>
    <s v="Nación"/>
    <x v="0"/>
    <s v="CSF"/>
    <n v="1119800"/>
    <n v="0"/>
    <n v="11198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6"/>
    <s v="SALUD"/>
    <s v="Nación"/>
    <x v="0"/>
    <s v="CSF"/>
    <n v="4422100"/>
    <n v="0"/>
    <n v="44221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2"/>
    <s v="APORTES GENERALES AL SISTEMA DE RIESGOS LABORALES"/>
    <s v="Nación"/>
    <x v="0"/>
    <s v="CSF"/>
    <n v="538100"/>
    <n v="0"/>
    <n v="5381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320"/>
    <n v="43914"/>
    <d v="2020-03-24T08:44:00"/>
    <s v="Gasto"/>
    <s v="Con Compromiso"/>
    <n v="16"/>
    <x v="19"/>
    <x v="4"/>
    <s v="SUELDO BÁSICO"/>
    <s v="Nación"/>
    <x v="0"/>
    <s v="CSF"/>
    <n v="51919532"/>
    <n v="0"/>
    <n v="51919532"/>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6"/>
    <s v="BONIFICACIÓN POR SERVICIOS PRESTADOS"/>
    <s v="Nación"/>
    <x v="0"/>
    <s v="CSF"/>
    <n v="811185"/>
    <n v="0"/>
    <n v="811185"/>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9"/>
    <s v="BONIFICACIÓN ESPECIAL DE RECREACIÓN"/>
    <s v="Nación"/>
    <x v="0"/>
    <s v="CSF"/>
    <n v="204172"/>
    <n v="0"/>
    <n v="204172"/>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3"/>
    <s v="SUBSIDIO DE ALIMENTACIÓN"/>
    <s v="Nación"/>
    <x v="0"/>
    <s v="CSF"/>
    <n v="1014234"/>
    <n v="0"/>
    <n v="1014234"/>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5"/>
    <s v="AUXILIO DE TRANSPORTE "/>
    <s v="Nación"/>
    <x v="0"/>
    <s v="CSF"/>
    <n v="1631950"/>
    <n v="0"/>
    <n v="1631950"/>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7"/>
    <s v="PRIMA DE VACACIONES"/>
    <s v="Nación"/>
    <x v="0"/>
    <s v="CSF"/>
    <n v="1823715"/>
    <n v="0"/>
    <n v="1823715"/>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10"/>
    <s v="SUELDO DE VACACIONES"/>
    <s v="Nación"/>
    <x v="0"/>
    <s v="CSF"/>
    <n v="2504457"/>
    <n v="0"/>
    <n v="2504457"/>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8"/>
    <s v="PRIMA TÉCNICA NO SALARIAL"/>
    <s v="Nación"/>
    <x v="0"/>
    <s v="CSF"/>
    <n v="3453952"/>
    <n v="0"/>
    <n v="3453952"/>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420"/>
    <n v="43938"/>
    <d v="2020-04-17T10:00:00"/>
    <s v="Gasto"/>
    <s v="Con Compromiso"/>
    <n v="200"/>
    <x v="3"/>
    <x v="25"/>
    <s v="ADQUISICIÓN DE BIENES Y SERVICIOS - SERVICIO DE IMPLEMENTACIÓN SISTEMAS DE GESTIÓN - FORTALECIMIENTO DE LA GESTIÓN INSTITUCIONAL DEL IGAC A NIVEL   NACIONAL"/>
    <s v="Propios"/>
    <x v="1"/>
    <s v="CSF"/>
    <n v="24269760"/>
    <n v="0"/>
    <n v="24269760"/>
    <n v="1516860"/>
    <s v="PRESTACIÓN DE SERVICIOS PROFESIONALES  PARA REALIZAR LOS PROCESOS DE PLANEACIÓN Y SEGUIMIENTO AL PLAN DE ACCIÓN DE LA DIRECCIÓN TERRITORIAL NORTE DE SANTANDER, EN EL MARCO DE LOS LINEAMIENTOS INSTITUCIONALES VIGENTES."/>
    <n v="2620"/>
    <s v="5420 "/>
    <s v="8620 "/>
    <s v="33020, 43220, 50120 "/>
    <s v="138856820, 179821820, 208014620 "/>
    <n v="0"/>
    <x v="1"/>
  </r>
  <r>
    <n v="2520"/>
    <n v="43943"/>
    <d v="2020-04-22T17:09:00"/>
    <s v="Gasto"/>
    <s v="Anulado"/>
    <n v="16"/>
    <x v="19"/>
    <x v="4"/>
    <s v="SUELDO BÁSICO"/>
    <s v="Nación"/>
    <x v="0"/>
    <s v="CSF"/>
    <n v="48586048"/>
    <n v="-48586048"/>
    <n v="0"/>
    <n v="0"/>
    <s v="NOMINA MES DE ABRIL DE 2020, TERRITORIAL NORTE DE SANTANDER."/>
    <n v="2720"/>
    <s v="-0"/>
    <s v="-0"/>
    <s v="-0"/>
    <s v="-0"/>
    <n v="0"/>
    <x v="0"/>
  </r>
  <r>
    <n v="2520"/>
    <n v="43943"/>
    <d v="2020-04-22T17:09:00"/>
    <s v="Gasto"/>
    <s v="Anulado"/>
    <n v="16"/>
    <x v="19"/>
    <x v="5"/>
    <s v="AUXILIO DE TRANSPORTE "/>
    <s v="Nación"/>
    <x v="0"/>
    <s v="CSF"/>
    <n v="1594237"/>
    <n v="-1594237"/>
    <n v="0"/>
    <n v="0"/>
    <s v="NOMINA MES DE ABRIL DE 2020, TERRITORIAL NORTE DE SANTANDER."/>
    <n v="2720"/>
    <s v="-0"/>
    <s v="-0"/>
    <s v="-0"/>
    <s v="-0"/>
    <n v="0"/>
    <x v="0"/>
  </r>
  <r>
    <n v="2520"/>
    <n v="43943"/>
    <d v="2020-04-22T17:09:00"/>
    <s v="Gasto"/>
    <s v="Anulado"/>
    <n v="16"/>
    <x v="19"/>
    <x v="7"/>
    <s v="PRIMA DE VACACIONES"/>
    <s v="Nación"/>
    <x v="0"/>
    <s v="CSF"/>
    <n v="1203820"/>
    <n v="-1203820"/>
    <n v="0"/>
    <n v="0"/>
    <s v="NOMINA MES DE ABRIL DE 2020, TERRITORIAL NORTE DE SANTANDER."/>
    <n v="2720"/>
    <s v="-0"/>
    <s v="-0"/>
    <s v="-0"/>
    <s v="-0"/>
    <n v="0"/>
    <x v="0"/>
  </r>
  <r>
    <n v="2520"/>
    <n v="43943"/>
    <d v="2020-04-22T17:09:00"/>
    <s v="Gasto"/>
    <s v="Anulado"/>
    <n v="16"/>
    <x v="19"/>
    <x v="10"/>
    <s v="SUELDO DE VACACIONES"/>
    <s v="Nación"/>
    <x v="0"/>
    <s v="CSF"/>
    <n v="1177068"/>
    <n v="-1177068"/>
    <n v="0"/>
    <n v="0"/>
    <s v="NOMINA MES DE ABRIL DE 2020, TERRITORIAL NORTE DE SANTANDER."/>
    <n v="2720"/>
    <s v="-0"/>
    <s v="-0"/>
    <s v="-0"/>
    <s v="-0"/>
    <n v="0"/>
    <x v="0"/>
  </r>
  <r>
    <n v="2520"/>
    <n v="43943"/>
    <d v="2020-04-22T17:09:00"/>
    <s v="Gasto"/>
    <s v="Anulado"/>
    <n v="16"/>
    <x v="19"/>
    <x v="45"/>
    <s v="PRIMA TÉCNICA SALARIAL"/>
    <s v="Nación"/>
    <x v="0"/>
    <s v="CSF"/>
    <n v="2354967"/>
    <n v="-2354967"/>
    <n v="0"/>
    <n v="0"/>
    <s v="NOMINA MES DE ABRIL DE 2020, TERRITORIAL NORTE DE SANTANDER."/>
    <n v="2720"/>
    <s v="-0"/>
    <s v="-0"/>
    <s v="-0"/>
    <s v="-0"/>
    <n v="0"/>
    <x v="0"/>
  </r>
  <r>
    <n v="2520"/>
    <n v="43943"/>
    <d v="2020-04-22T17:09:00"/>
    <s v="Gasto"/>
    <s v="Anulado"/>
    <n v="16"/>
    <x v="19"/>
    <x v="3"/>
    <s v="SUBSIDIO DE ALIMENTACIÓN"/>
    <s v="Nación"/>
    <x v="0"/>
    <s v="CSF"/>
    <n v="1024519"/>
    <n v="-1024519"/>
    <n v="0"/>
    <n v="0"/>
    <s v="NOMINA MES DE ABRIL DE 2020, TERRITORIAL NORTE DE SANTANDER."/>
    <n v="2720"/>
    <s v="-0"/>
    <s v="-0"/>
    <s v="-0"/>
    <s v="-0"/>
    <n v="0"/>
    <x v="0"/>
  </r>
  <r>
    <n v="2520"/>
    <n v="43943"/>
    <d v="2020-04-22T17:09:00"/>
    <s v="Gasto"/>
    <s v="Anulado"/>
    <n v="16"/>
    <x v="19"/>
    <x v="6"/>
    <s v="BONIFICACIÓN POR SERVICIOS PRESTADOS"/>
    <s v="Nación"/>
    <x v="0"/>
    <s v="CSF"/>
    <n v="632231"/>
    <n v="-632231"/>
    <n v="0"/>
    <n v="0"/>
    <s v="NOMINA MES DE ABRIL DE 2020, TERRITORIAL NORTE DE SANTANDER."/>
    <n v="2720"/>
    <s v="-0"/>
    <s v="-0"/>
    <s v="-0"/>
    <s v="-0"/>
    <n v="0"/>
    <x v="0"/>
  </r>
  <r>
    <n v="2520"/>
    <n v="43943"/>
    <d v="2020-04-22T17:09:00"/>
    <s v="Gasto"/>
    <s v="Anulado"/>
    <n v="16"/>
    <x v="19"/>
    <x v="9"/>
    <s v="BONIFICACIÓN ESPECIAL DE RECREACIÓN"/>
    <s v="Nación"/>
    <x v="0"/>
    <s v="CSF"/>
    <n v="84297"/>
    <n v="-84297"/>
    <n v="0"/>
    <n v="0"/>
    <s v="NOMINA MES DE ABRIL DE 2020, TERRITORIAL NORTE DE SANTANDER."/>
    <n v="2720"/>
    <s v="-0"/>
    <s v="-0"/>
    <s v="-0"/>
    <s v="-0"/>
    <n v="0"/>
    <x v="0"/>
  </r>
  <r>
    <n v="2620"/>
    <n v="43944"/>
    <d v="2020-04-23T13:37:00"/>
    <s v="Gasto"/>
    <s v="Con Compromiso"/>
    <n v="16"/>
    <x v="19"/>
    <x v="3"/>
    <s v="SUBSIDIO DE ALIMENTACIÓN"/>
    <s v="Nación"/>
    <x v="0"/>
    <s v="CSF"/>
    <n v="1024519"/>
    <n v="0"/>
    <n v="1024519"/>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9"/>
    <s v="BONIFICACIÓN ESPECIAL DE RECREACIÓN"/>
    <s v="Nación"/>
    <x v="0"/>
    <s v="CSF"/>
    <n v="84297"/>
    <n v="0"/>
    <n v="84297"/>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8"/>
    <s v="PRIMA TÉCNICA NO SALARIAL"/>
    <s v="Nación"/>
    <x v="0"/>
    <s v="CSF"/>
    <n v="2354967"/>
    <n v="0"/>
    <n v="2354967"/>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7"/>
    <s v="PRIMA DE VACACIONES"/>
    <s v="Nación"/>
    <x v="0"/>
    <s v="CSF"/>
    <n v="1203820"/>
    <n v="0"/>
    <n v="1203820"/>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10"/>
    <s v="SUELDO DE VACACIONES"/>
    <s v="Nación"/>
    <x v="0"/>
    <s v="CSF"/>
    <n v="1177068"/>
    <n v="0"/>
    <n v="1177068"/>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4"/>
    <s v="SUELDO BÁSICO"/>
    <s v="Nación"/>
    <x v="0"/>
    <s v="CSF"/>
    <n v="48586048"/>
    <n v="0"/>
    <n v="48586048"/>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5"/>
    <s v="AUXILIO DE TRANSPORTE "/>
    <s v="Nación"/>
    <x v="0"/>
    <s v="CSF"/>
    <n v="1594237"/>
    <n v="0"/>
    <n v="1594237"/>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6"/>
    <s v="BONIFICACIÓN POR SERVICIOS PRESTADOS"/>
    <s v="Nación"/>
    <x v="0"/>
    <s v="CSF"/>
    <n v="632231"/>
    <n v="0"/>
    <n v="632231"/>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720"/>
    <n v="43944"/>
    <d v="2020-04-23T13:43:00"/>
    <s v="Gasto"/>
    <s v="Con Compromiso"/>
    <n v="16"/>
    <x v="19"/>
    <x v="14"/>
    <s v="CAJAS DE COMPENSACIÓN FAMILIAR"/>
    <s v="Nación"/>
    <x v="0"/>
    <s v="CSF"/>
    <n v="2307700"/>
    <n v="0"/>
    <n v="23077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5"/>
    <s v="APORTES AL ICBF"/>
    <s v="Nación"/>
    <x v="0"/>
    <s v="CSF"/>
    <n v="1731700"/>
    <n v="0"/>
    <n v="17317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6"/>
    <s v="SALUD"/>
    <s v="Nación"/>
    <x v="0"/>
    <s v="CSF"/>
    <n v="4417800"/>
    <n v="0"/>
    <n v="44178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1"/>
    <s v="PENSIONES"/>
    <s v="Nación"/>
    <x v="0"/>
    <s v="CSF"/>
    <n v="1169300"/>
    <n v="0"/>
    <n v="11693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3"/>
    <s v="APORTES AL SENA"/>
    <s v="Nación"/>
    <x v="0"/>
    <s v="CSF"/>
    <n v="1154500"/>
    <n v="0"/>
    <n v="11545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2"/>
    <s v="APORTES GENERALES AL SISTEMA DE RIESGOS LABORALES"/>
    <s v="Nación"/>
    <x v="0"/>
    <s v="CSF"/>
    <n v="572000"/>
    <n v="0"/>
    <n v="5720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820"/>
    <n v="43958"/>
    <d v="2020-05-07T14:08:00"/>
    <s v="Gasto"/>
    <s v="Con Compromiso"/>
    <n v="500"/>
    <x v="1"/>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_x000a__x000a_"/>
    <n v="2920"/>
    <s v="5620, 5720 "/>
    <s v="9520, 9720 "/>
    <s v="36720, 36920, 44020, 44120, 51520, 52120 "/>
    <s v="149096620, 149097720, 180581020, 180587920, 216603920, 216844020 "/>
    <n v="0"/>
    <x v="1"/>
  </r>
  <r>
    <n v="2920"/>
    <n v="43958"/>
    <d v="2020-05-07T14:09:00"/>
    <s v="Gasto"/>
    <s v="Con Compromiso"/>
    <n v="500"/>
    <x v="1"/>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n v="3020"/>
    <s v="6120, 6220, 6320, 6420 "/>
    <s v="9820, 9920, 10020, 10120 "/>
    <s v="37020, 37120, 37220, 37320, 43320, 43420, 43520, 43620, 51620, 51720, 51820, 51920 "/>
    <s v="149099920, 149100420, 149100820, 149199220, 179826220, 179827120, 179828120, 179834720, 216828720, 216832020, 216833920, 216836820 "/>
    <n v="0"/>
    <x v="1"/>
  </r>
  <r>
    <n v="3020"/>
    <n v="43962"/>
    <d v="2020-05-11T12:18:00"/>
    <s v="Gasto"/>
    <s v="Con Compromiso"/>
    <n v="16"/>
    <x v="19"/>
    <x v="15"/>
    <s v="APORTES AL ICBF"/>
    <s v="Nación"/>
    <x v="0"/>
    <s v="CSF"/>
    <n v="173900"/>
    <n v="0"/>
    <n v="1739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1"/>
    <s v="PENSIONES"/>
    <s v="Nación"/>
    <x v="0"/>
    <s v="CSF"/>
    <n v="639571"/>
    <n v="0"/>
    <n v="639571"/>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6"/>
    <s v="SALUD"/>
    <s v="Nación"/>
    <x v="0"/>
    <s v="CSF"/>
    <n v="444029"/>
    <n v="0"/>
    <n v="444029"/>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2"/>
    <s v="APORTES GENERALES AL SISTEMA DE RIESGOS LABORALES"/>
    <s v="Nación"/>
    <x v="0"/>
    <s v="CSF"/>
    <n v="53900"/>
    <n v="0"/>
    <n v="539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3"/>
    <s v="APORTES AL SENA"/>
    <s v="Nación"/>
    <x v="0"/>
    <s v="CSF"/>
    <n v="116400"/>
    <n v="0"/>
    <n v="1164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4"/>
    <s v="CAJAS DE COMPENSACIÓN FAMILIAR"/>
    <s v="Nación"/>
    <x v="0"/>
    <s v="CSF"/>
    <n v="232700"/>
    <n v="0"/>
    <n v="2327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120"/>
    <n v="43970"/>
    <d v="2020-05-19T20:14:00"/>
    <s v="Gasto"/>
    <s v="Con Compromiso"/>
    <n v="16"/>
    <x v="19"/>
    <x v="6"/>
    <s v="BONIFICACIÓN POR SERVICIOS PRESTADOS"/>
    <s v="Nación"/>
    <x v="0"/>
    <s v="CSF"/>
    <n v="3542750"/>
    <n v="0"/>
    <n v="3542750"/>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4"/>
    <s v="SUELDO BÁSICO"/>
    <s v="Nación"/>
    <x v="0"/>
    <s v="CSF"/>
    <n v="50404732"/>
    <n v="0"/>
    <n v="50404732"/>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5"/>
    <s v="AUXILIO DE TRANSPORTE "/>
    <s v="Nación"/>
    <x v="0"/>
    <s v="CSF"/>
    <n v="1570238"/>
    <n v="0"/>
    <n v="1570238"/>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9"/>
    <s v="BONIFICACIÓN ESPECIAL DE RECREACIÓN"/>
    <s v="Nación"/>
    <x v="0"/>
    <s v="CSF"/>
    <n v="674586"/>
    <n v="0"/>
    <n v="674586"/>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3"/>
    <s v="SUBSIDIO DE ALIMENTACIÓN"/>
    <s v="Nación"/>
    <x v="0"/>
    <s v="CSF"/>
    <n v="1009096"/>
    <n v="0"/>
    <n v="1009096"/>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7"/>
    <s v="PRIMA DE VACACIONES"/>
    <s v="Nación"/>
    <x v="0"/>
    <s v="CSF"/>
    <n v="6762297"/>
    <n v="0"/>
    <n v="6762297"/>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10"/>
    <s v="SUELDO DE VACACIONES"/>
    <s v="Nación"/>
    <x v="0"/>
    <s v="CSF"/>
    <n v="9012497"/>
    <n v="0"/>
    <n v="9012497"/>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8"/>
    <s v="PRIMA TÉCNICA NO SALARIAL"/>
    <s v="Nación"/>
    <x v="0"/>
    <s v="CSF"/>
    <n v="2354967"/>
    <n v="0"/>
    <n v="2354967"/>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220"/>
    <n v="43970"/>
    <d v="2020-05-19T20:26:00"/>
    <s v="Gasto"/>
    <s v="Con Compromiso"/>
    <n v="16"/>
    <x v="19"/>
    <x v="11"/>
    <s v="PENSIONES"/>
    <s v="Nación"/>
    <x v="0"/>
    <s v="CSF"/>
    <n v="6585100"/>
    <n v="0"/>
    <n v="65851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5"/>
    <s v="APORTES AL ICBF"/>
    <s v="Nación"/>
    <x v="0"/>
    <s v="CSF"/>
    <n v="1928100"/>
    <n v="0"/>
    <n v="19281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6"/>
    <s v="SALUD"/>
    <s v="Nación"/>
    <x v="0"/>
    <s v="CSF"/>
    <n v="4665000"/>
    <n v="0"/>
    <n v="46650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4"/>
    <s v="CAJAS DE COMPENSACIÓN FAMILIAR"/>
    <s v="Nación"/>
    <x v="0"/>
    <s v="CSF"/>
    <n v="2570000"/>
    <n v="0"/>
    <n v="25700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2"/>
    <s v="APORTES GENERALES AL SISTEMA DE RIESGOS LABORALES"/>
    <s v="Nación"/>
    <x v="0"/>
    <s v="CSF"/>
    <n v="623300"/>
    <n v="0"/>
    <n v="6233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3"/>
    <s v="APORTES AL SENA"/>
    <s v="Nación"/>
    <x v="0"/>
    <s v="CSF"/>
    <n v="1285600"/>
    <n v="0"/>
    <n v="12856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320"/>
    <n v="43978"/>
    <d v="2020-05-27T11:59:00"/>
    <s v="Gasto"/>
    <s v="Con Compromiso"/>
    <n v="200"/>
    <x v="3"/>
    <x v="27"/>
    <s v="ADQUISICIÓN DE BIENES Y SERVICIOS - SEDES MANTENIDAS - FORTALECIMIENTO DE LA INFRAESTRUCTURA FÍSICA DEL IGAC A NIVEL  NACIONAL"/>
    <s v="Nación"/>
    <x v="0"/>
    <s v="CSF"/>
    <n v="3578330"/>
    <n v="0"/>
    <n v="3578330"/>
    <n v="91666"/>
    <s v="ADQUISICION E INSTALACION DE DIVISIONES EN VIDRIO LAMINADO (3+3) INCOLORO, CON ESTRUCTURA EN ALUMINIO PARA LA ADECUACION DE LAS VENTANILLAS DE ATENCIÓN AL USUARIO PARA LA DIRECCIÓN TERRITORIAL NORTE DE SANTANDER."/>
    <n v="3420"/>
    <s v="6620 "/>
    <s v="12920 "/>
    <s v="44820 "/>
    <s v="186454120 "/>
    <n v="0"/>
    <x v="1"/>
  </r>
  <r>
    <n v="3420"/>
    <n v="43984"/>
    <d v="2020-06-02T15:01:00"/>
    <s v="Gasto"/>
    <s v="Con Compromiso"/>
    <n v="16"/>
    <x v="19"/>
    <x v="26"/>
    <s v="PRIMA DE SERVICIO"/>
    <s v="Nación"/>
    <x v="0"/>
    <s v="CSF"/>
    <n v="57468472"/>
    <n v="0"/>
    <n v="57468472"/>
    <n v="0"/>
    <s v="PRIMA DE SERVICIOS 2020 (ENERO-JUNIO), TERRITORIAL NORTE DE SANTANDER."/>
    <n v="3520"/>
    <s v="6720 "/>
    <s v="-0"/>
    <s v="33220, 33320, 33420, 33520, 33620, 33720, 33820, 33920, 34020, 34120, 34220, 34320, 34420, 34520, 34620, 34720, 34820, 34920, 35020, 35120, 35220, 35320, 35420, 35520, 35620, 35720, 35820, 35920 "/>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
    <n v="0"/>
    <x v="0"/>
  </r>
  <r>
    <n v="3520"/>
    <n v="43998"/>
    <d v="2020-06-16T09:58:00"/>
    <s v="Gasto"/>
    <s v="Con Compromiso"/>
    <n v="510"/>
    <x v="2"/>
    <x v="23"/>
    <s v="ADQUISICIÓN DE BIENES Y SERVICIOS - SERVICIO DE AVALÚOS - ACTUALIZACIÓN  Y GESTIÓN CATASTRAL  NACIONAL"/>
    <s v="Propios"/>
    <x v="1"/>
    <s v="CSF"/>
    <n v="25972365"/>
    <n v="0"/>
    <n v="25972365"/>
    <n v="0"/>
    <s v="PRESTACIÓN DE SERVICIOS PROFESIONALES PARA REALIZAR EL CONTROL DE CALIDAD A LOS INFORMES DE AVALÚOS COMERCIALES, ASÍ COMO REALIZAR AVALÚOS A BIENES INMUEBLES URBANOS Y RURALES EN TODO EL PAÍS."/>
    <n v="3620"/>
    <s v="7020 "/>
    <s v="13020 "/>
    <s v="44920, 45020, 45120 "/>
    <s v="195099420 "/>
    <n v="0"/>
    <x v="1"/>
  </r>
  <r>
    <n v="3620"/>
    <n v="44001"/>
    <d v="2020-06-19T14:55:00"/>
    <s v="Gasto"/>
    <s v="Con Compromiso"/>
    <n v="16"/>
    <x v="19"/>
    <x v="5"/>
    <s v="AUXILIO DE TRANSPORTE "/>
    <s v="Nación"/>
    <x v="0"/>
    <s v="CSF"/>
    <n v="1450241"/>
    <n v="0"/>
    <n v="1450241"/>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7"/>
    <s v="PRIMA DE VACACIONES"/>
    <s v="Nación"/>
    <x v="0"/>
    <s v="CSF"/>
    <n v="7092487"/>
    <n v="0"/>
    <n v="7092487"/>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10"/>
    <s v="SUELDO DE VACACIONES"/>
    <s v="Nación"/>
    <x v="0"/>
    <s v="CSF"/>
    <n v="7342044"/>
    <n v="0"/>
    <n v="7342044"/>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9"/>
    <s v="BONIFICACIÓN ESPECIAL DE RECREACIÓN"/>
    <s v="Nación"/>
    <x v="0"/>
    <s v="CSF"/>
    <n v="557983"/>
    <n v="0"/>
    <n v="557983"/>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8"/>
    <s v="PRIMA TÉCNICA NO SALARIAL"/>
    <s v="Nación"/>
    <x v="0"/>
    <s v="CSF"/>
    <n v="2354967"/>
    <n v="0"/>
    <n v="2354967"/>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4"/>
    <s v="SUELDO BÁSICO"/>
    <s v="Nación"/>
    <x v="0"/>
    <s v="CSF"/>
    <n v="48736795"/>
    <n v="0"/>
    <n v="48736795"/>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3"/>
    <s v="SUBSIDIO DE ALIMENTACIÓN"/>
    <s v="Nación"/>
    <x v="0"/>
    <s v="CSF"/>
    <n v="931982"/>
    <n v="0"/>
    <n v="931982"/>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720"/>
    <n v="44001"/>
    <d v="2020-06-19T15:00:00"/>
    <s v="Gasto"/>
    <s v="Con Compromiso"/>
    <n v="16"/>
    <x v="19"/>
    <x v="16"/>
    <s v="SALUD"/>
    <s v="Nación"/>
    <x v="0"/>
    <s v="CSF"/>
    <n v="4505600"/>
    <n v="0"/>
    <n v="45056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3"/>
    <s v="APORTES AL SENA"/>
    <s v="Nación"/>
    <x v="0"/>
    <s v="CSF"/>
    <n v="2393900"/>
    <n v="0"/>
    <n v="23939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1"/>
    <s v="PENSIONES"/>
    <s v="Nación"/>
    <x v="0"/>
    <s v="CSF"/>
    <n v="6360500"/>
    <n v="0"/>
    <n v="63605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2"/>
    <s v="APORTES GENERALES AL SISTEMA DE RIESGOS LABORALES"/>
    <s v="Nación"/>
    <x v="0"/>
    <s v="CSF"/>
    <n v="558100"/>
    <n v="0"/>
    <n v="5581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4"/>
    <s v="CAJAS DE COMPENSACIÓN FAMILIAR"/>
    <s v="Nación"/>
    <x v="0"/>
    <s v="CSF"/>
    <n v="4786000"/>
    <n v="0"/>
    <n v="47860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5"/>
    <s v="APORTES AL ICBF"/>
    <s v="Nación"/>
    <x v="0"/>
    <s v="CSF"/>
    <n v="3590000"/>
    <n v="0"/>
    <n v="35900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820"/>
    <n v="44034"/>
    <d v="2020-07-22T15:53:00"/>
    <s v="Gasto"/>
    <s v="Con Compromiso"/>
    <n v="16"/>
    <x v="19"/>
    <x v="10"/>
    <s v="SUELDO DE VACACIONES"/>
    <s v="Nación"/>
    <x v="0"/>
    <s v="CSF"/>
    <n v="2515341"/>
    <n v="0"/>
    <n v="2515341"/>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21"/>
    <s v="INCAPACIDADES (NO DE PENSIONES)"/>
    <s v="Nación"/>
    <x v="0"/>
    <s v="CSF"/>
    <n v="1907470"/>
    <n v="0"/>
    <n v="1907470"/>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6"/>
    <s v="BONIFICACIÓN POR SERVICIOS PRESTADOS"/>
    <s v="Nación"/>
    <x v="0"/>
    <s v="CSF"/>
    <n v="2235967"/>
    <n v="0"/>
    <n v="2235967"/>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4"/>
    <s v="SUELDO BÁSICO"/>
    <s v="Nación"/>
    <x v="0"/>
    <s v="CSF"/>
    <n v="44719079"/>
    <n v="0"/>
    <n v="44719079"/>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3"/>
    <s v="SUBSIDIO DE ALIMENTACIÓN"/>
    <s v="Nación"/>
    <x v="0"/>
    <s v="CSF"/>
    <n v="841647"/>
    <n v="0"/>
    <n v="841647"/>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7"/>
    <s v="PRIMA DE VACACIONES"/>
    <s v="Nación"/>
    <x v="0"/>
    <s v="CSF"/>
    <n v="2184129"/>
    <n v="0"/>
    <n v="2184129"/>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28"/>
    <s v="AUXILIO DE CONECTIVIDAD DIGITAL "/>
    <s v="Nación"/>
    <x v="0"/>
    <s v="CSF"/>
    <n v="1309674"/>
    <n v="0"/>
    <n v="1309674"/>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9"/>
    <s v="BONIFICACIÓN ESPECIAL DE RECREACIÓN"/>
    <s v="Nación"/>
    <x v="0"/>
    <s v="CSF"/>
    <n v="181978"/>
    <n v="0"/>
    <n v="181978"/>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8"/>
    <s v="PRIMA TÉCNICA NO SALARIAL"/>
    <s v="Nación"/>
    <x v="0"/>
    <s v="CSF"/>
    <n v="2354967"/>
    <n v="0"/>
    <n v="2354967"/>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920"/>
    <n v="44034"/>
    <d v="2020-07-22T16:01:00"/>
    <s v="Gasto"/>
    <s v="Con Compromiso"/>
    <n v="16"/>
    <x v="19"/>
    <x v="12"/>
    <s v="APORTES GENERALES AL SISTEMA DE RIESGOS LABORALES"/>
    <s v="Nación"/>
    <x v="0"/>
    <s v="CSF"/>
    <n v="554800"/>
    <n v="0"/>
    <n v="5548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1"/>
    <s v="PENSIONES"/>
    <s v="Nación"/>
    <x v="0"/>
    <s v="CSF"/>
    <n v="6799500"/>
    <n v="0"/>
    <n v="67995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4"/>
    <s v="CAJAS DE COMPENSACIÓN FAMILIAR"/>
    <s v="Nación"/>
    <x v="0"/>
    <s v="CSF"/>
    <n v="2364300"/>
    <n v="0"/>
    <n v="23643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5"/>
    <s v="APORTES AL ICBF"/>
    <s v="Nación"/>
    <x v="0"/>
    <s v="CSF"/>
    <n v="1773600"/>
    <n v="0"/>
    <n v="17736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6"/>
    <s v="SALUD"/>
    <s v="Nación"/>
    <x v="0"/>
    <s v="CSF"/>
    <n v="4816400"/>
    <n v="0"/>
    <n v="48164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3"/>
    <s v="APORTES AL SENA"/>
    <s v="Nación"/>
    <x v="0"/>
    <s v="CSF"/>
    <n v="1182800"/>
    <n v="0"/>
    <n v="11828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4020"/>
    <n v="44053"/>
    <d v="2020-08-10T07:37:00"/>
    <s v="Gasto"/>
    <s v="Generado"/>
    <n v="500"/>
    <x v="1"/>
    <x v="22"/>
    <s v="ADQUISICIÓN DE BIENES Y SERVICIOS - SERVICIO DE INFORMACIÓN CATASTRAL - ACTUALIZACIÓN  Y GESTIÓN CATASTRAL  NACIONAL"/>
    <s v="Nación"/>
    <x v="0"/>
    <s v="CSF"/>
    <n v="48539520"/>
    <n v="0"/>
    <n v="48539520"/>
    <n v="48539520"/>
    <s v="PRESTACIÓN DE SERVICIOS PERSONALES PARA REALIZAR ACTIVIDADES DE RECONOCIMIENTO PREDIAL URBANO Y RURAL PARA LA ATENCIÓN DE TRÁMITES EN LOS PROCESOS CATASTRALES DE LA DIRECCIÓN TERRITORIAL NORTE DESANTANDER Y SUS UNIDADES OPERATIVAS DE CATASTR"/>
    <n v="4220"/>
    <s v="-0"/>
    <s v="-0"/>
    <s v="-0"/>
    <s v="-0"/>
    <n v="0"/>
    <x v="1"/>
  </r>
  <r>
    <n v="120"/>
    <n v="43840"/>
    <d v="2020-01-10T08:46:00"/>
    <s v="Gasto"/>
    <s v="Con Compromiso"/>
    <n v="17"/>
    <x v="20"/>
    <x v="0"/>
    <s v="SERVICIOS DE DISTRIBUCIÓN DE ELECTRICIDAD, GAS Y AGUA (POR CUENTA PROPIA)"/>
    <s v="Nación"/>
    <x v="0"/>
    <s v="CSF"/>
    <n v="20000000"/>
    <n v="0"/>
    <n v="20000000"/>
    <n v="8815507"/>
    <s v="SERVICIO DE ENERGIA Y AGUA DT QUINDIO "/>
    <n v="120"/>
    <s v="220, 420, 1320, 1720, 2920, 3320, 3820, 3920, 4520, 4720, 5320, 5820, 6120, 6320 "/>
    <s v="720, 920, 1420, 1520, 2820, 2920, 3920, 4020, 4920, 5120, 6220, 6520, 7520, 7720 "/>
    <s v="4320, 4520, 8320, 8420, 9320, 13320, 16320, 16420, 21120, 24120, 30620, 30920, 31820, 32020 "/>
    <s v="16476220, 17163520, 42854620, 42861020, 62726420, 77840020, 105656920, 105664620, 129656120, 136180420, 165129820, 165135220, 192725320, 192757220 "/>
    <n v="0"/>
    <x v="0"/>
  </r>
  <r>
    <n v="220"/>
    <n v="43840"/>
    <d v="2020-01-10T08:47:00"/>
    <s v="Gasto"/>
    <s v="Con Compromiso"/>
    <n v="17"/>
    <x v="20"/>
    <x v="34"/>
    <s v="SERVICIOS INMOBILIARIOS"/>
    <s v="Nación"/>
    <x v="0"/>
    <s v="CSF"/>
    <n v="0"/>
    <n v="11902000"/>
    <n v="11902000"/>
    <n v="0"/>
    <s v="CUOTA DE ADMINISTRACION DEL EDIFICIO _x000a_"/>
    <n v="220"/>
    <s v="5120 "/>
    <s v="6120 "/>
    <s v="26920 "/>
    <s v="151822720 "/>
    <n v="0"/>
    <x v="0"/>
  </r>
  <r>
    <n v="220"/>
    <n v="43840"/>
    <d v="2020-01-10T08:47:00"/>
    <s v="Gasto"/>
    <s v="Con Compromiso"/>
    <n v="17"/>
    <x v="20"/>
    <x v="35"/>
    <s v="SERVICIOS FINANCIEROS Y SERVICIOS CONEXOS"/>
    <s v="Nación"/>
    <x v="0"/>
    <s v="CSF"/>
    <n v="11520000"/>
    <n v="-11520000"/>
    <n v="0"/>
    <n v="0"/>
    <s v="CUOTA DE ADMINISTRACION DEL EDIFICIO _x000a_"/>
    <n v="220"/>
    <s v="5120 "/>
    <s v="6120 "/>
    <s v="26920 "/>
    <s v="151822720 "/>
    <n v="0"/>
    <x v="0"/>
  </r>
  <r>
    <n v="320"/>
    <n v="43840"/>
    <d v="2020-01-10T08:48:00"/>
    <s v="Gasto"/>
    <s v="Con Compromiso"/>
    <n v="17"/>
    <x v="20"/>
    <x v="1"/>
    <s v="SERVICIOS DE TELECOMUNICACIONES, TRANSMISIÓN Y SUMINISTRO DE INFORMACIÓN"/>
    <s v="Nación"/>
    <x v="0"/>
    <s v="CSF"/>
    <n v="900000"/>
    <n v="0"/>
    <n v="900000"/>
    <n v="321111"/>
    <s v=" SERVICIO DE TELEFONO DT QUINDIO _x000a_"/>
    <n v="320"/>
    <s v="120, 920, 2120, 3520, 4820, 5520, 6020, 6920 "/>
    <s v="120, 1320, 2720, 3820, 5220, 6420, 7320, 8920 "/>
    <s v="120, 4820, 9220, 14220, 24220, 30820, 31720, 36320 "/>
    <s v="5762620, 30820620, 60107520, 95813120, 136193420, 165187720, 184382920, 217750420 "/>
    <n v="0"/>
    <x v="0"/>
  </r>
  <r>
    <n v="420"/>
    <n v="43840"/>
    <d v="2020-01-10T08:49:00"/>
    <s v="Gasto"/>
    <s v="Con Compromiso"/>
    <n v="17"/>
    <x v="20"/>
    <x v="2"/>
    <s v="SERVICIOS DE ALCANTARILLADO, RECOLECCIÓN, TRATAMIENTO Y DISPOSICIÓN DE DESECHOS Y OTROS SERVICIOS DE SANEAMIENTO AMBIENTAL"/>
    <s v="Nación"/>
    <x v="0"/>
    <s v="CSF"/>
    <n v="1700000"/>
    <n v="0"/>
    <n v="1700000"/>
    <n v="296790"/>
    <s v="SERVICIO DE ALCANTARILLADO Y ASEO _x000a_"/>
    <n v="420"/>
    <s v="320, 1820, 3420, 4020, 4620, 5420, 6220 "/>
    <s v="820, 1620, 3020, 4120, 5020, 6320, 7620 "/>
    <s v="4420, 8520, 13420, 16520, 21220, 30720, 31920 "/>
    <s v="16481520, 42866920, 77843620, 105668020, 129676920, 165163320, 192733220 "/>
    <n v="0"/>
    <x v="0"/>
  </r>
  <r>
    <n v="520"/>
    <n v="43857"/>
    <d v="2020-01-27T17:06:00"/>
    <s v="Gasto"/>
    <s v="Con Compromiso"/>
    <n v="17"/>
    <x v="20"/>
    <x v="4"/>
    <s v="SUELDO BÁSICO"/>
    <s v="Nación"/>
    <x v="0"/>
    <s v="CSF"/>
    <n v="31322076"/>
    <n v="0"/>
    <n v="31322076"/>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5"/>
    <s v="AUXILIO DE TRANSPORTE "/>
    <s v="Nación"/>
    <x v="0"/>
    <s v="CSF"/>
    <n v="486843"/>
    <n v="0"/>
    <n v="486843"/>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9"/>
    <s v="BONIFICACIÓN ESPECIAL DE RECREACIÓN"/>
    <s v="Nación"/>
    <x v="0"/>
    <s v="CSF"/>
    <n v="262259"/>
    <n v="0"/>
    <n v="262259"/>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3"/>
    <s v="SUBSIDIO DE ALIMENTACIÓN"/>
    <s v="Nación"/>
    <x v="0"/>
    <s v="CSF"/>
    <n v="549133"/>
    <n v="0"/>
    <n v="549133"/>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39"/>
    <s v="INDEMNIZACIÓN POR VACACIONES"/>
    <s v="Nación"/>
    <x v="0"/>
    <s v="CSF"/>
    <n v="3066437"/>
    <n v="0"/>
    <n v="3066437"/>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21"/>
    <s v="INCAPACIDADES (NO DE PENSIONES)"/>
    <s v="Nación"/>
    <x v="0"/>
    <s v="CSF"/>
    <n v="0"/>
    <n v="1483039"/>
    <n v="1483039"/>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7"/>
    <s v="PRIMA DE VACACIONES"/>
    <s v="Nación"/>
    <x v="0"/>
    <s v="CSF"/>
    <n v="3294200"/>
    <n v="0"/>
    <n v="3294200"/>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8"/>
    <s v="PRIMA TÉCNICA NO SALARIAL"/>
    <s v="Nación"/>
    <x v="0"/>
    <s v="CSF"/>
    <n v="2240265"/>
    <n v="0"/>
    <n v="2240265"/>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6"/>
    <s v="BONIFICACIÓN POR SERVICIOS PRESTADOS"/>
    <s v="Nación"/>
    <x v="0"/>
    <s v="CSF"/>
    <n v="2110585"/>
    <n v="0"/>
    <n v="2110585"/>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10"/>
    <s v="SUELDO DE VACACIONES"/>
    <s v="Nación"/>
    <x v="0"/>
    <s v="CSF"/>
    <n v="8344"/>
    <n v="0"/>
    <n v="8344"/>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620"/>
    <n v="43859"/>
    <d v="2020-01-29T14:57:00"/>
    <s v="Gasto"/>
    <s v="Con Compromiso"/>
    <n v="17"/>
    <x v="20"/>
    <x v="11"/>
    <s v="PENSIONES"/>
    <s v="Nación"/>
    <x v="0"/>
    <s v="CSF"/>
    <n v="4449500"/>
    <n v="0"/>
    <n v="44495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2"/>
    <s v="APORTES GENERALES AL SISTEMA DE RIESGOS LABORALES"/>
    <s v="Nación"/>
    <x v="0"/>
    <s v="CSF"/>
    <n v="423700"/>
    <n v="0"/>
    <n v="4237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3"/>
    <s v="APORTES AL SENA"/>
    <s v="Nación"/>
    <x v="0"/>
    <s v="CSF"/>
    <n v="871800"/>
    <n v="0"/>
    <n v="8718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6"/>
    <s v="SALUD"/>
    <s v="Nación"/>
    <x v="0"/>
    <s v="CSF"/>
    <n v="3151600"/>
    <n v="0"/>
    <n v="31516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4"/>
    <s v="CAJAS DE COMPENSACIÓN FAMILIAR"/>
    <s v="Nación"/>
    <x v="0"/>
    <s v="CSF"/>
    <n v="1743000"/>
    <n v="0"/>
    <n v="17430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5"/>
    <s v="APORTES AL ICBF"/>
    <s v="Nación"/>
    <x v="0"/>
    <s v="CSF"/>
    <n v="1307800"/>
    <n v="0"/>
    <n v="13078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720"/>
    <n v="43872"/>
    <d v="2020-02-11T10:09:00"/>
    <s v="Gasto"/>
    <s v="Con Compromiso"/>
    <n v="17"/>
    <x v="20"/>
    <x v="19"/>
    <s v="VIÁTICOS DE LOS FUNCIONARIOS EN COMISIÓN"/>
    <s v="Nación"/>
    <x v="0"/>
    <s v="CSF"/>
    <n v="258320"/>
    <n v="0"/>
    <n v="258320"/>
    <n v="0"/>
    <s v="COMISIÓN DIRECTORA TERRITORIAL, PARA REUNIÓN EN LA DIRECCIÓN GENERAL "/>
    <n v="720"/>
    <s v="820 "/>
    <s v="1020 "/>
    <s v="4620 "/>
    <s v="26274520 "/>
    <n v="0"/>
    <x v="0"/>
  </r>
  <r>
    <n v="720"/>
    <n v="43872"/>
    <d v="2020-02-11T10:09:00"/>
    <s v="Gasto"/>
    <s v="Con Compromiso"/>
    <n v="17"/>
    <x v="20"/>
    <x v="18"/>
    <s v="SERVICIOS DE TRANSPORTE DE PASAJEROS"/>
    <s v="Nación"/>
    <x v="0"/>
    <s v="CSF"/>
    <n v="78400"/>
    <n v="0"/>
    <n v="78400"/>
    <n v="0"/>
    <s v="COMISIÓN DIRECTORA TERRITORIAL, PARA REUNIÓN EN LA DIRECCIÓN GENERAL "/>
    <n v="720"/>
    <s v="820 "/>
    <s v="1020 "/>
    <s v="4620 "/>
    <s v="26274520 "/>
    <n v="0"/>
    <x v="0"/>
  </r>
  <r>
    <n v="820"/>
    <n v="43874"/>
    <d v="2020-02-13T16:17:00"/>
    <s v="Gasto"/>
    <s v="Con Compromiso"/>
    <n v="500"/>
    <x v="1"/>
    <x v="22"/>
    <s v="ADQUISICIÓN DE BIENES Y SERVICIOS - SERVICIO DE INFORMACIÓN CATASTRAL - ACTUALIZACIÓN  Y GESTIÓN CATASTRAL  NACIONAL"/>
    <s v="Nación"/>
    <x v="2"/>
    <s v="CSF"/>
    <n v="14047426"/>
    <n v="-9910152"/>
    <n v="4137274"/>
    <n v="3698717"/>
    <s v="VIATICOS PROCESO DE CONSERVACION. "/>
    <n v="820"/>
    <s v="1420, 1520, 1620, 6720 "/>
    <s v="1720, 1820, 1920, 7820 "/>
    <s v="8620, 8720, 8820, 35520 "/>
    <s v="42868720, 42871520, 42873620, 210578620 "/>
    <n v="0"/>
    <x v="1"/>
  </r>
  <r>
    <n v="920"/>
    <n v="43874"/>
    <d v="2020-02-13T16:27:00"/>
    <s v="Gasto"/>
    <s v="Generado"/>
    <n v="510"/>
    <x v="2"/>
    <x v="23"/>
    <s v="ADQUISICIÓN DE BIENES Y SERVICIOS - SERVICIO DE AVALÚOS - ACTUALIZACIÓN  Y GESTIÓN CATASTRAL  NACIONAL"/>
    <s v="Propios"/>
    <x v="1"/>
    <s v="CSF"/>
    <n v="2000000"/>
    <n v="0"/>
    <n v="2000000"/>
    <n v="2000000"/>
    <s v="VIÁTICOS PROCESO DE AVALÚOS"/>
    <n v="920"/>
    <s v="-0"/>
    <s v="-0"/>
    <s v="-0"/>
    <s v="-0"/>
    <n v="0"/>
    <x v="1"/>
  </r>
  <r>
    <n v="1020"/>
    <n v="43885"/>
    <d v="2020-02-24T17:45:00"/>
    <s v="Gasto"/>
    <s v="Con Compromiso"/>
    <n v="17"/>
    <x v="20"/>
    <x v="4"/>
    <s v="SUELDO BÁSICO"/>
    <s v="Nación"/>
    <x v="0"/>
    <s v="CSF"/>
    <n v="34956004"/>
    <n v="0"/>
    <n v="34956004"/>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6"/>
    <s v="BONIFICACIÓN POR SERVICIOS PRESTADOS"/>
    <s v="Nación"/>
    <x v="0"/>
    <s v="CSF"/>
    <n v="1134508"/>
    <n v="0"/>
    <n v="1134508"/>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7"/>
    <s v="PRIMA DE VACACIONES"/>
    <s v="Nación"/>
    <x v="0"/>
    <s v="CSF"/>
    <n v="1457776"/>
    <n v="0"/>
    <n v="1457776"/>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8"/>
    <s v="PRIMA TÉCNICA NO SALARIAL"/>
    <s v="Nación"/>
    <x v="0"/>
    <s v="CSF"/>
    <n v="2240265"/>
    <n v="0"/>
    <n v="2240265"/>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5"/>
    <s v="AUXILIO DE TRANSPORTE "/>
    <s v="Nación"/>
    <x v="0"/>
    <s v="CSF"/>
    <n v="689122"/>
    <n v="0"/>
    <n v="689122"/>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3"/>
    <s v="SUBSIDIO DE ALIMENTACIÓN"/>
    <s v="Nación"/>
    <x v="0"/>
    <s v="CSF"/>
    <n v="672795"/>
    <n v="0"/>
    <n v="672795"/>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10"/>
    <s v="SUELDO DE VACACIONES"/>
    <s v="Nación"/>
    <x v="0"/>
    <s v="CSF"/>
    <n v="1231011"/>
    <n v="0"/>
    <n v="1231011"/>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9"/>
    <s v="BONIFICACIÓN ESPECIAL DE RECREACIÓN"/>
    <s v="Nación"/>
    <x v="0"/>
    <s v="CSF"/>
    <n v="110493"/>
    <n v="0"/>
    <n v="110493"/>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21"/>
    <s v="INCAPACIDADES (NO DE PENSIONES)"/>
    <s v="Nación"/>
    <x v="0"/>
    <s v="CSF"/>
    <n v="564346"/>
    <n v="0"/>
    <n v="564346"/>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120"/>
    <n v="43886"/>
    <d v="2020-02-25T17:17:00"/>
    <s v="Gasto"/>
    <s v="Con Compromiso"/>
    <n v="17"/>
    <x v="20"/>
    <x v="12"/>
    <s v="APORTES GENERALES AL SISTEMA DE RIESGOS LABORALES"/>
    <s v="Nación"/>
    <x v="0"/>
    <s v="CSF"/>
    <n v="477700"/>
    <n v="0"/>
    <n v="4777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4"/>
    <s v="CAJAS DE COMPENSACIÓN FAMILIAR"/>
    <s v="Nación"/>
    <x v="0"/>
    <s v="CSF"/>
    <n v="1556000"/>
    <n v="0"/>
    <n v="15560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3"/>
    <s v="APORTES AL SENA"/>
    <s v="Nación"/>
    <x v="0"/>
    <s v="CSF"/>
    <n v="778300"/>
    <n v="0"/>
    <n v="7783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1"/>
    <s v="PENSIONES"/>
    <s v="Nación"/>
    <x v="0"/>
    <s v="CSF"/>
    <n v="4398500"/>
    <n v="0"/>
    <n v="43985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6"/>
    <s v="SALUD"/>
    <s v="Nación"/>
    <x v="0"/>
    <s v="CSF"/>
    <n v="3115700"/>
    <n v="0"/>
    <n v="31157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5"/>
    <s v="APORTES AL ICBF"/>
    <s v="Nación"/>
    <x v="0"/>
    <s v="CSF"/>
    <n v="1167500"/>
    <n v="0"/>
    <n v="11675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220"/>
    <n v="43895"/>
    <d v="2020-03-05T14:30:00"/>
    <s v="Gasto"/>
    <s v="Con Compromiso"/>
    <n v="500"/>
    <x v="1"/>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
    <n v="1220"/>
    <s v="2720, 2820 "/>
    <s v="3420, 3620 "/>
    <s v="13820, 14020, 17020, 18620, 24820, 24920, 31220, 31320, 35720, 35920 "/>
    <s v="86565020, 86567420, 105697920, 117949020, 144156720, 144156920, 172495020, 173954920, 210589320, 213386820 "/>
    <n v="0"/>
    <x v="1"/>
  </r>
  <r>
    <n v="1320"/>
    <n v="43895"/>
    <d v="2020-03-05T14:35:00"/>
    <s v="Gasto"/>
    <s v="Con Compromiso"/>
    <n v="500"/>
    <x v="1"/>
    <x v="22"/>
    <s v="ADQUISICIÓN DE BIENES Y SERVICIOS - SERVICIO DE INFORMACIÓN CATASTRAL - ACTUALIZACIÓN  Y GESTIÓN CATASTRAL  NACIONAL"/>
    <s v="Nación"/>
    <x v="0"/>
    <s v="CSF"/>
    <n v="73225012"/>
    <n v="0"/>
    <n v="73225012"/>
    <n v="2"/>
    <s v="PRESTACIÓN DE SERVICIOS PERSONALES PARA REALIZAR ACTIVIDADES DE  APOYO OPERATIVO EN LOS PROCESOS CATASTRALES EN LA DIRECCIÓN TERRITORIAL QUINDIO Y SUS UOC SEGÚN PAA APROBADO Y ASIGNACION PRESUPUESTAL CON MEMORANDO 8002020IE913 del 03-03-2020"/>
    <n v="1320"/>
    <s v="2220, 2320, 2420, 2520, 2620, 6820 "/>
    <s v="3120, 3220, 3320, 3520, 3720 "/>
    <s v="13520, 13620, 13720, 13920, 14120, 16620, 16720, 16820, 16920, 17120, 24320, 24420, 24520, 24620, 24720, 31020, 31120, 31420, 31520, 35620, 35820, 36020, 36120 "/>
    <s v="86559120, 86560820, 86564220, 86566320, 86578820, 105674720, 105691320, 105692620, 105696020, 105699020, 144141920, 144148920, 144150920, 144155020, 144156120, 172483420, 172486420, 174003220, 174014120, 210584320, 210593420, 213398320, 217280220 "/>
    <n v="0"/>
    <x v="1"/>
  </r>
  <r>
    <n v="1320"/>
    <n v="43895"/>
    <d v="2020-03-05T14:35:00"/>
    <s v="Gasto"/>
    <s v="Con Compromiso"/>
    <n v="500"/>
    <x v="1"/>
    <x v="22"/>
    <s v="ADQUISICIÓN DE BIENES Y SERVICIOS - SERVICIO DE INFORMACIÓN CATASTRAL - ACTUALIZACIÓN  Y GESTIÓN CATASTRAL  NACIONAL"/>
    <s v="Nación"/>
    <x v="2"/>
    <s v="CSF"/>
    <n v="0"/>
    <n v="9910152"/>
    <n v="9910152"/>
    <n v="4955076"/>
    <s v="PRESTACIÓN DE SERVICIOS PERSONALES PARA REALIZAR ACTIVIDADES DE  APOYO OPERATIVO EN LOS PROCESOS CATASTRALES EN LA DIRECCIÓN TERRITORIAL QUINDIO Y SUS UOC SEGÚN PAA APROBADO Y ASIGNACION PRESUPUESTAL CON MEMORANDO 8002020IE913 del 03-03-2020"/>
    <n v="1320"/>
    <s v="2220, 2320, 2420, 2520, 2620, 6820 "/>
    <s v="3120, 3220, 3320, 3520, 3720 "/>
    <s v="13520, 13620, 13720, 13920, 14120, 16620, 16720, 16820, 16920, 17120, 24320, 24420, 24520, 24620, 24720, 31020, 31120, 31420, 31520, 35620, 35820, 36020, 36120 "/>
    <s v="86559120, 86560820, 86564220, 86566320, 86578820, 105674720, 105691320, 105692620, 105696020, 105699020, 144141920, 144148920, 144150920, 144155020, 144156120, 172483420, 172486420, 174003220, 174014120, 210584320, 210593420, 213398320, 217280220 "/>
    <n v="0"/>
    <x v="1"/>
  </r>
  <r>
    <n v="1420"/>
    <n v="43899"/>
    <d v="2020-03-09T15:26:00"/>
    <s v="Gasto"/>
    <s v="Con Compromiso"/>
    <n v="17"/>
    <x v="20"/>
    <x v="24"/>
    <s v="IMPUESTO PREDIAL Y SOBRETASA AMBIENTAL"/>
    <s v="Nación"/>
    <x v="0"/>
    <s v="CSF"/>
    <n v="7212854"/>
    <n v="0"/>
    <n v="7212854"/>
    <n v="0"/>
    <s v="IMPUESTO PREDIAL UNIFICADO, SOBRETASA AMBIENTAL Y SOBRETASA BOMBERIL"/>
    <n v="1420"/>
    <s v="1920 "/>
    <s v="2520 "/>
    <s v="9020 "/>
    <s v="52686320 "/>
    <n v="0"/>
    <x v="0"/>
  </r>
  <r>
    <n v="1520"/>
    <n v="43901"/>
    <d v="2020-03-11T15:29:00"/>
    <s v="Gasto"/>
    <s v="Con Compromiso"/>
    <n v="17"/>
    <x v="20"/>
    <x v="20"/>
    <s v="IMPUESTO DE INDUSTRIA Y COMERCIO"/>
    <s v="Propios"/>
    <x v="1"/>
    <s v="CSF"/>
    <n v="3116279"/>
    <n v="0"/>
    <n v="3116279"/>
    <n v="0"/>
    <s v="PAGO IMPUESTO INDUSTRIA Y COMERCIO VIGENCIA 2019"/>
    <n v="1520"/>
    <s v="2020 "/>
    <s v="2620 "/>
    <s v="9120 "/>
    <s v="52775420 "/>
    <n v="0"/>
    <x v="0"/>
  </r>
  <r>
    <n v="1620"/>
    <n v="43914"/>
    <d v="2020-03-24T20:57:00"/>
    <s v="Gasto"/>
    <s v="Con Compromiso"/>
    <n v="17"/>
    <x v="20"/>
    <x v="8"/>
    <s v="PRIMA TÉCNICA NO SALARIAL"/>
    <s v="Nación"/>
    <x v="0"/>
    <s v="CSF"/>
    <n v="2584371"/>
    <n v="0"/>
    <n v="2584371"/>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4"/>
    <s v="SUELDO BÁSICO"/>
    <s v="Nación"/>
    <x v="0"/>
    <s v="CSF"/>
    <n v="36495618"/>
    <n v="0"/>
    <n v="36495618"/>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3"/>
    <s v="SUBSIDIO DE ALIMENTACIÓN"/>
    <s v="Nación"/>
    <x v="0"/>
    <s v="CSF"/>
    <n v="603071"/>
    <n v="0"/>
    <n v="603071"/>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5"/>
    <s v="AUXILIO DE TRANSPORTE "/>
    <s v="Nación"/>
    <x v="0"/>
    <s v="CSF"/>
    <n v="1069681"/>
    <n v="0"/>
    <n v="1069681"/>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7"/>
    <s v="PRIMA DE VACACIONES"/>
    <s v="Nación"/>
    <x v="0"/>
    <s v="CSF"/>
    <n v="258200"/>
    <n v="0"/>
    <n v="258200"/>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10"/>
    <s v="SUELDO DE VACACIONES"/>
    <s v="Nación"/>
    <x v="0"/>
    <s v="CSF"/>
    <n v="237085"/>
    <n v="0"/>
    <n v="237085"/>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21"/>
    <s v="INCAPACIDADES (NO DE PENSIONES)"/>
    <s v="Nación"/>
    <x v="0"/>
    <s v="CSF"/>
    <n v="431678"/>
    <n v="0"/>
    <n v="431678"/>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6"/>
    <s v="BONIFICACIÓN POR SERVICIOS PRESTADOS"/>
    <s v="Nación"/>
    <x v="0"/>
    <s v="CSF"/>
    <n v="1015562"/>
    <n v="0"/>
    <n v="1015562"/>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9"/>
    <s v="BONIFICACIÓN ESPECIAL DE RECREACIÓN"/>
    <s v="Nación"/>
    <x v="0"/>
    <s v="CSF"/>
    <n v="15407"/>
    <n v="0"/>
    <n v="15407"/>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720"/>
    <n v="43915"/>
    <d v="2020-03-25T18:58:00"/>
    <s v="Gasto"/>
    <s v="Con Compromiso"/>
    <n v="17"/>
    <x v="20"/>
    <x v="11"/>
    <s v="PENSIONES"/>
    <s v="Nación"/>
    <x v="0"/>
    <s v="CSF"/>
    <n v="4718300"/>
    <n v="0"/>
    <n v="47183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2"/>
    <s v="APORTES GENERALES AL SISTEMA DE RIESGOS LABORALES"/>
    <s v="Nación"/>
    <x v="0"/>
    <s v="CSF"/>
    <n v="456200"/>
    <n v="0"/>
    <n v="4562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4"/>
    <s v="CAJAS DE COMPENSACIÓN FAMILIAR"/>
    <s v="Nación"/>
    <x v="0"/>
    <s v="CSF"/>
    <n v="1437500"/>
    <n v="0"/>
    <n v="14375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5"/>
    <s v="APORTES AL ICBF"/>
    <s v="Nación"/>
    <x v="0"/>
    <s v="CSF"/>
    <n v="1078500"/>
    <n v="0"/>
    <n v="10785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6"/>
    <s v="SALUD"/>
    <s v="Nación"/>
    <x v="0"/>
    <s v="CSF"/>
    <n v="3342600"/>
    <n v="0"/>
    <n v="33426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3"/>
    <s v="APORTES AL SENA"/>
    <s v="Nación"/>
    <x v="0"/>
    <s v="CSF"/>
    <n v="719200"/>
    <n v="0"/>
    <n v="7192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820"/>
    <n v="43937"/>
    <d v="2020-04-16T18:42: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EN LA DT QUINDIO EN EL MARCO DE LOS LINEAMIENTOS INSTITUCIONALES VIGENTES"/>
    <n v="1820"/>
    <s v="4220 "/>
    <s v="6020 "/>
    <s v="26820, 31620, 36220 "/>
    <s v="149112420, 178136320, 217272520 "/>
    <n v="0"/>
    <x v="1"/>
  </r>
  <r>
    <n v="1920"/>
    <n v="43945"/>
    <d v="2020-04-24T19:06:00"/>
    <s v="Gasto"/>
    <s v="Con Compromiso"/>
    <n v="17"/>
    <x v="20"/>
    <x v="3"/>
    <s v="SUBSIDIO DE ALIMENTACIÓN"/>
    <s v="Nación"/>
    <x v="0"/>
    <s v="CSF"/>
    <n v="630134"/>
    <n v="0"/>
    <n v="63013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46"/>
    <s v="PRIMA DE NAVIDAD"/>
    <s v="Nación"/>
    <x v="0"/>
    <s v="CSF"/>
    <n v="522676"/>
    <n v="0"/>
    <n v="522676"/>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9"/>
    <s v="BONIFICACIÓN ESPECIAL DE RECREACIÓN"/>
    <s v="Nación"/>
    <x v="0"/>
    <s v="CSF"/>
    <n v="290224"/>
    <n v="0"/>
    <n v="29022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6"/>
    <s v="BONIFICACIÓN POR SERVICIOS PRESTADOS"/>
    <s v="Nación"/>
    <x v="0"/>
    <s v="CSF"/>
    <n v="964724"/>
    <n v="0"/>
    <n v="96472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7"/>
    <s v="PRIMA DE VACACIONES"/>
    <s v="Nación"/>
    <x v="0"/>
    <s v="CSF"/>
    <n v="2984904"/>
    <n v="0"/>
    <n v="298490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10"/>
    <s v="SUELDO DE VACACIONES"/>
    <s v="Nación"/>
    <x v="0"/>
    <s v="CSF"/>
    <n v="1342285"/>
    <n v="0"/>
    <n v="1342285"/>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5"/>
    <s v="AUXILIO DE TRANSPORTE "/>
    <s v="Nación"/>
    <x v="0"/>
    <s v="CSF"/>
    <n v="774833"/>
    <n v="0"/>
    <n v="774833"/>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39"/>
    <s v="INDEMNIZACIÓN POR VACACIONES"/>
    <s v="Nación"/>
    <x v="0"/>
    <s v="CSF"/>
    <n v="1953499"/>
    <n v="0"/>
    <n v="1953499"/>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4"/>
    <s v="SUELDO BÁSICO"/>
    <s v="Nación"/>
    <x v="0"/>
    <s v="CSF"/>
    <n v="37074902"/>
    <n v="0"/>
    <n v="37074902"/>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8"/>
    <s v="PRIMA TÉCNICA NO SALARIAL"/>
    <s v="Nación"/>
    <x v="0"/>
    <s v="CSF"/>
    <n v="2354967"/>
    <n v="0"/>
    <n v="2354967"/>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2020"/>
    <n v="43949"/>
    <d v="2020-04-28T20:07:00"/>
    <s v="Gasto"/>
    <s v="Con Compromiso"/>
    <n v="17"/>
    <x v="20"/>
    <x v="14"/>
    <s v="CAJAS DE COMPENSACIÓN FAMILIAR"/>
    <s v="Nación"/>
    <x v="0"/>
    <s v="CSF"/>
    <n v="1662200"/>
    <n v="0"/>
    <n v="16622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2"/>
    <s v="APORTES GENERALES AL SISTEMA DE RIESGOS LABORALES"/>
    <s v="Nación"/>
    <x v="0"/>
    <s v="CSF"/>
    <n v="516700"/>
    <n v="0"/>
    <n v="5167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3"/>
    <s v="APORTES AL SENA"/>
    <s v="Nación"/>
    <x v="0"/>
    <s v="CSF"/>
    <n v="831600"/>
    <n v="0"/>
    <n v="8316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5"/>
    <s v="APORTES AL ICBF"/>
    <s v="Nación"/>
    <x v="0"/>
    <s v="CSF"/>
    <n v="1247000"/>
    <n v="0"/>
    <n v="12470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1"/>
    <s v="PENSIONES"/>
    <s v="Nación"/>
    <x v="0"/>
    <s v="CSF"/>
    <n v="900000"/>
    <n v="0"/>
    <n v="9000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6"/>
    <s v="SALUD"/>
    <s v="Nación"/>
    <x v="0"/>
    <s v="CSF"/>
    <n v="3400000"/>
    <n v="0"/>
    <n v="34000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120"/>
    <n v="43972"/>
    <d v="2020-05-21T20:48:00"/>
    <s v="Gasto"/>
    <s v="Con Compromiso"/>
    <n v="17"/>
    <x v="20"/>
    <x v="4"/>
    <s v="SUELDO BÁSICO"/>
    <s v="Nación"/>
    <x v="0"/>
    <s v="CSF"/>
    <n v="37315333"/>
    <n v="0"/>
    <n v="37315333"/>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26"/>
    <s v="PRIMA DE SERVICIO"/>
    <s v="Nación"/>
    <x v="0"/>
    <s v="CSF"/>
    <n v="538234"/>
    <n v="0"/>
    <n v="538234"/>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6"/>
    <s v="BONIFICACIÓN POR SERVICIOS PRESTADOS"/>
    <s v="Nación"/>
    <x v="0"/>
    <s v="CSF"/>
    <n v="1259678"/>
    <n v="0"/>
    <n v="1259678"/>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9"/>
    <s v="BONIFICACIÓN ESPECIAL DE RECREACIÓN"/>
    <s v="Nación"/>
    <x v="0"/>
    <s v="CSF"/>
    <n v="569121"/>
    <n v="0"/>
    <n v="569121"/>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8"/>
    <s v="PRIMA TÉCNICA NO SALARIAL"/>
    <s v="Nación"/>
    <x v="0"/>
    <s v="CSF"/>
    <n v="2354967"/>
    <n v="0"/>
    <n v="2354967"/>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7"/>
    <s v="PRIMA DE VACACIONES"/>
    <s v="Nación"/>
    <x v="0"/>
    <s v="CSF"/>
    <n v="6916863"/>
    <n v="0"/>
    <n v="6916863"/>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10"/>
    <s v="SUELDO DE VACACIONES"/>
    <s v="Nación"/>
    <x v="0"/>
    <s v="CSF"/>
    <n v="6880620"/>
    <n v="0"/>
    <n v="6880620"/>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3"/>
    <s v="SUBSIDIO DE ALIMENTACIÓN"/>
    <s v="Nación"/>
    <x v="0"/>
    <s v="CSF"/>
    <n v="627931"/>
    <n v="0"/>
    <n v="627931"/>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5"/>
    <s v="AUXILIO DE TRANSPORTE "/>
    <s v="Nación"/>
    <x v="0"/>
    <s v="CSF"/>
    <n v="836546"/>
    <n v="0"/>
    <n v="836546"/>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39"/>
    <s v="INDEMNIZACIÓN POR VACACIONES"/>
    <s v="Nación"/>
    <x v="0"/>
    <s v="CSF"/>
    <n v="1078194"/>
    <n v="0"/>
    <n v="1078194"/>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220"/>
    <n v="43974"/>
    <d v="2020-05-23T12:27:00"/>
    <s v="Gasto"/>
    <s v="Con Compromiso"/>
    <n v="17"/>
    <x v="20"/>
    <x v="11"/>
    <s v="PENSIONES"/>
    <s v="Nación"/>
    <x v="0"/>
    <s v="CSF"/>
    <n v="4774100"/>
    <n v="0"/>
    <n v="47741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4"/>
    <s v="CAJAS DE COMPENSACIÓN FAMILIAR"/>
    <s v="Nación"/>
    <x v="0"/>
    <s v="CSF"/>
    <n v="1968800"/>
    <n v="0"/>
    <n v="19688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2"/>
    <s v="APORTES GENERALES AL SISTEMA DE RIESGOS LABORALES"/>
    <s v="Nación"/>
    <x v="0"/>
    <s v="CSF"/>
    <n v="476600"/>
    <n v="0"/>
    <n v="4766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6"/>
    <s v="SALUD"/>
    <s v="Nación"/>
    <x v="0"/>
    <s v="CSF"/>
    <n v="3382000"/>
    <n v="0"/>
    <n v="33820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5"/>
    <s v="APORTES AL ICBF"/>
    <s v="Nación"/>
    <x v="0"/>
    <s v="CSF"/>
    <n v="1476800"/>
    <n v="0"/>
    <n v="14768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3"/>
    <s v="APORTES AL SENA"/>
    <s v="Nación"/>
    <x v="0"/>
    <s v="CSF"/>
    <n v="985100"/>
    <n v="0"/>
    <n v="9851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320"/>
    <n v="43978"/>
    <d v="2020-05-27T18:01:00"/>
    <s v="Gasto"/>
    <s v="Con Compromiso"/>
    <n v="17"/>
    <x v="20"/>
    <x v="14"/>
    <s v="CAJAS DE COMPENSACIÓN FAMILIAR"/>
    <s v="Nación"/>
    <x v="0"/>
    <s v="CSF"/>
    <n v="172400"/>
    <n v="0"/>
    <n v="172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3"/>
    <s v="APORTES AL SENA"/>
    <s v="Nación"/>
    <x v="0"/>
    <s v="CSF"/>
    <n v="86400"/>
    <n v="0"/>
    <n v="86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1"/>
    <s v="PENSIONES"/>
    <s v="Nación"/>
    <x v="0"/>
    <s v="CSF"/>
    <n v="460000"/>
    <n v="0"/>
    <n v="4600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6"/>
    <s v="SALUD"/>
    <s v="Nación"/>
    <x v="0"/>
    <s v="CSF"/>
    <n v="318700"/>
    <n v="0"/>
    <n v="3187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2"/>
    <s v="APORTES GENERALES AL SISTEMA DE RIESGOS LABORALES"/>
    <s v="Nación"/>
    <x v="0"/>
    <s v="CSF"/>
    <n v="48400"/>
    <n v="0"/>
    <n v="48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5"/>
    <s v="APORTES AL ICBF"/>
    <s v="Nación"/>
    <x v="0"/>
    <s v="CSF"/>
    <n v="128400"/>
    <n v="0"/>
    <n v="128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420"/>
    <n v="43987"/>
    <d v="2020-06-05T19:46:00"/>
    <s v="Gasto"/>
    <s v="Con Compromiso"/>
    <n v="17"/>
    <x v="20"/>
    <x v="26"/>
    <s v="PRIMA DE SERVICIO"/>
    <s v="Nación"/>
    <x v="0"/>
    <s v="CSF"/>
    <n v="40511107"/>
    <n v="0"/>
    <n v="40511107"/>
    <n v="0"/>
    <s v="PAGO PRIMA DE SERVICIOS FUNCIONARIOS DT QUINDIO"/>
    <n v="2420"/>
    <s v="5220 "/>
    <s v="-0"/>
    <s v="25020, 25120, 25220, 25320, 25420, 25520, 25620, 25720, 25820, 25920, 26020, 26120, 26220, 26320, 26420, 26520, 26620, 26720 "/>
    <s v="144102620, 144102720, 144102820, 144102920, 144103020, 144103120, 144103220, 144103320, 144103420, 144103520, 144103720, 144103820, 144103920, 144104020, 144104120, 144104220, 144104320, 144104420 "/>
    <n v="0"/>
    <x v="0"/>
  </r>
  <r>
    <n v="2520"/>
    <n v="44005"/>
    <d v="2020-06-23T19:26:00"/>
    <s v="Gasto"/>
    <s v="Con Compromiso"/>
    <n v="17"/>
    <x v="20"/>
    <x v="4"/>
    <s v="SUELDO BÁSICO"/>
    <s v="Nación"/>
    <x v="0"/>
    <s v="CSF"/>
    <n v="33182394"/>
    <n v="0"/>
    <n v="33182394"/>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6"/>
    <s v="BONIFICACIÓN POR SERVICIOS PRESTADOS"/>
    <s v="Nación"/>
    <x v="0"/>
    <s v="CSF"/>
    <n v="2346828"/>
    <n v="0"/>
    <n v="2346828"/>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10"/>
    <s v="SUELDO DE VACACIONES"/>
    <s v="Nación"/>
    <x v="0"/>
    <s v="CSF"/>
    <n v="2067384"/>
    <n v="0"/>
    <n v="2067384"/>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3"/>
    <s v="SUBSIDIO DE ALIMENTACIÓN"/>
    <s v="Nación"/>
    <x v="0"/>
    <s v="CSF"/>
    <n v="634541"/>
    <n v="0"/>
    <n v="634541"/>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7"/>
    <s v="PRIMA DE VACACIONES"/>
    <s v="Nación"/>
    <x v="0"/>
    <s v="CSF"/>
    <n v="2112935"/>
    <n v="0"/>
    <n v="2112935"/>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5"/>
    <s v="AUXILIO DE TRANSPORTE "/>
    <s v="Nación"/>
    <x v="0"/>
    <s v="CSF"/>
    <n v="822832"/>
    <n v="0"/>
    <n v="822832"/>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9"/>
    <s v="BONIFICACIÓN ESPECIAL DE RECREACIÓN"/>
    <s v="Nación"/>
    <x v="0"/>
    <s v="CSF"/>
    <n v="167083"/>
    <n v="0"/>
    <n v="167083"/>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8"/>
    <s v="PRIMA TÉCNICA NO SALARIAL"/>
    <s v="Nación"/>
    <x v="0"/>
    <s v="CSF"/>
    <n v="2354967"/>
    <n v="0"/>
    <n v="2354967"/>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620"/>
    <n v="44006"/>
    <d v="2020-06-24T19:23:00"/>
    <s v="Gasto"/>
    <s v="Con Compromiso"/>
    <n v="17"/>
    <x v="20"/>
    <x v="11"/>
    <s v="PENSIONES"/>
    <s v="Nación"/>
    <x v="0"/>
    <s v="CSF"/>
    <n v="4877400"/>
    <n v="0"/>
    <n v="48774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6"/>
    <s v="SALUD"/>
    <s v="Nación"/>
    <x v="0"/>
    <s v="CSF"/>
    <n v="3455200"/>
    <n v="0"/>
    <n v="34552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2"/>
    <s v="APORTES GENERALES AL SISTEMA DE RIESGOS LABORALES"/>
    <s v="Nación"/>
    <x v="0"/>
    <s v="CSF"/>
    <n v="441800"/>
    <n v="0"/>
    <n v="4418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3"/>
    <s v="APORTES AL SENA"/>
    <s v="Nación"/>
    <x v="0"/>
    <s v="CSF"/>
    <n v="1695400"/>
    <n v="0"/>
    <n v="16954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4"/>
    <s v="CAJAS DE COMPENSACIÓN FAMILIAR"/>
    <s v="Nación"/>
    <x v="0"/>
    <s v="CSF"/>
    <n v="3389500"/>
    <n v="0"/>
    <n v="33895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5"/>
    <s v="APORTES AL ICBF"/>
    <s v="Nación"/>
    <x v="0"/>
    <s v="CSF"/>
    <n v="2542300"/>
    <n v="0"/>
    <n v="25423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720"/>
    <n v="44036"/>
    <d v="2020-07-24T17:43:00"/>
    <s v="Gasto"/>
    <s v="Con Compromiso"/>
    <n v="17"/>
    <x v="20"/>
    <x v="7"/>
    <s v="PRIMA DE VACACIONES"/>
    <s v="Nación"/>
    <x v="0"/>
    <s v="CSF"/>
    <n v="1221727"/>
    <n v="0"/>
    <n v="1221727"/>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28"/>
    <s v="AUXILIO DE CONECTIVIDAD DIGITAL "/>
    <s v="Nación"/>
    <x v="0"/>
    <s v="CSF"/>
    <n v="822832"/>
    <n v="0"/>
    <n v="822832"/>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9"/>
    <s v="BONIFICACIÓN ESPECIAL DE RECREACIÓN"/>
    <s v="Nación"/>
    <x v="0"/>
    <s v="CSF"/>
    <n v="84297"/>
    <n v="0"/>
    <n v="84297"/>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4"/>
    <s v="SUELDO BÁSICO"/>
    <s v="Nación"/>
    <x v="0"/>
    <s v="CSF"/>
    <n v="35459014"/>
    <n v="0"/>
    <n v="35459014"/>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3"/>
    <s v="SUBSIDIO DE ALIMENTACIÓN"/>
    <s v="Nación"/>
    <x v="0"/>
    <s v="CSF"/>
    <n v="632338"/>
    <n v="0"/>
    <n v="632338"/>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10"/>
    <s v="SUELDO DE VACACIONES"/>
    <s v="Nación"/>
    <x v="0"/>
    <s v="CSF"/>
    <n v="1250340"/>
    <n v="0"/>
    <n v="1250340"/>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8"/>
    <s v="PRIMA TÉCNICA NO SALARIAL"/>
    <s v="Nación"/>
    <x v="0"/>
    <s v="CSF"/>
    <n v="2354967"/>
    <n v="0"/>
    <n v="2354967"/>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820"/>
    <n v="44036"/>
    <d v="2020-07-24T19:22:00"/>
    <s v="Gasto"/>
    <s v="Con Compromiso"/>
    <n v="17"/>
    <x v="20"/>
    <x v="15"/>
    <s v="APORTES AL ICBF"/>
    <s v="Nación"/>
    <x v="0"/>
    <s v="CSF"/>
    <n v="1230000"/>
    <n v="0"/>
    <n v="12300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1"/>
    <s v="PENSIONES"/>
    <s v="Nación"/>
    <x v="0"/>
    <s v="CSF"/>
    <n v="4595700"/>
    <n v="0"/>
    <n v="45957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3"/>
    <s v="APORTES AL SENA"/>
    <s v="Nación"/>
    <x v="0"/>
    <s v="CSF"/>
    <n v="820200"/>
    <n v="0"/>
    <n v="8202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6"/>
    <s v="SALUD"/>
    <s v="Nación"/>
    <x v="0"/>
    <s v="CSF"/>
    <n v="3255600"/>
    <n v="0"/>
    <n v="32556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4"/>
    <s v="CAJAS DE COMPENSACIÓN FAMILIAR"/>
    <s v="Nación"/>
    <x v="0"/>
    <s v="CSF"/>
    <n v="1639400"/>
    <n v="0"/>
    <n v="16394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2"/>
    <s v="APORTES GENERALES AL SISTEMA DE RIESGOS LABORALES"/>
    <s v="Nación"/>
    <x v="0"/>
    <s v="CSF"/>
    <n v="478600"/>
    <n v="0"/>
    <n v="4786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120"/>
    <n v="43837"/>
    <d v="2020-01-07T14:00:00"/>
    <s v="Gasto"/>
    <s v="Con Compromiso"/>
    <n v="18"/>
    <x v="21"/>
    <x v="0"/>
    <s v="SERVICIOS DE DISTRIBUCIÓN DE ELECTRICIDAD, GAS Y AGUA (POR CUENTA PROPIA)"/>
    <s v="Nación"/>
    <x v="0"/>
    <s v="CSF"/>
    <n v="22000000"/>
    <n v="0"/>
    <n v="22000000"/>
    <n v="6335591"/>
    <s v="PARA PAGO SERVICIOS PUBLICOS ENERGIA Y ACUEDUCTO LOCAL 8 T. RISARALDA Y U. O. CHOCO AÑO 2020"/>
    <n v="120"/>
    <s v="120, 520, 620, 720, 1720, 2020, 2120, 2220, 2420, 3620, 4020, 4120, 4720, 5920, 6120, 6320, 6420, 6520, 7320, 7820, 7920, 8120, 9920, 10720, 10820, 10920, 13520, 15220, 15320, 15520, 16520, 16620, 17720, 19020, 19120 "/>
    <s v="120, 320, 420, 520, 2220, 3020, 3120, 3220, 3420, 4720, 5320, 5420, 5520, 6220, 6420, 7520, 7620, 7820, 8620, 9220, 9320, 9520, 10520, 12520, 12720, 13420, 13620, 17520, 17620, 17820, 18920, 19020, 19420, 23820, 23920 "/>
    <s v="120, 320, 420, 520, 6820, 7520, 7620, 7720, 7920, 14120, 14520, 14620, 14720, 21320, 21520, 22320, 22420, 22620, 29620, 30220, 30320, 32220, 38220, 42620, 48720, 48820, 49020, 52120, 52220, 52420, 53120, 53220, 57920, 62120, 62220 "/>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
    <n v="0"/>
    <x v="0"/>
  </r>
  <r>
    <n v="220"/>
    <n v="43837"/>
    <d v="2020-01-07T14:03:00"/>
    <s v="Gasto"/>
    <s v="Anulado"/>
    <n v="18"/>
    <x v="21"/>
    <x v="35"/>
    <s v="SERVICIOS FINANCIEROS Y SERVICIOS CONEXOS"/>
    <s v="Nación"/>
    <x v="0"/>
    <s v="CSF"/>
    <n v="45380400"/>
    <n v="-45380400"/>
    <n v="0"/>
    <n v="0"/>
    <s v="ADMINISTRACION LOCAL 8 T. RISARALDA AÑO 2020"/>
    <n v="220"/>
    <s v="420 "/>
    <s v="-0"/>
    <s v="-0"/>
    <s v="-0"/>
    <n v="0"/>
    <x v="0"/>
  </r>
  <r>
    <n v="320"/>
    <n v="43837"/>
    <d v="2020-01-07T14:05:00"/>
    <s v="Gasto"/>
    <s v="Anulado"/>
    <n v="18"/>
    <x v="21"/>
    <x v="35"/>
    <s v="SERVICIOS FINANCIEROS Y SERVICIOS CONEXOS"/>
    <s v="Nación"/>
    <x v="0"/>
    <s v="CSF"/>
    <n v="4698000"/>
    <n v="-4698000"/>
    <n v="0"/>
    <n v="0"/>
    <s v="PARQUEADEROS VEHICULOS T. RISARALDA AÑO 2020"/>
    <n v="320"/>
    <s v="-0"/>
    <s v="-0"/>
    <s v="-0"/>
    <s v="-0"/>
    <n v="0"/>
    <x v="0"/>
  </r>
  <r>
    <n v="420"/>
    <n v="43837"/>
    <d v="2020-01-07T14:09:00"/>
    <s v="Gasto"/>
    <s v="Con Compromiso"/>
    <n v="18"/>
    <x v="21"/>
    <x v="1"/>
    <s v="SERVICIOS DE TELECOMUNICACIONES, TRANSMISIÓN Y SUMINISTRO DE INFORMACIÓN"/>
    <s v="Nación"/>
    <x v="0"/>
    <s v="CSF"/>
    <n v="4000000"/>
    <n v="0"/>
    <n v="4000000"/>
    <n v="1213635"/>
    <s v="TELEFONOS LOCAL 8 T. RISARALDA Y U. O. CHOCO AÑO 2020"/>
    <n v="420"/>
    <s v="1020, 1120, 1220, 2620, 2720, 2820, 5120, 5220, 7020, 7120, 7720, 8320, 8420, 8520, 11120, 11220, 13720, 15920, 16020, 17920 "/>
    <s v="720, 820, 920, 3920, 4020, 4120, 5720, 5820, 8020, 8120, 9120, 9720, 9820, 10020, 12820, 12920, 13520, 18320, 18420, 19620 "/>
    <s v="720, 820, 920, 8320, 8420, 8520, 14920, 15020, 27320, 27420, 30120, 32420, 32520, 32720, 42820, 42920, 48920, 52920, 53020, 58120 "/>
    <s v="5738720, 5740620, 5742720, 27827320, 27828520, 28059020, 63007220, 63011420, 101208720, 101211720, 118033420, 121948720, 121951720, 125027520, 155152420, 155155120, 170117620, 193917020, 193919320, 208652320 "/>
    <n v="0"/>
    <x v="0"/>
  </r>
  <r>
    <n v="520"/>
    <n v="43837"/>
    <d v="2020-01-07T14:11:00"/>
    <s v="Gasto"/>
    <s v="Con Compromiso"/>
    <n v="18"/>
    <x v="21"/>
    <x v="2"/>
    <s v="SERVICIOS DE ALCANTARILLADO, RECOLECCIÓN, TRATAMIENTO Y DISPOSICIÓN DE DESECHOS Y OTROS SERVICIOS DE SANEAMIENTO AMBIENTAL"/>
    <s v="Nación"/>
    <x v="0"/>
    <s v="CSF"/>
    <n v="1800000"/>
    <n v="0"/>
    <n v="1800000"/>
    <n v="910430"/>
    <s v="ACUEDUCTO Y ALCANTARILLADO LOCAL 8 T. RISARALDA Y U. O. CHOCO AÑO 2020"/>
    <n v="520"/>
    <s v="220, 820, 1820, 2320, 2520, 3720, 4820, 6020, 6220, 6620, 7420, 8220, 10020, 11020, 13620, 15620, 17820 "/>
    <s v="220, 620, 2320, 3320, 3520, 4820, 5620, 6320, 6520, 7920, 8720, 9620, 10620, 12620, 13720, 17920, 19520 "/>
    <s v="220, 620, 6920, 7820, 8020, 14220, 14820, 21420, 21620, 22720, 29720, 32320, 38320, 42720, 49120, 52520, 58020 "/>
    <s v="4495520, 5735920, 16733720, 25190620, 25901920, 48511820, 55026920, 77243920, 77248420, 94432920, 110413920, 120420320, 138720420, 155149020, 170164620, 186065720, 208649920 "/>
    <n v="0"/>
    <x v="0"/>
  </r>
  <r>
    <n v="620"/>
    <n v="43843"/>
    <d v="2020-01-13T12:30:00"/>
    <s v="Gasto"/>
    <s v="Con Compromiso"/>
    <n v="18"/>
    <x v="21"/>
    <x v="20"/>
    <s v="IMPUESTO DE INDUSTRIA Y COMERCIO"/>
    <s v="Propios"/>
    <x v="1"/>
    <s v="CSF"/>
    <n v="653000"/>
    <n v="0"/>
    <n v="653000"/>
    <n v="0"/>
    <s v="DECLARACION INDUSTRIA Y COMERCIO NOV-DIC 2019 T. RISARALDA"/>
    <n v="620"/>
    <s v="320 "/>
    <s v="3820 "/>
    <s v="8220 "/>
    <s v="27749120, 27823620 "/>
    <n v="0"/>
    <x v="0"/>
  </r>
  <r>
    <n v="720"/>
    <n v="43845"/>
    <d v="2020-01-15T14:19:00"/>
    <s v="Gasto"/>
    <s v="Con Compromiso"/>
    <n v="18"/>
    <x v="21"/>
    <x v="34"/>
    <s v="SERVICIOS INMOBILIARIOS"/>
    <s v="Nación"/>
    <x v="0"/>
    <s v="CSF"/>
    <n v="45380400"/>
    <n v="1725100"/>
    <n v="47105500"/>
    <n v="0"/>
    <s v="ADMINISTRACION LOCAL 8 T. RISARALDA AÑO 2020"/>
    <n v="720"/>
    <s v="920 "/>
    <s v="2120 "/>
    <s v="6720, 13620, 14020, 22520, 32120, 42120, 51420, 60520 "/>
    <s v="16730820, 40864120, 48508620, 91337420, 120015620, 147307520, 179039620, 215175120 "/>
    <n v="0"/>
    <x v="0"/>
  </r>
  <r>
    <n v="820"/>
    <n v="43845"/>
    <d v="2020-01-15T14:22:00"/>
    <s v="Gasto"/>
    <s v="Generado"/>
    <n v="18"/>
    <x v="21"/>
    <x v="34"/>
    <s v="SERVICIOS INMOBILIARIOS"/>
    <s v="Nación"/>
    <x v="0"/>
    <s v="CSF"/>
    <n v="4698000"/>
    <n v="-1725100"/>
    <n v="2972900"/>
    <n v="2972900"/>
    <s v="PARA PAGO PARQUEADEROS T. RISARALDA POR 9 MESES AÑO 2020"/>
    <n v="820"/>
    <s v="-0"/>
    <s v="-0"/>
    <s v="-0"/>
    <s v="-0"/>
    <n v="0"/>
    <x v="0"/>
  </r>
  <r>
    <n v="920"/>
    <n v="43851"/>
    <d v="2020-01-21T09:24:00"/>
    <s v="Gasto"/>
    <s v="Con Compromiso"/>
    <n v="18"/>
    <x v="21"/>
    <x v="4"/>
    <s v="SUELDO BÁSICO"/>
    <s v="Nación"/>
    <x v="0"/>
    <s v="CSF"/>
    <n v="44997651"/>
    <n v="0"/>
    <n v="44997651"/>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39"/>
    <s v="INDEMNIZACIÓN POR VACACIONES"/>
    <s v="Nación"/>
    <x v="0"/>
    <s v="CSF"/>
    <n v="628904"/>
    <n v="0"/>
    <n v="628904"/>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3"/>
    <s v="SUBSIDIO DE ALIMENTACIÓN"/>
    <s v="Nación"/>
    <x v="0"/>
    <s v="CSF"/>
    <n v="964128"/>
    <n v="0"/>
    <n v="964128"/>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7"/>
    <s v="PRIMA DE VACACIONES"/>
    <s v="Nación"/>
    <x v="0"/>
    <s v="CSF"/>
    <n v="678229"/>
    <n v="0"/>
    <n v="678229"/>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8"/>
    <s v="PRIMA TÉCNICA NO SALARIAL"/>
    <s v="Nación"/>
    <x v="0"/>
    <s v="CSF"/>
    <n v="2240265"/>
    <n v="0"/>
    <n v="2240265"/>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21"/>
    <s v="INCAPACIDADES (NO DE PENSIONES)"/>
    <s v="Nación"/>
    <x v="0"/>
    <s v="CSF"/>
    <n v="39061"/>
    <n v="0"/>
    <n v="39061"/>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6"/>
    <s v="BONIFICACIÓN POR SERVICIOS PRESTADOS"/>
    <s v="Nación"/>
    <x v="0"/>
    <s v="CSF"/>
    <n v="2252308"/>
    <n v="0"/>
    <n v="2252308"/>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10"/>
    <s v="SUELDO DE VACACIONES"/>
    <s v="Nación"/>
    <x v="0"/>
    <s v="CSF"/>
    <n v="4269"/>
    <n v="0"/>
    <n v="4269"/>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5"/>
    <s v="AUXILIO DE TRANSPORTE "/>
    <s v="Nación"/>
    <x v="0"/>
    <s v="CSF"/>
    <n v="1268534"/>
    <n v="0"/>
    <n v="1268534"/>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9"/>
    <s v="BONIFICACIÓN ESPECIAL DE RECREACIÓN"/>
    <s v="Nación"/>
    <x v="0"/>
    <s v="CSF"/>
    <n v="46912"/>
    <n v="0"/>
    <n v="46912"/>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1020"/>
    <n v="43851"/>
    <d v="2020-01-21T09:27:00"/>
    <s v="Gasto"/>
    <s v="Con Compromiso"/>
    <n v="18"/>
    <x v="21"/>
    <x v="11"/>
    <s v="PENSIONES"/>
    <s v="Nación"/>
    <x v="0"/>
    <s v="CSF"/>
    <n v="6236200"/>
    <n v="0"/>
    <n v="62362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6"/>
    <s v="SALUD"/>
    <s v="Nación"/>
    <x v="0"/>
    <s v="CSF"/>
    <n v="4417400"/>
    <n v="0"/>
    <n v="44174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5"/>
    <s v="APORTES AL ICBF"/>
    <s v="Nación"/>
    <x v="0"/>
    <s v="CSF"/>
    <n v="1651400"/>
    <n v="0"/>
    <n v="16514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3"/>
    <s v="APORTES AL SENA"/>
    <s v="Nación"/>
    <x v="0"/>
    <s v="CSF"/>
    <n v="1101200"/>
    <n v="0"/>
    <n v="11012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4"/>
    <s v="CAJAS DE COMPENSACIÓN FAMILIAR"/>
    <s v="Nación"/>
    <x v="0"/>
    <s v="CSF"/>
    <n v="2201000"/>
    <n v="0"/>
    <n v="22010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2"/>
    <s v="APORTES GENERALES AL SISTEMA DE RIESGOS LABORALES"/>
    <s v="Nación"/>
    <x v="0"/>
    <s v="CSF"/>
    <n v="583500"/>
    <n v="0"/>
    <n v="5835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120"/>
    <n v="43858"/>
    <d v="2020-01-28T09:20:00"/>
    <s v="Gasto"/>
    <s v="Con Compromiso"/>
    <n v="18"/>
    <x v="21"/>
    <x v="24"/>
    <s v="IMPUESTO PREDIAL Y SOBRETASA AMBIENTAL"/>
    <s v="Nación"/>
    <x v="0"/>
    <s v="CSF"/>
    <n v="16730044"/>
    <n v="0"/>
    <n v="16730044"/>
    <n v="0"/>
    <s v="IMPUESTO PREDIAL AÑO 2020 LOCAL 8 T. RISARALDA"/>
    <n v="1120"/>
    <s v="1620 "/>
    <s v="4320 "/>
    <s v="13720 "/>
    <s v="40867820 "/>
    <n v="0"/>
    <x v="0"/>
  </r>
  <r>
    <n v="1220"/>
    <n v="43871"/>
    <d v="2020-02-10T12:35:00"/>
    <s v="Gasto"/>
    <s v="Con Compromiso"/>
    <n v="18"/>
    <x v="21"/>
    <x v="34"/>
    <s v="SERVICIOS INMOBILIARIOS"/>
    <s v="Propios"/>
    <x v="1"/>
    <s v="CSF"/>
    <n v="51646570"/>
    <n v="0"/>
    <n v="51646570"/>
    <n v="1549397"/>
    <s v="ARRENDAMIENTO U. O. CHOCO POR 10 MESES AÑO 2020"/>
    <n v="1220"/>
    <s v="3420 "/>
    <s v="6920 "/>
    <s v="22020, 29920, 32620, 42420, 52620 "/>
    <s v="85580120, 110968420, 123239220, 147641420, 186924020 "/>
    <n v="0"/>
    <x v="0"/>
  </r>
  <r>
    <n v="1320"/>
    <n v="43872"/>
    <d v="2020-02-11T09:12:00"/>
    <s v="Gasto"/>
    <s v="Con Compromiso"/>
    <n v="18"/>
    <x v="21"/>
    <x v="19"/>
    <s v="VIÁTICOS DE LOS FUNCIONARIOS EN COMISIÓN"/>
    <s v="Nación"/>
    <x v="0"/>
    <s v="CSF"/>
    <n v="258320"/>
    <n v="0"/>
    <n v="258320"/>
    <n v="0"/>
    <s v="REUNION DIRECTORES TERRITORIALES EN SEDE CENTRAL"/>
    <n v="1320"/>
    <s v="1920 "/>
    <s v="2420 "/>
    <s v="7020 "/>
    <s v="23659820 "/>
    <n v="0"/>
    <x v="0"/>
  </r>
  <r>
    <n v="1320"/>
    <n v="43872"/>
    <d v="2020-02-11T09:12:00"/>
    <s v="Gasto"/>
    <s v="Con Compromiso"/>
    <n v="18"/>
    <x v="21"/>
    <x v="18"/>
    <s v="SERVICIOS DE TRANSPORTE DE PASAJEROS"/>
    <s v="Nación"/>
    <x v="0"/>
    <s v="CSF"/>
    <n v="78400"/>
    <n v="0"/>
    <n v="78400"/>
    <n v="0"/>
    <s v="REUNION DIRECTORES TERRITORIALES EN SEDE CENTRAL"/>
    <n v="1320"/>
    <s v="1920 "/>
    <s v="2420 "/>
    <s v="7020 "/>
    <s v="23659820 "/>
    <n v="0"/>
    <x v="0"/>
  </r>
  <r>
    <n v="1420"/>
    <n v="43873"/>
    <d v="2020-02-12T08:36:00"/>
    <s v="Gasto"/>
    <s v="Con Compromiso"/>
    <n v="500"/>
    <x v="1"/>
    <x v="22"/>
    <s v="ADQUISICIÓN DE BIENES Y SERVICIOS - SERVICIO DE INFORMACIÓN CATASTRAL - ACTUALIZACIÓN  Y GESTIÓN CATASTRAL  NACIONAL"/>
    <s v="Nación"/>
    <x v="2"/>
    <s v="CSF"/>
    <n v="20275416"/>
    <n v="0"/>
    <n v="20275416"/>
    <n v="4265359"/>
    <s v="VIATICOS PROCESO DE CONSERVACION T. RISARALDA AÑO 2020"/>
    <n v="1420"/>
    <s v="3220, 3320, 5320, 5420, 5520, 10120, 10220, 10320, 10420, 13820, 13920, 14020, 14320, 14420, 14720, 14820, 14920, 15020, 15120, 15420, 15720, 15820, 17020, 17120, 17220, 17420, 17520, 17620, 18220, 18320, 18420, 18520 "/>
    <s v="4420, 4520, 11120, 11220, 11320, 11420, 14720, 14820, 14920, 15220, 15320, 16520, 16620, 16720, 16820, 16920, 17720, 18120, 18220, 20420, 20520, 20620, 20720, 20820, 20920, 22420, 22520, 22620, 22720 "/>
    <s v="13820, 13920, 38920, 41720, 41820, 41920, 49820, 49920, 50020, 50320, 50420, 51620, 51720, 51820, 51920, 52020, 52320, 52720, 52820, 58720, 58820, 58920, 59020, 59120, 59220, 60720, 60820, 60920, 61020 "/>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
    <n v="0"/>
    <x v="1"/>
  </r>
  <r>
    <n v="1520"/>
    <n v="43873"/>
    <d v="2020-02-12T08:39:00"/>
    <s v="Gasto"/>
    <s v="Generado"/>
    <n v="510"/>
    <x v="2"/>
    <x v="23"/>
    <s v="ADQUISICIÓN DE BIENES Y SERVICIOS - SERVICIO DE AVALÚOS - ACTUALIZACIÓN  Y GESTIÓN CATASTRAL  NACIONAL"/>
    <s v="Propios"/>
    <x v="1"/>
    <s v="CSF"/>
    <n v="2000000"/>
    <n v="0"/>
    <n v="2000000"/>
    <n v="2000000"/>
    <s v="VIATICOS PROCESO DE AVALUOS T. RISARALDA AÑO 2020"/>
    <n v="1520"/>
    <s v="-0"/>
    <s v="-0"/>
    <s v="-0"/>
    <s v="-0"/>
    <n v="0"/>
    <x v="1"/>
  </r>
  <r>
    <n v="1620"/>
    <n v="43881"/>
    <d v="2020-02-20T09:02:00"/>
    <s v="Gasto"/>
    <s v="Con Compromiso"/>
    <n v="18"/>
    <x v="21"/>
    <x v="10"/>
    <s v="SUELDO DE VACACIONES"/>
    <s v="Nación"/>
    <x v="0"/>
    <s v="CSF"/>
    <n v="1431785"/>
    <n v="0"/>
    <n v="143178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8"/>
    <s v="PRIMA TÉCNICA NO SALARIAL"/>
    <s v="Nación"/>
    <x v="0"/>
    <s v="CSF"/>
    <n v="2240265"/>
    <n v="0"/>
    <n v="224026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4"/>
    <s v="SUELDO BÁSICO"/>
    <s v="Nación"/>
    <x v="0"/>
    <s v="CSF"/>
    <n v="49896220"/>
    <n v="0"/>
    <n v="49896220"/>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3"/>
    <s v="SUBSIDIO DE ALIMENTACIÓN"/>
    <s v="Nación"/>
    <x v="0"/>
    <s v="CSF"/>
    <n v="1062638"/>
    <n v="0"/>
    <n v="1062638"/>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6"/>
    <s v="BONIFICACIÓN POR SERVICIOS PRESTADOS"/>
    <s v="Nación"/>
    <x v="0"/>
    <s v="CSF"/>
    <n v="3698376"/>
    <n v="0"/>
    <n v="3698376"/>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7"/>
    <s v="PRIMA DE VACACIONES"/>
    <s v="Nación"/>
    <x v="0"/>
    <s v="CSF"/>
    <n v="1534055"/>
    <n v="0"/>
    <n v="153405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9"/>
    <s v="BONIFICACIÓN ESPECIAL DE RECREACIÓN"/>
    <s v="Nación"/>
    <x v="0"/>
    <s v="CSF"/>
    <n v="116485"/>
    <n v="0"/>
    <n v="11648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5"/>
    <s v="AUXILIO DE TRANSPORTE "/>
    <s v="Nación"/>
    <x v="0"/>
    <s v="CSF"/>
    <n v="1439956"/>
    <n v="0"/>
    <n v="1439956"/>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720"/>
    <n v="43881"/>
    <d v="2020-02-20T09:06:00"/>
    <s v="Gasto"/>
    <s v="Con Compromiso"/>
    <n v="18"/>
    <x v="21"/>
    <x v="15"/>
    <s v="APORTES AL ICBF"/>
    <s v="Nación"/>
    <x v="0"/>
    <s v="CSF"/>
    <n v="1735800"/>
    <n v="0"/>
    <n v="17358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1"/>
    <s v="PENSIONES"/>
    <s v="Nación"/>
    <x v="0"/>
    <s v="CSF"/>
    <n v="6452200"/>
    <n v="0"/>
    <n v="64522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2"/>
    <s v="APORTES GENERALES AL SISTEMA DE RIESGOS LABORALES"/>
    <s v="Nación"/>
    <x v="0"/>
    <s v="CSF"/>
    <n v="751500"/>
    <n v="0"/>
    <n v="7515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6"/>
    <s v="SALUD"/>
    <s v="Nación"/>
    <x v="0"/>
    <s v="CSF"/>
    <n v="4570200"/>
    <n v="0"/>
    <n v="45702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4"/>
    <s v="CAJAS DE COMPENSACIÓN FAMILIAR"/>
    <s v="Nación"/>
    <x v="0"/>
    <s v="CSF"/>
    <n v="2313500"/>
    <n v="0"/>
    <n v="23135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3"/>
    <s v="APORTES AL SENA"/>
    <s v="Nación"/>
    <x v="0"/>
    <s v="CSF"/>
    <n v="1157100"/>
    <n v="0"/>
    <n v="11571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820"/>
    <n v="43894"/>
    <d v="2020-03-04T10:11:00"/>
    <s v="Gasto"/>
    <s v="Con Compromiso"/>
    <n v="500"/>
    <x v="1"/>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n v="1820"/>
    <s v="4220, 4320, 4420, 11320, 11420, 11520, 11620 "/>
    <s v="6620, 6720, 6820, 13020, 13120, 13220, 13320 "/>
    <s v="21720, 21820, 21920, 43020, 43120, 43220, 43320 "/>
    <s v="83737620, 83738220, 83739520, 156254120, 156287720, 156298520, 156328720 "/>
    <m/>
    <x v="1"/>
  </r>
  <r>
    <n v="1920"/>
    <n v="43894"/>
    <d v="2020-03-04T10:16:00"/>
    <s v="Gasto"/>
    <s v="Con Compromiso"/>
    <n v="500"/>
    <x v="1"/>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n v="1920"/>
    <s v="4520, 4620, 4920, 5020 "/>
    <s v="6020, 6120, 7020, 7120 "/>
    <s v="21120, 21220, 22120, 22220, 29320, 29420, 29520, 29820, 37920, 38020, 38420, 38520, 49220, 49520, 49620, 49720, 58320, 58420, 58520, 58620 "/>
    <s v="76533720, 76537820, 85582020, 85583720, 108728920, 108732220, 108734320, 110962920, 137401920, 137406220, 139053720, 139063020, 171944220, 172702820, 172704220, 172720220, 208701820, 208706720, 208739420, 208742720 "/>
    <n v="0"/>
    <x v="1"/>
  </r>
  <r>
    <n v="2020"/>
    <n v="43894"/>
    <d v="2020-03-04T10:19:00"/>
    <s v="Gasto"/>
    <s v="Con Compromiso"/>
    <n v="500"/>
    <x v="1"/>
    <x v="22"/>
    <s v="ADQUISICIÓN DE BIENES Y SERVICIOS - SERVICIO DE INFORMACIÓN CATASTRAL - ACTUALIZACIÓN  Y GESTIÓN CATASTRAL  NACIONAL"/>
    <s v="Nación"/>
    <x v="2"/>
    <s v="CSF"/>
    <n v="16076469"/>
    <n v="0"/>
    <n v="16076469"/>
    <n v="0"/>
    <s v="CONTRATO POLITICA DE TIERRAS Y LEY DE VICTIMAS"/>
    <n v="2020"/>
    <s v="3520 "/>
    <s v="5920 "/>
    <s v="21020, 29220, 38120, 50120, 58220 "/>
    <s v="76526320, 108723720, 137410820, 174717920, 208684520 "/>
    <n v="0"/>
    <x v="1"/>
  </r>
  <r>
    <n v="2120"/>
    <n v="43894"/>
    <d v="2020-03-04T10:22:00"/>
    <s v="Gasto"/>
    <s v="Generado"/>
    <n v="500"/>
    <x v="1"/>
    <x v="22"/>
    <s v="ADQUISICIÓN DE BIENES Y SERVICIOS - SERVICIO DE INFORMACIÓN CATASTRAL - ACTUALIZACIÓN  Y GESTIÓN CATASTRAL  NACIONAL"/>
    <s v="Nación"/>
    <x v="2"/>
    <s v="CSF"/>
    <n v="2987543"/>
    <n v="0"/>
    <n v="2987543"/>
    <n v="2987543"/>
    <s v="VIATICOS Y GASTOS POLITICA DE TIERRAS Y LEY DE VICTIMAS"/>
    <n v="2120"/>
    <s v="-0"/>
    <s v="-0"/>
    <s v="-0"/>
    <s v="-0"/>
    <n v="0"/>
    <x v="1"/>
  </r>
  <r>
    <n v="2220"/>
    <n v="43899"/>
    <d v="2020-03-09T08:46:00"/>
    <s v="Gasto"/>
    <s v="Con Compromiso"/>
    <n v="18"/>
    <x v="21"/>
    <x v="20"/>
    <s v="IMPUESTO DE INDUSTRIA Y COMERCIO"/>
    <s v="Propios"/>
    <x v="1"/>
    <s v="CSF"/>
    <n v="17140000"/>
    <n v="0"/>
    <n v="17140000"/>
    <n v="0"/>
    <s v="DECLARACION INDUSTRIA Y COMERCIO ENERO FEBRERO 2020 T. RISARALDA"/>
    <n v="2220"/>
    <s v="3820 "/>
    <s v="5120 "/>
    <s v="14320 "/>
    <s v="52293720 "/>
    <n v="0"/>
    <x v="0"/>
  </r>
  <r>
    <n v="2320"/>
    <n v="43901"/>
    <d v="2020-03-11T08:34:00"/>
    <s v="Gasto"/>
    <s v="Con Compromiso"/>
    <n v="18"/>
    <x v="21"/>
    <x v="20"/>
    <s v="IMPUESTO DE INDUSTRIA Y COMERCIO"/>
    <s v="Propios"/>
    <x v="1"/>
    <s v="CSF"/>
    <n v="26158"/>
    <n v="-26053.37"/>
    <n v="104.63"/>
    <n v="0"/>
    <s v="PARA CUBRIR EL 4 X MIL DE DINERO SOLICITADO A LA CUENTA DE LA SEDE CENTRAL DAVIVIENDA 007769996013"/>
    <n v="2320"/>
    <s v="3920 "/>
    <s v="5220 "/>
    <s v="14420 "/>
    <s v="53481220 "/>
    <n v="0"/>
    <x v="0"/>
  </r>
  <r>
    <n v="2420"/>
    <n v="43908"/>
    <d v="2020-03-18T09:12:00"/>
    <s v="Gasto"/>
    <s v="Con Compromiso"/>
    <n v="18"/>
    <x v="21"/>
    <x v="4"/>
    <s v="SUELDO BÁSICO"/>
    <s v="Nación"/>
    <x v="0"/>
    <s v="CSF"/>
    <n v="53494426"/>
    <n v="0"/>
    <n v="53494426"/>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3"/>
    <s v="SUBSIDIO DE ALIMENTACIÓN"/>
    <s v="Nación"/>
    <x v="0"/>
    <s v="CSF"/>
    <n v="1161468"/>
    <n v="0"/>
    <n v="1161468"/>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6"/>
    <s v="BONIFICACIÓN POR SERVICIOS PRESTADOS"/>
    <s v="Nación"/>
    <x v="0"/>
    <s v="CSF"/>
    <n v="286629"/>
    <n v="0"/>
    <n v="286629"/>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5"/>
    <s v="AUXILIO DE TRANSPORTE "/>
    <s v="Nación"/>
    <x v="0"/>
    <s v="CSF"/>
    <n v="1710805"/>
    <n v="0"/>
    <n v="1710805"/>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8"/>
    <s v="PRIMA TÉCNICA NO SALARIAL"/>
    <s v="Nación"/>
    <x v="0"/>
    <s v="CSF"/>
    <n v="2584371"/>
    <n v="0"/>
    <n v="2584371"/>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7"/>
    <s v="PRIMA DE VACACIONES"/>
    <s v="Nación"/>
    <x v="0"/>
    <s v="CSF"/>
    <n v="6777639"/>
    <n v="0"/>
    <n v="6777639"/>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10"/>
    <s v="SUELDO DE VACACIONES"/>
    <s v="Nación"/>
    <x v="0"/>
    <s v="CSF"/>
    <n v="6907178"/>
    <n v="0"/>
    <n v="6907178"/>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9"/>
    <s v="BONIFICACIÓN ESPECIAL DE RECREACIÓN"/>
    <s v="Nación"/>
    <x v="0"/>
    <s v="CSF"/>
    <n v="520841"/>
    <n v="0"/>
    <n v="520841"/>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520"/>
    <n v="43908"/>
    <d v="2020-03-18T09:16:00"/>
    <s v="Gasto"/>
    <s v="Con Compromiso"/>
    <n v="18"/>
    <x v="21"/>
    <x v="11"/>
    <s v="PENSIONES"/>
    <s v="Nación"/>
    <x v="0"/>
    <s v="CSF"/>
    <n v="6316300"/>
    <n v="0"/>
    <n v="63163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6"/>
    <s v="SALUD"/>
    <s v="Nación"/>
    <x v="0"/>
    <s v="CSF"/>
    <n v="4474600"/>
    <n v="0"/>
    <n v="44746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3"/>
    <s v="APORTES AL SENA"/>
    <s v="Nación"/>
    <x v="0"/>
    <s v="CSF"/>
    <n v="1213700"/>
    <n v="0"/>
    <n v="12137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4"/>
    <s v="CAJAS DE COMPENSACIÓN FAMILIAR"/>
    <s v="Nación"/>
    <x v="0"/>
    <s v="CSF"/>
    <n v="2426400"/>
    <n v="0"/>
    <n v="24264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2"/>
    <s v="APORTES GENERALES AL SISTEMA DE RIESGOS LABORALES"/>
    <s v="Nación"/>
    <x v="0"/>
    <s v="CSF"/>
    <n v="632800"/>
    <n v="0"/>
    <n v="6328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5"/>
    <s v="APORTES AL ICBF"/>
    <s v="Nación"/>
    <x v="0"/>
    <s v="CSF"/>
    <n v="1820200"/>
    <n v="0"/>
    <n v="18202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620"/>
    <n v="43916"/>
    <d v="2020-03-26T09:49:00"/>
    <s v="Gasto"/>
    <s v="Generado"/>
    <n v="510"/>
    <x v="2"/>
    <x v="23"/>
    <s v="ADQUISICIÓN DE BIENES Y SERVICIOS - SERVICIO DE AVALÚOS - ACTUALIZACIÓN  Y GESTIÓN CATASTRAL  NACIONAL"/>
    <s v="Propios"/>
    <x v="1"/>
    <s v="CSF"/>
    <n v="15000000"/>
    <n v="0"/>
    <n v="15000000"/>
    <n v="15000000"/>
    <s v="PARA CONTRATOS PRESTACION DE SERVICIOS PERITOS AVALUADORES AÑO 2020"/>
    <n v="2620"/>
    <s v="-0"/>
    <s v="-0"/>
    <s v="-0"/>
    <s v="-0"/>
    <n v="0"/>
    <x v="1"/>
  </r>
  <r>
    <n v="2720"/>
    <n v="43935"/>
    <d v="2020-04-14T11:28:00"/>
    <s v="Gasto"/>
    <s v="Generado"/>
    <n v="200"/>
    <x v="3"/>
    <x v="25"/>
    <s v="ADQUISICIÓN DE BIENES Y SERVICIOS - SERVICIO DE IMPLEMENTACIÓN SISTEMAS DE GESTIÓN - FORTALECIMIENTO DE LA GESTIÓN INSTITUCIONAL DEL IGAC A NIVEL   NACIONAL"/>
    <s v="Propios"/>
    <x v="1"/>
    <s v="CSF"/>
    <n v="24269760"/>
    <n v="0"/>
    <n v="24269760"/>
    <n v="24269760"/>
    <s v="IMPLEMENTACIÓN DEL SISTEMA DE GESTION. PLANEACION Y SEGUIMIENTO AL PLAN DE ACCION DE LA DIRECCION TERRITORIAL RISARALDA."/>
    <n v="2720"/>
    <s v="-0"/>
    <s v="-0"/>
    <s v="-0"/>
    <s v="-0"/>
    <n v="0"/>
    <x v="1"/>
  </r>
  <r>
    <n v="2820"/>
    <n v="43943"/>
    <d v="2020-04-22T17:51:00"/>
    <s v="Gasto"/>
    <s v="Con Compromiso"/>
    <n v="18"/>
    <x v="21"/>
    <x v="4"/>
    <s v="SUELDO BÁSICO"/>
    <s v="Nación"/>
    <x v="0"/>
    <s v="CSF"/>
    <n v="44859441"/>
    <n v="0"/>
    <n v="44859441"/>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5"/>
    <s v="AUXILIO DE TRANSPORTE "/>
    <s v="Nación"/>
    <x v="0"/>
    <s v="CSF"/>
    <n v="1415956"/>
    <n v="0"/>
    <n v="1415956"/>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3"/>
    <s v="SUBSIDIO DE ALIMENTACIÓN"/>
    <s v="Nación"/>
    <x v="0"/>
    <s v="CSF"/>
    <n v="1042145"/>
    <n v="0"/>
    <n v="1042145"/>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6"/>
    <s v="BONIFICACIÓN POR SERVICIOS PRESTADOS"/>
    <s v="Nación"/>
    <x v="0"/>
    <s v="CSF"/>
    <n v="1608854"/>
    <n v="0"/>
    <n v="1608854"/>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8"/>
    <s v="PRIMA TÉCNICA NO SALARIAL"/>
    <s v="Nación"/>
    <x v="0"/>
    <s v="CSF"/>
    <n v="2354967"/>
    <n v="0"/>
    <n v="2354967"/>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920"/>
    <n v="43943"/>
    <d v="2020-04-22T17:55:00"/>
    <s v="Gasto"/>
    <s v="Con Compromiso"/>
    <n v="18"/>
    <x v="21"/>
    <x v="13"/>
    <s v="APORTES AL SENA"/>
    <s v="Nación"/>
    <x v="0"/>
    <s v="CSF"/>
    <n v="1091400"/>
    <n v="0"/>
    <n v="10914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4"/>
    <s v="CAJAS DE COMPENSACIÓN FAMILIAR"/>
    <s v="Nación"/>
    <x v="0"/>
    <s v="CSF"/>
    <n v="2181600"/>
    <n v="0"/>
    <n v="21816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2"/>
    <s v="APORTES GENERALES AL SISTEMA DE RIESGOS LABORALES"/>
    <s v="Nación"/>
    <x v="0"/>
    <s v="CSF"/>
    <n v="631600"/>
    <n v="0"/>
    <n v="6316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1"/>
    <s v="PENSIONES"/>
    <s v="Nación"/>
    <x v="0"/>
    <s v="CSF"/>
    <n v="1220700"/>
    <n v="0"/>
    <n v="12207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6"/>
    <s v="SALUD"/>
    <s v="Nación"/>
    <x v="0"/>
    <s v="CSF"/>
    <n v="4611000"/>
    <n v="0"/>
    <n v="46110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5"/>
    <s v="APORTES AL ICBF"/>
    <s v="Nación"/>
    <x v="0"/>
    <s v="CSF"/>
    <n v="1636700"/>
    <n v="0"/>
    <n v="16367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3020"/>
    <n v="43945"/>
    <d v="2020-04-24T18:33:00"/>
    <s v="Gasto"/>
    <s v="Con Compromiso"/>
    <n v="18"/>
    <x v="21"/>
    <x v="15"/>
    <s v="APORTES AL ICBF"/>
    <s v="Nación"/>
    <x v="0"/>
    <s v="CSF"/>
    <n v="83600"/>
    <n v="0"/>
    <n v="83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1"/>
    <s v="PENSIONES"/>
    <s v="Nación"/>
    <x v="0"/>
    <s v="CSF"/>
    <n v="319200"/>
    <n v="0"/>
    <n v="3192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6"/>
    <s v="SALUD"/>
    <s v="Nación"/>
    <x v="0"/>
    <s v="CSF"/>
    <n v="226000"/>
    <n v="0"/>
    <n v="2260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4"/>
    <s v="CAJAS DE COMPENSACIÓN FAMILIAR"/>
    <s v="Nación"/>
    <x v="0"/>
    <s v="CSF"/>
    <n v="112600"/>
    <n v="0"/>
    <n v="112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3"/>
    <s v="APORTES AL SENA"/>
    <s v="Nación"/>
    <x v="0"/>
    <s v="CSF"/>
    <n v="56600"/>
    <n v="0"/>
    <n v="56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2"/>
    <s v="APORTES GENERALES AL SISTEMA DE RIESGOS LABORALES"/>
    <s v="Nación"/>
    <x v="0"/>
    <s v="CSF"/>
    <n v="29600"/>
    <n v="0"/>
    <n v="29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120"/>
    <n v="43957"/>
    <d v="2020-05-06T10:41:00"/>
    <s v="Gasto"/>
    <s v="Con Compromiso"/>
    <n v="500"/>
    <x v="1"/>
    <x v="22"/>
    <s v="ADQUISICIÓN DE BIENES Y SERVICIOS - SERVICIO DE INFORMACIÓN CATASTRAL - ACTUALIZACIÓN  Y GESTIÓN CATASTRAL  NACIONAL"/>
    <s v="Propios"/>
    <x v="1"/>
    <s v="CSF"/>
    <n v="905928823"/>
    <n v="-250760"/>
    <n v="905678063"/>
    <n v="286313225"/>
    <s v="MANO DE OBRA PROCESO DE ACTUALIZACIÓN CATASTRAL URBANA EN 8 MUNICIPIOS DE ACUERDO A CONVENIO SUSCRITO CON LA GOBERNACIÓN DE RISARALDA."/>
    <n v="3120"/>
    <s v="7620, 8620, 8720, 9120, 9220, 9320, 9420, 9520, 9620, 9720, 9820, 10520, 12020, 12120, 12220, 12320, 12420, 12520, 12620, 12720, 12820, 12920, 13020, 13120, 13220, 13320, 13420, 14220, 14520, 14620, 16120, 16220, 16320, 16420, 18020, 18120, 18620, 18720, 18820, 18920, 19220, 19320 "/>
    <s v="10320, 10920, 11020, 11520, 11720, 11820, 12020, 15420, 15820, 15920, 16020, 16420, 22120, 22820, 23020, 23120, 23220, 23320, 23420, 23520, 23620, 23720, 24020, 24120, 24220, 24320, 24420, 24520, 24620, 24720, 24820 "/>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
    <n v="0"/>
    <x v="1"/>
  </r>
  <r>
    <n v="3220"/>
    <n v="43962"/>
    <d v="2020-05-11T10:10:00"/>
    <s v="Gasto"/>
    <s v="Con Compromiso"/>
    <n v="18"/>
    <x v="21"/>
    <x v="20"/>
    <s v="IMPUESTO DE INDUSTRIA Y COMERCIO"/>
    <s v="Propios"/>
    <x v="1"/>
    <s v="CSF"/>
    <n v="1997398"/>
    <n v="0"/>
    <n v="1997398"/>
    <n v="0"/>
    <s v="DECLARACION DE INDUSTRIA Y COMERCIO MARZO-ABRIL 2020 T. RISARALDA"/>
    <n v="3220"/>
    <s v="7520 "/>
    <s v="9020 "/>
    <s v="30020 "/>
    <s v="116381820 "/>
    <n v="0"/>
    <x v="0"/>
  </r>
  <r>
    <n v="3320"/>
    <n v="43963"/>
    <d v="2020-05-12T17:23:00"/>
    <s v="Gasto"/>
    <s v="Con Compromiso"/>
    <n v="18"/>
    <x v="21"/>
    <x v="12"/>
    <s v="APORTES GENERALES AL SISTEMA DE RIESGOS LABORALES"/>
    <s v="Nación"/>
    <x v="0"/>
    <s v="CSF"/>
    <n v="38700"/>
    <n v="0"/>
    <n v="387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1"/>
    <s v="PENSIONES"/>
    <s v="Nación"/>
    <x v="0"/>
    <s v="CSF"/>
    <n v="332900"/>
    <n v="0"/>
    <n v="3329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5"/>
    <s v="APORTES AL ICBF"/>
    <s v="Nación"/>
    <x v="0"/>
    <s v="CSF"/>
    <n v="88400"/>
    <n v="0"/>
    <n v="884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3"/>
    <s v="APORTES AL SENA"/>
    <s v="Nación"/>
    <x v="0"/>
    <s v="CSF"/>
    <n v="59400"/>
    <n v="0"/>
    <n v="594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6"/>
    <s v="SALUD"/>
    <s v="Nación"/>
    <x v="0"/>
    <s v="CSF"/>
    <n v="237100"/>
    <n v="0"/>
    <n v="2371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4"/>
    <s v="CAJAS DE COMPENSACIÓN FAMILIAR"/>
    <s v="Nación"/>
    <x v="0"/>
    <s v="CSF"/>
    <n v="118300"/>
    <n v="0"/>
    <n v="1183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420"/>
    <n v="43971"/>
    <d v="2020-05-20T12:04:00"/>
    <s v="Gasto"/>
    <s v="Con Compromiso"/>
    <n v="18"/>
    <x v="21"/>
    <x v="10"/>
    <s v="SUELDO DE VACACIONES"/>
    <s v="Nación"/>
    <x v="0"/>
    <s v="CSF"/>
    <n v="12670398"/>
    <n v="0"/>
    <n v="12670398"/>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7"/>
    <s v="PRIMA DE VACACIONES"/>
    <s v="Nación"/>
    <x v="0"/>
    <s v="CSF"/>
    <n v="10964769"/>
    <n v="0"/>
    <n v="10964769"/>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4"/>
    <s v="SUELDO BÁSICO"/>
    <s v="Nación"/>
    <x v="0"/>
    <s v="CSF"/>
    <n v="52634596"/>
    <n v="0"/>
    <n v="52634596"/>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3"/>
    <s v="SUBSIDIO DE ALIMENTACIÓN"/>
    <s v="Nación"/>
    <x v="0"/>
    <s v="CSF"/>
    <n v="1123666"/>
    <n v="0"/>
    <n v="1123666"/>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5"/>
    <s v="AUXILIO DE TRANSPORTE "/>
    <s v="Nación"/>
    <x v="0"/>
    <s v="CSF"/>
    <n v="1542810"/>
    <n v="0"/>
    <n v="1542810"/>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9"/>
    <s v="BONIFICACIÓN ESPECIAL DE RECREACIÓN"/>
    <s v="Nación"/>
    <x v="0"/>
    <s v="CSF"/>
    <n v="821875"/>
    <n v="0"/>
    <n v="821875"/>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8"/>
    <s v="PRIMA TÉCNICA NO SALARIAL"/>
    <s v="Nación"/>
    <x v="0"/>
    <s v="CSF"/>
    <n v="2354967"/>
    <n v="0"/>
    <n v="2354967"/>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520"/>
    <n v="43971"/>
    <d v="2020-05-20T12:08:00"/>
    <s v="Gasto"/>
    <s v="Con Compromiso"/>
    <n v="18"/>
    <x v="21"/>
    <x v="16"/>
    <s v="SALUD"/>
    <s v="Nación"/>
    <x v="0"/>
    <s v="CSF"/>
    <n v="4474400"/>
    <n v="0"/>
    <n v="44744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3"/>
    <s v="APORTES AL SENA"/>
    <s v="Nación"/>
    <x v="0"/>
    <s v="CSF"/>
    <n v="1326500"/>
    <n v="0"/>
    <n v="13265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1"/>
    <s v="PENSIONES"/>
    <s v="Nación"/>
    <x v="0"/>
    <s v="CSF"/>
    <n v="6316100"/>
    <n v="0"/>
    <n v="63161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2"/>
    <s v="APORTES GENERALES AL SISTEMA DE RIESGOS LABORALES"/>
    <s v="Nación"/>
    <x v="0"/>
    <s v="CSF"/>
    <n v="713100"/>
    <n v="0"/>
    <n v="7131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5"/>
    <s v="APORTES AL ICBF"/>
    <s v="Nación"/>
    <x v="0"/>
    <s v="CSF"/>
    <n v="1989300"/>
    <n v="0"/>
    <n v="19893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4"/>
    <s v="CAJAS DE COMPENSACIÓN FAMILIAR"/>
    <s v="Nación"/>
    <x v="0"/>
    <s v="CSF"/>
    <n v="2651800"/>
    <n v="0"/>
    <n v="26518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620"/>
    <n v="43984"/>
    <d v="2020-06-02T16:55:00"/>
    <s v="Gasto"/>
    <s v="Con Compromiso"/>
    <n v="18"/>
    <x v="21"/>
    <x v="26"/>
    <s v="PRIMA DE SERVICIO"/>
    <s v="Nación"/>
    <x v="0"/>
    <s v="CSF"/>
    <n v="57983715"/>
    <n v="0"/>
    <n v="57983715"/>
    <n v="0"/>
    <s v="PRIMA DE SERVICIOS T. RISARALDA JUNIO 2020"/>
    <n v="3620"/>
    <s v="10620 "/>
    <s v="-0"/>
    <s v="39020, 39120, 39220, 39320, 39420, 39520, 39620, 39720, 39820, 39920, 40020, 40120, 40220, 40320, 40420, 40520, 40620, 40720, 40820, 40920, 41020, 41120, 41220, 41320, 41420, 41520, 41620 "/>
    <s v="142123320, 142123420, 142123520, 142123620, 142123720, 142123820, 142123920, 142124020, 142124120, 142124220, 142124320, 142124420, 142124520, 142124620, 142124720, 142124820, 142124920, 142125020, 142125120, 142125220, 142125320, 142125420, 142125520, 142125620, 142125720, 142125820, 142125920 "/>
    <n v="0"/>
    <x v="0"/>
  </r>
  <r>
    <n v="3720"/>
    <n v="44001"/>
    <d v="2020-06-19T11:30:00"/>
    <s v="Gasto"/>
    <s v="Con Compromiso"/>
    <n v="18"/>
    <x v="21"/>
    <x v="3"/>
    <s v="SUBSIDIO DE ALIMENTACIÓN"/>
    <s v="Nación"/>
    <x v="0"/>
    <s v="CSF"/>
    <n v="881307"/>
    <n v="0"/>
    <n v="881307"/>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7"/>
    <s v="PRIMA DE VACACIONES"/>
    <s v="Nación"/>
    <x v="0"/>
    <s v="CSF"/>
    <n v="3556981"/>
    <n v="0"/>
    <n v="3556981"/>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10"/>
    <s v="SUELDO DE VACACIONES"/>
    <s v="Nación"/>
    <x v="0"/>
    <s v="CSF"/>
    <n v="3767250"/>
    <n v="0"/>
    <n v="3767250"/>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4"/>
    <s v="SUELDO BÁSICO"/>
    <s v="Nación"/>
    <x v="0"/>
    <s v="CSF"/>
    <n v="42781893"/>
    <n v="0"/>
    <n v="42781893"/>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5"/>
    <s v="AUXILIO DE TRANSPORTE "/>
    <s v="Nación"/>
    <x v="0"/>
    <s v="CSF"/>
    <n v="1230820"/>
    <n v="0"/>
    <n v="1230820"/>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8"/>
    <s v="PRIMA TÉCNICA NO SALARIAL"/>
    <s v="Nación"/>
    <x v="0"/>
    <s v="CSF"/>
    <n v="2354967"/>
    <n v="0"/>
    <n v="2354967"/>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6"/>
    <s v="BONIFICACIÓN POR SERVICIOS PRESTADOS"/>
    <s v="Nación"/>
    <x v="0"/>
    <s v="CSF"/>
    <n v="2386599"/>
    <n v="0"/>
    <n v="2386599"/>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9"/>
    <s v="BONIFICACIÓN ESPECIAL DE RECREACIÓN"/>
    <s v="Nación"/>
    <x v="0"/>
    <s v="CSF"/>
    <n v="267940"/>
    <n v="0"/>
    <n v="267940"/>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820"/>
    <n v="44001"/>
    <d v="2020-06-19T11:33:00"/>
    <s v="Gasto"/>
    <s v="Con Compromiso"/>
    <n v="18"/>
    <x v="21"/>
    <x v="13"/>
    <s v="APORTES AL SENA"/>
    <s v="Nación"/>
    <x v="0"/>
    <s v="CSF"/>
    <n v="2417000"/>
    <n v="0"/>
    <n v="24170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5"/>
    <s v="APORTES AL ICBF"/>
    <s v="Nación"/>
    <x v="0"/>
    <s v="CSF"/>
    <n v="3624700"/>
    <n v="0"/>
    <n v="36247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1"/>
    <s v="PENSIONES"/>
    <s v="Nación"/>
    <x v="0"/>
    <s v="CSF"/>
    <n v="6602500"/>
    <n v="0"/>
    <n v="66025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6"/>
    <s v="SALUD"/>
    <s v="Nación"/>
    <x v="0"/>
    <s v="CSF"/>
    <n v="4677200"/>
    <n v="0"/>
    <n v="46772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4"/>
    <s v="CAJAS DE COMPENSACIÓN FAMILIAR"/>
    <s v="Nación"/>
    <x v="0"/>
    <s v="CSF"/>
    <n v="4832300"/>
    <n v="0"/>
    <n v="48323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2"/>
    <s v="APORTES GENERALES AL SISTEMA DE RIESGOS LABORALES"/>
    <s v="Nación"/>
    <x v="0"/>
    <s v="CSF"/>
    <n v="574200"/>
    <n v="0"/>
    <n v="5742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920"/>
    <n v="44018"/>
    <d v="2020-07-06T14:41:00"/>
    <s v="Gasto"/>
    <s v="Con Compromiso"/>
    <n v="18"/>
    <x v="21"/>
    <x v="20"/>
    <s v="IMPUESTO DE INDUSTRIA Y COMERCIO"/>
    <s v="Propios"/>
    <x v="1"/>
    <s v="CSF"/>
    <n v="17837"/>
    <n v="0"/>
    <n v="17837"/>
    <n v="0"/>
    <s v="DECLARACION INDUSTRIA Y COMERCIO T. RISARALDA MAYO-JUNIO 2020"/>
    <n v="3920"/>
    <s v="14120 "/>
    <s v="15720 "/>
    <s v="50820 "/>
    <s v="176267420 "/>
    <n v="0"/>
    <x v="0"/>
  </r>
  <r>
    <n v="4020"/>
    <n v="44027"/>
    <d v="2020-07-15T10:06:00"/>
    <s v="Gasto"/>
    <s v="Con Compromiso"/>
    <n v="18"/>
    <x v="21"/>
    <x v="4"/>
    <s v="SUELDO BÁSICO"/>
    <s v="Nación"/>
    <x v="0"/>
    <s v="CSF"/>
    <n v="49175476"/>
    <n v="0"/>
    <n v="49175476"/>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7"/>
    <s v="PRIMA DE VACACIONES"/>
    <s v="Nación"/>
    <x v="0"/>
    <s v="CSF"/>
    <n v="10497"/>
    <n v="0"/>
    <n v="10497"/>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10"/>
    <s v="SUELDO DE VACACIONES"/>
    <s v="Nación"/>
    <x v="0"/>
    <s v="CSF"/>
    <n v="12131"/>
    <n v="0"/>
    <n v="12131"/>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3"/>
    <s v="SUBSIDIO DE ALIMENTACIÓN"/>
    <s v="Nación"/>
    <x v="0"/>
    <s v="CSF"/>
    <n v="1048754"/>
    <n v="0"/>
    <n v="1048754"/>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5"/>
    <s v="AUXILIO DE TRANSPORTE "/>
    <s v="Nación"/>
    <x v="0"/>
    <s v="CSF"/>
    <n v="1450241"/>
    <n v="0"/>
    <n v="1450241"/>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8"/>
    <s v="PRIMA TÉCNICA NO SALARIAL"/>
    <s v="Nación"/>
    <x v="0"/>
    <s v="CSF"/>
    <n v="2354967"/>
    <n v="0"/>
    <n v="2354967"/>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120"/>
    <n v="44027"/>
    <d v="2020-07-15T10:10:00"/>
    <s v="Gasto"/>
    <s v="Con Compromiso"/>
    <n v="18"/>
    <x v="21"/>
    <x v="12"/>
    <s v="APORTES GENERALES AL SISTEMA DE RIESGOS LABORALES"/>
    <s v="Nación"/>
    <x v="0"/>
    <s v="CSF"/>
    <n v="668600"/>
    <n v="0"/>
    <n v="6686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3"/>
    <s v="APORTES AL SENA"/>
    <s v="Nación"/>
    <x v="0"/>
    <s v="CSF"/>
    <n v="1132800"/>
    <n v="0"/>
    <n v="11328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1"/>
    <s v="PENSIONES"/>
    <s v="Nación"/>
    <x v="0"/>
    <s v="CSF"/>
    <n v="6316000"/>
    <n v="0"/>
    <n v="63160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5"/>
    <s v="APORTES AL ICBF"/>
    <s v="Nación"/>
    <x v="0"/>
    <s v="CSF"/>
    <n v="1698600"/>
    <n v="0"/>
    <n v="16986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6"/>
    <s v="SALUD"/>
    <s v="Nación"/>
    <x v="0"/>
    <s v="CSF"/>
    <n v="4474400"/>
    <n v="0"/>
    <n v="44744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4"/>
    <s v="CAJAS DE COMPENSACIÓN FAMILIAR"/>
    <s v="Nación"/>
    <x v="0"/>
    <s v="CSF"/>
    <n v="2263800"/>
    <n v="0"/>
    <n v="22638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220"/>
    <n v="44034"/>
    <d v="2020-07-22T09:26:00"/>
    <s v="Gasto"/>
    <s v="Con Compromiso"/>
    <n v="18"/>
    <x v="21"/>
    <x v="17"/>
    <s v="OTROS SERVICIOS PROFESIONALES, CIENTÍFICOS Y TÉCNICOS"/>
    <s v="Nación"/>
    <x v="0"/>
    <s v="CSF"/>
    <n v="420000"/>
    <n v="0"/>
    <n v="420000"/>
    <n v="0"/>
    <s v="REVISION TECNOMECANICA 2 VEHICULOS SUSCRITOS A LA T. RISARALDA AÑO 2020"/>
    <n v="4220"/>
    <s v="17320 "/>
    <s v="22320 "/>
    <s v="60620 "/>
    <s v="215521820 "/>
    <n v="0"/>
    <x v="0"/>
  </r>
  <r>
    <n v="120"/>
    <n v="43839"/>
    <d v="2020-01-09T08:57:00"/>
    <s v="Gasto"/>
    <s v="Con Compromiso"/>
    <n v="19"/>
    <x v="22"/>
    <x v="0"/>
    <s v="SERVICIOS DE DISTRIBUCIÓN DE ELECTRICIDAD, GAS Y AGUA (POR CUENTA PROPIA)"/>
    <s v="Nación"/>
    <x v="0"/>
    <s v="CSF"/>
    <n v="45000000"/>
    <n v="0"/>
    <n v="45000000"/>
    <n v="6892874"/>
    <s v="ASIGNACION PRESUPUESTAL SERV. ENERGIA, ACUEDUCTO, ALCANTARILLADO Y ASEO VIGENCIA 2020"/>
    <n v="120"/>
    <s v="320, 620, 720, 920, 1020, 1720, 2120, 2220, 2720, 2820, 3020, 3620, 3720, 4120, 5020, 5320, 5420, 7920, 8220, 8720, 8820, 8920, 9020, 9920, 10120, 10220, 10420, 11320, 11820, 11920, 12120, 12220, 12720, 13520 "/>
    <s v="120, 220, 520, 720, 820, 1520, 1720, 2020, 2820, 2920, 3420, 4120, 4220, 4420, 5320, 5720, 5820, 6120, 6720, 7520, 7620, 7820, 7920, 11520, 12520, 12620, 13220, 14520, 16720, 16820, 17520, 17620, 19020, 22220 "/>
    <s v="120, 420, 520, 720, 820, 8020, 8220, 8420, 15220, 15320, 15720, 16420, 16520, 16720, 25420, 25820, 25920, 32320, 34320, 36020, 36120, 36320, 36420, 50220, 51420, 51520, 52120, 60120, 62120, 62220, 62920, 63020, 71020, 74120 "/>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
    <n v="0"/>
    <x v="0"/>
  </r>
  <r>
    <n v="120"/>
    <n v="43839"/>
    <d v="2020-01-09T08:57:00"/>
    <s v="Gasto"/>
    <s v="Con Compromiso"/>
    <n v="19"/>
    <x v="22"/>
    <x v="2"/>
    <s v="SERVICIOS DE ALCANTARILLADO, RECOLECCIÓN, TRATAMIENTO Y DISPOSICIÓN DE DESECHOS Y OTROS SERVICIOS DE SANEAMIENTO AMBIENTAL"/>
    <s v="Nación"/>
    <x v="0"/>
    <s v="CSF"/>
    <n v="3000000"/>
    <n v="0"/>
    <n v="3000000"/>
    <n v="249083"/>
    <s v="ASIGNACION PRESUPUESTAL SERV. ENERGIA, ACUEDUCTO, ALCANTARILLADO Y ASEO VIGENCIA 2020"/>
    <n v="120"/>
    <s v="320, 620, 720, 920, 1020, 1720, 2120, 2220, 2720, 2820, 3020, 3620, 3720, 4120, 5020, 5320, 5420, 7920, 8220, 8720, 8820, 8920, 9020, 9920, 10120, 10220, 10420, 11320, 11820, 11920, 12120, 12220, 12720, 13520 "/>
    <s v="120, 220, 520, 720, 820, 1520, 1720, 2020, 2820, 2920, 3420, 4120, 4220, 4420, 5320, 5720, 5820, 6120, 6720, 7520, 7620, 7820, 7920, 11520, 12520, 12620, 13220, 14520, 16720, 16820, 17520, 17620, 19020, 22220 "/>
    <s v="120, 420, 520, 720, 820, 8020, 8220, 8420, 15220, 15320, 15720, 16420, 16520, 16720, 25420, 25820, 25920, 32320, 34320, 36020, 36120, 36320, 36420, 50220, 51420, 51520, 52120, 60120, 62120, 62220, 62920, 63020, 71020, 74120 "/>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
    <n v="0"/>
    <x v="0"/>
  </r>
  <r>
    <n v="220"/>
    <n v="43839"/>
    <d v="2020-01-09T08:58:00"/>
    <s v="Gasto"/>
    <s v="Generado"/>
    <n v="19"/>
    <x v="22"/>
    <x v="35"/>
    <s v="SERVICIOS FINANCIEROS Y SERVICIOS CONEXOS"/>
    <s v="Nación"/>
    <x v="0"/>
    <s v="CSF"/>
    <n v="29314800"/>
    <n v="-29314800"/>
    <n v="0"/>
    <n v="0"/>
    <s v="ASIGNACION PRESUPUESTAL SERV. ADMINISTRACION EDIF. CL. 36 B/MANGA Y LOCAL UOC SAN GIL VIGENCIA 2020"/>
    <n v="220"/>
    <s v="120, 220 "/>
    <s v="-0"/>
    <s v="-0"/>
    <s v="-0"/>
    <n v="0"/>
    <x v="0"/>
  </r>
  <r>
    <n v="320"/>
    <n v="43839"/>
    <d v="2020-01-09T08:59:00"/>
    <s v="Gasto"/>
    <s v="Con Compromiso"/>
    <n v="19"/>
    <x v="22"/>
    <x v="1"/>
    <s v="SERVICIOS DE TELECOMUNICACIONES, TRANSMISIÓN Y SUMINISTRO DE INFORMACIÓN"/>
    <s v="Nación"/>
    <x v="0"/>
    <s v="CSF"/>
    <n v="7800000"/>
    <n v="0"/>
    <n v="7800000"/>
    <n v="5212838"/>
    <s v="ASIGNACION PRESUPUESTAL SERV. TELEFONICO  VIGENCIA 2020"/>
    <n v="320"/>
    <s v="820, 2320, 4320, 5220, 8620, 10320, 12020 "/>
    <s v="620, 2620, 4520, 5920, 7420, 13120, 17320 "/>
    <s v="620, 8820, 16820, 26020, 35920, 52020, 62720 "/>
    <s v="5079120, 29196520, 63202220, 91470820, 119579720, 152358520, 184610620 "/>
    <n v="0"/>
    <x v="0"/>
  </r>
  <r>
    <n v="420"/>
    <n v="43846"/>
    <d v="2020-01-16T09:36:00"/>
    <s v="Gasto"/>
    <s v="Con Compromiso"/>
    <n v="19"/>
    <x v="22"/>
    <x v="34"/>
    <s v="SERVICIOS INMOBILIARIOS"/>
    <s v="Nación"/>
    <x v="0"/>
    <s v="CSF"/>
    <n v="29314800"/>
    <n v="0"/>
    <n v="29314800"/>
    <n v="10903776"/>
    <s v="ASIGNACION PRESUPUESTAL SERV. ADMINISTRACION EDIF. CL. 36 B/MANGA. Y LOCAL UOC SAN GIL VIGENCIA 2020"/>
    <n v="420"/>
    <s v="420, 520, 1620, 1820, 2920, 3320, 5120, 5520, 8320, 8520, 9720, 10020, 11420, 11620, 13420, 13620 "/>
    <s v="320, 420, 1220, 1420, 3120, 3820, 5420, 6020, 6820, 6920, 10120, 11620, 14420, 16320, 22020, 22120 "/>
    <s v="220, 320, 7820, 7920, 15420, 16120, 25520, 26120, 34420, 35420, 44820, 50520, 60020, 61620, 73920, 74020 "/>
    <s v="4560420, 4564320, 22114420, 22122720, 45169420, 52778120, 87071520, 91474320, 114886220, 116289220, 140092320, 148490320, 175811720, 178308720, 217821920, 217824320 "/>
    <n v="0"/>
    <x v="0"/>
  </r>
  <r>
    <n v="520"/>
    <n v="43852"/>
    <d v="2020-01-22T14:26:00"/>
    <s v="Gasto"/>
    <s v="Con Compromiso"/>
    <n v="19"/>
    <x v="22"/>
    <x v="24"/>
    <s v="IMPUESTO PREDIAL Y SOBRETASA AMBIENTAL"/>
    <s v="Nación"/>
    <x v="0"/>
    <s v="CSF"/>
    <n v="27770000"/>
    <n v="0"/>
    <n v="27770000"/>
    <n v="0"/>
    <s v="ASIGNACION PRESUPUESTAL P/IMPUESTO PREDIAL 2.020 OF. CRA. 20 Y CL. 36 BUCARAMANGA"/>
    <n v="520"/>
    <s v="1120, 1220 "/>
    <s v="920, 1020 "/>
    <s v="920, 1020 "/>
    <s v="9167420, 9169020 "/>
    <n v="0"/>
    <x v="0"/>
  </r>
  <r>
    <n v="620"/>
    <n v="43853"/>
    <d v="2020-01-23T08:38:00"/>
    <s v="Gasto"/>
    <s v="Con Compromiso"/>
    <n v="19"/>
    <x v="22"/>
    <x v="9"/>
    <s v="BONIFICACIÓN ESPECIAL DE RECREACIÓN"/>
    <s v="Nación"/>
    <x v="0"/>
    <s v="CSF"/>
    <n v="737581"/>
    <n v="0"/>
    <n v="737581"/>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21"/>
    <s v="INCAPACIDADES (NO DE PENSIONES)"/>
    <s v="Nación"/>
    <x v="0"/>
    <s v="CSF"/>
    <n v="0"/>
    <n v="369968"/>
    <n v="369968"/>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36"/>
    <s v="LICENCIAS DE MATERNIDAD Y PATERNIDAD (NO DE PENSIONES)"/>
    <s v="Nación"/>
    <x v="0"/>
    <s v="CSF"/>
    <n v="0"/>
    <n v="3876236"/>
    <n v="3876236"/>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4"/>
    <s v="SUELDO BÁSICO"/>
    <s v="Nación"/>
    <x v="0"/>
    <s v="CSF"/>
    <n v="66540465"/>
    <n v="514650"/>
    <n v="67055115"/>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6"/>
    <s v="BONIFICACIÓN POR SERVICIOS PRESTADOS"/>
    <s v="Nación"/>
    <x v="0"/>
    <s v="CSF"/>
    <n v="1507702"/>
    <n v="0"/>
    <n v="1507702"/>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7"/>
    <s v="PRIMA DE VACACIONES"/>
    <s v="Nación"/>
    <x v="0"/>
    <s v="CSF"/>
    <n v="8151699"/>
    <n v="0"/>
    <n v="8151699"/>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3"/>
    <s v="SUBSIDIO DE ALIMENTACIÓN"/>
    <s v="Nación"/>
    <x v="0"/>
    <s v="CSF"/>
    <n v="1756391"/>
    <n v="23056"/>
    <n v="1779447"/>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10"/>
    <s v="SUELDO DE VACACIONES"/>
    <s v="Nación"/>
    <x v="0"/>
    <s v="CSF"/>
    <n v="8100505"/>
    <n v="0"/>
    <n v="8100505"/>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8"/>
    <s v="PRIMA TÉCNICA NO SALARIAL"/>
    <s v="Nación"/>
    <x v="0"/>
    <s v="CSF"/>
    <n v="2240265"/>
    <n v="0"/>
    <n v="2240265"/>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5"/>
    <s v="AUXILIO DE TRANSPORTE "/>
    <s v="Nación"/>
    <x v="0"/>
    <s v="CSF"/>
    <n v="2478781"/>
    <n v="37713"/>
    <n v="2516494"/>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720"/>
    <n v="43854"/>
    <d v="2020-01-24T10:35:00"/>
    <s v="Gasto"/>
    <s v="Con Compromiso"/>
    <n v="19"/>
    <x v="22"/>
    <x v="15"/>
    <s v="APORTES AL ICBF"/>
    <s v="Nación"/>
    <x v="0"/>
    <s v="CSF"/>
    <n v="2639800"/>
    <n v="0"/>
    <n v="26398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1"/>
    <s v="PENSIONES"/>
    <s v="Nación"/>
    <x v="0"/>
    <s v="CSF"/>
    <n v="9151500"/>
    <n v="0"/>
    <n v="91515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3"/>
    <s v="APORTES AL SENA"/>
    <s v="Nación"/>
    <x v="0"/>
    <s v="CSF"/>
    <n v="1760400"/>
    <n v="0"/>
    <n v="17604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6"/>
    <s v="SALUD"/>
    <s v="Nación"/>
    <x v="0"/>
    <s v="CSF"/>
    <n v="6482500"/>
    <n v="0"/>
    <n v="64825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4"/>
    <s v="CAJAS DE COMPENSACIÓN FAMILIAR"/>
    <s v="Nación"/>
    <x v="0"/>
    <s v="CSF"/>
    <n v="3519200"/>
    <n v="0"/>
    <n v="35192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2"/>
    <s v="APORTES GENERALES AL SISTEMA DE RIESGOS LABORALES"/>
    <s v="Nación"/>
    <x v="0"/>
    <s v="CSF"/>
    <n v="1229600"/>
    <n v="0"/>
    <n v="12296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820"/>
    <n v="43872"/>
    <d v="2020-02-11T07:46:00"/>
    <s v="Gasto"/>
    <s v="Con Compromiso"/>
    <n v="19"/>
    <x v="22"/>
    <x v="18"/>
    <s v="SERVICIOS DE TRANSPORTE DE PASAJEROS"/>
    <s v="Nación"/>
    <x v="0"/>
    <s v="CSF"/>
    <n v="78400"/>
    <n v="0"/>
    <n v="78400"/>
    <n v="0"/>
    <s v="VIATICOS COMISION DIRECTOR TERRITORIAL A BOGOTA FEB. 12 Y 13 DE 2020"/>
    <n v="820"/>
    <s v="1920 "/>
    <s v="1920 "/>
    <s v="8320 "/>
    <s v="24902420 "/>
    <n v="0"/>
    <x v="0"/>
  </r>
  <r>
    <n v="820"/>
    <n v="43872"/>
    <d v="2020-02-11T07:46:00"/>
    <s v="Gasto"/>
    <s v="Con Compromiso"/>
    <n v="19"/>
    <x v="22"/>
    <x v="19"/>
    <s v="VIÁTICOS DE LOS FUNCIONARIOS EN COMISIÓN"/>
    <s v="Nación"/>
    <x v="0"/>
    <s v="CSF"/>
    <n v="258320"/>
    <n v="0"/>
    <n v="258320"/>
    <n v="0"/>
    <s v="VIATICOS COMISION DIRECTOR TERRITORIAL A BOGOTA FEB. 12 Y 13 DE 2020"/>
    <n v="820"/>
    <s v="1920 "/>
    <s v="1920 "/>
    <s v="8320 "/>
    <s v="24902420 "/>
    <n v="0"/>
    <x v="0"/>
  </r>
  <r>
    <n v="920"/>
    <n v="43872"/>
    <d v="2020-02-11T07:50:00"/>
    <s v="Gasto"/>
    <s v="Con Compromiso"/>
    <n v="19"/>
    <x v="22"/>
    <x v="19"/>
    <s v="VIÁTICOS DE LOS FUNCIONARIOS EN COMISIÓN"/>
    <s v="Propios"/>
    <x v="1"/>
    <s v="CSF"/>
    <n v="1627189"/>
    <n v="0"/>
    <n v="1627189"/>
    <n v="0"/>
    <s v="VIATICOS COMISION ING. SISTEMAS A UOC T. SANTANDER FEB. 17 - 26 DE 2020"/>
    <n v="920"/>
    <s v="2020 "/>
    <s v="1620 "/>
    <s v="8120 "/>
    <s v="24895220 "/>
    <n v="0"/>
    <x v="0"/>
  </r>
  <r>
    <n v="920"/>
    <n v="43872"/>
    <d v="2020-02-11T07:50:00"/>
    <s v="Gasto"/>
    <s v="Con Compromiso"/>
    <n v="19"/>
    <x v="22"/>
    <x v="18"/>
    <s v="SERVICIOS DE TRANSPORTE DE PASAJEROS"/>
    <s v="Propios"/>
    <x v="1"/>
    <s v="CSF"/>
    <n v="205000"/>
    <n v="0"/>
    <n v="205000"/>
    <n v="0"/>
    <s v="VIATICOS COMISION ING. SISTEMAS A UOC T. SANTANDER FEB. 17 - 26 DE 2020"/>
    <n v="920"/>
    <s v="2020 "/>
    <s v="1620 "/>
    <s v="8120 "/>
    <s v="24895220 "/>
    <n v="0"/>
    <x v="0"/>
  </r>
  <r>
    <n v="1020"/>
    <n v="43873"/>
    <d v="2020-02-12T08:51:00"/>
    <s v="Gasto"/>
    <s v="Con Compromiso"/>
    <n v="500"/>
    <x v="1"/>
    <x v="22"/>
    <s v="ADQUISICIÓN DE BIENES Y SERVICIOS - SERVICIO DE INFORMACIÓN CATASTRAL - ACTUALIZACIÓN  Y GESTIÓN CATASTRAL  NACIONAL"/>
    <s v="Nación"/>
    <x v="2"/>
    <s v="CSF"/>
    <n v="40345340"/>
    <n v="0"/>
    <n v="40345340"/>
    <n v="24807004"/>
    <s v="IE532 ASIGNACION PRESUPUESTO VIATICOS Y GASTOS DE COMISION PROCESO DE CONSERVACION CATASTRAL 2020 T. SANTANDER"/>
    <n v="1020"/>
    <s v="3120, 3220, 3420, 3520, 12620, 12920, 13020, 13120, 13220, 13320 "/>
    <s v="3520, 3620, 3920, 4020, 17820, 19120, 19220, 19320, 21320, 21420 "/>
    <s v="15820, 15920, 16220, 16320, 69820, 71120, 71220, 71320, 73220, 73320 "/>
    <s v="52240720, 52253320, 53675320, 53679220, 207248720, 211734620, 211736920, 211739820, 215457620, 215458420 "/>
    <n v="0"/>
    <x v="1"/>
  </r>
  <r>
    <n v="1120"/>
    <n v="43885"/>
    <d v="2020-02-24T08:21:00"/>
    <s v="Gasto"/>
    <s v="Con Compromiso"/>
    <n v="19"/>
    <x v="22"/>
    <x v="7"/>
    <s v="PRIMA DE VACACIONES"/>
    <s v="Nación"/>
    <x v="0"/>
    <s v="CSF"/>
    <n v="6890622"/>
    <n v="0"/>
    <n v="6890622"/>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21"/>
    <s v="INCAPACIDADES (NO DE PENSIONES)"/>
    <s v="Nación"/>
    <x v="0"/>
    <s v="CSF"/>
    <n v="0"/>
    <n v="1009004"/>
    <n v="1009004"/>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3"/>
    <s v="SUBSIDIO DE ALIMENTACIÓN"/>
    <s v="Nación"/>
    <x v="0"/>
    <s v="CSF"/>
    <n v="1685130"/>
    <n v="0"/>
    <n v="1685130"/>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9"/>
    <s v="BONIFICACIÓN ESPECIAL DE RECREACIÓN"/>
    <s v="Nación"/>
    <x v="0"/>
    <s v="CSF"/>
    <n v="687913"/>
    <n v="0"/>
    <n v="687913"/>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8"/>
    <s v="PRIMA TÉCNICA NO SALARIAL"/>
    <s v="Nación"/>
    <x v="0"/>
    <s v="CSF"/>
    <n v="2240265"/>
    <n v="0"/>
    <n v="2240265"/>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4"/>
    <s v="SUELDO BÁSICO"/>
    <s v="Nación"/>
    <x v="0"/>
    <s v="CSF"/>
    <n v="61009201"/>
    <n v="0"/>
    <n v="61009201"/>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5"/>
    <s v="AUXILIO DE TRANSPORTE "/>
    <s v="Nación"/>
    <x v="0"/>
    <s v="CSF"/>
    <n v="2500193"/>
    <n v="0"/>
    <n v="2500193"/>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10"/>
    <s v="SUELDO DE VACACIONES"/>
    <s v="Nación"/>
    <x v="0"/>
    <s v="CSF"/>
    <n v="8677898"/>
    <n v="0"/>
    <n v="8677898"/>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36"/>
    <s v="LICENCIAS DE MATERNIDAD Y PATERNIDAD (NO DE PENSIONES)"/>
    <s v="Nación"/>
    <x v="0"/>
    <s v="CSF"/>
    <n v="0"/>
    <n v="3876236"/>
    <n v="3876236"/>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6"/>
    <s v="BONIFICACIÓN POR SERVICIOS PRESTADOS"/>
    <s v="Nación"/>
    <x v="0"/>
    <s v="CSF"/>
    <n v="2085078"/>
    <n v="0"/>
    <n v="2085078"/>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220"/>
    <n v="43885"/>
    <d v="2020-02-24T11:46:00"/>
    <s v="Gasto"/>
    <s v="Con Compromiso"/>
    <n v="19"/>
    <x v="22"/>
    <x v="11"/>
    <s v="PENSIONES"/>
    <s v="Nación"/>
    <x v="0"/>
    <s v="CSF"/>
    <n v="9255200"/>
    <n v="0"/>
    <n v="92552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2"/>
    <s v="APORTES GENERALES AL SISTEMA DE RIESGOS LABORALES"/>
    <s v="Nación"/>
    <x v="0"/>
    <s v="CSF"/>
    <n v="1117500"/>
    <n v="0"/>
    <n v="11175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4"/>
    <s v="CAJAS DE COMPENSACIÓN FAMILIAR"/>
    <s v="Nación"/>
    <x v="0"/>
    <s v="CSF"/>
    <n v="3397200"/>
    <n v="0"/>
    <n v="33972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3"/>
    <s v="APORTES AL SENA"/>
    <s v="Nación"/>
    <x v="0"/>
    <s v="CSF"/>
    <n v="1699100"/>
    <n v="0"/>
    <n v="16991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6"/>
    <s v="SALUD"/>
    <s v="Nación"/>
    <x v="0"/>
    <s v="CSF"/>
    <n v="6555700"/>
    <n v="0"/>
    <n v="65557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5"/>
    <s v="APORTES AL ICBF"/>
    <s v="Nación"/>
    <x v="0"/>
    <s v="CSF"/>
    <n v="2548600"/>
    <n v="0"/>
    <n v="25486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320"/>
    <n v="43886"/>
    <d v="2020-02-25T09:22:00"/>
    <s v="Gasto"/>
    <s v="Generado"/>
    <n v="19"/>
    <x v="22"/>
    <x v="37"/>
    <s v="PRODUCTOS DE HORNOS DE COQUE; PRODUCTOS DE REFINACIÓN DE PETRÓLEO Y COMBUSTIBLE NUCLEAR"/>
    <s v="Nación"/>
    <x v="0"/>
    <s v="CSF"/>
    <n v="900000"/>
    <n v="0"/>
    <n v="900000"/>
    <n v="900000"/>
    <s v="SUMINISTRO COMBUSTIBLE VEHICULOS TERRITORIAL SANTANDER."/>
    <n v="1320"/>
    <s v="-0"/>
    <s v="-0"/>
    <s v="-0"/>
    <s v="-0"/>
    <n v="0"/>
    <x v="0"/>
  </r>
  <r>
    <n v="1420"/>
    <n v="43894"/>
    <d v="2020-03-04T09:07:00"/>
    <s v="Gasto"/>
    <s v="Con Compromiso"/>
    <n v="500"/>
    <x v="1"/>
    <x v="22"/>
    <s v="ADQUISICIÓN DE BIENES Y SERVICIOS - SERVICIO DE INFORMACIÓN CATASTRAL - ACTUALIZACIÓN  Y GESTIÓN CATASTRAL  NACIONAL"/>
    <s v="Nación"/>
    <x v="0"/>
    <s v="CSF"/>
    <n v="201742380"/>
    <n v="-26696736"/>
    <n v="175045644"/>
    <n v="0"/>
    <s v="IE913 ASIGN. PRESTACION DE SERVICIOS PERSONALES PARA REALIZAR ACTIVIDADES DE RECONOCIMIENTO PREDIAL URBANO Y RURAL PARA LA ATENCION DE TRAMITES EN LOS PROCESOS CATASTRALES DE LA DIRECCION TERRITORIAL SANTANDER Y SUS UOC"/>
    <n v="1420"/>
    <s v="7320, 7420, 7520, 7620, 7720, 7820, 8120 "/>
    <s v="7720, 8020, 8620, 8720, 9020, 9320, 9520 "/>
    <s v="36220, 36520, 37120, 43420, 43720, 44020, 44220, 44520, 49120, 49420, 50920, 51020, 51320, 51920, 59020, 59420, 59820, 60420, 60720, 60820, 61220, 61420, 70120, 70420, 71920, 72120, 72420, 72620 "/>
    <s v="119589920, 120868320, 121797920, 126807220, 127724620, 130854020, 132626820, 140089020, 143413320, 143417520, 148505120, 149542520, 149551320, 151002220, 173111320, 173127620, 175034720, 175822120, 177773120, 177779120, 177780420, 211031620, 211035820, 213884020, 213886320, 213891520, 213894820 "/>
    <n v="0"/>
    <x v="1"/>
  </r>
  <r>
    <n v="1520"/>
    <n v="43894"/>
    <d v="2020-03-04T09:13:00"/>
    <s v="Gasto"/>
    <s v="Con Compromiso"/>
    <n v="500"/>
    <x v="1"/>
    <x v="22"/>
    <s v="ADQUISICIÓN DE BIENES Y SERVICIOS - SERVICIO DE INFORMACIÓN CATASTRAL - ACTUALIZACIÓN  Y GESTIÓN CATASTRAL  NACIONAL"/>
    <s v="Nación"/>
    <x v="0"/>
    <s v="CSF"/>
    <n v="31382148"/>
    <n v="0"/>
    <n v="31382148"/>
    <n v="0"/>
    <s v="IE913 ASIGN. PRESTACION DE SERVICIOS PERSONALES PARA REALIZAR ACTIVIDADES DE APOYO EN OFICINA DENTRO DE LOS PROCESOS CATASTRALES EN LA DIRECCION TERRITORIAL SANTANDER Y SUS UOC"/>
    <n v="1520"/>
    <s v="3920, 4020, 4220 "/>
    <s v="5020, 5120, 5520 "/>
    <s v="25120, 25220, 25620, 33820, 34020, 34220, 49820, 49920, 50020, 60920, 62020, 73420, 73720 "/>
    <s v="82974420, 82983620, 87074920, 109580220, 109587620, 109926020, 145743620, 145745820, 145746520, 177774120, 179806820, 215460020, 217004820 "/>
    <n v="0"/>
    <x v="1"/>
  </r>
  <r>
    <n v="1620"/>
    <n v="43894"/>
    <d v="2020-03-04T09:19:00"/>
    <s v="Gasto"/>
    <s v="Con Compromiso"/>
    <n v="500"/>
    <x v="1"/>
    <x v="22"/>
    <s v="ADQUISICIÓN DE BIENES Y SERVICIOS - SERVICIO DE INFORMACIÓN CATASTRAL - ACTUALIZACIÓN  Y GESTIÓN CATASTRAL  NACIONAL"/>
    <s v="Nación"/>
    <x v="0"/>
    <s v="CSF"/>
    <n v="188292888"/>
    <n v="-11231508"/>
    <n v="177061380"/>
    <n v="0"/>
    <s v="IE913 ASIGN. PRESTACION DE SERVICIOS PERSONALES PARA REALIZAR ACTIVIDADES DE APOYO OPERATIVO EN  LOS PROCESOS CATASTRALES EN LA DIRECCION TERRITORIAL SANTANDER Y SUS UOC"/>
    <n v="1620"/>
    <s v="5620, 5720, 5820, 5920, 6020, 6120, 6220, 6320, 6420, 6520, 6620, 6720 "/>
    <s v="7120, 7320, 8120, 8220, 8420, 8520, 8820, 8920, 9120, 9220, 9420, 12820 "/>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
    <n v="0"/>
    <x v="1"/>
  </r>
  <r>
    <n v="1720"/>
    <n v="43894"/>
    <d v="2020-03-04T09:26:00"/>
    <s v="Gasto"/>
    <s v="Con Compromiso"/>
    <n v="500"/>
    <x v="1"/>
    <x v="22"/>
    <s v="ADQUISICIÓN DE BIENES Y SERVICIOS - SERVICIO DE INFORMACIÓN CATASTRAL - ACTUALIZACIÓN  Y GESTIÓN CATASTRAL  NACIONAL"/>
    <s v="Nación"/>
    <x v="0"/>
    <s v="CSF"/>
    <n v="19352469"/>
    <n v="-1154358"/>
    <n v="18198111"/>
    <n v="0"/>
    <s v="IE913 ASIGN. PRESTACION DE SERVICIOS  DE APOYO A LA GESTION EN VENTANILLA PARA ATENCION AL PUBLICO EN  LOS PROCESOS CATASTRALES DE LA DIRECCION TERRITORIAL SANTANDER Y SUS UOC"/>
    <n v="1720"/>
    <s v="6820 "/>
    <s v="8320 "/>
    <s v="36820, 44720, 59320, 72220 "/>
    <s v="120892620, 140090320, 173125120, 213887520 "/>
    <n v="0"/>
    <x v="1"/>
  </r>
  <r>
    <n v="1820"/>
    <n v="43894"/>
    <d v="2020-03-04T09:30:00"/>
    <s v="Gasto"/>
    <s v="Con Compromiso"/>
    <n v="500"/>
    <x v="1"/>
    <x v="22"/>
    <s v="ADQUISICIÓN DE BIENES Y SERVICIOS - SERVICIO DE INFORMACIÓN CATASTRAL - ACTUALIZACIÓN  Y GESTIÓN CATASTRAL  NACIONAL"/>
    <s v="Nación"/>
    <x v="0"/>
    <s v="CSF"/>
    <n v="59075958"/>
    <n v="-1629681"/>
    <n v="57446277"/>
    <n v="0"/>
    <s v="IE913 ASIGN. PRESTACION DE SERVICIOS  DE APOYO A LA GESTION DESARROLLADA EN PROCESOS CATASTRALES DE LA DIRECCION TERRITORIAL SANTANDER Y SUS UOC"/>
    <n v="1820"/>
    <s v="4720, 4820, 4920 "/>
    <s v="5220, 5620, 7220 "/>
    <s v="25320, 25720, 33920, 34120, 35720, 44320, 49720, 50620, 58920, 59120, 60520, 69920, 71620, 72920 "/>
    <s v="82986420, 88560620, 109585520, 109591120, 118997320, 138921420, 145741120, 148493220, 173109520, 173133120, 177771420, 211029920, 213873420, 214360120 "/>
    <n v="0"/>
    <x v="1"/>
  </r>
  <r>
    <n v="1920"/>
    <n v="43894"/>
    <d v="2020-03-04T09:37:00"/>
    <s v="Gasto"/>
    <s v="Con Compromiso"/>
    <n v="500"/>
    <x v="1"/>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n v="1920"/>
    <s v="6920 "/>
    <s v="7020 "/>
    <s v="35520, 50120, 61520, 71420 "/>
    <s v="116296720, 149907220, 178319920, 213864920 "/>
    <n v="0"/>
    <x v="1"/>
  </r>
  <r>
    <n v="2020"/>
    <n v="43894"/>
    <d v="2020-03-04T09:43:00"/>
    <s v="Gasto"/>
    <s v="Con Compromiso"/>
    <n v="500"/>
    <x v="1"/>
    <x v="22"/>
    <s v="ADQUISICIÓN DE BIENES Y SERVICIOS - SERVICIO DE INFORMACIÓN CATASTRAL - ACTUALIZACIÓN  Y GESTIÓN CATASTRAL  NACIONAL"/>
    <s v="Nación"/>
    <x v="2"/>
    <s v="CSF"/>
    <n v="29500000"/>
    <n v="0"/>
    <n v="29500000"/>
    <n v="7241667"/>
    <s v="IE914 ASIGN. MANUTENCION Y PRESTACION DE SERVICIOS  PERSONALES PARA ADELANTAR ACTIVIDADES DE RECONOCIMIENTO PREDIAL URBANO Y RURAL, EN ATENCION A LOS REQUERIMIENTOS ADMINISTRATIVOS Y JUDICIALES DEL PROCESO DE RESTITUCION DE TIERRAS EN LA DIRECCION TE"/>
    <n v="2020"/>
    <s v="9120 "/>
    <s v="15620 "/>
    <s v="61320, 62620, 70820 "/>
    <s v="184608020, 184609420, 211040620 "/>
    <n v="0"/>
    <x v="1"/>
  </r>
  <r>
    <n v="2120"/>
    <n v="43903"/>
    <d v="2020-03-13T15:33:00"/>
    <s v="Gasto"/>
    <s v="Anulado"/>
    <n v="19"/>
    <x v="22"/>
    <x v="19"/>
    <s v="VIÁTICOS DE LOS FUNCIONARIOS EN COMISIÓN"/>
    <s v="Propios"/>
    <x v="1"/>
    <s v="CSF"/>
    <n v="3616480"/>
    <n v="-3616480"/>
    <n v="0"/>
    <n v="0"/>
    <s v="GASTOS COMISION DIRECTOR TERRITORIAL SANTANDER RESOLUCION 256 (02-03-2020)"/>
    <n v="2120"/>
    <s v="-0"/>
    <s v="-0"/>
    <s v="-0"/>
    <s v="-0"/>
    <n v="0"/>
    <x v="0"/>
  </r>
  <r>
    <n v="2120"/>
    <n v="43903"/>
    <d v="2020-03-13T15:33:00"/>
    <s v="Gasto"/>
    <s v="Anulado"/>
    <n v="19"/>
    <x v="22"/>
    <x v="18"/>
    <s v="SERVICIOS DE TRANSPORTE DE PASAJEROS"/>
    <s v="Propios"/>
    <x v="1"/>
    <s v="CSF"/>
    <n v="313600"/>
    <n v="-313600"/>
    <n v="0"/>
    <n v="0"/>
    <s v="GASTOS COMISION DIRECTOR TERRITORIAL SANTANDER RESOLUCION 256 (02-03-2020)"/>
    <n v="2120"/>
    <s v="-0"/>
    <s v="-0"/>
    <s v="-0"/>
    <s v="-0"/>
    <n v="0"/>
    <x v="0"/>
  </r>
  <r>
    <n v="2220"/>
    <n v="43908"/>
    <d v="2020-03-18T07:37:00"/>
    <s v="Gasto"/>
    <s v="Con Compromiso"/>
    <n v="19"/>
    <x v="22"/>
    <x v="20"/>
    <s v="IMPUESTO DE INDUSTRIA Y COMERCIO"/>
    <s v="Propios"/>
    <x v="1"/>
    <s v="CSF"/>
    <n v="33923000"/>
    <n v="0"/>
    <n v="33923000"/>
    <n v="0"/>
    <s v="ASIGN. PPTAL. PG. IMPTO. INDUSTRIA Y COMERCIO MPIO. B/MANGA. AÑO 2019"/>
    <n v="2220"/>
    <s v="3820 "/>
    <s v="4320 "/>
    <s v="16620 "/>
    <s v="59962720 "/>
    <n v="0"/>
    <x v="0"/>
  </r>
  <r>
    <n v="2320"/>
    <n v="43909"/>
    <d v="2020-03-19T14:04:00"/>
    <s v="Gasto"/>
    <s v="Con Compromiso"/>
    <n v="19"/>
    <x v="22"/>
    <x v="5"/>
    <s v="AUXILIO DE TRANSPORTE "/>
    <s v="Nación"/>
    <x v="0"/>
    <s v="CSF"/>
    <n v="2509639"/>
    <n v="0"/>
    <n v="2509639"/>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8"/>
    <s v="PRIMA TÉCNICA NO SALARIAL"/>
    <s v="Nación"/>
    <x v="0"/>
    <s v="CSF"/>
    <n v="2584371"/>
    <n v="0"/>
    <n v="2584371"/>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4"/>
    <s v="SUELDO BÁSICO"/>
    <s v="Nación"/>
    <x v="0"/>
    <s v="CSF"/>
    <n v="71195264"/>
    <n v="0"/>
    <n v="71195264"/>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26"/>
    <s v="PRIMA DE SERVICIO"/>
    <s v="Nación"/>
    <x v="0"/>
    <s v="CSF"/>
    <n v="567903"/>
    <n v="0"/>
    <n v="567903"/>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6"/>
    <s v="BONIFICACIÓN POR SERVICIOS PRESTADOS"/>
    <s v="Nación"/>
    <x v="0"/>
    <s v="CSF"/>
    <n v="2684292"/>
    <n v="0"/>
    <n v="2684292"/>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39"/>
    <s v="INDEMNIZACIÓN POR VACACIONES"/>
    <s v="Nación"/>
    <x v="0"/>
    <s v="CSF"/>
    <n v="302881"/>
    <n v="0"/>
    <n v="302881"/>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36"/>
    <s v="LICENCIAS DE MATERNIDAD Y PATERNIDAD (NO DE PENSIONES)"/>
    <s v="Nación"/>
    <x v="0"/>
    <s v="CSF"/>
    <n v="0"/>
    <n v="1399790"/>
    <n v="1399790"/>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3"/>
    <s v="SUBSIDIO DE ALIMENTACIÓN"/>
    <s v="Nación"/>
    <x v="0"/>
    <s v="CSF"/>
    <n v="1926975"/>
    <n v="0"/>
    <n v="1926975"/>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7"/>
    <s v="PRIMA DE VACACIONES"/>
    <s v="Nación"/>
    <x v="0"/>
    <s v="CSF"/>
    <n v="8806926"/>
    <n v="0"/>
    <n v="8806926"/>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10"/>
    <s v="SUELDO DE VACACIONES"/>
    <s v="Nación"/>
    <x v="0"/>
    <s v="CSF"/>
    <n v="10408289"/>
    <n v="0"/>
    <n v="10408289"/>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9"/>
    <s v="BONIFICACIÓN ESPECIAL DE RECREACIÓN"/>
    <s v="Nación"/>
    <x v="0"/>
    <s v="CSF"/>
    <n v="758613"/>
    <n v="0"/>
    <n v="758613"/>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21"/>
    <s v="INCAPACIDADES (NO DE PENSIONES)"/>
    <s v="Nación"/>
    <x v="0"/>
    <s v="CSF"/>
    <n v="0"/>
    <n v="837237"/>
    <n v="837237"/>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420"/>
    <n v="43909"/>
    <d v="2020-03-19T14:14:00"/>
    <s v="Gasto"/>
    <s v="Con Compromiso"/>
    <n v="19"/>
    <x v="22"/>
    <x v="16"/>
    <s v="SALUD"/>
    <s v="Nación"/>
    <x v="0"/>
    <s v="CSF"/>
    <n v="6826900"/>
    <n v="0"/>
    <n v="68269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2"/>
    <s v="APORTES GENERALES AL SISTEMA DE RIESGOS LABORALES"/>
    <s v="Nación"/>
    <x v="0"/>
    <s v="CSF"/>
    <n v="1240500"/>
    <n v="0"/>
    <n v="12405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3"/>
    <s v="APORTES AL SENA"/>
    <s v="Nación"/>
    <x v="0"/>
    <s v="CSF"/>
    <n v="1839700"/>
    <n v="0"/>
    <n v="18397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1"/>
    <s v="PENSIONES"/>
    <s v="Nación"/>
    <x v="0"/>
    <s v="CSF"/>
    <n v="9637500"/>
    <n v="0"/>
    <n v="96375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4"/>
    <s v="CAJAS DE COMPENSACIÓN FAMILIAR"/>
    <s v="Nación"/>
    <x v="0"/>
    <s v="CSF"/>
    <n v="3677700"/>
    <n v="0"/>
    <n v="36777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5"/>
    <s v="APORTES AL ICBF"/>
    <s v="Nación"/>
    <x v="0"/>
    <s v="CSF"/>
    <n v="2759300"/>
    <n v="0"/>
    <n v="27593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520"/>
    <n v="43934"/>
    <d v="2020-04-13T09:47:00"/>
    <s v="Gasto"/>
    <s v="Con Compromiso"/>
    <n v="200"/>
    <x v="3"/>
    <x v="25"/>
    <s v="ADQUISICIÓN DE BIENES Y SERVICIOS - SERVICIO DE IMPLEMENTACIÓN SISTEMAS DE GESTIÓN - FORTALECIMIENTO DE LA GESTIÓN INSTITUCIONAL DEL IGAC A NIVEL   NACIONAL"/>
    <s v="Propios"/>
    <x v="1"/>
    <s v="CSF"/>
    <n v="24269760"/>
    <n v="0"/>
    <n v="24269760"/>
    <n v="6067440"/>
    <s v="ASIGN. PPTAL. IMPLEMENTACIÓN SISTEMAS DE GESTIÓN - FORTALECIMIENTO DE LA GESTIÓN INSTITUCIONAL DEL IGAC A NIVEL NACIONAL"/>
    <n v="2520"/>
    <s v="11020 "/>
    <s v="-0"/>
    <s v="-0"/>
    <s v="-0"/>
    <n v="0"/>
    <x v="1"/>
  </r>
  <r>
    <n v="2620"/>
    <n v="43944"/>
    <d v="2020-04-23T10:46:00"/>
    <s v="Gasto"/>
    <s v="Con Compromiso"/>
    <n v="19"/>
    <x v="22"/>
    <x v="5"/>
    <s v="AUXILIO DE TRANSPORTE "/>
    <s v="Nación"/>
    <x v="0"/>
    <s v="CSF"/>
    <n v="2266216"/>
    <n v="0"/>
    <n v="2266216"/>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21"/>
    <s v="INCAPACIDADES (NO DE PENSIONES)"/>
    <s v="Nación"/>
    <x v="0"/>
    <s v="CSF"/>
    <n v="0"/>
    <n v="325990"/>
    <n v="325990"/>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4"/>
    <s v="SUELDO BÁSICO"/>
    <s v="Nación"/>
    <x v="0"/>
    <s v="CSF"/>
    <n v="67598933"/>
    <n v="0"/>
    <n v="67598933"/>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8"/>
    <s v="PRIMA TÉCNICA NO SALARIAL"/>
    <s v="Nación"/>
    <x v="0"/>
    <s v="CSF"/>
    <n v="2354967"/>
    <n v="0"/>
    <n v="2354967"/>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3"/>
    <s v="SUBSIDIO DE ALIMENTACIÓN"/>
    <s v="Nación"/>
    <x v="0"/>
    <s v="CSF"/>
    <n v="1603978"/>
    <n v="0"/>
    <n v="1603978"/>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6"/>
    <s v="BONIFICACIÓN POR SERVICIOS PRESTADOS"/>
    <s v="Nación"/>
    <x v="0"/>
    <s v="CSF"/>
    <n v="3884859"/>
    <n v="0"/>
    <n v="3884859"/>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720"/>
    <n v="43944"/>
    <d v="2020-04-23T12:04:00"/>
    <s v="Gasto"/>
    <s v="Con Compromiso"/>
    <n v="19"/>
    <x v="22"/>
    <x v="11"/>
    <s v="PENSIONES"/>
    <s v="Nación"/>
    <x v="0"/>
    <s v="CSF"/>
    <n v="1784200"/>
    <n v="0"/>
    <n v="17842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4"/>
    <s v="CAJAS DE COMPENSACIÓN FAMILIAR"/>
    <s v="Nación"/>
    <x v="0"/>
    <s v="CSF"/>
    <n v="3286500"/>
    <n v="0"/>
    <n v="32865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2"/>
    <s v="APORTES GENERALES AL SISTEMA DE RIESGOS LABORALES"/>
    <s v="Nación"/>
    <x v="0"/>
    <s v="CSF"/>
    <n v="1224200"/>
    <n v="0"/>
    <n v="12242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5"/>
    <s v="APORTES AL ICBF"/>
    <s v="Nación"/>
    <x v="0"/>
    <s v="CSF"/>
    <n v="2465900"/>
    <n v="0"/>
    <n v="24659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3"/>
    <s v="APORTES AL SENA"/>
    <s v="Nación"/>
    <x v="0"/>
    <s v="CSF"/>
    <n v="1644100"/>
    <n v="0"/>
    <n v="16441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6"/>
    <s v="SALUD"/>
    <s v="Nación"/>
    <x v="0"/>
    <s v="CSF"/>
    <n v="6737300"/>
    <n v="0"/>
    <n v="67373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820"/>
    <n v="43949"/>
    <d v="2020-04-28T13:56:00"/>
    <s v="Gasto"/>
    <s v="Con Compromiso"/>
    <n v="19"/>
    <x v="22"/>
    <x v="16"/>
    <s v="SALUD"/>
    <s v="Nación"/>
    <x v="0"/>
    <s v="CSF"/>
    <n v="522200"/>
    <n v="0"/>
    <n v="5222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5"/>
    <s v="APORTES AL ICBF"/>
    <s v="Nación"/>
    <x v="0"/>
    <s v="CSF"/>
    <n v="85300"/>
    <n v="0"/>
    <n v="853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3"/>
    <s v="APORTES AL SENA"/>
    <s v="Nación"/>
    <x v="0"/>
    <s v="CSF"/>
    <n v="58700"/>
    <n v="0"/>
    <n v="587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1"/>
    <s v="PENSIONES"/>
    <s v="Nación"/>
    <x v="0"/>
    <s v="CSF"/>
    <n v="740500"/>
    <n v="0"/>
    <n v="7405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2"/>
    <s v="APORTES GENERALES AL SISTEMA DE RIESGOS LABORALES"/>
    <s v="Nación"/>
    <x v="0"/>
    <s v="CSF"/>
    <n v="106300"/>
    <n v="0"/>
    <n v="1063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4"/>
    <s v="CAJAS DE COMPENSACIÓN FAMILIAR"/>
    <s v="Nación"/>
    <x v="0"/>
    <s v="CSF"/>
    <n v="113400"/>
    <n v="0"/>
    <n v="1134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920"/>
    <n v="43962"/>
    <d v="2020-05-11T14:36:00"/>
    <s v="Gasto"/>
    <s v="Con Compromiso"/>
    <n v="19"/>
    <x v="22"/>
    <x v="11"/>
    <s v="PENSIONES"/>
    <s v="Nación"/>
    <x v="0"/>
    <s v="CSF"/>
    <n v="35100"/>
    <n v="0"/>
    <n v="351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2"/>
    <s v="APORTES GENERALES AL SISTEMA DE RIESGOS LABORALES"/>
    <s v="Nación"/>
    <x v="0"/>
    <s v="CSF"/>
    <n v="37600"/>
    <n v="0"/>
    <n v="376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5"/>
    <s v="APORTES AL ICBF"/>
    <s v="Nación"/>
    <x v="0"/>
    <s v="CSF"/>
    <n v="38300"/>
    <n v="0"/>
    <n v="383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3"/>
    <s v="APORTES AL SENA"/>
    <s v="Nación"/>
    <x v="0"/>
    <s v="CSF"/>
    <n v="24000"/>
    <n v="0"/>
    <n v="240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6"/>
    <s v="SALUD"/>
    <s v="Nación"/>
    <x v="0"/>
    <s v="CSF"/>
    <n v="94700"/>
    <n v="0"/>
    <n v="947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4"/>
    <s v="CAJAS DE COMPENSACIÓN FAMILIAR"/>
    <s v="Nación"/>
    <x v="0"/>
    <s v="CSF"/>
    <n v="52000"/>
    <n v="0"/>
    <n v="52000"/>
    <n v="0"/>
    <s v="COMPLEMENTO VR. PLANILLAS RETROACTIVO APORTES NOMINA ENERO Y FEBRERO DE 2020"/>
    <n v="3120"/>
    <s v="8420 "/>
    <s v="-0"/>
    <s v="34520, 34620, 34720, 34820, 34920, 35020, 35120, 35220, 35320 "/>
    <s v="116006720, 116006820, 116006920, 116007020, 116007120, 116007220, 116007320, 116007420, 116007520 "/>
    <n v="0"/>
    <x v="0"/>
  </r>
  <r>
    <n v="3020"/>
    <n v="43972"/>
    <d v="2020-05-21T09:14:00"/>
    <s v="Gasto"/>
    <s v="Con Compromiso"/>
    <n v="19"/>
    <x v="22"/>
    <x v="4"/>
    <s v="SUELDO BÁSICO"/>
    <s v="Nación"/>
    <x v="0"/>
    <s v="CSF"/>
    <n v="75920576"/>
    <n v="0"/>
    <n v="75920576"/>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3"/>
    <s v="SUBSIDIO DE ALIMENTACIÓN"/>
    <s v="Nación"/>
    <x v="0"/>
    <s v="CSF"/>
    <n v="1980737"/>
    <n v="0"/>
    <n v="1980737"/>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5"/>
    <s v="AUXILIO DE TRANSPORTE "/>
    <s v="Nación"/>
    <x v="0"/>
    <s v="CSF"/>
    <n v="2773630"/>
    <n v="0"/>
    <n v="2773630"/>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10"/>
    <s v="SUELDO DE VACACIONES"/>
    <s v="Nación"/>
    <x v="0"/>
    <s v="CSF"/>
    <n v="3968852"/>
    <n v="0"/>
    <n v="3968852"/>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21"/>
    <s v="INCAPACIDADES (NO DE PENSIONES)"/>
    <s v="Nación"/>
    <x v="0"/>
    <s v="CSF"/>
    <n v="0"/>
    <n v="46490"/>
    <n v="46490"/>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6"/>
    <s v="BONIFICACIÓN POR SERVICIOS PRESTADOS"/>
    <s v="Nación"/>
    <x v="0"/>
    <s v="CSF"/>
    <n v="1690393"/>
    <n v="0"/>
    <n v="1690393"/>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7"/>
    <s v="PRIMA DE VACACIONES"/>
    <s v="Nación"/>
    <x v="0"/>
    <s v="CSF"/>
    <n v="3791158"/>
    <n v="0"/>
    <n v="3791158"/>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9"/>
    <s v="BONIFICACIÓN ESPECIAL DE RECREACIÓN"/>
    <s v="Nación"/>
    <x v="0"/>
    <s v="CSF"/>
    <n v="302934"/>
    <n v="0"/>
    <n v="302934"/>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8"/>
    <s v="PRIMA TÉCNICA NO SALARIAL"/>
    <s v="Nación"/>
    <x v="0"/>
    <s v="CSF"/>
    <n v="2354967"/>
    <n v="0"/>
    <n v="2354967"/>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120"/>
    <n v="43972"/>
    <d v="2020-05-21T09:22:00"/>
    <s v="Gasto"/>
    <s v="Con Compromiso"/>
    <n v="19"/>
    <x v="22"/>
    <x v="12"/>
    <s v="APORTES GENERALES AL SISTEMA DE RIESGOS LABORALES"/>
    <s v="Nación"/>
    <x v="0"/>
    <s v="CSF"/>
    <n v="1354100"/>
    <n v="0"/>
    <n v="13541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5"/>
    <s v="APORTES AL ICBF"/>
    <s v="Nación"/>
    <x v="0"/>
    <s v="CSF"/>
    <n v="2577700"/>
    <n v="0"/>
    <n v="25777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1"/>
    <s v="PENSIONES"/>
    <s v="Nación"/>
    <x v="0"/>
    <s v="CSF"/>
    <n v="9318900"/>
    <n v="0"/>
    <n v="93189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6"/>
    <s v="SALUD"/>
    <s v="Nación"/>
    <x v="0"/>
    <s v="CSF"/>
    <n v="6601600"/>
    <n v="0"/>
    <n v="66016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4"/>
    <s v="CAJAS DE COMPENSACIÓN FAMILIAR"/>
    <s v="Nación"/>
    <x v="0"/>
    <s v="CSF"/>
    <n v="3435400"/>
    <n v="0"/>
    <n v="34354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3"/>
    <s v="APORTES AL SENA"/>
    <s v="Nación"/>
    <x v="0"/>
    <s v="CSF"/>
    <n v="1718300"/>
    <n v="0"/>
    <n v="17183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220"/>
    <n v="43972"/>
    <d v="2020-05-21T15:34:00"/>
    <s v="Gasto"/>
    <s v="Con Compromiso"/>
    <n v="510"/>
    <x v="2"/>
    <x v="23"/>
    <s v="ADQUISICIÓN DE BIENES Y SERVICIOS - SERVICIO DE AVALÚOS - ACTUALIZACIÓN  Y GESTIÓN CATASTRAL  NACIONAL"/>
    <s v="Propios"/>
    <x v="1"/>
    <s v="CSF"/>
    <n v="31807890"/>
    <n v="0"/>
    <n v="31807890"/>
    <n v="10602630"/>
    <s v="CI 22 - IE1211 ASIGNAC. PRESUPUESTO CONTROL DE CALIDAD AVALUOS COMERCIALES 2020"/>
    <n v="2920"/>
    <s v="11120 "/>
    <s v="21920 "/>
    <s v="73820 "/>
    <s v="217006720 "/>
    <n v="0"/>
    <x v="1"/>
  </r>
  <r>
    <n v="3320"/>
    <n v="43972"/>
    <d v="2020-05-21T15:35:00"/>
    <s v="Gasto"/>
    <s v="Con Compromiso"/>
    <n v="510"/>
    <x v="2"/>
    <x v="23"/>
    <s v="ADQUISICIÓN DE BIENES Y SERVICIOS - SERVICIO DE AVALÚOS - ACTUALIZACIÓN  Y GESTIÓN CATASTRAL  NACIONAL"/>
    <s v="Propios"/>
    <x v="1"/>
    <s v="CSF"/>
    <n v="3000000"/>
    <n v="0"/>
    <n v="3000000"/>
    <n v="0"/>
    <s v="CI 22 - IE1211 ASIGNAC. PRESUPUESTO GAST. DE MANUTENCION AVALUOS COMERCIALES 2020"/>
    <n v="3020"/>
    <s v="11220 "/>
    <s v="17720 "/>
    <s v="69720 "/>
    <s v="194668720 "/>
    <n v="0"/>
    <x v="1"/>
  </r>
  <r>
    <n v="3420"/>
    <n v="43972"/>
    <d v="2020-05-21T15:36:00"/>
    <s v="Gasto"/>
    <s v="Con Compromiso"/>
    <n v="500"/>
    <x v="1"/>
    <x v="22"/>
    <s v="ADQUISICIÓN DE BIENES Y SERVICIOS - SERVICIO DE INFORMACIÓN CATASTRAL - ACTUALIZACIÓN  Y GESTIÓN CATASTRAL  NACIONAL"/>
    <s v="Nación"/>
    <x v="0"/>
    <s v="CSF"/>
    <n v="15562038"/>
    <n v="0"/>
    <n v="15562038"/>
    <n v="0"/>
    <s v="MEMORANDO IE1666 EJECUTAR PROCESOS  DE CONSERVACION CATASTRAL"/>
    <n v="3420"/>
    <s v="9520, 9620 "/>
    <s v="16120, 16220 "/>
    <s v="61720, 61920, 70620, 72820 "/>
    <s v="178316320, 178327320, 211038620, 214352220 "/>
    <n v="0"/>
    <x v="1"/>
  </r>
  <r>
    <n v="3520"/>
    <n v="43984"/>
    <d v="2020-06-02T15:31:00"/>
    <s v="Gasto"/>
    <s v="Con Compromiso"/>
    <n v="19"/>
    <x v="22"/>
    <x v="26"/>
    <s v="PRIMA DE SERVICIO"/>
    <s v="Nación"/>
    <x v="0"/>
    <s v="CSF"/>
    <n v="84654947"/>
    <n v="0"/>
    <n v="84654947"/>
    <n v="0"/>
    <s v="PRIMA DE SERVICIOS 2020"/>
    <n v="3520"/>
    <s v="9820 "/>
    <s v="-0"/>
    <s v="44920, 45020, 45120, 45220, 45320, 45420, 45520, 45620, 45720, 45820, 45920, 46020, 46120, 46220, 46320, 46420, 46520, 46620, 46720, 46820, 46920, 47020, 47120, 47220, 47320, 47420, 47520, 47620, 47720, 47820, 47920, 48020, 48120, 48220, 48320, 48420, 48520, 48620, 48720, 48820, 48920, 49020 "/>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
    <n v="0"/>
    <x v="0"/>
  </r>
  <r>
    <n v="3620"/>
    <n v="43999"/>
    <d v="2020-06-17T18:41:00"/>
    <s v="Gasto"/>
    <s v="Con Compromiso"/>
    <n v="500"/>
    <x v="1"/>
    <x v="22"/>
    <s v="ADQUISICIÓN DE BIENES Y SERVICIOS - SERVICIO DE INFORMACIÓN CATASTRAL - ACTUALIZACIÓN  Y GESTIÓN CATASTRAL  NACIONAL"/>
    <s v="Nación"/>
    <x v="0"/>
    <s v="CSF"/>
    <n v="21471996"/>
    <n v="0"/>
    <n v="21471996"/>
    <n v="770790"/>
    <s v="IE289 PREST. DE SERV. PERSONALES PARA REALIZAR ACTIVIDADES DE  APOYO   PARA  OFICINA Y TERRENO  (URBANO - RURAL) DENTRO DE LOS PROCESOS  DE CONSERVACION CATASTRAL EN LA DIRECCIÓN TERRITORIAL SANTANDER Y SUS UOC"/>
    <n v="3620"/>
    <s v="10820, 10920 "/>
    <s v="16920, 17020 "/>
    <s v="62320, 62420, 70520, 71520 "/>
    <s v="184605320, 184606020, 211036920, 213870020 "/>
    <n v="0"/>
    <x v="1"/>
  </r>
  <r>
    <n v="3720"/>
    <n v="43999"/>
    <d v="2020-06-17T18:42:00"/>
    <s v="Gasto"/>
    <s v="Con Compromiso"/>
    <n v="500"/>
    <x v="1"/>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n v="3720"/>
    <s v="11720 "/>
    <s v="20820 "/>
    <s v="72720 "/>
    <s v="213895720 "/>
    <n v="0"/>
    <x v="1"/>
  </r>
  <r>
    <n v="3820"/>
    <n v="44000"/>
    <d v="2020-06-18T15:07:00"/>
    <s v="Gasto"/>
    <s v="Con Compromiso"/>
    <n v="19"/>
    <x v="22"/>
    <x v="6"/>
    <s v="BONIFICACIÓN POR SERVICIOS PRESTADOS"/>
    <s v="Nación"/>
    <x v="0"/>
    <s v="CSF"/>
    <n v="3129792"/>
    <n v="0"/>
    <n v="3129792"/>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8"/>
    <s v="PRIMA TÉCNICA NO SALARIAL"/>
    <s v="Nación"/>
    <x v="0"/>
    <s v="CSF"/>
    <n v="2354967"/>
    <n v="0"/>
    <n v="2354967"/>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4"/>
    <s v="SUELDO BÁSICO"/>
    <s v="Nación"/>
    <x v="0"/>
    <s v="CSF"/>
    <n v="73131567"/>
    <n v="0"/>
    <n v="73131567"/>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3"/>
    <s v="SUBSIDIO DE ALIMENTACIÓN"/>
    <s v="Nación"/>
    <x v="0"/>
    <s v="CSF"/>
    <n v="2015990"/>
    <n v="0"/>
    <n v="2015990"/>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7"/>
    <s v="PRIMA DE VACACIONES"/>
    <s v="Nación"/>
    <x v="0"/>
    <s v="CSF"/>
    <n v="8849942"/>
    <n v="0"/>
    <n v="8849942"/>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10"/>
    <s v="SUELDO DE VACACIONES"/>
    <s v="Nación"/>
    <x v="0"/>
    <s v="CSF"/>
    <n v="9011231"/>
    <n v="0"/>
    <n v="9011231"/>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5"/>
    <s v="AUXILIO DE TRANSPORTE "/>
    <s v="Nación"/>
    <x v="0"/>
    <s v="CSF"/>
    <n v="2828486"/>
    <n v="0"/>
    <n v="2828486"/>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9"/>
    <s v="BONIFICACIÓN ESPECIAL DE RECREACIÓN"/>
    <s v="Nación"/>
    <x v="0"/>
    <s v="CSF"/>
    <n v="644153"/>
    <n v="0"/>
    <n v="644153"/>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920"/>
    <n v="44000"/>
    <d v="2020-06-18T16:02:00"/>
    <s v="Gasto"/>
    <s v="Con Compromiso"/>
    <n v="19"/>
    <x v="22"/>
    <x v="16"/>
    <s v="SALUD"/>
    <s v="Nación"/>
    <x v="0"/>
    <s v="CSF"/>
    <n v="6840300"/>
    <n v="0"/>
    <n v="68403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5"/>
    <s v="APORTES AL ICBF"/>
    <s v="Nación"/>
    <x v="0"/>
    <s v="CSF"/>
    <n v="5407700"/>
    <n v="0"/>
    <n v="54077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3"/>
    <s v="APORTES AL SENA"/>
    <s v="Nación"/>
    <x v="0"/>
    <s v="CSF"/>
    <n v="3606000"/>
    <n v="0"/>
    <n v="36060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4"/>
    <s v="CAJAS DE COMPENSACIÓN FAMILIAR"/>
    <s v="Nación"/>
    <x v="0"/>
    <s v="CSF"/>
    <n v="7209100"/>
    <n v="0"/>
    <n v="72091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1"/>
    <s v="PENSIONES"/>
    <s v="Nación"/>
    <x v="0"/>
    <s v="CSF"/>
    <n v="9656000"/>
    <n v="0"/>
    <n v="96560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2"/>
    <s v="APORTES GENERALES AL SISTEMA DE RIESGOS LABORALES"/>
    <s v="Nación"/>
    <x v="0"/>
    <s v="CSF"/>
    <n v="1285400"/>
    <n v="0"/>
    <n v="12854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4020"/>
    <n v="44007"/>
    <d v="2020-06-25T08:21:00"/>
    <s v="Gasto"/>
    <s v="Con Compromiso"/>
    <n v="200"/>
    <x v="3"/>
    <x v="27"/>
    <s v="ADQUISICIÓN DE BIENES Y SERVICIOS - SEDES MANTENIDAS - FORTALECIMIENTO DE LA INFRAESTRUCTURA FÍSICA DEL IGAC A NIVEL  NACIONAL"/>
    <s v="Nación"/>
    <x v="0"/>
    <s v="CSF"/>
    <n v="5941420"/>
    <n v="1600909"/>
    <n v="7542329"/>
    <n v="527989"/>
    <s v="ASIGN. PPTAL. P/INSTALACION VENTANILLAS DT. SANTANDER, UOC BARRANCABERMEJA, SAN GIL Y VELEZ"/>
    <n v="4020"/>
    <s v="12820 "/>
    <s v="-0"/>
    <s v="-0"/>
    <s v="-0"/>
    <n v="0"/>
    <x v="1"/>
  </r>
  <r>
    <n v="4120"/>
    <n v="44013"/>
    <d v="2020-07-01T14:11:00"/>
    <s v="Gasto"/>
    <s v="Con Compromiso"/>
    <n v="500"/>
    <x v="1"/>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n v="4120"/>
    <s v="11520 "/>
    <s v="21220 "/>
    <s v="73120 "/>
    <s v="214365120 "/>
    <n v="0"/>
    <x v="1"/>
  </r>
  <r>
    <n v="4220"/>
    <n v="44034"/>
    <d v="2020-07-22T15:31:00"/>
    <s v="Gasto"/>
    <s v="Con Compromiso"/>
    <n v="19"/>
    <x v="22"/>
    <x v="4"/>
    <s v="SUELDO BÁSICO"/>
    <s v="Nación"/>
    <x v="0"/>
    <s v="CSF"/>
    <n v="71370383"/>
    <n v="0"/>
    <n v="71370383"/>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9"/>
    <s v="BONIFICACIÓN ESPECIAL DE RECREACIÓN"/>
    <s v="Nación"/>
    <x v="0"/>
    <s v="CSF"/>
    <n v="212547"/>
    <n v="0"/>
    <n v="212547"/>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7"/>
    <s v="PRIMA DE VACACIONES"/>
    <s v="Nación"/>
    <x v="0"/>
    <s v="CSF"/>
    <n v="2263185"/>
    <n v="0"/>
    <n v="2263185"/>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28"/>
    <s v="AUXILIO DE CONECTIVIDAD DIGITAL "/>
    <s v="Nación"/>
    <x v="0"/>
    <s v="CSF"/>
    <n v="2609062"/>
    <n v="0"/>
    <n v="2609062"/>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3"/>
    <s v="SUBSIDIO DE ALIMENTACIÓN"/>
    <s v="Nación"/>
    <x v="0"/>
    <s v="CSF"/>
    <n v="1874978"/>
    <n v="0"/>
    <n v="1874978"/>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6"/>
    <s v="BONIFICACIÓN POR SERVICIOS PRESTADOS"/>
    <s v="Nación"/>
    <x v="0"/>
    <s v="CSF"/>
    <n v="2494044"/>
    <n v="0"/>
    <n v="2494044"/>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10"/>
    <s v="SUELDO DE VACACIONES"/>
    <s v="Nación"/>
    <x v="0"/>
    <s v="CSF"/>
    <n v="2993689"/>
    <n v="0"/>
    <n v="2993689"/>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8"/>
    <s v="PRIMA TÉCNICA NO SALARIAL"/>
    <s v="Nación"/>
    <x v="0"/>
    <s v="CSF"/>
    <n v="2354967"/>
    <n v="0"/>
    <n v="2354967"/>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320"/>
    <n v="44034"/>
    <d v="2020-07-22T15:36:00"/>
    <s v="Gasto"/>
    <s v="Con Compromiso"/>
    <n v="19"/>
    <x v="22"/>
    <x v="12"/>
    <s v="APORTES GENERALES AL SISTEMA DE RIESGOS LABORALES"/>
    <s v="Nación"/>
    <x v="0"/>
    <s v="CSF"/>
    <n v="1247400"/>
    <n v="0"/>
    <n v="12474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1"/>
    <s v="PENSIONES"/>
    <s v="Nación"/>
    <x v="0"/>
    <s v="CSF"/>
    <n v="9579500"/>
    <n v="0"/>
    <n v="95795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6"/>
    <s v="SALUD"/>
    <s v="Nación"/>
    <x v="0"/>
    <s v="CSF"/>
    <n v="6785900"/>
    <n v="0"/>
    <n v="67859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3"/>
    <s v="APORTES AL SENA"/>
    <s v="Nación"/>
    <x v="0"/>
    <s v="CSF"/>
    <n v="1729200"/>
    <n v="0"/>
    <n v="17292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4"/>
    <s v="CAJAS DE COMPENSACIÓN FAMILIAR"/>
    <s v="Nación"/>
    <x v="0"/>
    <s v="CSF"/>
    <n v="3456700"/>
    <n v="0"/>
    <n v="34567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5"/>
    <s v="APORTES AL ICBF"/>
    <s v="Nación"/>
    <x v="0"/>
    <s v="CSF"/>
    <n v="2593500"/>
    <n v="0"/>
    <n v="25935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120"/>
    <n v="43838"/>
    <d v="2020-01-08T08:27:00"/>
    <s v="Gasto"/>
    <s v="Con Compromiso"/>
    <n v="200"/>
    <x v="3"/>
    <x v="47"/>
    <s v="ADQUISICIÓN DE BIENES Y SERVICIOS - SERVICIOS TECNOLÓGICOS - FORTALECIMIENTO DE LA GESTIÓN INSTITUCIONAL DEL IGAC A NIVEL   NACIONAL"/>
    <s v="Nación"/>
    <x v="0"/>
    <s v="CSF"/>
    <n v="340578011.88"/>
    <n v="0"/>
    <n v="340578011.88"/>
    <n v="0"/>
    <s v="VIGENCIAS FUTURAS CONECTIVIDAD II"/>
    <n v="120"/>
    <s v="120 "/>
    <s v="73320 "/>
    <s v="178020, 182120, 265520, 270420, 346520, 515020, 603020 "/>
    <s v="66952620, 87642220, 98790720, 126854720, 168257620, 206782320 "/>
    <n v="0"/>
    <x v="1"/>
  </r>
  <r>
    <n v="220"/>
    <n v="43838"/>
    <d v="2020-01-08T09:25:00"/>
    <s v="Gasto"/>
    <s v="Con Compromiso"/>
    <n v="200"/>
    <x v="3"/>
    <x v="48"/>
    <s v="ALOJAMIENTO; SERVICIOS DE SUMINISTROS DE COMIDAS Y BEBIDAS"/>
    <s v="Nación"/>
    <x v="0"/>
    <s v="CSF"/>
    <n v="8800721.9199999999"/>
    <n v="1107722.83"/>
    <n v="9908444.75"/>
    <n v="1107722.83"/>
    <s v="VIGENCIAS FUTURAS 2020 ASEO Y CAFETERIA"/>
    <n v="220"/>
    <s v="220 "/>
    <s v="66420 "/>
    <s v="107220, 154520, 271120, 321020, 346320, 511520, 557320 "/>
    <s v="35866820, 99293420, 105770420, 125587120, 166707420, 187044420 "/>
    <n v="0"/>
    <x v="0"/>
  </r>
  <r>
    <n v="220"/>
    <n v="43838"/>
    <d v="2020-01-08T09:25:00"/>
    <s v="Gasto"/>
    <s v="Con Compromiso"/>
    <n v="200"/>
    <x v="3"/>
    <x v="49"/>
    <s v="SERVICIOS DE SOPORTE"/>
    <s v="Nación"/>
    <x v="0"/>
    <s v="CSF"/>
    <n v="0"/>
    <n v="100185385.83"/>
    <n v="100185385.83"/>
    <n v="11200308.609999999"/>
    <s v="VIGENCIAS FUTURAS 2020 ASEO Y CAFETERIA"/>
    <n v="220"/>
    <s v="220 "/>
    <s v="66420 "/>
    <s v="107220, 154520, 271120, 321020, 346320, 511520, 557320 "/>
    <s v="35866820, 99293420, 105770420, 125587120, 166707420, 187044420 "/>
    <n v="0"/>
    <x v="0"/>
  </r>
  <r>
    <n v="220"/>
    <n v="43838"/>
    <d v="2020-01-08T09:25:00"/>
    <s v="Gasto"/>
    <s v="Con Compromiso"/>
    <n v="200"/>
    <x v="3"/>
    <x v="50"/>
    <s v="SERVICIOS DE FABRICACIÓN DE INSUMOS FÍSICOS QUE SON PROPIEDAD DE OTROS"/>
    <s v="Nación"/>
    <x v="0"/>
    <s v="CSF"/>
    <n v="88985077.219999999"/>
    <n v="-88985077.219999999"/>
    <n v="0"/>
    <n v="0"/>
    <s v="VIGENCIAS FUTURAS 2020 ASEO Y CAFETERIA"/>
    <n v="220"/>
    <s v="220 "/>
    <s v="66420 "/>
    <s v="107220, 154520, 271120, 321020, 346320, 511520, 557320 "/>
    <s v="35866820, 99293420, 105770420, 125587120, 166707420, 187044420 "/>
    <n v="0"/>
    <x v="0"/>
  </r>
  <r>
    <n v="320"/>
    <n v="43838"/>
    <d v="2020-01-08T09:28:00"/>
    <s v="Gasto"/>
    <s v="Con Compromiso"/>
    <n v="200"/>
    <x v="3"/>
    <x v="48"/>
    <s v="ALOJAMIENTO; SERVICIOS DE SUMINISTROS DE COMIDAS Y BEBIDAS"/>
    <s v="Nación"/>
    <x v="0"/>
    <s v="CSF"/>
    <n v="14106188"/>
    <n v="1615014.15"/>
    <n v="15721202.15"/>
    <n v="1615014.15"/>
    <s v="VIGENCIAS FUTURAS 2020 ASEO Y CAFETERIA"/>
    <n v="320"/>
    <s v="320 "/>
    <s v="66320 "/>
    <s v="107120, 245320, 321120, 389920, 510020, 611420 "/>
    <s v="38343020, 70392920, 105779920, 132562520, 182910720, 205590620 "/>
    <n v="0"/>
    <x v="0"/>
  </r>
  <r>
    <n v="320"/>
    <n v="43838"/>
    <d v="2020-01-08T09:28:00"/>
    <s v="Gasto"/>
    <s v="Con Compromiso"/>
    <n v="200"/>
    <x v="3"/>
    <x v="49"/>
    <s v="SERVICIOS DE SOPORTE"/>
    <s v="Nación"/>
    <x v="0"/>
    <s v="CSF"/>
    <n v="0"/>
    <n v="158958821.78"/>
    <n v="158958821.78"/>
    <n v="16329587.57"/>
    <s v="VIGENCIAS FUTURAS 2020 ASEO Y CAFETERIA"/>
    <n v="320"/>
    <s v="320 "/>
    <s v="66320 "/>
    <s v="107120, 245320, 321120, 389920, 510020, 611420 "/>
    <s v="38343020, 70392920, 105779920, 132562520, 182910720, 205590620 "/>
    <n v="0"/>
    <x v="0"/>
  </r>
  <r>
    <n v="320"/>
    <n v="43838"/>
    <d v="2020-01-08T09:28:00"/>
    <s v="Gasto"/>
    <s v="Con Compromiso"/>
    <n v="200"/>
    <x v="3"/>
    <x v="50"/>
    <s v="SERVICIOS DE FABRICACIÓN DE INSUMOS FÍSICOS QUE SON PROPIEDAD DE OTROS"/>
    <s v="Nación"/>
    <x v="0"/>
    <s v="CSF"/>
    <n v="142629234.21000001"/>
    <n v="-142629234.21000001"/>
    <n v="0"/>
    <n v="0"/>
    <s v="VIGENCIAS FUTURAS 2020 ASEO Y CAFETERIA"/>
    <n v="320"/>
    <s v="320 "/>
    <s v="66320 "/>
    <s v="107120, 245320, 321120, 389920, 510020, 611420 "/>
    <s v="38343020, 70392920, 105779920, 132562520, 182910720, 205590620 "/>
    <n v="0"/>
    <x v="0"/>
  </r>
  <r>
    <n v="320"/>
    <n v="43838"/>
    <d v="2020-01-08T09:28:00"/>
    <s v="Gasto"/>
    <s v="Con Compromiso"/>
    <n v="200"/>
    <x v="3"/>
    <x v="49"/>
    <s v="SERVICIOS DE SOPORTE"/>
    <s v="Propios"/>
    <x v="1"/>
    <s v="CSF"/>
    <n v="0"/>
    <n v="0"/>
    <n v="0"/>
    <n v="0"/>
    <s v="VIGENCIAS FUTURAS 2020 ASEO Y CAFETERIA"/>
    <n v="320"/>
    <s v="320 "/>
    <s v="66320 "/>
    <s v="107120, 245320, 321120, 389920, 510020, 611420 "/>
    <s v="38343020, 70392920, 105779920, 132562520, 182910720, 205590620 "/>
    <n v="0"/>
    <x v="0"/>
  </r>
  <r>
    <n v="420"/>
    <n v="43838"/>
    <d v="2020-01-08T09:31:00"/>
    <s v="Gasto"/>
    <s v="Con Compromiso"/>
    <n v="200"/>
    <x v="3"/>
    <x v="49"/>
    <s v="SERVICIOS DE SOPORTE"/>
    <s v="Nación"/>
    <x v="0"/>
    <s v="CSF"/>
    <n v="0"/>
    <n v="9798324.0899999999"/>
    <n v="9798324.0899999999"/>
    <n v="0"/>
    <s v="VIGENCIAS FUTURAS 2020 ASEO Y CAFETERIA"/>
    <n v="420"/>
    <s v="420 "/>
    <s v="136620 "/>
    <s v="271620, 271720, 326820, 391620, 509720, 611520 "/>
    <s v="100092820, 100120020, 109415420, 132544920, 164530620, 208717520 "/>
    <n v="0"/>
    <x v="0"/>
  </r>
  <r>
    <n v="420"/>
    <n v="43838"/>
    <d v="2020-01-08T09:31:00"/>
    <s v="Gasto"/>
    <s v="Con Compromiso"/>
    <n v="200"/>
    <x v="3"/>
    <x v="48"/>
    <s v="ALOJAMIENTO; SERVICIOS DE SUMINISTROS DE COMIDAS Y BEBIDAS"/>
    <s v="Nación"/>
    <x v="0"/>
    <s v="CSF"/>
    <n v="969065.02"/>
    <n v="0"/>
    <n v="969065.02"/>
    <n v="0"/>
    <s v="VIGENCIAS FUTURAS 2020 ASEO Y CAFETERIA"/>
    <n v="420"/>
    <s v="420 "/>
    <s v="136620 "/>
    <s v="271620, 271720, 326820, 391620, 509720, 611520 "/>
    <s v="100092820, 100120020, 109415420, 132544920, 164530620, 208717520 "/>
    <n v="0"/>
    <x v="0"/>
  </r>
  <r>
    <n v="420"/>
    <n v="43838"/>
    <d v="2020-01-08T09:31:00"/>
    <s v="Gasto"/>
    <s v="Con Compromiso"/>
    <n v="200"/>
    <x v="3"/>
    <x v="50"/>
    <s v="SERVICIOS DE FABRICACIÓN DE INSUMOS FÍSICOS QUE SON PROPIEDAD DE OTROS"/>
    <s v="Nación"/>
    <x v="0"/>
    <s v="CSF"/>
    <n v="9798324.0899999999"/>
    <n v="-9798324.0899999999"/>
    <n v="0"/>
    <n v="0"/>
    <s v="VIGENCIAS FUTURAS 2020 ASEO Y CAFETERIA"/>
    <n v="420"/>
    <s v="420 "/>
    <s v="136620 "/>
    <s v="271620, 271720, 326820, 391620, 509720, 611520 "/>
    <s v="100092820, 100120020, 109415420, 132544920, 164530620, 208717520 "/>
    <n v="0"/>
    <x v="0"/>
  </r>
  <r>
    <n v="520"/>
    <n v="43838"/>
    <d v="2020-01-08T09:38:00"/>
    <s v="Gasto"/>
    <s v="Con Compromiso"/>
    <n v="200"/>
    <x v="3"/>
    <x v="48"/>
    <s v="ALOJAMIENTO; SERVICIOS DE SUMINISTROS DE COMIDAS Y BEBIDAS"/>
    <s v="Nación"/>
    <x v="0"/>
    <s v="CSF"/>
    <n v="7544075.5599999996"/>
    <n v="849676.14"/>
    <n v="8393751.6999999993"/>
    <n v="849676.14"/>
    <s v="VIGENCIAS FUTURAS 2020 ASEO Y CAFETERIA"/>
    <n v="520"/>
    <s v="520 "/>
    <s v="129920 "/>
    <s v="265220, 265320, 326920, 391720, 509820 "/>
    <s v="87632120, 87633320, 109416320, 132546820, 164519420 "/>
    <n v="0"/>
    <x v="0"/>
  </r>
  <r>
    <n v="520"/>
    <n v="43838"/>
    <d v="2020-01-08T09:38:00"/>
    <s v="Gasto"/>
    <s v="Con Compromiso"/>
    <n v="200"/>
    <x v="3"/>
    <x v="49"/>
    <s v="SERVICIOS DE SOPORTE"/>
    <s v="Nación"/>
    <x v="0"/>
    <s v="CSF"/>
    <n v="0"/>
    <n v="84870156.099999994"/>
    <n v="84870156.099999994"/>
    <n v="8591169.9100000001"/>
    <s v="VIGENCIAS FUTURAS 2020 ASEO Y CAFETERIA"/>
    <n v="520"/>
    <s v="520 "/>
    <s v="129920 "/>
    <s v="265220, 265320, 326920, 391720, 509820 "/>
    <s v="87632120, 87633320, 109416320, 132546820, 164519420 "/>
    <n v="0"/>
    <x v="0"/>
  </r>
  <r>
    <n v="520"/>
    <n v="43838"/>
    <d v="2020-01-08T09:38:00"/>
    <s v="Gasto"/>
    <s v="Con Compromiso"/>
    <n v="200"/>
    <x v="3"/>
    <x v="50"/>
    <s v="SERVICIOS DE FABRICACIÓN DE INSUMOS FÍSICOS QUE SON PROPIEDAD DE OTROS"/>
    <s v="Nación"/>
    <x v="0"/>
    <s v="CSF"/>
    <n v="76278986.189999998"/>
    <n v="-76278986.189999998"/>
    <n v="0"/>
    <n v="0"/>
    <s v="VIGENCIAS FUTURAS 2020 ASEO Y CAFETERIA"/>
    <n v="520"/>
    <s v="520 "/>
    <s v="129920 "/>
    <s v="265220, 265320, 326920, 391720, 509820 "/>
    <s v="87632120, 87633320, 109416320, 132546820, 164519420 "/>
    <n v="0"/>
    <x v="0"/>
  </r>
  <r>
    <n v="620"/>
    <n v="43838"/>
    <d v="2020-01-08T09:40:00"/>
    <s v="Gasto"/>
    <s v="Con Compromiso"/>
    <n v="200"/>
    <x v="3"/>
    <x v="50"/>
    <s v="SERVICIOS DE FABRICACIÓN DE INSUMOS FÍSICOS QUE SON PROPIEDAD DE OTROS"/>
    <s v="Nación"/>
    <x v="0"/>
    <s v="CSF"/>
    <n v="80539547.109999999"/>
    <n v="-80539547.109999999"/>
    <n v="0"/>
    <n v="0"/>
    <s v="VIGENCIAS FUTURAS 2020 ASEO Y CAFETERIA"/>
    <n v="620"/>
    <s v="620 "/>
    <s v="84820 "/>
    <s v="164420, 262420, 327120, 347220, 518220, 642820 "/>
    <s v="45358920, 85932620, 109407420, 132551520, 169391620, 216038020 "/>
    <n v="0"/>
    <x v="0"/>
  </r>
  <r>
    <n v="620"/>
    <n v="43838"/>
    <d v="2020-01-08T09:40:00"/>
    <s v="Gasto"/>
    <s v="Con Compromiso"/>
    <n v="200"/>
    <x v="3"/>
    <x v="49"/>
    <s v="SERVICIOS DE SOPORTE"/>
    <s v="Nación"/>
    <x v="0"/>
    <s v="CSF"/>
    <n v="0"/>
    <n v="87527179.680000007"/>
    <n v="87527179.680000007"/>
    <n v="6987632.5700000003"/>
    <s v="VIGENCIAS FUTURAS 2020 ASEO Y CAFETERIA"/>
    <n v="620"/>
    <s v="620 "/>
    <s v="84820 "/>
    <s v="164420, 262420, 327120, 347220, 518220, 642820 "/>
    <s v="45358920, 85932620, 109407420, 132551520, 169391620, 216038020 "/>
    <n v="0"/>
    <x v="0"/>
  </r>
  <r>
    <n v="620"/>
    <n v="43838"/>
    <d v="2020-01-08T09:40:00"/>
    <s v="Gasto"/>
    <s v="Con Compromiso"/>
    <n v="200"/>
    <x v="3"/>
    <x v="48"/>
    <s v="ALOJAMIENTO; SERVICIOS DE SUMINISTROS DE COMIDAS Y BEBIDAS"/>
    <s v="Nación"/>
    <x v="0"/>
    <s v="CSF"/>
    <n v="7965449.71"/>
    <n v="691084.54"/>
    <n v="8656534.25"/>
    <n v="691084.54"/>
    <s v="VIGENCIAS FUTURAS 2020 ASEO Y CAFETERIA"/>
    <n v="620"/>
    <s v="620 "/>
    <s v="84820 "/>
    <s v="164420, 262420, 327120, 347220, 518220, 642820 "/>
    <s v="45358920, 85932620, 109407420, 132551520, 169391620, 216038020 "/>
    <n v="0"/>
    <x v="0"/>
  </r>
  <r>
    <n v="720"/>
    <n v="43838"/>
    <d v="2020-01-08T09:44:00"/>
    <s v="Gasto"/>
    <s v="Con Compromiso"/>
    <n v="200"/>
    <x v="3"/>
    <x v="49"/>
    <s v="SERVICIOS DE SOPORTE"/>
    <s v="Nación"/>
    <x v="0"/>
    <s v="CSF"/>
    <n v="0"/>
    <n v="45948651.719999999"/>
    <n v="45948651.719999999"/>
    <n v="4641000"/>
    <s v="VIGENCIAS FUTURAS 2020 ASEO Y CAFETERIA"/>
    <n v="720"/>
    <s v="720 "/>
    <s v="84920 "/>
    <s v="164520, 262320, 327020, 347120, 518020, 642720 "/>
    <s v="45362220, 85934820, 109404720, 132559920, 169389320, 216039020 "/>
    <n v="0"/>
    <x v="0"/>
  </r>
  <r>
    <n v="720"/>
    <n v="43838"/>
    <d v="2020-01-08T09:44:00"/>
    <s v="Gasto"/>
    <s v="Con Compromiso"/>
    <n v="200"/>
    <x v="3"/>
    <x v="50"/>
    <s v="SERVICIOS DE FABRICACIÓN DE INSUMOS FÍSICOS QUE SON PROPIEDAD DE OTROS"/>
    <s v="Nación"/>
    <x v="0"/>
    <s v="CSF"/>
    <n v="41307651.719999999"/>
    <n v="-41307651.719999999"/>
    <n v="0"/>
    <n v="0"/>
    <s v="VIGENCIAS FUTURAS 2020 ASEO Y CAFETERIA"/>
    <n v="720"/>
    <s v="720 "/>
    <s v="84920 "/>
    <s v="164520, 262320, 327020, 347120, 518020, 642720 "/>
    <s v="45362220, 85934820, 109404720, 132559920, 169389320, 216039020 "/>
    <n v="0"/>
    <x v="0"/>
  </r>
  <r>
    <n v="720"/>
    <n v="43838"/>
    <d v="2020-01-08T09:44:00"/>
    <s v="Gasto"/>
    <s v="Con Compromiso"/>
    <n v="200"/>
    <x v="3"/>
    <x v="48"/>
    <s v="ALOJAMIENTO; SERVICIOS DE SUMINISTROS DE COMIDAS Y BEBIDAS"/>
    <s v="Nación"/>
    <x v="0"/>
    <s v="CSF"/>
    <n v="4085372.15"/>
    <n v="459000"/>
    <n v="4544372.1500000004"/>
    <n v="459000"/>
    <s v="VIGENCIAS FUTURAS 2020 ASEO Y CAFETERIA"/>
    <n v="720"/>
    <s v="720 "/>
    <s v="84920 "/>
    <s v="164520, 262320, 327020, 347120, 518020, 642720 "/>
    <s v="45362220, 85934820, 109404720, 132559920, 169389320, 216039020 "/>
    <n v="0"/>
    <x v="0"/>
  </r>
  <r>
    <n v="820"/>
    <n v="43838"/>
    <d v="2020-01-08T09:47:00"/>
    <s v="Gasto"/>
    <s v="Con Compromiso"/>
    <n v="200"/>
    <x v="3"/>
    <x v="50"/>
    <s v="SERVICIOS DE FABRICACIÓN DE INSUMOS FÍSICOS QUE SON PROPIEDAD DE OTROS"/>
    <s v="Nación"/>
    <x v="0"/>
    <s v="CSF"/>
    <n v="128559054.20999999"/>
    <n v="-128559054.20999999"/>
    <n v="0"/>
    <n v="0"/>
    <s v="VIGENCIAS FUTURAS 2020 ASEO Y CAFETERIA"/>
    <n v="820"/>
    <s v="820 "/>
    <s v="84520 "/>
    <s v="163020, 252920, 313720, 346820, 510120, 557820 "/>
    <s v="45288620, 83896920, 105017620, 129079420, 166783420, 193471320 "/>
    <n v="0"/>
    <x v="0"/>
  </r>
  <r>
    <n v="820"/>
    <n v="43838"/>
    <d v="2020-01-08T09:47:00"/>
    <s v="Gasto"/>
    <s v="Con Compromiso"/>
    <n v="200"/>
    <x v="3"/>
    <x v="48"/>
    <s v="ALOJAMIENTO; SERVICIOS DE SUMINISTROS DE COMIDAS Y BEBIDAS"/>
    <s v="Nación"/>
    <x v="0"/>
    <s v="CSF"/>
    <n v="12714631.74"/>
    <n v="1434121.65"/>
    <n v="14148753.390000001"/>
    <n v="1434121.65"/>
    <s v="VIGENCIAS FUTURAS 2020 ASEO Y CAFETERIA"/>
    <n v="820"/>
    <s v="820 "/>
    <s v="84520 "/>
    <s v="163020, 252920, 313720, 346820, 510120, 557820 "/>
    <s v="45288620, 83896920, 105017620, 129079420, 166783420, 193471320 "/>
    <n v="0"/>
    <x v="0"/>
  </r>
  <r>
    <n v="820"/>
    <n v="43838"/>
    <d v="2020-01-08T09:47:00"/>
    <s v="Gasto"/>
    <s v="Con Compromiso"/>
    <n v="200"/>
    <x v="3"/>
    <x v="49"/>
    <s v="SERVICIOS DE SOPORTE"/>
    <s v="Nación"/>
    <x v="0"/>
    <s v="CSF"/>
    <n v="0"/>
    <n v="143059617.56"/>
    <n v="143059617.56"/>
    <n v="14500563.35"/>
    <s v="VIGENCIAS FUTURAS 2020 ASEO Y CAFETERIA"/>
    <n v="820"/>
    <s v="820 "/>
    <s v="84520 "/>
    <s v="163020, 252920, 313720, 346820, 510120, 557820 "/>
    <s v="45288620, 83896920, 105017620, 129079420, 166783420, 193471320 "/>
    <n v="0"/>
    <x v="0"/>
  </r>
  <r>
    <n v="920"/>
    <n v="43838"/>
    <d v="2020-01-08T09:49:00"/>
    <s v="Gasto"/>
    <s v="Con Compromiso"/>
    <n v="200"/>
    <x v="3"/>
    <x v="50"/>
    <s v="SERVICIOS DE FABRICACIÓN DE INSUMOS FÍSICOS QUE SON PROPIEDAD DE OTROS"/>
    <s v="Nación"/>
    <x v="0"/>
    <s v="CSF"/>
    <n v="110344002.51000001"/>
    <n v="-110344002.51000001"/>
    <n v="0"/>
    <n v="0"/>
    <s v="VIGENCIAS FUTURAS 2020 ASEO Y CAFETERIA"/>
    <n v="920"/>
    <s v="920 "/>
    <s v="66520 "/>
    <s v="154720, 259720, 313820, 387320, 513220, 612120 "/>
    <s v="35872120, 83434120, 103604420, 130215820, 166761520, 216092920 "/>
    <n v="0"/>
    <x v="0"/>
  </r>
  <r>
    <n v="920"/>
    <n v="43838"/>
    <d v="2020-01-08T09:49:00"/>
    <s v="Gasto"/>
    <s v="Con Compromiso"/>
    <n v="200"/>
    <x v="3"/>
    <x v="48"/>
    <s v="ALOJAMIENTO; SERVICIOS DE SUMINISTROS DE COMIDAS Y BEBIDAS"/>
    <s v="Nación"/>
    <x v="0"/>
    <s v="CSF"/>
    <n v="10913143.1"/>
    <n v="1069410.18"/>
    <n v="11982553.279999999"/>
    <n v="1069410.18"/>
    <s v="VIGENCIAS FUTURAS 2020 ASEO Y CAFETERIA"/>
    <n v="920"/>
    <s v="920 "/>
    <s v="66520 "/>
    <s v="154720, 259720, 313820, 387320, 513220, 612120 "/>
    <s v="35872120, 83434120, 103604420, 130215820, 166761520, 216092920 "/>
    <n v="0"/>
    <x v="0"/>
  </r>
  <r>
    <n v="920"/>
    <n v="43838"/>
    <d v="2020-01-08T09:49:00"/>
    <s v="Gasto"/>
    <s v="Con Compromiso"/>
    <n v="200"/>
    <x v="3"/>
    <x v="49"/>
    <s v="SERVICIOS DE SOPORTE"/>
    <s v="Nación"/>
    <x v="0"/>
    <s v="CSF"/>
    <n v="0"/>
    <n v="121156927.64"/>
    <n v="121156927.64"/>
    <n v="10812925.130000001"/>
    <s v="VIGENCIAS FUTURAS 2020 ASEO Y CAFETERIA"/>
    <n v="920"/>
    <s v="920 "/>
    <s v="66520 "/>
    <s v="154720, 259720, 313820, 387320, 513220, 612120 "/>
    <s v="35872120, 83434120, 103604420, 130215820, 166761520, 216092920 "/>
    <n v="0"/>
    <x v="0"/>
  </r>
  <r>
    <n v="1020"/>
    <n v="43838"/>
    <d v="2020-01-08T09:52:00"/>
    <s v="Gasto"/>
    <s v="Con Compromiso"/>
    <n v="200"/>
    <x v="3"/>
    <x v="48"/>
    <s v="ALOJAMIENTO; SERVICIOS DE SUMINISTROS DE COMIDAS Y BEBIDAS"/>
    <s v="Nación"/>
    <x v="0"/>
    <s v="CSF"/>
    <n v="11278456.85"/>
    <n v="1207150.03"/>
    <n v="12485606.880000001"/>
    <n v="1207150.03"/>
    <s v="VIGENCIAS FUTURAS 2020 ASEO Y CAFETERIA"/>
    <n v="1020"/>
    <s v="1020 "/>
    <s v="72320 "/>
    <s v="154420, 253020, 313620, 346920, 510420, 600620 "/>
    <s v="35857220, 81494320, 105026520, 129077420, 166981720, 196710620 "/>
    <n v="0"/>
    <x v="0"/>
  </r>
  <r>
    <n v="1020"/>
    <n v="43838"/>
    <d v="2020-01-08T09:52:00"/>
    <s v="Gasto"/>
    <s v="Con Compromiso"/>
    <n v="200"/>
    <x v="3"/>
    <x v="50"/>
    <s v="SERVICIOS DE FABRICACIÓN DE INSUMOS FÍSICOS QUE SON PROPIEDAD DE OTROS"/>
    <s v="Nación"/>
    <x v="0"/>
    <s v="CSF"/>
    <n v="114037730.42"/>
    <n v="-114037730.42"/>
    <n v="0"/>
    <n v="0"/>
    <s v="VIGENCIAS FUTURAS 2020 ASEO Y CAFETERIA"/>
    <n v="1020"/>
    <s v="1020 "/>
    <s v="72320 "/>
    <s v="154420, 253020, 313620, 346920, 510420, 600620 "/>
    <s v="35857220, 81494320, 105026520, 129077420, 166981720, 196710620 "/>
    <n v="0"/>
    <x v="0"/>
  </r>
  <r>
    <n v="1020"/>
    <n v="43838"/>
    <d v="2020-01-08T09:52:00"/>
    <s v="Gasto"/>
    <s v="Con Compromiso"/>
    <n v="200"/>
    <x v="3"/>
    <x v="49"/>
    <s v="SERVICIOS DE SOPORTE"/>
    <s v="Nación"/>
    <x v="0"/>
    <s v="CSF"/>
    <n v="0"/>
    <n v="126243358.52"/>
    <n v="126243358.52"/>
    <n v="12205628.1"/>
    <s v="VIGENCIAS FUTURAS 2020 ASEO Y CAFETERIA"/>
    <n v="1020"/>
    <s v="1020 "/>
    <s v="72320 "/>
    <s v="154420, 253020, 313620, 346920, 510420, 600620 "/>
    <s v="35857220, 81494320, 105026520, 129077420, 166981720, 196710620 "/>
    <n v="0"/>
    <x v="0"/>
  </r>
  <r>
    <n v="1120"/>
    <n v="43838"/>
    <d v="2020-01-08T09:55:00"/>
    <s v="Gasto"/>
    <s v="Con Compromiso"/>
    <n v="200"/>
    <x v="3"/>
    <x v="50"/>
    <s v="SERVICIOS DE FABRICACIÓN DE INSUMOS FÍSICOS QUE SON PROPIEDAD DE OTROS"/>
    <s v="Nación"/>
    <x v="0"/>
    <s v="CSF"/>
    <n v="50489106.899999999"/>
    <n v="-50489106.899999999"/>
    <n v="0"/>
    <n v="0"/>
    <s v="VIGENCIAS FUTURAS 2020 ASEO Y CAFETERIA"/>
    <n v="1120"/>
    <s v="1120 "/>
    <s v="84620 "/>
    <s v="163520, 259120, 313920, 347320, 513120, 642920 "/>
    <s v="45290720, 83421820, 103625520, 129177220, 166760320, 216091620 "/>
    <n v="0"/>
    <x v="0"/>
  </r>
  <r>
    <n v="1120"/>
    <n v="43838"/>
    <d v="2020-01-08T09:55:00"/>
    <s v="Gasto"/>
    <s v="Con Compromiso"/>
    <n v="200"/>
    <x v="3"/>
    <x v="48"/>
    <s v="ALOJAMIENTO; SERVICIOS DE SUMINISTROS DE COMIDAS Y BEBIDAS"/>
    <s v="Nación"/>
    <x v="0"/>
    <s v="CSF"/>
    <n v="4993428.16"/>
    <n v="566662.92000000004"/>
    <n v="5560091.0800000001"/>
    <n v="566662.92000000004"/>
    <s v="VIGENCIAS FUTURAS 2020 ASEO Y CAFETERIA"/>
    <n v="1120"/>
    <s v="1120 "/>
    <s v="84620 "/>
    <s v="163520, 259120, 313920, 347320, 513120, 642920 "/>
    <s v="45290720, 83421820, 103625520, 129177220, 166760320, 216091620 "/>
    <n v="0"/>
    <x v="0"/>
  </r>
  <r>
    <n v="1120"/>
    <n v="43838"/>
    <d v="2020-01-08T09:55:00"/>
    <s v="Gasto"/>
    <s v="Con Compromiso"/>
    <n v="200"/>
    <x v="3"/>
    <x v="49"/>
    <s v="SERVICIOS DE SOPORTE"/>
    <s v="Nación"/>
    <x v="0"/>
    <s v="CSF"/>
    <n v="0"/>
    <n v="56218698.619999997"/>
    <n v="56218698.619999997"/>
    <n v="5729591.7199999997"/>
    <s v="VIGENCIAS FUTURAS 2020 ASEO Y CAFETERIA"/>
    <n v="1120"/>
    <s v="1120 "/>
    <s v="84620 "/>
    <s v="163520, 259120, 313920, 347320, 513120, 642920 "/>
    <s v="45290720, 83421820, 103625520, 129177220, 166760320, 216091620 "/>
    <n v="0"/>
    <x v="0"/>
  </r>
  <r>
    <n v="1220"/>
    <n v="43838"/>
    <d v="2020-01-08T09:59:00"/>
    <s v="Gasto"/>
    <s v="Con Compromiso"/>
    <n v="200"/>
    <x v="3"/>
    <x v="48"/>
    <s v="ALOJAMIENTO; SERVICIOS DE SUMINISTROS DE COMIDAS Y BEBIDAS"/>
    <s v="Nación"/>
    <x v="0"/>
    <s v="CSF"/>
    <n v="65496000.960000001"/>
    <n v="0"/>
    <n v="65496000.960000001"/>
    <n v="0"/>
    <s v="VIGENCIAS FUTURAS 2020 ASEO Y CAFETERIA"/>
    <n v="1220"/>
    <s v="1220 "/>
    <s v="84720 "/>
    <s v="164120, 259620, 314020, 347020, 512920, 652220 "/>
    <s v="45353920, 83894520, 103693320, 129101720, 166758720 "/>
    <n v="0"/>
    <x v="0"/>
  </r>
  <r>
    <n v="1220"/>
    <n v="43838"/>
    <d v="2020-01-08T09:59:00"/>
    <s v="Gasto"/>
    <s v="Con Compromiso"/>
    <n v="200"/>
    <x v="3"/>
    <x v="49"/>
    <s v="SERVICIOS DE SOPORTE"/>
    <s v="Nación"/>
    <x v="0"/>
    <s v="CSF"/>
    <n v="0"/>
    <n v="662237343.00999999"/>
    <n v="662237343.00999999"/>
    <n v="0"/>
    <s v="VIGENCIAS FUTURAS 2020 ASEO Y CAFETERIA"/>
    <n v="1220"/>
    <s v="1220 "/>
    <s v="84720 "/>
    <s v="164120, 259620, 314020, 347020, 512920, 652220 "/>
    <s v="45353920, 83894520, 103693320, 129101720, 166758720 "/>
    <n v="0"/>
    <x v="0"/>
  </r>
  <r>
    <n v="1220"/>
    <n v="43838"/>
    <d v="2020-01-08T09:59:00"/>
    <s v="Gasto"/>
    <s v="Con Compromiso"/>
    <n v="200"/>
    <x v="3"/>
    <x v="50"/>
    <s v="SERVICIOS DE FABRICACIÓN DE INSUMOS FÍSICOS QUE SON PROPIEDAD DE OTROS"/>
    <s v="Nación"/>
    <x v="0"/>
    <s v="CSF"/>
    <n v="662237343.00999999"/>
    <n v="-662237343.00999999"/>
    <n v="0"/>
    <n v="0"/>
    <s v="VIGENCIAS FUTURAS 2020 ASEO Y CAFETERIA"/>
    <n v="1220"/>
    <s v="1220 "/>
    <s v="84720 "/>
    <s v="164120, 259620, 314020, 347020, 512920, 652220 "/>
    <s v="45353920, 83894520, 103693320, 129101720, 166758720 "/>
    <n v="0"/>
    <x v="0"/>
  </r>
  <r>
    <n v="1320"/>
    <n v="43838"/>
    <d v="2020-01-08T10:03:00"/>
    <s v="Gasto"/>
    <s v="Con Compromiso"/>
    <n v="200"/>
    <x v="3"/>
    <x v="35"/>
    <s v="SERVICIOS FINANCIEROS Y SERVICIOS CONEXOS"/>
    <s v="Nación"/>
    <x v="0"/>
    <s v="CSF"/>
    <n v="123920486.2"/>
    <n v="0"/>
    <n v="123920486.2"/>
    <n v="0"/>
    <s v="VIGENCIAS FUTURAS 2020 SEGURO DE VEHICULOS"/>
    <n v="1320"/>
    <s v="1320 "/>
    <s v="79920 "/>
    <s v="159520 "/>
    <s v="41234520 "/>
    <n v="0"/>
    <x v="0"/>
  </r>
  <r>
    <n v="1420"/>
    <n v="43838"/>
    <d v="2020-01-08T10:06:00"/>
    <s v="Gasto"/>
    <s v="Con Compromiso"/>
    <n v="200"/>
    <x v="3"/>
    <x v="49"/>
    <s v="SERVICIOS DE SOPORTE"/>
    <s v="Nación"/>
    <x v="0"/>
    <s v="CSF"/>
    <n v="3026015011"/>
    <n v="0"/>
    <n v="3026015011"/>
    <n v="0"/>
    <s v="VIGENCIAS FUTURAS 2020 SEGURIDAD Y VIGILANCIA"/>
    <n v="1420"/>
    <s v="1420 "/>
    <s v="76820 "/>
    <s v="162820, 170620, 179820, 181320, 181520, 269220, 323120, 323220, 452620, 642620 "/>
    <s v="45391320, 67562020, 67569220, 93951320, 106438920, 106444920, 143760820, 215926220 "/>
    <n v="0"/>
    <x v="0"/>
  </r>
  <r>
    <n v="1520"/>
    <n v="43838"/>
    <d v="2020-01-08T10:10:00"/>
    <s v="Gasto"/>
    <s v="Con Compromiso"/>
    <n v="200"/>
    <x v="3"/>
    <x v="35"/>
    <s v="SERVICIOS FINANCIEROS Y SERVICIOS CONEXOS"/>
    <s v="Nación"/>
    <x v="0"/>
    <s v="CSF"/>
    <n v="871609262"/>
    <n v="0"/>
    <n v="871609262"/>
    <n v="0"/>
    <s v="VIGENCIAS FUTURAS CONTRATO DE SEGUROS"/>
    <n v="1520"/>
    <s v="1520 "/>
    <s v="70620 "/>
    <s v="109120, 109220, 110020, 110120, 159420, 241720, 327520, 557220 "/>
    <s v="37916020, 37922120, 40953020, 67708620, 110861020, 187079520 "/>
    <n v="0"/>
    <x v="0"/>
  </r>
  <r>
    <n v="1620"/>
    <n v="43838"/>
    <d v="2020-01-08T10:17:00"/>
    <s v="Gasto"/>
    <s v="Con Compromiso"/>
    <n v="200"/>
    <x v="3"/>
    <x v="35"/>
    <s v="SERVICIOS FINANCIEROS Y SERVICIOS CONEXOS"/>
    <s v="Nación"/>
    <x v="0"/>
    <s v="CSF"/>
    <n v="47038950"/>
    <n v="0"/>
    <n v="47038950"/>
    <n v="0"/>
    <s v="VIGENCIAS FUTURAS"/>
    <n v="1620"/>
    <s v="1620 "/>
    <s v="-0"/>
    <s v="-0"/>
    <s v="-0"/>
    <n v="0"/>
    <x v="0"/>
  </r>
  <r>
    <n v="1720"/>
    <n v="43840"/>
    <d v="2020-01-10T14:43:00"/>
    <s v="Gasto"/>
    <s v="Con Compromiso"/>
    <n v="200"/>
    <x v="3"/>
    <x v="2"/>
    <s v="SERVICIOS DE ALCANTARILLADO, RECOLECCIÓN, TRATAMIENTO Y DISPOSICIÓN DE DESECHOS Y OTROS SERVICIOS DE SANEAMIENTO AMBIENTAL"/>
    <s v="Nación"/>
    <x v="0"/>
    <s v="CSF"/>
    <n v="41000000"/>
    <n v="0"/>
    <n v="41000000"/>
    <n v="26452844"/>
    <s v="PAGO DE SERVICIOS PUBLICOS  DE LA SEDE CENTRAL DEL IGAC"/>
    <n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
    <m/>
    <x v="0"/>
  </r>
  <r>
    <n v="1720"/>
    <n v="43840"/>
    <d v="2020-01-10T14:43:00"/>
    <s v="Gasto"/>
    <s v="Con Compromiso"/>
    <n v="200"/>
    <x v="3"/>
    <x v="0"/>
    <s v="SERVICIOS DE DISTRIBUCIÓN DE ELECTRICIDAD, GAS Y AGUA (POR CUENTA PROPIA)"/>
    <s v="Nación"/>
    <x v="0"/>
    <s v="CSF"/>
    <n v="800000000"/>
    <n v="0"/>
    <n v="800000000"/>
    <n v="318759315"/>
    <s v="PAGO DE SERVICIOS PUBLICOS  DE LA SEDE CENTRAL DEL IGAC"/>
    <n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
    <m/>
    <x v="0"/>
  </r>
  <r>
    <n v="1720"/>
    <n v="43840"/>
    <d v="2020-01-10T14:43:00"/>
    <s v="Gasto"/>
    <s v="Con Compromiso"/>
    <n v="200"/>
    <x v="3"/>
    <x v="1"/>
    <s v="SERVICIOS DE TELECOMUNICACIONES, TRANSMISIÓN Y SUMINISTRO DE INFORMACIÓN"/>
    <s v="Nación"/>
    <x v="0"/>
    <s v="CSF"/>
    <n v="210000000"/>
    <n v="0"/>
    <n v="210000000"/>
    <n v="101881364.47"/>
    <s v="PAGO DE SERVICIOS PUBLICOS  DE LA SEDE CENTRAL DEL IGAC"/>
    <n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
    <m/>
    <x v="0"/>
  </r>
  <r>
    <n v="1820"/>
    <n v="43840"/>
    <d v="2020-01-10T14:53:00"/>
    <s v="Gasto"/>
    <s v="Generado"/>
    <n v="200"/>
    <x v="3"/>
    <x v="51"/>
    <s v="PASTA O PULPA, PAPEL Y PRODUCTOS DE PAPEL; IMPRESOS Y ARTÍCULOS RELACIONADOS"/>
    <s v="Nación"/>
    <x v="0"/>
    <s v="CSF"/>
    <n v="3500000"/>
    <n v="-350000"/>
    <n v="3150000"/>
    <n v="3150000"/>
    <s v="CAJA MENOR"/>
    <n v="2120"/>
    <s v="-0"/>
    <s v="-0"/>
    <s v="-0"/>
    <s v="-0"/>
    <n v="0"/>
    <x v="0"/>
  </r>
  <r>
    <n v="1820"/>
    <n v="43840"/>
    <d v="2020-01-10T14:53:00"/>
    <s v="Gasto"/>
    <s v="Generado"/>
    <n v="200"/>
    <x v="3"/>
    <x v="52"/>
    <s v="SERVICIOS DE CONSTRUCCIÓN"/>
    <s v="Nación"/>
    <x v="0"/>
    <s v="CSF"/>
    <n v="5000000"/>
    <n v="-500000"/>
    <n v="4500000"/>
    <n v="4500000"/>
    <s v="CAJA MENOR"/>
    <n v="2120"/>
    <s v="-0"/>
    <s v="-0"/>
    <s v="-0"/>
    <s v="-0"/>
    <n v="0"/>
    <x v="0"/>
  </r>
  <r>
    <n v="1820"/>
    <n v="43840"/>
    <d v="2020-01-10T14:53:00"/>
    <s v="Gasto"/>
    <s v="Generado"/>
    <n v="200"/>
    <x v="3"/>
    <x v="53"/>
    <s v="OTROS SERVICIOS DE FABRICACIÓN; SERVICIOS DE EDICIÓN, IMPRESIÓN Y REPRODUCCIÓN; SERVICIOS DE RECUPERACIÓN DE MATERIALES"/>
    <s v="Nación"/>
    <x v="0"/>
    <s v="CSF"/>
    <n v="1500000"/>
    <n v="-150000"/>
    <n v="1350000"/>
    <n v="1350000"/>
    <s v="CAJA MENOR"/>
    <n v="2120"/>
    <s v="-0"/>
    <s v="-0"/>
    <s v="-0"/>
    <s v="-0"/>
    <n v="0"/>
    <x v="0"/>
  </r>
  <r>
    <n v="1820"/>
    <n v="43840"/>
    <d v="2020-01-10T14:53:00"/>
    <s v="Gasto"/>
    <s v="Generado"/>
    <n v="200"/>
    <x v="3"/>
    <x v="48"/>
    <s v="ALOJAMIENTO; SERVICIOS DE SUMINISTROS DE COMIDAS Y BEBIDAS"/>
    <s v="Nación"/>
    <x v="0"/>
    <s v="CSF"/>
    <n v="5000000"/>
    <n v="-500000"/>
    <n v="4500000"/>
    <n v="4500000"/>
    <s v="CAJA MENOR"/>
    <n v="2120"/>
    <s v="-0"/>
    <s v="-0"/>
    <s v="-0"/>
    <s v="-0"/>
    <n v="0"/>
    <x v="0"/>
  </r>
  <r>
    <n v="1820"/>
    <n v="43840"/>
    <d v="2020-01-10T14:53:00"/>
    <s v="Gasto"/>
    <s v="Generado"/>
    <n v="200"/>
    <x v="3"/>
    <x v="54"/>
    <s v="SERVICIOS JURÍDICOS Y CONTABLES"/>
    <s v="Nación"/>
    <x v="0"/>
    <s v="CSF"/>
    <n v="5000000"/>
    <n v="-945060"/>
    <n v="4054940"/>
    <n v="4054940"/>
    <s v="CAJA MENOR"/>
    <n v="2120"/>
    <s v="-0"/>
    <s v="-0"/>
    <s v="-0"/>
    <s v="-0"/>
    <n v="0"/>
    <x v="0"/>
  </r>
  <r>
    <n v="1920"/>
    <n v="43840"/>
    <d v="2020-01-10T14:56:00"/>
    <s v="Gasto"/>
    <s v="Con Compromiso"/>
    <n v="200"/>
    <x v="3"/>
    <x v="35"/>
    <s v="SERVICIOS FINANCIEROS Y SERVICIOS CONEXOS"/>
    <s v="Propios"/>
    <x v="1"/>
    <s v="CSF"/>
    <n v="1200000"/>
    <n v="0"/>
    <n v="1200000"/>
    <n v="1089600"/>
    <s v="PAGO ARL PASANTES"/>
    <n v="1820"/>
    <s v="4420, 30120, 44420, 46820, 53620, 78620 "/>
    <s v="57120, 78920, 109920, 137820, 219120 "/>
    <s v="97420, 159320, 245420, 313220, 511820 "/>
    <s v="23885920, 40934020, 70246420, 102555520, 166563020 "/>
    <n v="0"/>
    <x v="0"/>
  </r>
  <r>
    <n v="2020"/>
    <n v="43840"/>
    <d v="2020-01-10T15:01:00"/>
    <s v="Gasto"/>
    <s v="Con Compromiso"/>
    <n v="200"/>
    <x v="3"/>
    <x v="19"/>
    <s v="VIÁTICOS DE LOS FUNCIONARIOS EN COMISIÓN"/>
    <s v="Nación"/>
    <x v="0"/>
    <s v="CSF"/>
    <n v="10000000"/>
    <n v="0"/>
    <n v="10000000"/>
    <n v="9224112"/>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48"/>
    <s v="ALOJAMIENTO; SERVICIOS DE SUMINISTROS DE COMIDAS Y BEBIDAS"/>
    <s v="Nación"/>
    <x v="0"/>
    <s v="CSF"/>
    <n v="1000000"/>
    <n v="-1000000"/>
    <n v="0"/>
    <n v="0"/>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19"/>
    <s v="VIÁTICOS DE LOS FUNCIONARIOS EN COMISIÓN"/>
    <s v="Propios"/>
    <x v="1"/>
    <s v="CSF"/>
    <n v="40000000"/>
    <n v="0"/>
    <n v="40000000"/>
    <n v="37800703"/>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48"/>
    <s v="ALOJAMIENTO; SERVICIOS DE SUMINISTROS DE COMIDAS Y BEBIDAS"/>
    <s v="Propios"/>
    <x v="1"/>
    <s v="CSF"/>
    <n v="1000000"/>
    <n v="-1000000"/>
    <n v="0"/>
    <n v="0"/>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18"/>
    <s v="SERVICIOS DE TRANSPORTE DE PASAJEROS"/>
    <s v="Propios"/>
    <x v="1"/>
    <s v="CSF"/>
    <n v="2000000"/>
    <n v="0"/>
    <n v="2000000"/>
    <n v="1723200"/>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120"/>
    <n v="43843"/>
    <d v="2020-01-13T17:24:00"/>
    <s v="Gasto"/>
    <s v="Con Compromiso"/>
    <n v="200"/>
    <x v="3"/>
    <x v="35"/>
    <s v="SERVICIOS FINANCIEROS Y SERVICIOS CONEXOS"/>
    <s v="Propios"/>
    <x v="1"/>
    <s v="CSF"/>
    <n v="240000000"/>
    <n v="0"/>
    <n v="240000000"/>
    <n v="201236890"/>
    <s v="PAGO COSTOS FINANCIEROS 2020"/>
    <n v="2320"/>
    <s v="3020, 3120, 3220, 17420, 17520, 17620, 17720, 34720, 34820, 34920, 35020, 39120, 50520, 50620, 50720, 50820, 59820, 59920, 60020, 60120, 61920 "/>
    <s v="58220, 58520, 58620, 64120, 64220, 64420, 65620, 88920, 89120, 89220, 89420, 98220, 134220, 134320, 134420, 134520, 169220, 169420, 169520, 169620, 171420 "/>
    <s v="98820, 99020, 99120, 105220, 105420, 105520, 107020, 168920, 169220, 169320, 169620, 173820, 269420, 269520, 269620, 269720, 344120, 344220, 344320, 344420, 346220 "/>
    <s v="22522920, 22526620, 22529820, 25233320, 25241920, 25248720, 25255620, 45384820, 45387220, 45389220, 45390220, 51026520, 93959220, 95414820, 96074620, 96077020, 119028120, 119044020, 119057320, 119058920, 122315720 "/>
    <n v="0"/>
    <x v="0"/>
  </r>
  <r>
    <n v="2120"/>
    <n v="43843"/>
    <d v="2020-01-13T17:24:00"/>
    <s v="Gasto"/>
    <s v="Con Compromiso"/>
    <n v="200"/>
    <x v="3"/>
    <x v="35"/>
    <s v="SERVICIOS FINANCIEROS Y SERVICIOS CONEXOS"/>
    <s v="Nación"/>
    <x v="0"/>
    <s v="CSF"/>
    <n v="100000000"/>
    <n v="0"/>
    <n v="100000000"/>
    <n v="192075.92"/>
    <s v="PAGO COSTOS FINANCIEROS 2020"/>
    <n v="2320"/>
    <s v="3020, 3120, 3220, 17420, 17520, 17620, 17720, 34720, 34820, 34920, 35020, 39120, 50520, 50620, 50720, 50820, 59820, 59920, 60020, 60120, 61920 "/>
    <s v="58220, 58520, 58620, 64120, 64220, 64420, 65620, 88920, 89120, 89220, 89420, 98220, 134220, 134320, 134420, 134520, 169220, 169420, 169520, 169620, 171420 "/>
    <s v="98820, 99020, 99120, 105220, 105420, 105520, 107020, 168920, 169220, 169320, 169620, 173820, 269420, 269520, 269620, 269720, 344120, 344220, 344320, 344420, 346220 "/>
    <s v="22522920, 22526620, 22529820, 25233320, 25241920, 25248720, 25255620, 45384820, 45387220, 45389220, 45390220, 51026520, 93959220, 95414820, 96074620, 96077020, 119028120, 119044020, 119057320, 119058920, 122315720 "/>
    <n v="0"/>
    <x v="0"/>
  </r>
  <r>
    <n v="2220"/>
    <n v="43847"/>
    <d v="2020-01-17T09:35:00"/>
    <s v="Gasto"/>
    <s v="Con Compromiso"/>
    <n v="200"/>
    <x v="3"/>
    <x v="20"/>
    <s v="IMPUESTO DE INDUSTRIA Y COMERCIO"/>
    <s v="Propios"/>
    <x v="1"/>
    <s v="CSF"/>
    <n v="60546000"/>
    <n v="0"/>
    <n v="60546000"/>
    <n v="0"/>
    <s v="IMPUESTO DE INDUSTRIA Y COMERCIO 6TO BIMESTRE DE 2019"/>
    <n v="2720"/>
    <s v="2920 "/>
    <s v="58720 "/>
    <s v="104020 "/>
    <s v="22431120, 22450920 "/>
    <n v="0"/>
    <x v="0"/>
  </r>
  <r>
    <n v="2320"/>
    <n v="43847"/>
    <d v="2020-01-17T11:33:00"/>
    <s v="Gasto"/>
    <s v="Con Compromiso"/>
    <n v="200"/>
    <x v="3"/>
    <x v="27"/>
    <s v="ADQUISICIÓN DE BIENES Y SERVICIOS - SEDES MANTENIDAS - FORTALECIMIENTO DE LA INFRAESTRUCTURA FÍSICA DEL IGAC A NIVEL  NACIONAL"/>
    <s v="Nación"/>
    <x v="0"/>
    <s v="CSF"/>
    <n v="18004296.5"/>
    <n v="-3501.18"/>
    <n v="18000795.32"/>
    <n v="0"/>
    <s v="ADICION CONTRATO DE PARQUEADERO"/>
    <n v="2620"/>
    <s v="3320 "/>
    <s v="99020 "/>
    <s v="182620 "/>
    <s v="67185920 "/>
    <n v="0"/>
    <x v="1"/>
  </r>
  <r>
    <n v="2420"/>
    <n v="43847"/>
    <d v="2020-01-17T14:42:00"/>
    <s v="Gasto"/>
    <s v="Con Compromiso"/>
    <n v="200"/>
    <x v="3"/>
    <x v="49"/>
    <s v="SERVICIOS DE SOPORTE"/>
    <s v="Propios"/>
    <x v="1"/>
    <s v="CSF"/>
    <n v="5000000"/>
    <n v="17000000"/>
    <n v="22000000"/>
    <n v="6447981"/>
    <s v="USO DE LA LISTA DE ELEGIBLES"/>
    <n v="2020"/>
    <s v="9420, 9520, 37520, 42920, 93820 "/>
    <s v="48920, 49020, 94720, 105020, 276920 "/>
    <s v="90420, 90520, 172220, 177820, 610920 "/>
    <s v="16457420, 16461320, 48796520, 63577620, 201810820 "/>
    <n v="0"/>
    <x v="0"/>
  </r>
  <r>
    <n v="2520"/>
    <n v="43850"/>
    <d v="2020-01-20T13:48:00"/>
    <s v="Gasto"/>
    <s v="Con Compromiso"/>
    <n v="200"/>
    <x v="3"/>
    <x v="54"/>
    <s v="SERVICIOS JURÍDICOS Y CONTABLES"/>
    <s v="Nación"/>
    <x v="0"/>
    <s v="CSF"/>
    <n v="13200000"/>
    <n v="0"/>
    <n v="13200000"/>
    <n v="0"/>
    <s v="ADICIÓN DE CONTRATO DE PRESTACIÓN DE SERVICIOS  POR LICENCIA DE MATERNIDAD GIT  CONTROL DISCIPLINARIO"/>
    <n v="2520"/>
    <s v="5220 "/>
    <s v="90020 "/>
    <s v="173320, 268220 "/>
    <s v="49052720, 91321720 "/>
    <n v="0"/>
    <x v="0"/>
  </r>
  <r>
    <n v="2620"/>
    <n v="43850"/>
    <d v="2020-01-20T17:44:00"/>
    <s v="Gasto"/>
    <s v="Con Compromiso"/>
    <n v="200"/>
    <x v="3"/>
    <x v="54"/>
    <s v="SERVICIOS JURÍDICOS Y CONTABLES"/>
    <s v="Propios"/>
    <x v="1"/>
    <s v="CSF"/>
    <n v="700240842"/>
    <n v="-14412954"/>
    <n v="685827888"/>
    <n v="0"/>
    <s v="PRESTACIÓN DE SERVICIOS  GIT  CONTRACTUAL"/>
    <n v="3020"/>
    <s v="3420, 3520, 3720, 3820, 3920, 4020, 4120, 4220, 6820 "/>
    <s v="50320, 50420, 50520, 50620, 50720, 50820, 50920, 51020, 55120 "/>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
    <n v="0"/>
    <x v="0"/>
  </r>
  <r>
    <n v="2620"/>
    <n v="43850"/>
    <d v="2020-01-20T17:44:00"/>
    <s v="Gasto"/>
    <s v="Con Compromiso"/>
    <n v="200"/>
    <x v="3"/>
    <x v="17"/>
    <s v="OTROS SERVICIOS PROFESIONALES, CIENTÍFICOS Y TÉCNICOS"/>
    <s v="Propios"/>
    <x v="1"/>
    <s v="CSF"/>
    <n v="84299209"/>
    <n v="-1466073"/>
    <n v="82833136"/>
    <n v="0"/>
    <s v="PRESTACIÓN DE SERVICIOS  GIT  CONTRACTUAL"/>
    <n v="3020"/>
    <s v="3420, 3520, 3720, 3820, 3920, 4020, 4120, 4220, 6820 "/>
    <s v="50320, 50420, 50520, 50620, 50720, 50820, 50920, 51020, 55120 "/>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
    <n v="0"/>
    <x v="0"/>
  </r>
  <r>
    <n v="2720"/>
    <n v="43850"/>
    <d v="2020-01-20T17:46:00"/>
    <s v="Gasto"/>
    <s v="Con Compromiso"/>
    <n v="200"/>
    <x v="3"/>
    <x v="54"/>
    <s v="SERVICIOS JURÍDICOS Y CONTABLES"/>
    <s v="Nación"/>
    <x v="0"/>
    <s v="CSF"/>
    <n v="123067779"/>
    <n v="-2140309"/>
    <n v="120927470"/>
    <n v="0"/>
    <s v="PRESTACIÓN DE SERVICIOS DIRRECCIÓN GENERAL"/>
    <n v="3320"/>
    <s v="4320 "/>
    <s v="66820 "/>
    <s v="107520, 165620, 251320, 254320, 341320, 412620, 535820, 639920 "/>
    <s v="26025420, 44217320, 77182020, 113474820, 139000220, 173544220, 213657220 "/>
    <n v="0"/>
    <x v="0"/>
  </r>
  <r>
    <n v="2820"/>
    <n v="43850"/>
    <d v="2020-01-20T17:49:00"/>
    <s v="Gasto"/>
    <s v="Con Compromiso"/>
    <n v="200"/>
    <x v="3"/>
    <x v="17"/>
    <s v="OTROS SERVICIOS PROFESIONALES, CIENTÍFICOS Y TÉCNICOS"/>
    <s v="Propios"/>
    <x v="1"/>
    <s v="CSF"/>
    <n v="223863255"/>
    <n v="-4542153"/>
    <n v="219321102"/>
    <n v="0"/>
    <s v="PRESTACIÓN DE SERVICIOS  GIT FINANCIERA"/>
    <n v="3220"/>
    <s v="4520, 4620, 4720, 4820, 4920, 5020, 5320, 5420, 5520, 5620, 5720, 5820 "/>
    <s v="55020, 55220, 55320, 55420, 55620, 55720, 55820, 56020, 57020, 64720 "/>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
    <n v="0"/>
    <x v="0"/>
  </r>
  <r>
    <n v="2820"/>
    <n v="43850"/>
    <d v="2020-01-20T17:49:00"/>
    <s v="Gasto"/>
    <s v="Con Compromiso"/>
    <n v="200"/>
    <x v="3"/>
    <x v="49"/>
    <s v="SERVICIOS DE SOPORTE"/>
    <s v="Propios"/>
    <x v="1"/>
    <s v="CSF"/>
    <n v="59654479"/>
    <n v="-1210381"/>
    <n v="58444098"/>
    <n v="0"/>
    <s v="PRESTACIÓN DE SERVICIOS  GIT FINANCIERA"/>
    <n v="3220"/>
    <s v="4520, 4620, 4720, 4820, 4920, 5020, 5320, 5420, 5520, 5620, 5720, 5820 "/>
    <s v="55020, 55220, 55320, 55420, 55620, 55720, 55820, 56020, 57020, 64720 "/>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
    <n v="0"/>
    <x v="0"/>
  </r>
  <r>
    <n v="2820"/>
    <n v="43850"/>
    <d v="2020-01-20T17:49:00"/>
    <s v="Gasto"/>
    <s v="Con Compromiso"/>
    <n v="200"/>
    <x v="3"/>
    <x v="54"/>
    <s v="SERVICIOS JURÍDICOS Y CONTABLES"/>
    <s v="Propios"/>
    <x v="1"/>
    <s v="CSF"/>
    <n v="375039219"/>
    <n v="-30772406"/>
    <n v="344266813"/>
    <n v="1127246"/>
    <s v="PRESTACIÓN DE SERVICIOS  GIT FINANCIERA"/>
    <n v="3220"/>
    <s v="4520, 4620, 4720, 4820, 4920, 5020, 5320, 5420, 5520, 5620, 5720, 5820 "/>
    <s v="55020, 55220, 55320, 55420, 55620, 55720, 55820, 56020, 57020, 64720 "/>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
    <n v="0"/>
    <x v="0"/>
  </r>
  <r>
    <n v="2920"/>
    <n v="43852"/>
    <d v="2020-01-22T07:35:00"/>
    <s v="Gasto"/>
    <s v="Con Compromiso"/>
    <n v="200"/>
    <x v="3"/>
    <x v="17"/>
    <s v="OTROS SERVICIOS PROFESIONALES, CIENTÍFICOS Y TÉCNICOS"/>
    <s v="Nación"/>
    <x v="0"/>
    <s v="CSF"/>
    <n v="32845116"/>
    <n v="-1999268"/>
    <n v="30845848"/>
    <n v="0"/>
    <s v="PRESTACION DE SERVICIOS - GIT SERVICIOS ADMINISTRATIVOS"/>
    <n v="3720"/>
    <s v="14820 "/>
    <s v="92920 "/>
    <s v="174420, 252520, 272620, 395120, 519020, 604420 "/>
    <s v="51703920, 75421420, 100966220, 135095820, 169393720, 199929420 "/>
    <n v="0"/>
    <x v="0"/>
  </r>
  <r>
    <n v="3020"/>
    <n v="43852"/>
    <d v="2020-01-22T12:19:00"/>
    <s v="Gasto"/>
    <s v="Con Compromiso"/>
    <n v="200"/>
    <x v="3"/>
    <x v="55"/>
    <s v="ADQUISICIÓN DE BIENES Y SERVICIOS - SEDES AMPLIADAS - FORTALECIMIENTO DE LA INFRAESTRUCTURA FÍSICA DEL IGAC A NIVEL  NACIONAL"/>
    <s v="Nación"/>
    <x v="0"/>
    <s v="CSF"/>
    <n v="0"/>
    <n v="2000000"/>
    <n v="2000000"/>
    <n v="1668251"/>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020"/>
    <n v="43852"/>
    <d v="2020-01-22T12:19:00"/>
    <s v="Gasto"/>
    <s v="Con Compromiso"/>
    <n v="200"/>
    <x v="3"/>
    <x v="55"/>
    <s v="ADQUISICIÓN DE BIENES Y SERVICIOS - SEDES AMPLIADAS - FORTALECIMIENTO DE LA INFRAESTRUCTURA FÍSICA DEL IGAC A NIVEL  NACIONAL"/>
    <s v="Propios"/>
    <x v="1"/>
    <s v="CSF"/>
    <n v="2000000"/>
    <n v="-2000000"/>
    <n v="0"/>
    <n v="0"/>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020"/>
    <n v="43852"/>
    <d v="2020-01-22T12:19:00"/>
    <s v="Gasto"/>
    <s v="Con Compromiso"/>
    <n v="200"/>
    <x v="3"/>
    <x v="44"/>
    <s v="ADQUISICIÓN DE BIENES Y SERVICIOS - SEDES ADECUADAS - FORTALECIMIENTO DE LA INFRAESTRUCTURA FÍSICA DEL IGAC A NIVEL  NACIONAL"/>
    <s v="Propios"/>
    <x v="1"/>
    <s v="CSF"/>
    <n v="2000000"/>
    <n v="0"/>
    <n v="2000000"/>
    <n v="765399"/>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020"/>
    <n v="43852"/>
    <d v="2020-01-22T12:19:00"/>
    <s v="Gasto"/>
    <s v="Con Compromiso"/>
    <n v="200"/>
    <x v="3"/>
    <x v="27"/>
    <s v="ADQUISICIÓN DE BIENES Y SERVICIOS - SEDES MANTENIDAS - FORTALECIMIENTO DE LA INFRAESTRUCTURA FÍSICA DEL IGAC A NIVEL  NACIONAL"/>
    <s v="Nación"/>
    <x v="0"/>
    <s v="CSF"/>
    <n v="2000000"/>
    <n v="0"/>
    <n v="2000000"/>
    <n v="156885"/>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120"/>
    <n v="43852"/>
    <d v="2020-01-22T14:53:00"/>
    <s v="Gasto"/>
    <s v="Con Compromiso"/>
    <n v="200"/>
    <x v="3"/>
    <x v="47"/>
    <s v="ADQUISICIÓN DE BIENES Y SERVICIOS - SERVICIOS TECNOLÓGICOS - FORTALECIMIENTO DE LA GESTIÓN INSTITUCIONAL DEL IGAC A NIVEL   NACIONAL"/>
    <s v="Propios"/>
    <x v="1"/>
    <s v="CSF"/>
    <n v="127000000"/>
    <n v="0"/>
    <n v="127000000"/>
    <n v="0"/>
    <s v="CONTRATO DE CORRESPONDENCIA"/>
    <n v="4320"/>
    <s v="10220 "/>
    <s v="113420 "/>
    <s v="249020, 323320, 343920, 513420, 606920 "/>
    <s v="73598520, 114965620, 118546320, 166763120, 206632720 "/>
    <n v="0"/>
    <x v="1"/>
  </r>
  <r>
    <n v="3120"/>
    <n v="43852"/>
    <d v="2020-01-22T14:53:00"/>
    <s v="Gasto"/>
    <s v="Con Compromiso"/>
    <n v="200"/>
    <x v="3"/>
    <x v="56"/>
    <s v="SERVICIOS POSTALES Y DE MENSAJERÍA"/>
    <s v="Propios"/>
    <x v="1"/>
    <s v="CSF"/>
    <n v="200000000"/>
    <n v="0"/>
    <n v="200000000"/>
    <n v="0"/>
    <s v="CONTRATO DE CORRESPONDENCIA"/>
    <n v="4320"/>
    <s v="10220 "/>
    <s v="113420 "/>
    <s v="249020, 323320, 343920, 513420, 606920 "/>
    <s v="73598520, 114965620, 118546320, 166763120, 206632720 "/>
    <n v="0"/>
    <x v="0"/>
  </r>
  <r>
    <n v="3120"/>
    <n v="43852"/>
    <d v="2020-01-22T14:53: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n v="4320"/>
    <s v="10220 "/>
    <s v="113420 "/>
    <s v="249020, 323320, 343920, 513420, 606920 "/>
    <s v="73598520, 114965620, 118546320, 166763120, 206632720 "/>
    <n v="0"/>
    <x v="1"/>
  </r>
  <r>
    <n v="3120"/>
    <n v="43852"/>
    <d v="2020-01-22T14:53:00"/>
    <s v="Gasto"/>
    <s v="Con Compromiso"/>
    <n v="500"/>
    <x v="1"/>
    <x v="22"/>
    <s v="ADQUISICIÓN DE BIENES Y SERVICIOS - SERVICIO DE INFORMACIÓN CATASTRAL - ACTUALIZACIÓN  Y GESTIÓN CATASTRAL  NACIONAL"/>
    <s v="Propios"/>
    <x v="1"/>
    <s v="CSF"/>
    <n v="928690826"/>
    <n v="0"/>
    <n v="928690826"/>
    <n v="0"/>
    <s v="CONTRATO DE CORRESPONDENCIA"/>
    <n v="4320"/>
    <s v="10220 "/>
    <s v="113420 "/>
    <s v="249020, 323320, 343920, 513420, 606920 "/>
    <s v="73598520, 114965620, 118546320, 166763120, 206632720 "/>
    <n v="0"/>
    <x v="1"/>
  </r>
  <r>
    <n v="3120"/>
    <n v="43852"/>
    <d v="2020-01-22T14:53: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n v="4320"/>
    <s v="10220 "/>
    <s v="113420 "/>
    <s v="249020, 323320, 343920, 513420, 606920 "/>
    <s v="73598520, 114965620, 118546320, 166763120, 206632720 "/>
    <n v="0"/>
    <x v="1"/>
  </r>
  <r>
    <n v="3120"/>
    <n v="43852"/>
    <d v="2020-01-22T14:53:00"/>
    <s v="Gasto"/>
    <s v="Con Compromiso"/>
    <n v="300"/>
    <x v="9"/>
    <x v="40"/>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n v="4320"/>
    <s v="10220 "/>
    <s v="113420 "/>
    <s v="249020, 323320, 343920, 513420, 606920 "/>
    <s v="73598520, 114965620, 118546320, 166763120, 206632720 "/>
    <n v="0"/>
    <x v="1"/>
  </r>
  <r>
    <n v="3120"/>
    <n v="43852"/>
    <d v="2020-01-22T14:53: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n v="4320"/>
    <s v="10220 "/>
    <s v="113420 "/>
    <s v="249020, 323320, 343920, 513420, 606920 "/>
    <s v="73598520, 114965620, 118546320, 166763120, 206632720 "/>
    <n v="0"/>
    <x v="1"/>
  </r>
  <r>
    <n v="3120"/>
    <n v="43852"/>
    <d v="2020-01-22T14:53:00"/>
    <s v="Gasto"/>
    <s v="Con Compromiso"/>
    <n v="160"/>
    <x v="25"/>
    <x v="60"/>
    <s v="ADQUISICIÓN DE BIENES Y SERVICIOS - SERVICIOS DE INFORMACIÓN IMPLEMENTADOS - FORTALECIMIENTO DE LOS PROCESOS DE DIFUSIÓN Y ACCESO A LA INFORMACIÓN GEOGRÁFICA A NIVEL   NACIONAL"/>
    <s v="Propios"/>
    <x v="1"/>
    <s v="CSF"/>
    <n v="13693331"/>
    <n v="0"/>
    <n v="13693331"/>
    <n v="0"/>
    <s v="CONTRATO DE CORRESPONDENCIA"/>
    <n v="4320"/>
    <s v="10220 "/>
    <s v="113420 "/>
    <s v="249020, 323320, 343920, 513420, 606920 "/>
    <s v="73598520, 114965620, 118546320, 166763120, 206632720 "/>
    <n v="0"/>
    <x v="1"/>
  </r>
  <r>
    <n v="3120"/>
    <n v="43852"/>
    <d v="2020-01-22T14:53:00"/>
    <s v="Gasto"/>
    <s v="Con Compromiso"/>
    <n v="200"/>
    <x v="3"/>
    <x v="25"/>
    <s v="ADQUISICIÓN DE BIENES Y SERVICIOS - SERVICIO DE IMPLEMENTACIÓN SISTEMAS DE GESTIÓN - FORTALECIMIENTO DE LA GESTIÓN INSTITUCIONAL DEL IGAC A NIVEL   NACIONAL"/>
    <s v="Propios"/>
    <x v="1"/>
    <s v="CSF"/>
    <n v="56508646"/>
    <n v="0"/>
    <n v="56508646"/>
    <n v="0"/>
    <s v="CONTRATO DE CORRESPONDENCIA"/>
    <n v="4320"/>
    <s v="10220 "/>
    <s v="113420 "/>
    <s v="249020, 323320, 343920, 513420, 606920 "/>
    <s v="73598520, 114965620, 118546320, 166763120, 206632720 "/>
    <n v="0"/>
    <x v="1"/>
  </r>
  <r>
    <n v="3220"/>
    <n v="43852"/>
    <d v="2020-01-22T15:43:00"/>
    <s v="Gasto"/>
    <s v="Con Compromiso"/>
    <n v="200"/>
    <x v="3"/>
    <x v="54"/>
    <s v="SERVICIOS JURÍDICOS Y CONTABLES"/>
    <s v="Nación"/>
    <x v="0"/>
    <s v="CSF"/>
    <n v="373105425"/>
    <n v="-16221975"/>
    <n v="356883450"/>
    <n v="0"/>
    <s v="PRESTACIÓN DE SERVICIOS- CONTROL INTERNO DISCIPLINARIOS"/>
    <n v="4620"/>
    <s v="8620, 8720, 8820, 8920, 9020, 9120 "/>
    <s v="72520, 83420, 85120, 85320, 91020 "/>
    <s v="154820, 164020, 164320, 166420, 166520, 171120, 254520, 254720, 254820, 257220, 258520, 326320, 331420, 333020, 337920, 339820, 404420, 404520, 409820, 411420, 411520, 528320, 531220, 531420, 551620, 649020 "/>
    <s v="35352820, 42801920, 42836120, 44221120, 44226020, 46053420, 77188120, 77246120, 77251420, 77823120, 77908120, 109392720, 111258620, 111265220, 112232920, 112367520, 137490120, 138095920, 138813820, 138846120, 138993620, 171914520, 173059620, 173063020, 179876220, 217436220 "/>
    <n v="0"/>
    <x v="0"/>
  </r>
  <r>
    <n v="3320"/>
    <n v="43852"/>
    <d v="2020-01-22T15:48:00"/>
    <s v="Gasto"/>
    <s v="Con Compromiso"/>
    <n v="200"/>
    <x v="3"/>
    <x v="44"/>
    <s v="ADQUISICIÓN DE BIENES Y SERVICIOS - SEDES ADECUADAS - FORTALECIMIENTO DE LA INFRAESTRUCTURA FÍSICA DEL IGAC A NIVEL  NACIONAL"/>
    <s v="Nación"/>
    <x v="0"/>
    <s v="CSF"/>
    <n v="49528414"/>
    <n v="-15624098"/>
    <n v="33904316"/>
    <n v="0"/>
    <s v="PRESTACIÓN DE SERVICIOS - PROYECTO &quot; FORTALECIMIENTO DE LA INFRAESTRUCTURA FÍSICA&quot;"/>
    <n v="3920"/>
    <s v="15220, 41320 "/>
    <s v="93520, 129020 "/>
    <s v="179020, 256820, 262120, 323820, 328420, 404020, 411820, 523520, 524320, 612520, 612620 "/>
    <s v="67097520, 77454720, 85173420, 107973620, 110907320, 137470420, 139100720, 171116420, 171249520, 205348020, 205587120 "/>
    <n v="0"/>
    <x v="1"/>
  </r>
  <r>
    <n v="3320"/>
    <n v="43852"/>
    <d v="2020-01-22T15:48:00"/>
    <s v="Gasto"/>
    <s v="Con Compromiso"/>
    <n v="200"/>
    <x v="3"/>
    <x v="27"/>
    <s v="ADQUISICIÓN DE BIENES Y SERVICIOS - SEDES MANTENIDAS - FORTALECIMIENTO DE LA INFRAESTRUCTURA FÍSICA DEL IGAC A NIVEL  NACIONAL"/>
    <s v="Nación"/>
    <x v="0"/>
    <s v="CSF"/>
    <n v="49528414"/>
    <n v="0"/>
    <n v="49528414"/>
    <n v="0"/>
    <s v="PRESTACIÓN DE SERVICIOS - PROYECTO &quot; FORTALECIMIENTO DE LA INFRAESTRUCTURA FÍSICA&quot;"/>
    <n v="3920"/>
    <s v="15220, 41320 "/>
    <s v="93520, 129020 "/>
    <s v="179020, 256820, 262120, 323820, 328420, 404020, 411820, 523520, 524320, 612520, 612620 "/>
    <s v="67097520, 77454720, 85173420, 107973620, 110907320, 137470420, 139100720, 171116420, 171249520, 205348020, 205587120 "/>
    <n v="0"/>
    <x v="1"/>
  </r>
  <r>
    <n v="3320"/>
    <n v="43852"/>
    <d v="2020-01-22T15:48:00"/>
    <s v="Gasto"/>
    <s v="Con Compromiso"/>
    <n v="200"/>
    <x v="3"/>
    <x v="55"/>
    <s v="ADQUISICIÓN DE BIENES Y SERVICIOS - SEDES AMPLIADAS - FORTALECIMIENTO DE LA INFRAESTRUCTURA FÍSICA DEL IGAC A NIVEL  NACIONAL"/>
    <s v="Nación"/>
    <x v="0"/>
    <s v="CSF"/>
    <n v="49528414"/>
    <n v="0"/>
    <n v="49528414"/>
    <n v="0"/>
    <s v="PRESTACIÓN DE SERVICIOS - PROYECTO &quot; FORTALECIMIENTO DE LA INFRAESTRUCTURA FÍSICA&quot;"/>
    <n v="3920"/>
    <s v="15220, 41320 "/>
    <s v="93520, 129020 "/>
    <s v="179020, 256820, 262120, 323820, 328420, 404020, 411820, 523520, 524320, 612520, 612620 "/>
    <s v="67097520, 77454720, 85173420, 107973620, 110907320, 137470420, 139100720, 171116420, 171249520, 205348020, 205587120 "/>
    <n v="0"/>
    <x v="1"/>
  </r>
  <r>
    <n v="3420"/>
    <n v="43852"/>
    <d v="2020-01-22T15:50:00"/>
    <s v="Gasto"/>
    <s v="Con Compromiso"/>
    <n v="200"/>
    <x v="3"/>
    <x v="54"/>
    <s v="SERVICIOS JURÍDICOS Y CONTABLES"/>
    <s v="Nación"/>
    <x v="0"/>
    <s v="CSF"/>
    <n v="336421081"/>
    <n v="-6526515"/>
    <n v="329894566"/>
    <n v="0"/>
    <s v="PRESTACIÓN DE SERVICIOS - OFICINA  DE JURÍDICA"/>
    <n v="4520"/>
    <s v="6920, 9720 "/>
    <s v="63520, 131520 "/>
    <s v="105120, 107420, 261920, 266620, 268820, 339720, 391320, 450620, 462120, 462420, 521420, 551920, 617920 "/>
    <s v="24808520, 26031720, 85860520, 88556120, 92709320, 112385220, 132612920, 150570720, 151536120, 151564320, 170037720, 180075120, 211166020 "/>
    <n v="0"/>
    <x v="0"/>
  </r>
  <r>
    <n v="3520"/>
    <n v="43852"/>
    <d v="2020-01-22T15:52:00"/>
    <s v="Gasto"/>
    <s v="Con Compromiso"/>
    <n v="200"/>
    <x v="3"/>
    <x v="61"/>
    <s v="ADQUISICIÓN DE BIENES Y SERVICIOS - DOCUMENTOS DE PLANEACIÓN - FORTALECIMIENTO DE LA GESTIÓN INSTITUCIONAL DEL IGAC A NIVEL   NACIONAL"/>
    <s v="Nación"/>
    <x v="0"/>
    <s v="CSF"/>
    <n v="1474575508"/>
    <n v="-115976537"/>
    <n v="1358598971"/>
    <n v="64952423"/>
    <s v="PRESTACIÓN DE SERVICIO - ENLACES PARA EL GIT DE CONTRATACIÓN, GIT FINANCIERA Y OFICINA DE PLANEACIÓN"/>
    <n v="4420"/>
    <s v="7120, 7220, 7320, 7820, 7920, 9820, 9920, 10020, 10120, 18620, 18720, 19620, 36920, 43020, 43220, 43920, 44820, 46120, 49420, 57120 "/>
    <s v="66620, 68120, 68720, 72020, 82020, 82120, 86720, 87920, 88020, 88520, 90320, 99420, 120320, 131720, 132920, 148020, 162620, 163020, 170320, 186020 "/>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
    <n v="0"/>
    <x v="1"/>
  </r>
  <r>
    <n v="3620"/>
    <n v="43853"/>
    <d v="2020-01-23T10:01:00"/>
    <s v="Gasto"/>
    <s v="Con Compromiso"/>
    <n v="200"/>
    <x v="3"/>
    <x v="62"/>
    <s v="AUXILIO DE CESANTÍAS "/>
    <s v="Nación"/>
    <x v="0"/>
    <s v="CSF"/>
    <n v="75000000"/>
    <n v="0"/>
    <n v="75000000"/>
    <n v="0"/>
    <s v="APORTES  FONDO NACIONAL DEL AHORRO"/>
    <n v="4820"/>
    <s v="5120 "/>
    <s v="6320 "/>
    <s v="620 "/>
    <s v="9086820 "/>
    <n v="0"/>
    <x v="0"/>
  </r>
  <r>
    <n v="3720"/>
    <n v="43853"/>
    <d v="2020-01-23T18:18:00"/>
    <s v="Gasto"/>
    <s v="Con Compromiso"/>
    <n v="200"/>
    <x v="3"/>
    <x v="61"/>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n v="5920"/>
    <s v="8020 "/>
    <s v="68920 "/>
    <s v="108920, 168520, 262920, 340220, 455420, 531020, 631320 "/>
    <s v="28194120, 44620020, 85830920, 112391320, 143796820, 173059020, 208424720 "/>
    <n v="0"/>
    <x v="1"/>
  </r>
  <r>
    <n v="3820"/>
    <n v="43854"/>
    <d v="2020-01-24T09:24:00"/>
    <s v="Gasto"/>
    <s v="Con Compromiso"/>
    <n v="200"/>
    <x v="3"/>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n v="5620"/>
    <s v="9620 "/>
    <s v="86420 "/>
    <s v="167820, 249320, 314820, 397820, 516420, 615320 "/>
    <s v="44496120, 73534620, 103632120, 135843420, 168398720, 205350820 "/>
    <n v="0"/>
    <x v="1"/>
  </r>
  <r>
    <n v="3920"/>
    <n v="43854"/>
    <d v="2020-01-24T09:28:00"/>
    <s v="Gasto"/>
    <s v="Con Compromiso"/>
    <n v="200"/>
    <x v="3"/>
    <x v="25"/>
    <s v="ADQUISICIÓN DE BIENES Y SERVICIOS - SERVICIO DE IMPLEMENTACIÓN SISTEMAS DE GESTIÓN - FORTALECIMIENTO DE LA GESTIÓN INSTITUCIONAL DEL IGAC A NIVEL   NACIONAL"/>
    <s v="Nación"/>
    <x v="0"/>
    <s v="CSF"/>
    <n v="61490990"/>
    <n v="-8344710"/>
    <n v="53146280"/>
    <n v="0"/>
    <s v="PRESTACIÓN DE SERVICIOS PROFESIONALES PARA DESARROLLAR Y EJECUTAR LA ESTRATEGIA DE COMUNICACIONES INTERNAS DE LA ENTIDAD Y HACER SEGUIMIENTO A LOS PLANES Y ESTRATEGIAS DEL PROCESO DE COMUNICACIÓN"/>
    <n v="5220"/>
    <s v="7420 "/>
    <s v="64620 "/>
    <s v="106220, 162020, 255620, 324520, 411020, 528620, 617120 "/>
    <s v="24829020, 42117620, 77330220, 108056020, 138976120, 172284720, 205351920 "/>
    <n v="0"/>
    <x v="1"/>
  </r>
  <r>
    <n v="4020"/>
    <n v="43854"/>
    <d v="2020-01-24T09:32:00"/>
    <s v="Gasto"/>
    <s v="Con Compromiso"/>
    <n v="200"/>
    <x v="3"/>
    <x v="25"/>
    <s v="ADQUISICIÓN DE BIENES Y SERVICIOS - SERVICIO DE IMPLEMENTACIÓN SISTEMAS DE GESTIÓN - FORTALECIMIENTO DE LA GESTIÓN INSTITUCIONAL DEL IGAC A NIVEL   NACIONAL"/>
    <s v="Nación"/>
    <x v="0"/>
    <s v="CSF"/>
    <n v="92997806"/>
    <n v="0"/>
    <n v="92997806"/>
    <n v="0"/>
    <s v="PRESTACIÓN DE SERVICIOS PROFESIONALES PARA EJECUTAR LA ESTRATEGIA DE COMUNICACIONES EXTERNAS DE LA ENTIDAD Y LA REDACCIÓN Y REVISIÓN DE CONTENIDOS"/>
    <n v="5320"/>
    <s v="6520 "/>
    <s v="64520 "/>
    <s v="105720, 161020, 255920, 324320, 410520, 528420, 617620 "/>
    <s v="24823120, 42164020, 77411120, 108248720, 138969920, 172347220, 206839120 "/>
    <n v="0"/>
    <x v="1"/>
  </r>
  <r>
    <n v="4120"/>
    <n v="43854"/>
    <d v="2020-01-24T09:33:00"/>
    <s v="Gasto"/>
    <s v="Con Compromiso"/>
    <n v="200"/>
    <x v="3"/>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n v="5120"/>
    <s v="7020 "/>
    <s v="65920 "/>
    <s v="106920, 161820, 256220, 342220, 411220, 528820, 618920 "/>
    <s v="25063220, 42166520, 77398920, 115078420, 138978720, 172288520, 207289820 "/>
    <n v="0"/>
    <x v="1"/>
  </r>
  <r>
    <n v="4220"/>
    <n v="43854"/>
    <d v="2020-01-24T09:36:00"/>
    <s v="Gasto"/>
    <s v="Con Compromiso"/>
    <n v="200"/>
    <x v="3"/>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n v="5520"/>
    <s v="6620 "/>
    <s v="64320 "/>
    <s v="105620, 158620, 161220, 255820, 324420, 410720, 528520, 617020 "/>
    <s v="24820620, 39407520, 42164520, 77419520, 108096020, 138973620, 172267320, 206838020 "/>
    <n v="6420"/>
    <x v="1"/>
  </r>
  <r>
    <n v="4320"/>
    <n v="43854"/>
    <d v="2020-01-24T09:39:00"/>
    <s v="Gasto"/>
    <s v="Con Compromiso"/>
    <n v="200"/>
    <x v="3"/>
    <x v="25"/>
    <s v="ADQUISICIÓN DE BIENES Y SERVICIOS - SERVICIO DE IMPLEMENTACIÓN SISTEMAS DE GESTIÓN - FORTALECIMIENTO DE LA GESTIÓN INSTITUCIONAL DEL IGAC A NIVEL   NACIONAL"/>
    <s v="Nación"/>
    <x v="0"/>
    <s v="CSF"/>
    <n v="44720720"/>
    <n v="0"/>
    <n v="44720720"/>
    <n v="0"/>
    <s v="PRESTACIÓN DE SERVICIOS PROFESIONALES  PARA LA PERMANENTE ACTUALIZACIÓN DE LA PAGINA WEB INSTITUCIONAL, REDACCIÓN  Y DIVULGACIÓN DE LAS ESTRATEGIAS DE COMUNICACIÓN INTERNA Y EXTERNA"/>
    <n v="5420"/>
    <s v="6720 "/>
    <s v="71720 "/>
    <s v="109920, 161720, 256320, 324120, 408520, 525220, 616320 "/>
    <s v="33931620, 42109220, 77353020, 107980320, 138825020, 171388320, 206763320 "/>
    <n v="0"/>
    <x v="1"/>
  </r>
  <r>
    <n v="4420"/>
    <n v="43854"/>
    <d v="2020-01-24T09:43:00"/>
    <s v="Gasto"/>
    <s v="Con Compromiso"/>
    <n v="200"/>
    <x v="3"/>
    <x v="25"/>
    <s v="ADQUISICIÓN DE BIENES Y SERVICIOS - SERVICIO DE IMPLEMENTACIÓN SISTEMAS DE GESTIÓN - FORTALECIMIENTO DE LA GESTIÓN INSTITUCIONAL DEL IGAC A NIVEL   NACIONAL"/>
    <s v="Nación"/>
    <x v="0"/>
    <s v="CSF"/>
    <n v="33370920"/>
    <n v="0"/>
    <n v="33370920"/>
    <n v="0"/>
    <s v="PRESTACIÓN DE SERVICIOS PROFESIONALES  PARA APOYAR LA IMPLEMENTACIÓN DEL MODELO INTEGRADO DE PLANEACIÓN Y GESTIÓN EN EL INSTITUTO, CON ÉNFASIS EN LA ACTUALIZACIÓN DOCUMENTAL"/>
    <n v="6020"/>
    <s v="10620 "/>
    <s v="88620 "/>
    <s v="168720, 254220, 345920, 460120, 551220 "/>
    <s v="44532920, 76542420, 122326820, 148549120, 179862920 "/>
    <n v="0"/>
    <x v="1"/>
  </r>
  <r>
    <n v="4520"/>
    <n v="43854"/>
    <d v="2020-01-24T09:46:00"/>
    <s v="Gasto"/>
    <s v="Anulado"/>
    <n v="200"/>
    <x v="3"/>
    <x v="61"/>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n v="5720"/>
    <s v="-0"/>
    <s v="-0"/>
    <s v="-0"/>
    <s v="-0"/>
    <n v="0"/>
    <x v="1"/>
  </r>
  <r>
    <n v="4620"/>
    <n v="43854"/>
    <d v="2020-01-24T09:48:00"/>
    <s v="Gasto"/>
    <s v="Con Compromiso"/>
    <n v="200"/>
    <x v="3"/>
    <x v="6"/>
    <s v="BONIFICACIÓN POR SERVICIOS PRESTADOS"/>
    <s v="Nación"/>
    <x v="0"/>
    <s v="CSF"/>
    <n v="37589530"/>
    <n v="0"/>
    <n v="37589530"/>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39"/>
    <s v="INDEMNIZACIÓN POR VACACIONES"/>
    <s v="Nación"/>
    <x v="0"/>
    <s v="CSF"/>
    <n v="18576445"/>
    <n v="0"/>
    <n v="18576445"/>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42"/>
    <s v="PRIMA DE COORDINACIÓN"/>
    <s v="Nación"/>
    <x v="0"/>
    <s v="CSF"/>
    <n v="4755126"/>
    <n v="0"/>
    <n v="4755126"/>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3"/>
    <s v="SUBSIDIO DE ALIMENTACIÓN"/>
    <s v="Nación"/>
    <x v="0"/>
    <s v="CSF"/>
    <n v="8389682"/>
    <n v="0"/>
    <n v="8389682"/>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5"/>
    <s v="AUXILIO DE TRANSPORTE "/>
    <s v="Nación"/>
    <x v="0"/>
    <s v="CSF"/>
    <n v="9181433"/>
    <n v="0"/>
    <n v="9181433"/>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10"/>
    <s v="SUELDO DE VACACIONES"/>
    <s v="Nación"/>
    <x v="0"/>
    <s v="CSF"/>
    <n v="33469688"/>
    <n v="0"/>
    <n v="33469688"/>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9"/>
    <s v="BONIFICACIÓN ESPECIAL DE RECREACIÓN"/>
    <s v="Nación"/>
    <x v="0"/>
    <s v="CSF"/>
    <n v="4536010"/>
    <n v="0"/>
    <n v="4536010"/>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36"/>
    <s v="LICENCIAS DE MATERNIDAD Y PATERNIDAD (NO DE PENSIONES)"/>
    <s v="Nación"/>
    <x v="0"/>
    <s v="CSF"/>
    <n v="5355462"/>
    <n v="0"/>
    <n v="5355462"/>
    <n v="914056"/>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4"/>
    <s v="SUELDO BÁSICO"/>
    <s v="Nación"/>
    <x v="0"/>
    <s v="CSF"/>
    <n v="715049433"/>
    <n v="0"/>
    <n v="715049433"/>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21"/>
    <s v="INCAPACIDADES (NO DE PENSIONES)"/>
    <s v="Nación"/>
    <x v="0"/>
    <s v="CSF"/>
    <n v="558333"/>
    <n v="0"/>
    <n v="558333"/>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7"/>
    <s v="PRIMA DE VACACIONES"/>
    <s v="Nación"/>
    <x v="0"/>
    <s v="CSF"/>
    <n v="48088334"/>
    <n v="0"/>
    <n v="48088334"/>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8"/>
    <s v="PRIMA TÉCNICA NO SALARIAL"/>
    <s v="Nación"/>
    <x v="0"/>
    <s v="CSF"/>
    <n v="26384086"/>
    <n v="0"/>
    <n v="26384086"/>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720"/>
    <n v="43854"/>
    <d v="2020-01-24T09:50:00"/>
    <s v="Gasto"/>
    <s v="Con Compromiso"/>
    <n v="200"/>
    <x v="3"/>
    <x v="61"/>
    <s v="ADQUISICIÓN DE BIENES Y SERVICIOS - DOCUMENTOS DE PLANEACIÓN - FORTALECIMIENTO DE LA GESTIÓN INSTITUCIONAL DEL IGAC A NIVEL   NACIONAL"/>
    <s v="Nación"/>
    <x v="0"/>
    <s v="CSF"/>
    <n v="92998906"/>
    <n v="0"/>
    <n v="92998906"/>
    <n v="0"/>
    <s v="PRESTACIÓN DE SERVICIOS PROFESIONALES PARA  APOYAR  LAS ACTIVIDADES DE PROGRAMACIÓN, ACTUALIZACIÓN Y SEGUIMIENTO AL PRESUPUESTO DE INGRESOS POR RECURSOS PROPIOS, DEL INSTITUTO GEOGRAFICO AGUSTIN CODAZZI  EN EL MARCO DEL MODELO INTEGRADO DE PLANEACIÓN"/>
    <n v="5820"/>
    <s v="10320 "/>
    <s v="88720 "/>
    <s v="168820, 260620, 331820, 454720, 548820, 639320 "/>
    <s v="44629420, 84775720, 112390620, 143602020, 178903920, 213268920 "/>
    <n v="0"/>
    <x v="1"/>
  </r>
  <r>
    <n v="4820"/>
    <n v="43854"/>
    <d v="2020-01-24T10:00:00"/>
    <s v="Gasto"/>
    <s v="Con Compromiso"/>
    <n v="200"/>
    <x v="3"/>
    <x v="14"/>
    <s v="CAJAS DE COMPENSACIÓN FAMILIAR"/>
    <s v="Nación"/>
    <x v="0"/>
    <s v="CSF"/>
    <n v="43689600"/>
    <n v="0"/>
    <n v="436896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3"/>
    <s v="APORTES AL SENA"/>
    <s v="Nación"/>
    <x v="0"/>
    <s v="CSF"/>
    <n v="21857000"/>
    <n v="0"/>
    <n v="218570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2"/>
    <s v="APORTES GENERALES AL SISTEMA DE RIESGOS LABORALES"/>
    <s v="Nación"/>
    <x v="0"/>
    <s v="CSF"/>
    <n v="7218300"/>
    <n v="0"/>
    <n v="72183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5"/>
    <s v="APORTES AL ICBF"/>
    <s v="Nación"/>
    <x v="0"/>
    <s v="CSF"/>
    <n v="32770800"/>
    <n v="0"/>
    <n v="327708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1"/>
    <s v="PENSIONES"/>
    <s v="Nación"/>
    <x v="0"/>
    <s v="CSF"/>
    <n v="107422300"/>
    <n v="0"/>
    <n v="1074223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6"/>
    <s v="SALUD"/>
    <s v="Nación"/>
    <x v="0"/>
    <s v="CSF"/>
    <n v="76089100"/>
    <n v="0"/>
    <n v="760891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920"/>
    <n v="43854"/>
    <d v="2020-01-24T14:32:00"/>
    <s v="Gasto"/>
    <s v="Anulado"/>
    <n v="160"/>
    <x v="25"/>
    <x v="60"/>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n v="4720"/>
    <s v="-0"/>
    <s v="-0"/>
    <s v="-0"/>
    <s v="-0"/>
    <n v="0"/>
    <x v="1"/>
  </r>
  <r>
    <n v="5020"/>
    <n v="43854"/>
    <d v="2020-01-24T14:53:00"/>
    <s v="Gasto"/>
    <s v="Con Compromiso"/>
    <n v="500"/>
    <x v="1"/>
    <x v="22"/>
    <s v="ADQUISICIÓN DE BIENES Y SERVICIOS - SERVICIO DE INFORMACIÓN CATASTRAL - ACTUALIZACIÓN  Y GESTIÓN CATASTRAL  NACIONAL"/>
    <s v="Nación"/>
    <x v="0"/>
    <s v="CSF"/>
    <n v="76623568"/>
    <n v="0"/>
    <n v="76623568"/>
    <n v="0"/>
    <s v="prestación de servicios profesionales para realizar la articulacion de los grupos internos de trabajo de la subdirección de catastro, así como las direcciones territoriales, para las metas establecidas en el plan nacional."/>
    <n v="5020"/>
    <s v="8420 "/>
    <s v="68020 "/>
    <s v="108120, 164220, 256720, 336720, 454920, 539220, 646920 "/>
    <s v="27905120, 42831620, 77919220, 113431020, 143868820, 174582820, 217369020 "/>
    <n v="0"/>
    <x v="1"/>
  </r>
  <r>
    <n v="5120"/>
    <n v="43854"/>
    <d v="2020-01-24T14:56:00"/>
    <s v="Gasto"/>
    <s v="Con Compromiso"/>
    <n v="500"/>
    <x v="1"/>
    <x v="22"/>
    <s v="ADQUISICIÓN DE BIENES Y SERVICIOS - SERVICIO DE INFORMACIÓN CATASTRAL - ACTUALIZACIÓN  Y GESTIÓN CATASTRAL  NACIONAL"/>
    <s v="Nación"/>
    <x v="0"/>
    <s v="CSF"/>
    <n v="76623568"/>
    <n v="0"/>
    <n v="76623568"/>
    <n v="0"/>
    <s v="PRESTACIÓN DE SERVICIOS PROFESIONALES PARA ADELANTAR EL SEGUIMIENTO, CONTROL Y ACOMPAÑAMIENTO A LA IMPLEMENTACIÓN DE LA GESTIÓN CATASTRAL CON ENFOQUE MULTIPROPÓSITO, EL PROCESO DE HABILITACIÓN DE GESTORES CATASTRALES Y EL DESARROLLO DEL CRÉDITO "/>
    <n v="4920"/>
    <s v="8520 "/>
    <s v="74320 "/>
    <s v="156220, 158020, 176020, 241320, 265420, 266520, 336620, 409420, 536220, 619220 "/>
    <s v="38151120, 38733220, 54148620, 67607120, 87286620, 88156720, 113436020, 138842220, 173742720, 207300420 "/>
    <n v="0"/>
    <x v="1"/>
  </r>
  <r>
    <n v="5220"/>
    <n v="43857"/>
    <d v="2020-01-27T14:54:00"/>
    <s v="Gasto"/>
    <s v="Con Compromiso"/>
    <n v="200"/>
    <x v="3"/>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n v="10820"/>
    <s v="12020 "/>
    <s v="79820 "/>
    <s v="162120, 246620, 317020, 406420, 539020, 612920 "/>
    <s v="42175020, 73800720, 104722720, 137810920, 174578220, 206616020 "/>
    <n v="0"/>
    <x v="0"/>
  </r>
  <r>
    <n v="5320"/>
    <n v="43857"/>
    <d v="2020-01-27T14:56:00"/>
    <s v="Gasto"/>
    <s v="Con Compromiso"/>
    <n v="200"/>
    <x v="3"/>
    <x v="54"/>
    <s v="SERVICIOS JURÍDICOS Y CONTABLES"/>
    <s v="Propios"/>
    <x v="1"/>
    <s v="CSF"/>
    <n v="84299209"/>
    <n v="-9285130"/>
    <n v="75014079"/>
    <n v="0"/>
    <s v="Prestación de Servicios Profesionales para brindar soporte juridico a los temas que sean competencia del GIT de Gestión del Talento Humano."/>
    <n v="6120"/>
    <s v="26320 "/>
    <s v="85820 "/>
    <s v="166120, 245020, 320720, 393920, 515220, 606220 "/>
    <s v="44103820, 70164420, 105583620, 134970220, 168244820, 200515820 "/>
    <n v="0"/>
    <x v="0"/>
  </r>
  <r>
    <n v="5420"/>
    <n v="43857"/>
    <d v="2020-01-27T14:59:00"/>
    <s v="Gasto"/>
    <s v="Con Compromiso"/>
    <n v="200"/>
    <x v="3"/>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n v="6220"/>
    <s v="11320 "/>
    <s v="86920 "/>
    <s v="166220, 245220, 322820, 393620, 515720, 605120 "/>
    <s v="44182920, 71443320, 108795320, 134965220, 168396120, 200456020 "/>
    <n v="0"/>
    <x v="0"/>
  </r>
  <r>
    <n v="5520"/>
    <n v="43857"/>
    <d v="2020-01-27T15:01:00"/>
    <s v="Gasto"/>
    <s v="Con Compromiso"/>
    <n v="200"/>
    <x v="3"/>
    <x v="17"/>
    <s v="OTROS SERVICIOS PROFESIONALES, CIENTÍFICOS Y TÉCNICOS"/>
    <s v="Propios"/>
    <x v="1"/>
    <s v="CSF"/>
    <n v="64286035"/>
    <n v="-13788889"/>
    <n v="50497146"/>
    <n v="0"/>
    <s v="Prestación de Servicios Profesionales para realizar las actividades del programa del Sistema de Gestión de Seguridad y Salud en el Trabajo."/>
    <n v="6420"/>
    <s v="44620 "/>
    <s v="147320 "/>
    <s v="321720, 321820, 394220, 517220, 610820 "/>
    <s v="105784920, 105785720, 134991520, 169696120, 201803320 "/>
    <n v="0"/>
    <x v="0"/>
  </r>
  <r>
    <n v="5620"/>
    <n v="43857"/>
    <d v="2020-01-27T15:03:00"/>
    <s v="Gasto"/>
    <s v="Con Compromiso"/>
    <n v="200"/>
    <x v="3"/>
    <x v="17"/>
    <s v="OTROS SERVICIOS PROFESIONALES, CIENTÍFICOS Y TÉCNICOS"/>
    <s v="Propios"/>
    <x v="1"/>
    <s v="CSF"/>
    <n v="64286035"/>
    <n v="-6149099"/>
    <n v="58136936"/>
    <n v="0"/>
    <s v="Prestación de Servicios Profesionales para realizar actividades del plan de capacitación a nivel nacional."/>
    <n v="6620"/>
    <s v="24020 "/>
    <s v="82220 "/>
    <s v="165820, 245120, 322920, 393120, 515920, 606420 "/>
    <s v="44013220, 71450920, 108766420, 134922120, 169646020, 200525220 "/>
    <n v="0"/>
    <x v="0"/>
  </r>
  <r>
    <n v="5720"/>
    <n v="43857"/>
    <d v="2020-01-27T15:05:00"/>
    <s v="Gasto"/>
    <s v="Con Compromiso"/>
    <n v="200"/>
    <x v="3"/>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n v="6720"/>
    <s v="24120 "/>
    <s v="83520 "/>
    <s v="165920, 246220, 318220, 393520, 517320, 610320 "/>
    <s v="44031620, 71997020, 105153820, 134944920, 169698720, 201294720 "/>
    <n v="0"/>
    <x v="0"/>
  </r>
  <r>
    <n v="5820"/>
    <n v="43857"/>
    <d v="2020-01-27T15:07:00"/>
    <s v="Gasto"/>
    <s v="Con Compromiso"/>
    <n v="200"/>
    <x v="3"/>
    <x v="17"/>
    <s v="OTROS SERVICIOS PROFESIONALES, CIENTÍFICOS Y TÉCNICOS"/>
    <s v="Propios"/>
    <x v="1"/>
    <s v="CSF"/>
    <n v="64286035"/>
    <n v="-9875826"/>
    <n v="54410209"/>
    <n v="0"/>
    <s v="Prestación de Servicios Profesionales para realizar actividades de apoyo a la Gestión en el proceso de carrera administrativa."/>
    <n v="6820"/>
    <s v="38320 "/>
    <s v="110520 "/>
    <s v="246020, 321520, 395720, 515820, 610720 "/>
    <s v="71305020, 105779520, 135175520, 169642420, 201797720 "/>
    <n v="0"/>
    <x v="0"/>
  </r>
  <r>
    <n v="5920"/>
    <n v="43857"/>
    <d v="2020-01-27T15:09:00"/>
    <s v="Gasto"/>
    <s v="Con Compromiso"/>
    <n v="200"/>
    <x v="3"/>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n v="7020"/>
    <s v="11120 "/>
    <s v="85220 "/>
    <s v="166020, 244920, 320620, 392020, 516020, 605220 "/>
    <s v="44054120, 70177420, 105502020, 134899220, 169650520, 200452520 "/>
    <n v="0"/>
    <x v="0"/>
  </r>
  <r>
    <n v="6020"/>
    <n v="43858"/>
    <d v="2020-01-28T11:32:00"/>
    <s v="Gasto"/>
    <s v="Con Compromiso"/>
    <n v="200"/>
    <x v="3"/>
    <x v="47"/>
    <s v="ADQUISICIÓN DE BIENES Y SERVICIOS - SERVICIOS TECNOLÓGICOS - FORTALECIMIENTO DE LA GESTIÓN INSTITUCIONAL DEL IGAC A NIVEL   NACIONAL"/>
    <s v="Nación"/>
    <x v="0"/>
    <s v="CSF"/>
    <n v="22848776"/>
    <n v="0"/>
    <n v="22848776"/>
    <n v="0"/>
    <s v="PRESTACIÓN DE SERVICIOS PROFESIONALES PARA LLEVAR A CABO LA ADMINISTRACIÓN Y MONITOREO DE SERVICIOS DE TI Y PLATAFORMAS BASADAS EN SOFTWARE LIBRE ADOPTADAS POR LA ENTIDAD"/>
    <n v="10220"/>
    <s v="46920 "/>
    <s v="144920 "/>
    <s v="317320, 457420, 523720, 631420 "/>
    <s v="104584020, 145306720, 170540920, 208061220 "/>
    <n v="0"/>
    <x v="1"/>
  </r>
  <r>
    <n v="6120"/>
    <n v="43858"/>
    <d v="2020-01-28T11:35:00"/>
    <s v="Gasto"/>
    <s v="Con Compromiso"/>
    <n v="200"/>
    <x v="3"/>
    <x v="47"/>
    <s v="ADQUISICIÓN DE BIENES Y SERVICIOS - SERVICIOS TECNOLÓGICOS - FORTALECIMIENTO DE LA GESTIÓN INSTITUCIONAL DEL IGAC A NIVEL   NACIONAL"/>
    <s v="Nación"/>
    <x v="0"/>
    <s v="CSF"/>
    <n v="38651840"/>
    <n v="0"/>
    <n v="38651840"/>
    <n v="0"/>
    <s v="PRESTACIÓN DE SERVICIOS PROFESIONALES PARA LLEVAR A CABO LA OPERACIÓN, MONITOREO Y SOPORTE TECNICO A LAS INFRAESTRUCTURAS TECNOLOGICAS ASIGNADAS POR LA OFICINA DE INFORMATICA Y TELECOMUNICACIONES "/>
    <n v="10120"/>
    <s v="17020 "/>
    <s v="91720 "/>
    <s v="178220, 245720, 273020, 391020, 516320, 630020 "/>
    <s v="66934520, 71342620, 100976920, 134875820, 168397820, 208038920 "/>
    <n v="0"/>
    <x v="1"/>
  </r>
  <r>
    <n v="6220"/>
    <n v="43858"/>
    <d v="2020-01-28T11:37:00"/>
    <s v="Gasto"/>
    <s v="Con Compromiso"/>
    <n v="200"/>
    <x v="3"/>
    <x v="47"/>
    <s v="ADQUISICIÓN DE BIENES Y SERVICIOS - SERVICIOS TECNOLÓGICOS - FORTALECIMIENTO DE LA GESTIÓN INSTITUCIONAL DEL IGAC A NIVEL   NACIONAL"/>
    <s v="Nación"/>
    <x v="0"/>
    <s v="CSF"/>
    <n v="51910320"/>
    <n v="0"/>
    <n v="51910320"/>
    <n v="0"/>
    <s v="PRESTACIÓN DE SERVICIO PROFESIONALES PARA GESTIONAR, ADMINISTRAR Y OPERAR LA INFRAESTRUCTURA TECNOLOGICA DE LAS PLATAFORMAS WINDOWS, VIRTUALIZACIÓN Y ALMACENAMIENTO DE LA ENTIDAD"/>
    <n v="10020"/>
    <s v="27120 "/>
    <s v="107820 "/>
    <s v="241120, 246120, 272420, 396620, 521020, 614020 "/>
    <s v="67536920, 71987920, 101568620, 143401020, 174819420, 207294220 "/>
    <n v="0"/>
    <x v="1"/>
  </r>
  <r>
    <n v="6320"/>
    <n v="43858"/>
    <d v="2020-01-28T11:39:00"/>
    <s v="Gasto"/>
    <s v="Con Compromiso"/>
    <n v="200"/>
    <x v="3"/>
    <x v="47"/>
    <s v="ADQUISICIÓN DE BIENES Y SERVICIOS - SERVICIOS TECNOLÓGICOS - FORTALECIMIENTO DE LA GESTIÓN INSTITUCIONAL DEL IGAC A NIVEL   NACIONAL"/>
    <s v="Nación"/>
    <x v="0"/>
    <s v="CSF"/>
    <n v="28273680"/>
    <n v="0"/>
    <n v="28273680"/>
    <n v="0"/>
    <s v="PRESTACIÓN DE SERVICIOS PROFESIONALES PARA REALIZAR EL MANTENIMIENTO DE LA RED REGULADA Y EL CABLEADO ESTRUCTURADO DE LA ENTIDAD A NIVEL NACIONAL"/>
    <n v="9920"/>
    <s v="21020 "/>
    <s v="80320 "/>
    <s v="161120, 161420, 180220, 254620, 255320, 324720, 405220, 529820 "/>
    <s v="42095120, 67101120, 77260620, 108108920, 137488920, 172313520 "/>
    <m/>
    <x v="1"/>
  </r>
  <r>
    <n v="6420"/>
    <n v="43858"/>
    <d v="2020-01-28T11:42:00"/>
    <s v="Gasto"/>
    <s v="Con Compromiso"/>
    <n v="200"/>
    <x v="3"/>
    <x v="47"/>
    <s v="ADQUISICIÓN DE BIENES Y SERVICIOS - SERVICIOS TECNOLÓGICOS - FORTALECIMIENTO DE LA GESTIÓN INSTITUCIONAL DEL IGAC A NIVEL   NACIONAL"/>
    <s v="Nación"/>
    <x v="0"/>
    <s v="CSF"/>
    <n v="51910320"/>
    <n v="0"/>
    <n v="51910320"/>
    <n v="0"/>
    <s v="PRESTACIÓN DE SERVICIOS PROFESIONALES PARA GESTIONAR, ADMINISTRAR Y MONITOREAR LA RED REGULADA Y EL CABLEADO ESTRUCTURADO DE LA ENTIDAD A NIVEL NACIONAL."/>
    <n v="9820"/>
    <s v="25120 "/>
    <s v="83920 "/>
    <s v="161320, 180620, 248620, 314320, 390320, 519620, 651620 "/>
    <s v="42066320, 67140020, 73466320, 103707220, 134873220, 171077120, 218087420 "/>
    <m/>
    <x v="1"/>
  </r>
  <r>
    <n v="6520"/>
    <n v="43858"/>
    <d v="2020-01-28T11:47:00"/>
    <s v="Gasto"/>
    <s v="Con Compromiso"/>
    <n v="200"/>
    <x v="3"/>
    <x v="47"/>
    <s v="ADQUISICIÓN DE BIENES Y SERVICIOS - SERVICIOS TECNOLÓGICOS - FORTALECIMIENTO DE LA GESTIÓN INSTITUCIONAL DEL IGAC A NIVEL   NACIONAL"/>
    <s v="Nación"/>
    <x v="0"/>
    <s v="CSF"/>
    <n v="51910320"/>
    <n v="0"/>
    <n v="51910320"/>
    <n v="0"/>
    <s v="PRESTACIÓN DE SERVICIOS PROFESIONALES PARA DESARROLLAR Y BRINDAR SOPORTE A LOS MÓDULOS DE ALMACÉN (SAI/SAE) Y DEL SISTEMA DE GESTIÓN DOCUMENTAL"/>
    <n v="9720"/>
    <s v="41520 "/>
    <s v="117420 "/>
    <s v="252420, 343820, 461520, 550420, 644020 "/>
    <s v="75416820, 117969220, 153009520, 185202020 "/>
    <n v="0"/>
    <x v="1"/>
  </r>
  <r>
    <n v="6620"/>
    <n v="43858"/>
    <d v="2020-01-28T11:48:00"/>
    <s v="Gasto"/>
    <s v="Con Compromiso"/>
    <n v="200"/>
    <x v="3"/>
    <x v="47"/>
    <s v="ADQUISICIÓN DE BIENES Y SERVICIOS - SERVICIOS TECNOLÓGICOS - FORTALECIMIENTO DE LA GESTIÓN INSTITUCIONAL DEL IGAC A NIVEL   NACIONAL"/>
    <s v="Nación"/>
    <x v="0"/>
    <s v="CSF"/>
    <n v="44720720"/>
    <n v="0"/>
    <n v="44720720"/>
    <n v="0"/>
    <s v="PRESTACIÓN DE SERVICIOS PROFESIONALES PARA DESARROLLAR, ADMINISTRAR Y DAR SOPORTE A LOS COMPONENTES DE LOS PORTALES WEB Y MICROSITIOS DE LA ENTIDAD"/>
    <n v="9620"/>
    <s v="34520 "/>
    <s v="130720 "/>
    <s v="265820, 330920, 513520, 523620, 614920 "/>
    <s v="87236820, 112319520, 169495720, 179871720, 206757620 "/>
    <n v="0"/>
    <x v="1"/>
  </r>
  <r>
    <n v="6720"/>
    <n v="43858"/>
    <d v="2020-01-28T11:50:00"/>
    <s v="Gasto"/>
    <s v="Con Compromiso"/>
    <n v="200"/>
    <x v="3"/>
    <x v="47"/>
    <s v="ADQUISICIÓN DE BIENES Y SERVICIOS - SERVICIOS TECNOLÓGICOS - FORTALECIMIENTO DE LA GESTIÓN INSTITUCIONAL DEL IGAC A NIVEL   NACIONAL"/>
    <s v="Nación"/>
    <x v="0"/>
    <s v="CSF"/>
    <n v="20749384"/>
    <n v="0"/>
    <n v="20749384"/>
    <n v="0"/>
    <s v="PRESTACIÓN DE SERVICIOS DE APOYO PARA EJECUTAR ACTIVIDADES DE SOPORTE, DESARROLLO Y PRUEBAS DE LOS SERVICIOS WEB Y PLATAFORMAS DE INTEROPERABILIDAD"/>
    <n v="9520"/>
    <s v="28920 "/>
    <s v="92320 "/>
    <s v="176220, 245520, 315820, 406820, 529120, 618720 "/>
    <s v="53522720, 71446520, 104439920, 137770720, 172273820, 205353020 "/>
    <n v="0"/>
    <x v="1"/>
  </r>
  <r>
    <n v="6820"/>
    <n v="43858"/>
    <d v="2020-01-28T11:52:00"/>
    <s v="Gasto"/>
    <s v="Con Compromiso"/>
    <n v="200"/>
    <x v="3"/>
    <x v="47"/>
    <s v="ADQUISICIÓN DE BIENES Y SERVICIOS - SERVICIOS TECNOLÓGICOS - FORTALECIMIENTO DE LA GESTIÓN INSTITUCIONAL DEL IGAC A NIVEL   NACIONAL"/>
    <s v="Nación"/>
    <x v="0"/>
    <s v="CSF"/>
    <n v="76623568"/>
    <n v="0"/>
    <n v="76623568"/>
    <n v="0"/>
    <s v="PRESTACIÓN DE SERVICIOS PROFESIONALES PARA GESTIONAR LA INFRAESTRUCTURA TECNOLOGICA, PLATAFORMA DE INTELIGENCIA DE NEGOCIOS Y BASES DE DATOS DE LA ENTIDAD"/>
    <n v="9420"/>
    <s v="17320 "/>
    <s v="78220 "/>
    <s v="178820, 246520, 272920, 401820, 521820, 622020 "/>
    <s v="67062420, 72176620, 72901520, 101586620, 135798420, 171069320, 207336620 "/>
    <n v="0"/>
    <x v="1"/>
  </r>
  <r>
    <n v="6920"/>
    <n v="43858"/>
    <d v="2020-01-28T11:53:00"/>
    <s v="Gasto"/>
    <s v="Con Compromiso"/>
    <n v="200"/>
    <x v="3"/>
    <x v="47"/>
    <s v="ADQUISICIÓN DE BIENES Y SERVICIOS - SERVICIOS TECNOLÓGICOS - FORTALECIMIENTO DE LA GESTIÓN INSTITUCIONAL DEL IGAC A NIVEL   NACIONAL"/>
    <s v="Nación"/>
    <x v="0"/>
    <s v="CSF"/>
    <n v="44720720"/>
    <n v="0"/>
    <n v="44720720"/>
    <n v="0"/>
    <s v="PRESTACIÓN DE SERVICIOS PROFESIONALES PARA REALIZAR LA GESTIÓN DE LA SEGURIDAD INFORMÁTICA Y PERIMETRAL DE LOS SISTEMAS DE LA ENTIDAD."/>
    <n v="9320"/>
    <s v="39620 "/>
    <s v="117120 "/>
    <s v="265620, 324820, 407220, 543620, 555020, 651820 "/>
    <s v="87240420, 108126420, 137790920, 177028620, 187104120 "/>
    <n v="0"/>
    <x v="1"/>
  </r>
  <r>
    <n v="7020"/>
    <n v="43858"/>
    <d v="2020-01-28T11:55:00"/>
    <s v="Gasto"/>
    <s v="Anulado"/>
    <n v="200"/>
    <x v="3"/>
    <x v="47"/>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n v="9220"/>
    <s v="-0"/>
    <s v="-0"/>
    <s v="-0"/>
    <s v="-0"/>
    <n v="0"/>
    <x v="1"/>
  </r>
  <r>
    <n v="7120"/>
    <n v="43858"/>
    <d v="2020-01-28T11:57:00"/>
    <s v="Gasto"/>
    <s v="Con Compromiso"/>
    <n v="200"/>
    <x v="3"/>
    <x v="47"/>
    <s v="ADQUISICIÓN DE BIENES Y SERVICIOS - SERVICIOS TECNOLÓGICOS - FORTALECIMIENTO DE LA GESTIÓN INSTITUCIONAL DEL IGAC A NIVEL   NACIONAL"/>
    <s v="Nación"/>
    <x v="0"/>
    <s v="CSF"/>
    <n v="56547360"/>
    <n v="0"/>
    <n v="56547360"/>
    <n v="0"/>
    <s v="PRESTACIÓN DE SERVICIOS PROFESIONALES PARA REALIZAR ACTIVIDADES DE OPERACIÓN, SOPORTE, MANTENIMIENTO Y MONITOREO A LAS PLATAFORMAS TECNOLÓGICAS."/>
    <n v="8920"/>
    <s v="20820, 21320 "/>
    <s v="93120, 94020 "/>
    <s v="180520, 180720, 253620, 265020, 273120, 328320, 394820, 394920, 514720, 515120, 613820, 619020 "/>
    <s v="67130920, 67273820, 76528220, 86379320, 100982620, 110903020, 135006520, 135008420, 168231820, 168235020, 205349220, 207291520 "/>
    <n v="0"/>
    <x v="1"/>
  </r>
  <r>
    <n v="7220"/>
    <n v="43858"/>
    <d v="2020-01-28T11:59:00"/>
    <s v="Gasto"/>
    <s v="Con Compromiso"/>
    <n v="200"/>
    <x v="3"/>
    <x v="47"/>
    <s v="ADQUISICIÓN DE BIENES Y SERVICIOS - SERVICIOS TECNOLÓGICOS - FORTALECIMIENTO DE LA GESTIÓN INSTITUCIONAL DEL IGAC A NIVEL   NACIONAL"/>
    <s v="Nación"/>
    <x v="0"/>
    <s v="CSF"/>
    <n v="103820640"/>
    <n v="0"/>
    <n v="103820640"/>
    <n v="0"/>
    <s v="PRESTACIÓN DE SERVICIOS PROFESIONALES PARA ANALIZAR Y DESARROLLAR COMPONENTES DE SOFTWARE EN PLATAFORMA ORACLE"/>
    <n v="8820"/>
    <s v="24920, 26520 "/>
    <s v="117020, 129320 "/>
    <s v="251920, 257320, 263220, 264820, 337020, 340920, 450120, 461420, 548620, 550220, 566120, 644820, 647120 "/>
    <s v="75408820, 77920220, 85867920, 86397920, 113078820, 113473420, 147720720, 158991720, 178875720, 184001820, 199948520 "/>
    <n v="0"/>
    <x v="1"/>
  </r>
  <r>
    <n v="7320"/>
    <n v="43858"/>
    <d v="2020-01-28T12:00:00"/>
    <s v="Gasto"/>
    <s v="Con Compromiso"/>
    <n v="200"/>
    <x v="3"/>
    <x v="47"/>
    <s v="ADQUISICIÓN DE BIENES Y SERVICIOS - SERVICIOS TECNOLÓGICOS - FORTALECIMIENTO DE LA GESTIÓN INSTITUCIONAL DEL IGAC A NIVEL   NACIONAL"/>
    <s v="Nación"/>
    <x v="0"/>
    <s v="CSF"/>
    <n v="38651840"/>
    <n v="0"/>
    <n v="38651840"/>
    <n v="0"/>
    <s v="PRESTACIÓN DE SERVICIOS PROFESIONALES PARA ORIENTAR Y REALIZAR LAS ACTIVIDADES DE SOPORTE TECNICO DE LAS PLATAFORMAS DE LA OFICINA DE INFORMATICA Y TELECOMUNICACIONES"/>
    <n v="8620"/>
    <s v="15020 "/>
    <s v="91620 "/>
    <s v="178120, 245820, 272520, 396520, 521120, 613920 "/>
    <s v="66932420, 71343920, 100966920, 143399820, 174812520, 211167320 "/>
    <n v="0"/>
    <x v="1"/>
  </r>
  <r>
    <n v="7420"/>
    <n v="43858"/>
    <d v="2020-01-28T12:01:00"/>
    <s v="Gasto"/>
    <s v="Anulado"/>
    <n v="200"/>
    <x v="3"/>
    <x v="47"/>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n v="8420"/>
    <s v="-0"/>
    <s v="-0"/>
    <s v="-0"/>
    <s v="-0"/>
    <n v="0"/>
    <x v="1"/>
  </r>
  <r>
    <n v="7520"/>
    <n v="43858"/>
    <d v="2020-01-28T12:03:00"/>
    <s v="Gasto"/>
    <s v="Con Compromiso"/>
    <n v="200"/>
    <x v="3"/>
    <x v="47"/>
    <s v="ADQUISICIÓN DE BIENES Y SERVICIOS - SERVICIOS TECNOLÓGICOS - FORTALECIMIENTO DE LA GESTIÓN INSTITUCIONAL DEL IGAC A NIVEL   NACIONAL"/>
    <s v="Nación"/>
    <x v="0"/>
    <s v="CSF"/>
    <n v="85612368"/>
    <n v="0"/>
    <n v="85612368"/>
    <n v="0"/>
    <s v="PRESTACIÓN DE SERVICIOS PROFESIONALES PARA ORIENTAR Y REALIZAR LA GESTIÓN DE LA INFRAESTRUCTURA TECNOLÓGICA Y SEGURIDAD INFORMATICA QUE SOPORTAN LOS SISTEMAS DE LA ENTIDAD"/>
    <n v="8220"/>
    <s v="16020 "/>
    <s v="78720 "/>
    <s v="178920, 246720, 314420, 396820, 521220, 628120 "/>
    <s v="67083920, 72236820, 103710720, 143399120, 174766120, 213400720 "/>
    <n v="0"/>
    <x v="1"/>
  </r>
  <r>
    <n v="7620"/>
    <n v="43858"/>
    <d v="2020-01-28T12:05:00"/>
    <s v="Gasto"/>
    <s v="Con Compromiso"/>
    <n v="200"/>
    <x v="3"/>
    <x v="47"/>
    <s v="ADQUISICIÓN DE BIENES Y SERVICIOS - SERVICIOS TECNOLÓGICOS - FORTALECIMIENTO DE LA GESTIÓN INSTITUCIONAL DEL IGAC A NIVEL   NACIONAL"/>
    <s v="Nación"/>
    <x v="0"/>
    <s v="CSF"/>
    <n v="58642928"/>
    <n v="0"/>
    <n v="58642928"/>
    <n v="0"/>
    <s v="PRESTACIÓN DE SERVICIOS PROFESIONALES PARA DESARROLLAR ACTIVIDADES REFERENTES A LA GESTIÓN Y ASEGURAMIENTO DEL CUMPLIMIENTO DE LA ESTRATEGIA DE GOBIERNO DIGITAL"/>
    <n v="8120"/>
    <s v="34320 "/>
    <s v="123120 "/>
    <s v="259420, 331220, 407520, 522220, 618820 "/>
    <s v="80461420, 111236020, 138615120, 170066120, 206871120 "/>
    <n v="0"/>
    <x v="1"/>
  </r>
  <r>
    <n v="7720"/>
    <n v="43858"/>
    <d v="2020-01-28T12:43:00"/>
    <s v="Gasto"/>
    <s v="Con Compromiso"/>
    <n v="200"/>
    <x v="3"/>
    <x v="4"/>
    <s v="SUELDO BÁSICO"/>
    <s v="Nación"/>
    <x v="0"/>
    <s v="CSF"/>
    <n v="990320"/>
    <n v="326641"/>
    <n v="1316961"/>
    <n v="0"/>
    <s v="NOMINA MES DE ENERO FUNCIONARIO"/>
    <n v="13520"/>
    <s v="7520 "/>
    <s v="26420 "/>
    <s v="63220 "/>
    <s v="12982320 "/>
    <n v="0"/>
    <x v="0"/>
  </r>
  <r>
    <n v="7720"/>
    <n v="43858"/>
    <d v="2020-01-28T12:43:00"/>
    <s v="Gasto"/>
    <s v="Con Compromiso"/>
    <n v="200"/>
    <x v="3"/>
    <x v="3"/>
    <s v="SUBSIDIO DE ALIMENTACIÓN"/>
    <s v="Nación"/>
    <x v="0"/>
    <s v="CSF"/>
    <n v="35630"/>
    <n v="10480"/>
    <n v="46110"/>
    <n v="0"/>
    <s v="NOMINA MES DE ENERO FUNCIONARIO"/>
    <n v="13520"/>
    <s v="7520 "/>
    <s v="26420 "/>
    <s v="63220 "/>
    <s v="12982320 "/>
    <n v="0"/>
    <x v="0"/>
  </r>
  <r>
    <n v="7820"/>
    <n v="43858"/>
    <d v="2020-01-28T14:16: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EJECUTAR LAS ESTRATEGIAS DE MARKETING DIGITAL DE LOS PRODUCTOS DEL IGAC"/>
    <n v="7120"/>
    <s v="11520 "/>
    <s v="80920 "/>
    <s v="163320, 252320, 312620, 397420, 518720, 616820 "/>
    <s v="42755020, 76544220, 102230620, 135762820, 169158220, 205351720 "/>
    <n v="0"/>
    <x v="1"/>
  </r>
  <r>
    <n v="7920"/>
    <n v="43858"/>
    <d v="2020-01-28T14:18:00"/>
    <s v="Gasto"/>
    <s v="Con Compromiso"/>
    <n v="160"/>
    <x v="25"/>
    <x v="60"/>
    <s v="ADQUISICIÓN DE BIENES Y SERVICIOS - SERVICIOS DE INFORMACIÓN IMPLEMENTADOS - FORTALECIMIENTO DE LOS PROCESOS DE DIFUSIÓN Y ACCESO A LA INFORMACIÓN GEOGRÁFICA A NIVEL   NACIONAL"/>
    <s v="Nación"/>
    <x v="0"/>
    <s v="CSF"/>
    <n v="20749384"/>
    <n v="0"/>
    <n v="20749384"/>
    <n v="0"/>
    <s v="PRESTACIÓN DE SERVICIOS PROFESIONALES PARA CATALOGAR Y CLASIFICAR EN FORMATO MARC LOS LIBROS DE LA COLECCIÓN, INFORMES TECNICOS, TESIS Y REALIZAR LOS PROCESOS LOGISTICOS DE LA BIBLIOTECA VIRTUAL Y PRESENCIAL DEL INSTITUTO"/>
    <n v="7220"/>
    <s v="12720 "/>
    <s v="80820 "/>
    <s v="175220, 250920, 312720, 398120, 518820, 616920 "/>
    <s v="52725520, 75402320, 102230920, 135765220, 169159420, 205351820 "/>
    <n v="0"/>
    <x v="1"/>
  </r>
  <r>
    <n v="8020"/>
    <n v="43858"/>
    <d v="2020-01-28T14:21:00"/>
    <s v="Gasto"/>
    <s v="Con Compromiso"/>
    <n v="160"/>
    <x v="25"/>
    <x v="63"/>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n v="8720"/>
    <s v="20320 "/>
    <s v="81020 "/>
    <s v="180120, 255520, 328520, 403120, 525120, 613420 "/>
    <s v="67098820, 77316720, 110909820, 137593020, 170499520, 205348720 "/>
    <n v="0"/>
    <x v="1"/>
  </r>
  <r>
    <n v="8120"/>
    <n v="43858"/>
    <d v="2020-01-28T14:23: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LEVAR A CABO EL ESCANEO, LA REPOSICIÓN Y ORGANIZACIÓN DEL MATERIAL CARTOGRAFICO  Y AEROFOTOGRAFICO UTILIZADO POR LOS USUARIOS QUE CONSULTAN EN LOS CIG DEL INSTITUTO A NIVEL NACIONAL"/>
    <n v="8520"/>
    <s v="11920 "/>
    <s v="81120 "/>
    <s v="163420, 255020, 324020, 408320, 525020, 615220 "/>
    <s v="42791120, 77276520, 107777220, 138220220, 170496820, 205350620 "/>
    <n v="0"/>
    <x v="1"/>
  </r>
  <r>
    <n v="8220"/>
    <n v="43858"/>
    <d v="2020-01-28T14:28: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LEVA A CABO LA ATENCIÓN A LOS REQUERIMIENTOS DE LOS GRUPOS DE INTERES A TRAVES DE LOS DIFERENTES CANALES DISPUESTOS POR EL INSTITUTO"/>
    <n v="7920"/>
    <s v="11720 "/>
    <s v="81320 "/>
    <s v="163620, 256120, 324620, 411120, 525720, 617320 "/>
    <s v="42734920, 77344720, 108086320, 138819220, 171231020, 205352120 "/>
    <n v="0"/>
    <x v="1"/>
  </r>
  <r>
    <n v="8320"/>
    <n v="43858"/>
    <d v="2020-01-28T14:31: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OS PROFESIONALES PARA DESARROLLAR E IMPLEMENTAR CAMPAÑAS DE MERCADEO EN LOS DIFERENTES CANALES DE DIFUSIÓN DE LOS PRODUCTOS Y SERVICIOS GEOGRAFICOS DEL INSTITUTO."/>
    <n v="8020"/>
    <s v="16220 "/>
    <s v="80620 "/>
    <s v="178320, 254920, 323920, 408620, 524920, 613220 "/>
    <s v="66990320, 77267720, 107775420, 138198120, 170484720, 205348420 "/>
    <n v="0"/>
    <x v="1"/>
  </r>
  <r>
    <n v="8420"/>
    <n v="43858"/>
    <d v="2020-01-28T14:32:00"/>
    <s v="Gasto"/>
    <s v="Con Compromiso"/>
    <n v="160"/>
    <x v="25"/>
    <x v="60"/>
    <s v="ADQUISICIÓN DE BIENES Y SERVICIOS - SERVICIOS DE INFORMACIÓN IMPLEMENTADOS - FORTALECIMIENTO DE LOS PROCESOS DE DIFUSIÓN Y ACCESO A LA INFORMACIÓN GEOGRÁFICA A NIVEL   NACIONAL"/>
    <s v="Nación"/>
    <x v="0"/>
    <s v="CSF"/>
    <n v="28193680"/>
    <n v="-37807"/>
    <n v="28155873"/>
    <n v="0"/>
    <s v="PRESTACIÓN DE SERVICIOS PROFESIONALES PARA GENERAR INFORMES DE VENTAS Y GARANTIZAR LA CALIDAD Y ENTREGA OPORTUNA DE LOS PRODUCTOS Y SERVICIOS OFERTADOS POR EL INSTITUTO"/>
    <n v="8320"/>
    <s v="26720 "/>
    <s v="92720 "/>
    <s v="176420, 251020, 312820, 403620, 525420, 615720 "/>
    <s v="53524520, 75403020, 102231620, 137621720, 170549120, 205349420 "/>
    <n v="0"/>
    <x v="1"/>
  </r>
  <r>
    <n v="8520"/>
    <n v="43858"/>
    <d v="2020-01-28T14:35: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IMPLEMENTAR LAS ESTRATEGIAS DE DIFUSIÓN A LOS DIFERENTES GRUPOS DE INTERÉS EN LOS MUSEOS DEL IGAC"/>
    <n v="7720"/>
    <s v="16120 "/>
    <s v="80720 "/>
    <s v="178520, 259820, 329120, 410420, 525320, 616520 "/>
    <s v="67009120, 84436120, 110978120, 138817420, 170521820, 205351420 "/>
    <n v="0"/>
    <x v="1"/>
  </r>
  <r>
    <n v="8620"/>
    <n v="43858"/>
    <d v="2020-01-28T14:38: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DIFUNDIR Y PROMOCIONAR LA INFORMACIÓN GEOGRAFICA DEL INSTITUTO, IMPLEMENTANDO MODELOS DE DISTRIBUCIÓN BASADO EN NUEVAS TECNOLOGIAS"/>
    <n v="7420"/>
    <s v="18420 "/>
    <s v="72120 "/>
    <s v="154620, 178620, 256020, 328720, 403920, 528720, 618120 "/>
    <s v="35345520, 67018520, 77333620, 110937320, 137624320, 172254520, 205352420 "/>
    <n v="0"/>
    <x v="1"/>
  </r>
  <r>
    <n v="8720"/>
    <n v="43858"/>
    <d v="2020-01-28T14:45: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DESARROLLAR CONTENIDOS DIGITALES Y/O IMPRESOS PARA LA DIFUSIÓN DE LA INFORMACIÓN GEOGRÁFICA A NIVEL NACIONAL."/>
    <n v="7320"/>
    <s v="14920 "/>
    <s v="81220 "/>
    <s v="178420, 250820, 315020, 403420, 528220, 623120 "/>
    <s v="66992720, 75430120, 103689020, 137609620, 172245420, 205355720 "/>
    <n v="0"/>
    <x v="1"/>
  </r>
  <r>
    <n v="8820"/>
    <n v="43858"/>
    <d v="2020-01-28T15:38:00"/>
    <s v="Gasto"/>
    <s v="Con Compromiso"/>
    <n v="200"/>
    <x v="3"/>
    <x v="62"/>
    <s v="AUXILIO DE CESANTÍAS "/>
    <s v="Nación"/>
    <x v="0"/>
    <s v="CSF"/>
    <n v="208500000"/>
    <n v="0"/>
    <n v="208500000"/>
    <n v="0"/>
    <s v="APORTES DE CESANTIAS PARA EL MES DE ENERO DEL 2020"/>
    <n v="14720"/>
    <s v="7720 "/>
    <s v="26520 "/>
    <s v="64120 "/>
    <s v="13051920 "/>
    <n v="0"/>
    <x v="0"/>
  </r>
  <r>
    <n v="8920"/>
    <n v="43858"/>
    <d v="2020-01-28T16:32: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5936730"/>
    <n v="0"/>
    <n v="25936730"/>
    <n v="0"/>
    <s v="PRESTACIÓN DE SERVICIOS PARA ASISTENCIA LOGISTICA DEL PROCESO DE GESTIÓN DEL CONOCIMIENTO EN LOS COMPONENTES DE TRANSFERENCIA DE CONOCIMIENTO Y EL DESARROLLO DE LOS PROYECTOS DE GEOMETRIA"/>
    <n v="12620"/>
    <s v="14620 "/>
    <s v="85420 "/>
    <s v="166620, 258120, 338520, 402720, 529420, 625720 "/>
    <s v="44147820, 77691120, 112217720, 135951320, 172285520, 205597420 "/>
    <n v="0"/>
    <x v="1"/>
  </r>
  <r>
    <n v="9020"/>
    <n v="43858"/>
    <d v="2020-01-28T16:34: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76968843"/>
    <n v="0"/>
    <n v="76968843"/>
    <n v="0"/>
    <s v="PRESTACIÓN DE SERVICIOS PROFESIONALES PARA REALIZAR LA VERIFICACIÓN, CONTROL, SEGUIMIENTO Y GESTIÓN DEL CONOCIMIENTO DE LOS PROYECTOS DE TECNOLOGIAS DE LA INFORMACIÓN GEOGRAFICA A CARGO DE LA OFICINA CIAF"/>
    <n v="12520"/>
    <s v="12220 "/>
    <s v="95720 "/>
    <s v="172320, 262220, 342920, 461820, 550720 "/>
    <s v="47364020, 85857520, 116449620, 150212720, 179861420 "/>
    <n v="0"/>
    <x v="1"/>
  </r>
  <r>
    <n v="9120"/>
    <n v="43858"/>
    <d v="2020-01-28T16:3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7109205"/>
    <n v="0"/>
    <n v="37109205"/>
    <n v="0"/>
    <s v="PRESTACIÓN DE SERVICIOS PROFESIONALES PARA REALIZAR ACTIVIDADES DE REPORTE Y CARGA DE LOS PRODUCTOS DE CIENCIA Y TECNOLOGIA, EN LAS PLATAFORMAS ESTABLECIDAS DE LA CIAF"/>
    <n v="12420"/>
    <s v="11020 "/>
    <s v="86520 "/>
    <s v="167920, 261120, 338620, 452020, 546520, 648220 "/>
    <s v="44511720, 84812020, 112218520, 143399020, 177639020, 217359220 "/>
    <n v="0"/>
    <x v="1"/>
  </r>
  <r>
    <n v="9220"/>
    <n v="43858"/>
    <d v="2020-01-28T16:38: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58642928"/>
    <n v="0"/>
    <n v="58642928"/>
    <n v="0"/>
    <s v="PRESTACIÓN DE SERVICIOS PROFESIONALES PARA REALIZAR ACTIVIDADES DE ANALISIS, ESTRUCTURACIÓN, DESARROLLO E IMPLEMENTACIÓN DE LAS BASES DE DATO, ASI COMO LA PLANIFICACIÓN, SEGUIMIENTO Y CONTROL DE ACTIVIDADES DE LOS PROYECTOS DE TECNOLOGIAS DE LA INFOR"/>
    <n v="12320"/>
    <s v="11820 "/>
    <s v="83120 "/>
    <s v="163920, 258320, 333220, 454620, 546920, 636620 "/>
    <s v="42745020, 77869220, 111445120, 143647520, 178300120, 213298620 "/>
    <n v="0"/>
    <x v="1"/>
  </r>
  <r>
    <n v="9320"/>
    <n v="43858"/>
    <d v="2020-01-28T16:40: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n v="12820"/>
    <s v="11420 "/>
    <s v="89020 "/>
    <s v="169120, 259020, 340620, 459920, 552520, 643320 "/>
    <s v="44544420, 77912020, 112389120, 150051520, 180602920, 215954820 "/>
    <n v="0"/>
    <x v="1"/>
  </r>
  <r>
    <n v="9420"/>
    <n v="43858"/>
    <d v="2020-01-28T16:43: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n v="12720"/>
    <s v="-0"/>
    <s v="-0"/>
    <s v="-0"/>
    <s v="-0"/>
    <n v="0"/>
    <x v="1"/>
  </r>
  <r>
    <n v="9520"/>
    <n v="43858"/>
    <d v="2020-01-28T16:45:00"/>
    <s v="Gasto"/>
    <s v="Con Compromiso"/>
    <n v="140"/>
    <x v="24"/>
    <x v="65"/>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n v="13020"/>
    <s v="11620 "/>
    <s v="86620 "/>
    <s v="168020, 258620, 335220, 448320, 538520, 651120 "/>
    <s v="44519120, 77666220, 111559320, 142507320, 174338220, 217466620 "/>
    <n v="0"/>
    <x v="1"/>
  </r>
  <r>
    <n v="9620"/>
    <n v="43859"/>
    <d v="2020-01-29T10:26:00"/>
    <s v="Gasto"/>
    <s v="Con Compromiso"/>
    <n v="200"/>
    <x v="3"/>
    <x v="52"/>
    <s v="SERVICIOS DE CONSTRUCCIÓN"/>
    <s v="Nación"/>
    <x v="0"/>
    <s v="CSF"/>
    <n v="500000"/>
    <n v="0"/>
    <n v="500000"/>
    <n v="0"/>
    <s v="1ER DESEMBOLSO CAJA MENOR 120 SIN EGRESO"/>
    <n v="15920"/>
    <s v="8120 "/>
    <s v="27520 "/>
    <s v="68720 "/>
    <s v="13570720 "/>
    <n v="0"/>
    <x v="0"/>
  </r>
  <r>
    <n v="9620"/>
    <n v="43859"/>
    <d v="2020-01-29T10:26:00"/>
    <s v="Gasto"/>
    <s v="Con Compromiso"/>
    <n v="200"/>
    <x v="3"/>
    <x v="48"/>
    <s v="ALOJAMIENTO; SERVICIOS DE SUMINISTROS DE COMIDAS Y BEBIDAS"/>
    <s v="Nación"/>
    <x v="0"/>
    <s v="CSF"/>
    <n v="500000"/>
    <n v="0"/>
    <n v="500000"/>
    <n v="0"/>
    <s v="1ER DESEMBOLSO CAJA MENOR 120 SIN EGRESO"/>
    <n v="15920"/>
    <s v="8120 "/>
    <s v="27520 "/>
    <s v="68720 "/>
    <s v="13570720 "/>
    <n v="0"/>
    <x v="0"/>
  </r>
  <r>
    <n v="9620"/>
    <n v="43859"/>
    <d v="2020-01-29T10:26:00"/>
    <s v="Gasto"/>
    <s v="Con Compromiso"/>
    <n v="200"/>
    <x v="3"/>
    <x v="51"/>
    <s v="PASTA O PULPA, PAPEL Y PRODUCTOS DE PAPEL; IMPRESOS Y ARTÍCULOS RELACIONADOS"/>
    <s v="Nación"/>
    <x v="0"/>
    <s v="CSF"/>
    <n v="350000"/>
    <n v="0"/>
    <n v="350000"/>
    <n v="0"/>
    <s v="1ER DESEMBOLSO CAJA MENOR 120 SIN EGRESO"/>
    <n v="15920"/>
    <s v="8120 "/>
    <s v="27520 "/>
    <s v="68720 "/>
    <s v="13570720 "/>
    <n v="0"/>
    <x v="0"/>
  </r>
  <r>
    <n v="9620"/>
    <n v="43859"/>
    <d v="2020-01-29T10:26:00"/>
    <s v="Gasto"/>
    <s v="Con Compromiso"/>
    <n v="200"/>
    <x v="3"/>
    <x v="54"/>
    <s v="SERVICIOS JURÍDICOS Y CONTABLES"/>
    <s v="Nación"/>
    <x v="0"/>
    <s v="CSF"/>
    <n v="500000"/>
    <n v="0"/>
    <n v="500000"/>
    <n v="0"/>
    <s v="1ER DESEMBOLSO CAJA MENOR 120 SIN EGRESO"/>
    <n v="15920"/>
    <s v="8120 "/>
    <s v="27520 "/>
    <s v="68720 "/>
    <s v="13570720 "/>
    <n v="0"/>
    <x v="0"/>
  </r>
  <r>
    <n v="9620"/>
    <n v="43859"/>
    <d v="2020-01-29T10:26:00"/>
    <s v="Gasto"/>
    <s v="Con Compromiso"/>
    <n v="200"/>
    <x v="3"/>
    <x v="53"/>
    <s v="OTROS SERVICIOS DE FABRICACIÓN; SERVICIOS DE EDICIÓN, IMPRESIÓN Y REPRODUCCIÓN; SERVICIOS DE RECUPERACIÓN DE MATERIALES"/>
    <s v="Nación"/>
    <x v="0"/>
    <s v="CSF"/>
    <n v="150000"/>
    <n v="0"/>
    <n v="150000"/>
    <n v="0"/>
    <s v="1ER DESEMBOLSO CAJA MENOR 120 SIN EGRESO"/>
    <n v="15920"/>
    <s v="8120 "/>
    <s v="27520 "/>
    <s v="68720 "/>
    <s v="13570720 "/>
    <n v="0"/>
    <x v="0"/>
  </r>
  <r>
    <n v="9720"/>
    <n v="43859"/>
    <d v="2020-01-29T11:40:00"/>
    <s v="Gasto"/>
    <s v="Con Compromiso"/>
    <n v="140"/>
    <x v="24"/>
    <x v="65"/>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n v="12920"/>
    <s v="11220 "/>
    <s v="85520 "/>
    <s v="166720, 260420, 339020, 457120, 538720, 639820 "/>
    <s v="44186520, 84746020, 112232020, 145443420, 175798020, 213397920 "/>
    <n v="0"/>
    <x v="1"/>
  </r>
  <r>
    <n v="9820"/>
    <n v="43859"/>
    <d v="2020-01-29T12:18:00"/>
    <s v="Gasto"/>
    <s v="Con Compromiso"/>
    <n v="500"/>
    <x v="1"/>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n v="15720"/>
    <s v="8220, 8320 "/>
    <s v="59720, 60720 "/>
    <s v="101020, 102020 "/>
    <s v="21423220, 21424420 "/>
    <n v="0"/>
    <x v="1"/>
  </r>
  <r>
    <n v="9920"/>
    <n v="43859"/>
    <d v="2020-01-29T14:3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0"/>
    <n v="86966640"/>
    <n v="0"/>
    <s v="Prestación de servicios profesionales para la gestión, planeación y control de calidad de la producción cartográfica de los diferentes proyectos que se adelanten la subdirección de Agrología"/>
    <n v="10920"/>
    <s v="19220, 19820 "/>
    <s v="88120, 88220 "/>
    <s v="168220, 168320, 260720, 260920, 325520, 325720, 406520, 407320, 532620, 535020, 623220, 630120 "/>
    <s v="44526120, 44529720, 84723120, 84770520, 108162620, 108167020, 137568420, 137986020, 172889820, 173585020, 205356720, 208042520 "/>
    <n v="0"/>
    <x v="1"/>
  </r>
  <r>
    <n v="10020"/>
    <n v="43859"/>
    <d v="2020-01-29T14: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0"/>
    <n v="23343057"/>
    <n v="0"/>
    <s v="Prestación de servicios personales para realizar las labores de apoyo dentro de los procesos de levantamientos de suelos y aplicaciones agrológicas."/>
    <n v="11320"/>
    <s v="16820 "/>
    <s v="77720 "/>
    <s v="162220, 242020, 316420, 390020, 536520, 638020 "/>
    <s v="42122920, 67792320, 104547520, 134868020, 173555020, 212574520 "/>
    <n v="0"/>
    <x v="1"/>
  </r>
  <r>
    <n v="10120"/>
    <n v="43859"/>
    <d v="2020-01-29T14:41: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0"/>
    <n v="27303480"/>
    <n v="0"/>
    <s v="Prestación de servicios Profesionales para la ejecución de análisis de mediana complejidad, registro de información y aplicación de controles de calidad en el GIT Laboratorio Nacional de Suelos."/>
    <n v="11620"/>
    <s v="18320 "/>
    <s v="86320 "/>
    <s v="167720, 265120, 337520, 456120, 526520, 617520 "/>
    <s v="44491620, 86390720, 112166720, 143889620, 171101620, 205352220 "/>
    <n v="0"/>
    <x v="1"/>
  </r>
  <r>
    <n v="10220"/>
    <n v="43861"/>
    <d v="2020-01-31T10:4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n v="16120"/>
    <s v="19320 "/>
    <s v="88320 "/>
    <s v="168420, 263820, 325220, 451120, 533720, 627120 "/>
    <s v="44615720, 86414720, 108315020, 143399620, 173197520, 207569720 "/>
    <n v="0"/>
    <x v="1"/>
  </r>
  <r>
    <n v="10320"/>
    <n v="43861"/>
    <d v="2020-01-31T10:43: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6686114"/>
    <n v="46686114"/>
    <n v="0"/>
    <s v="Prestación de servicios personales para la ejecución de análisis básicos y aplicación de controles de calidad  en el GIT Laboratorio Nacional de Suelos"/>
    <n v="11720"/>
    <s v="22320, 22420 "/>
    <s v="85920, 86220 "/>
    <s v="167320, 167620, 260220, 264620, 331320, 335820, 405120, 465020, 525920, 530320, 619920, 631220 "/>
    <s v="44463520, 44488420, 84660720, 86036020, 110715120, 111625120, 137487820, 154410220, 171086120, 172318020, 205353520, 208057320 "/>
    <n v="0"/>
    <x v="1"/>
  </r>
  <r>
    <n v="10420"/>
    <n v="43861"/>
    <d v="2020-01-31T10:4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0"/>
    <n v="130449960"/>
    <n v="0"/>
    <s v="Prestación de servicios profesionales para realizar el control de calidad en los levantamiento de suelos y capacidad de usos de las tierras en el territorio nacional"/>
    <n v="11120"/>
    <s v="15320, 15420, 15520 "/>
    <s v="77920, 78020, 78620 "/>
    <s v="162420, 162520, 163220, 260520, 261220, 261320, 324920, 325620, 329920, 401720, 407920, 411620, 524220, 524720, 529020, 614420, 622320 "/>
    <s v="42145520, 42154320, 42725120, 84672320, 84816120, 84859620, 108128420, 109545820, 110999220, 135753820, 138152920, 139002620, 170250520, 170554220, 172350620, 205349320, 205355420 "/>
    <n v="0"/>
    <x v="1"/>
  </r>
  <r>
    <n v="10520"/>
    <n v="43861"/>
    <d v="2020-01-31T10:4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0"/>
    <n v="217416600"/>
    <n v="31146210"/>
    <s v="Prestación de servicios profesionales para realizar el levantamiento de suelos  y capacidad  de uso delas tierras en los proyectos que adelanta la Subdirección de Agrología"/>
    <n v="11220"/>
    <s v="16320, 17120, 17220, 18220, 18820 "/>
    <s v="77820, 78320, 78420, 78520, 85620 "/>
    <s v="162320, 162720, 162920, 163120, 166820, 261420, 263520, 264120, 264420, 264520, 325320, 329320, 329820, 330120, 330320, 401020, 401920, 406920, 413020, 453120, 526120, 529520, 530520, 535120, 543520, 620120, 623920, 624120, 625920, 628320, 631920 "/>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
    <n v="0"/>
    <x v="1"/>
  </r>
  <r>
    <n v="10620"/>
    <n v="43864"/>
    <d v="2020-02-03T10:46:00"/>
    <s v="Gasto"/>
    <s v="Con Compromiso"/>
    <n v="500"/>
    <x v="1"/>
    <x v="22"/>
    <s v="ADQUISICIÓN DE BIENES Y SERVICIOS - SERVICIO DE INFORMACIÓN CATASTRAL - ACTUALIZACIÓN  Y GESTIÓN CATASTRAL  NACIONAL"/>
    <s v="Nación"/>
    <x v="0"/>
    <s v="CSF"/>
    <n v="38651840"/>
    <n v="0"/>
    <n v="38651840"/>
    <n v="0"/>
    <s v="PRESTACIÓN DE SERVICIOS  PROFESIONALES PARA APOYAR LA IMPLEMENTACIÓN  DE LOS PROCEDIMIENTOS DEL ENFOQUE CATASTRAL MULTIPROPOSITO"/>
    <n v="13220"/>
    <s v="18920 "/>
    <s v="96320 "/>
    <s v="172520, 259520, 333920, 457220, 538920, 649920 "/>
    <s v="47610020, 80448920, 111332120, 145306520, 175199720, 217430520 "/>
    <n v="0"/>
    <x v="1"/>
  </r>
  <r>
    <n v="10720"/>
    <n v="43864"/>
    <d v="2020-02-03T10:50:00"/>
    <s v="Gasto"/>
    <s v="Con Compromiso"/>
    <n v="500"/>
    <x v="1"/>
    <x v="22"/>
    <s v="ADQUISICIÓN DE BIENES Y SERVICIOS - SERVICIO DE INFORMACIÓN CATASTRAL - ACTUALIZACIÓN  Y GESTIÓN CATASTRAL  NACIONAL"/>
    <s v="Nación"/>
    <x v="0"/>
    <s v="CSF"/>
    <n v="178882880"/>
    <n v="0"/>
    <n v="178882880"/>
    <n v="0"/>
    <s v="PRESTACIÓN DE SERVICIOS PROFESIONALES  PARA LA GESTIÓN Y CONTROL Y SEGUIMIENTO  A LOS PROCESOS  CATASTRALES DE FORMACIÓN, ACTUALIZACIÓN Y CONSERVACIÓN CATASTRAL"/>
    <n v="13620"/>
    <s v="18120, 18520, 19120, 19520 "/>
    <s v="90520, 90620, 90720, 90820 "/>
    <s v="170520, 170720, 170820, 170920, 251620, 251720, 256520, 256620, 320920, 322520, 332820, 336920, 398020, 402120, 448620, 457320, 520420, 536920, 540420, 547820, 648020, 648120, 649620, 650120 "/>
    <s v="45391720, 45392320, 45393020, 45394620, 75433320, 75829820, 77378620, 77407920, 105490120, 105803720, 111212820, 112143020, 135801720, 137472520, 142111720, 145307020, 171394720, 173801920, 175212820, 177969920, 217343020, 217345820, 217434720, 217462720 "/>
    <n v="0"/>
    <x v="1"/>
  </r>
  <r>
    <n v="10820"/>
    <n v="43864"/>
    <d v="2020-02-03T10:58:00"/>
    <s v="Gasto"/>
    <s v="Con Compromiso"/>
    <n v="500"/>
    <x v="1"/>
    <x v="22"/>
    <s v="ADQUISICIÓN DE BIENES Y SERVICIOS - SERVICIO DE INFORMACIÓN CATASTRAL - ACTUALIZACIÓN  Y GESTIÓN CATASTRAL  NACIONAL"/>
    <s v="Nación"/>
    <x v="0"/>
    <s v="CSF"/>
    <n v="38651840"/>
    <n v="0"/>
    <n v="38651840"/>
    <n v="0"/>
    <s v="PRESTACIÓN DE SERVICIOS PROFESIONALES  PARA REALIZAR LOS ANALISIS ESTADISTICOS Y ECONOMETRICOS  DE INFORMACIÓN CATASTRAL REQUERIDOS  POR LA SUBDIRECCION DE CATASTRO"/>
    <n v="14020"/>
    <s v="24720 "/>
    <s v="92620 "/>
    <s v="182420, 260320, 335420, 406120, 522820, 632220 "/>
    <s v="67327920, 84652520, 111593520, 137786820, 169861620, 208423820 "/>
    <n v="0"/>
    <x v="1"/>
  </r>
  <r>
    <n v="10920"/>
    <n v="43864"/>
    <d v="2020-02-03T11:00:00"/>
    <s v="Gasto"/>
    <s v="Con Compromiso"/>
    <n v="500"/>
    <x v="1"/>
    <x v="22"/>
    <s v="ADQUISICIÓN DE BIENES Y SERVICIOS - SERVICIO DE INFORMACIÓN CATASTRAL - ACTUALIZACIÓN  Y GESTIÓN CATASTRAL  NACIONAL"/>
    <s v="Nación"/>
    <x v="0"/>
    <s v="CSF"/>
    <n v="89441440"/>
    <n v="0"/>
    <n v="89441440"/>
    <n v="0"/>
    <s v="CATASTRAL, ASÍ COMO LA VERIFICACIÓN DE LA CALIDAD DE LAS BASES CATASTRALES CORPORATIVAS"/>
    <n v="14120"/>
    <s v="23620, 23920 "/>
    <s v="92820, 93020 "/>
    <s v="182520, 182820, 260120, 263420, 329520, 330020, 335620, 401420, 405820, 522120, 522920, 628920, 632320 "/>
    <s v="67347620, 67351020, 84663320, 85875820, 110651220, 111599320, 137466220, 138604920, 169975520, 170563020, 207823820, 208446220 "/>
    <n v="0"/>
    <x v="1"/>
  </r>
  <r>
    <n v="11020"/>
    <n v="43864"/>
    <d v="2020-02-03T11:02:00"/>
    <s v="Gasto"/>
    <s v="Con Compromiso"/>
    <n v="500"/>
    <x v="1"/>
    <x v="22"/>
    <s v="ADQUISICIÓN DE BIENES Y SERVICIOS - SERVICIO DE INFORMACIÓN CATASTRAL - ACTUALIZACIÓN  Y GESTIÓN CATASTRAL  NACIONAL"/>
    <s v="Nación"/>
    <x v="0"/>
    <s v="CSF"/>
    <n v="38651840"/>
    <n v="0"/>
    <n v="38651840"/>
    <n v="0"/>
    <s v="CATASTRALES, APOYANDO A LAS DIRECCIONES TERRITORIALES Y LA SUBDIRRECCIÓN DE CATASTRO"/>
    <n v="14220"/>
    <s v="24220 "/>
    <s v="93320 "/>
    <s v="181420, 259220, 329420, 411720, 521920, 628820 "/>
    <s v="67283320, 81474720, 109878320, 139051420, 170043620, 207804720 "/>
    <n v="0"/>
    <x v="1"/>
  </r>
  <r>
    <n v="11120"/>
    <n v="43864"/>
    <d v="2020-02-03T11:06:00"/>
    <s v="Gasto"/>
    <s v="Con Compromiso"/>
    <n v="510"/>
    <x v="2"/>
    <x v="23"/>
    <s v="ADQUISICIÓN DE BIENES Y SERVICIOS - SERVICIO DE AVALÚOS - ACTUALIZACIÓN  Y GESTIÓN CATASTRAL  NACIONAL"/>
    <s v="Nación"/>
    <x v="2"/>
    <s v="CSF"/>
    <n v="117285856"/>
    <n v="0"/>
    <n v="117285856"/>
    <n v="0"/>
    <s v="PRESTACIÓN DE SERVICIOS PROFESIONALES   PARA REALIZAR EL CONTROL DE CALIDAD PARA LOS AVALUOS ADELANTADOS POR LA SUBDIRECCIÓN DE CATASTRO"/>
    <n v="14320"/>
    <s v="26820, 27620 "/>
    <s v="95520, 95620 "/>
    <s v="183620, 183920, 248320, 254420, 311720, 325020, 398620, 405720, 515520, 522620, 615620, 616020 "/>
    <s v="67353420, 67485620, 73479220, 77255220, 102562420, 108264320, 137477620, 138133020, 168394720, 170158720, 206768920, 206776220 "/>
    <n v="0"/>
    <x v="1"/>
  </r>
  <r>
    <n v="11220"/>
    <n v="43864"/>
    <d v="2020-02-03T11:12:00"/>
    <s v="Gasto"/>
    <s v="Con Compromiso"/>
    <n v="510"/>
    <x v="2"/>
    <x v="23"/>
    <s v="ADQUISICIÓN DE BIENES Y SERVICIOS - SERVICIO DE AVALÚOS - ACTUALIZACIÓN  Y GESTIÓN CATASTRAL  NACIONAL"/>
    <s v="Nación"/>
    <x v="2"/>
    <s v="CSF"/>
    <n v="68546328"/>
    <n v="0"/>
    <n v="68546328"/>
    <n v="0"/>
    <s v="PRESTACIÓN DE SERVICIOS PROFESIONALES  PARA ACTUAR COMO AUXILIARES _x000a_ DE LA JUSTICIA Y EN LA EJECUCIÓN DE AVALUOS   COMERCIALES  DE LOS BIENES INMUEBLES EN TODO EL PAIS, DE ACUERDO  A LOS CONVENIOS  Y/O CONTRATOS FIRMADOS POR EL INSTITUTO "/>
    <n v="14420"/>
    <s v="25520, 25620, 25720 "/>
    <s v="95120, 95220, 95420 "/>
    <s v="176320, 181220, 183420, 248420, 248520, 250420, 311620, 314520, 314620, 405420, 405620, 412220, 522520, 523220, 523320, 615820, 616220, 616720 "/>
    <s v="53523520, 67281120, 67483320, 72914420, 72916720, 74434420, 102228220, 103571020, 103580620, 137491520, 137721720, 139048720, 169858520, 170232620, 170242020, 205351120, 205351320, 205351620 "/>
    <n v="0"/>
    <x v="1"/>
  </r>
  <r>
    <n v="11320"/>
    <n v="43864"/>
    <d v="2020-02-03T11:15:00"/>
    <s v="Gasto"/>
    <s v="Con Compromiso"/>
    <n v="510"/>
    <x v="2"/>
    <x v="23"/>
    <s v="ADQUISICIÓN DE BIENES Y SERVICIOS - SERVICIO DE AVALÚOS - ACTUALIZACIÓN  Y GESTIÓN CATASTRAL  NACIONAL"/>
    <s v="Nación"/>
    <x v="2"/>
    <s v="CSF"/>
    <n v="300000000"/>
    <n v="0"/>
    <n v="300000000"/>
    <n v="0"/>
    <s v="PRESTACIÓN DE SERVICIOS PROFESIONALES  PARA REALIZAR AVALUOS COMERCIALES, DE LOS BIENES URBANOS Y RURALES A NIVEL NACIONAL"/>
    <n v="14520"/>
    <s v="20220, 22120, 22220, 22520, 24620 "/>
    <s v="-0"/>
    <s v="-0"/>
    <s v="-0"/>
    <n v="0"/>
    <x v="1"/>
  </r>
  <r>
    <n v="11420"/>
    <n v="43864"/>
    <d v="2020-02-03T11:18:00"/>
    <s v="Gasto"/>
    <s v="Con Compromiso"/>
    <n v="500"/>
    <x v="1"/>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n v="13720"/>
    <s v="21720 "/>
    <s v="91920 "/>
    <s v="180820, 242220, 333720, 404820, 528920, 628620 "/>
    <s v="67274720, 67846920, 112325920, 138603720, 172312220, 208100920 "/>
    <n v="0"/>
    <x v="1"/>
  </r>
  <r>
    <n v="11520"/>
    <n v="43864"/>
    <d v="2020-02-03T11:38:00"/>
    <s v="Gasto"/>
    <s v="Con Compromiso"/>
    <n v="500"/>
    <x v="1"/>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n v="13920"/>
    <s v="20920 "/>
    <s v="94120 "/>
    <s v="180920, 242120, 321620, 404620, 523020, 618320 "/>
    <s v="67275620, 67810920, 105781520, 137479320, 169963420, 205352720 "/>
    <n v="0"/>
    <x v="1"/>
  </r>
  <r>
    <n v="11620"/>
    <n v="43864"/>
    <d v="2020-02-03T15:38:00"/>
    <s v="Gasto"/>
    <s v="Con Compromiso"/>
    <n v="500"/>
    <x v="1"/>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n v="16520"/>
    <s v="36120 "/>
    <s v="118620 "/>
    <s v="262520, 330220, 402420, 519420, 526720, 625120 "/>
    <s v="85849220, 112332520, 137493120, 171242320, 207334820 "/>
    <n v="0"/>
    <x v="1"/>
  </r>
  <r>
    <n v="11720"/>
    <n v="43864"/>
    <d v="2020-02-03T15:40:00"/>
    <s v="Gasto"/>
    <s v="Con Compromiso"/>
    <n v="500"/>
    <x v="1"/>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n v="16620"/>
    <s v="24320 "/>
    <s v="132620 "/>
    <s v="267820, 267920, 340720, 460920, 602420, 651420 "/>
    <s v="91296320, 91313620, 112383120, 153011220, 206863020 "/>
    <n v="0"/>
    <x v="1"/>
  </r>
  <r>
    <n v="11820"/>
    <n v="43864"/>
    <d v="2020-02-03T15:42:00"/>
    <s v="Gasto"/>
    <s v="Con Compromiso"/>
    <n v="500"/>
    <x v="1"/>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n v="16720"/>
    <s v="35120 "/>
    <s v="130420 "/>
    <s v="265920, 326220, 461620, 603220, 643220 "/>
    <s v="87639520, 108592020, 150162520, 198940320, 215932320 "/>
    <n v="0"/>
    <x v="1"/>
  </r>
  <r>
    <n v="11920"/>
    <n v="43864"/>
    <d v="2020-02-03T15:44:00"/>
    <s v="Gasto"/>
    <s v="Con Compromiso"/>
    <n v="500"/>
    <x v="1"/>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n v="16820"/>
    <s v="33820 "/>
    <s v="117720 "/>
    <s v="252820, 317920, 412920, 524820, 622120 "/>
    <s v="75817020, 105497120, 139314020, 171319920, 207338220 "/>
    <n v="0"/>
    <x v="1"/>
  </r>
  <r>
    <n v="12020"/>
    <n v="43864"/>
    <d v="2020-02-03T15:45:00"/>
    <s v="Gasto"/>
    <s v="Con Compromiso"/>
    <n v="500"/>
    <x v="1"/>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n v="16920"/>
    <s v="25220, 25320 "/>
    <s v="81720, 91220 "/>
    <s v="183220, 183320, 252220, 256920, 322620, 329620, 398420, 404120, 519120, 526320, 621320, 632720 "/>
    <s v="67391220, 67480620, 75813420, 77382720, 105916720, 110984720, 137480420, 137710420, 169403820, 171100720, 205354520, 208818720 "/>
    <n v="0"/>
    <x v="1"/>
  </r>
  <r>
    <n v="12120"/>
    <n v="43864"/>
    <d v="2020-02-03T15:48:00"/>
    <s v="Gasto"/>
    <s v="Con Compromiso"/>
    <n v="500"/>
    <x v="1"/>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n v="17020"/>
    <s v="34020, 34120 "/>
    <s v="117220, 128920 "/>
    <s v="252020, 262020, 316820, 317720, 398320, 404320, 516720, 529620, 613120, 618220 "/>
    <s v="75411320, 85173920, 104569620, 104939820, 135770220, 137440220, 168416920, 172311120, 205348120, 205352620 "/>
    <n v="0"/>
    <x v="1"/>
  </r>
  <r>
    <n v="12220"/>
    <n v="43864"/>
    <d v="2020-02-03T15:51:00"/>
    <s v="Gasto"/>
    <s v="Con Compromiso"/>
    <n v="500"/>
    <x v="1"/>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n v="17120"/>
    <s v="21120 "/>
    <s v="93220 "/>
    <s v="180420, 262720, 339220, 458120, 535320, 643120 "/>
    <s v="67117720, 85862320, 112364520, 145804820, 173546220, 215218120 "/>
    <n v="0"/>
    <x v="1"/>
  </r>
  <r>
    <n v="12320"/>
    <n v="43864"/>
    <d v="2020-02-03T15:53:00"/>
    <s v="Gasto"/>
    <s v="Con Compromiso"/>
    <n v="500"/>
    <x v="1"/>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n v="17220"/>
    <s v="42220 "/>
    <s v="119220 "/>
    <s v="262620, 341820, 448920, 524420, 630420 "/>
    <s v="85530820, 114158420, 142112520, 173069220, 208649020 "/>
    <n v="0"/>
    <x v="1"/>
  </r>
  <r>
    <n v="12420"/>
    <n v="43864"/>
    <d v="2020-02-03T15:54:00"/>
    <s v="Gasto"/>
    <s v="Generado"/>
    <n v="500"/>
    <x v="1"/>
    <x v="22"/>
    <s v="ADQUISICIÓN DE BIENES Y SERVICIOS - SERVICIO DE INFORMACIÓN CATASTRAL - ACTUALIZACIÓN  Y GESTIÓN CATASTRAL  NACIONAL"/>
    <s v="Nación"/>
    <x v="0"/>
    <s v="CSF"/>
    <n v="64209276"/>
    <n v="-64209276"/>
    <n v="0"/>
    <n v="0"/>
    <s v="PARA EL DESARROLLO DE LAS POLÍTICAS, PROGRAMAS Y PROYECTOS A CARGO DEL IGAC"/>
    <n v="14620"/>
    <s v="-0"/>
    <s v="-0"/>
    <s v="-0"/>
    <s v="-0"/>
    <n v="0"/>
    <x v="1"/>
  </r>
  <r>
    <n v="12520"/>
    <n v="43864"/>
    <d v="2020-02-03T15:58:00"/>
    <s v="Gasto"/>
    <s v="Con Compromiso"/>
    <n v="500"/>
    <x v="1"/>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n v="13120"/>
    <s v="21920 "/>
    <s v="96220 "/>
    <s v="182320, 263320, 334020, 448420, 539420, 650820 "/>
    <s v="67307420, 85889720, 112042420, 142509720, 174584220, 217647720 "/>
    <n v="0"/>
    <x v="1"/>
  </r>
  <r>
    <n v="12620"/>
    <n v="43864"/>
    <d v="2020-02-03T16:01:00"/>
    <s v="Gasto"/>
    <s v="Con Compromiso"/>
    <n v="500"/>
    <x v="1"/>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n v="17320"/>
    <s v="28220, 28820 "/>
    <s v="93720, 96020 "/>
    <s v="171420, 181620, 184420, 264220, 264320, 333520, 338020, 409620, 453020, 529920, 531320, 634520, 634620 "/>
    <s v="67289020, 67490120, 86438220, 86466720, 111024020, 112242520, 138843820, 143402420, 171907920, 173062620, 210904220, 210913320 "/>
    <n v="0"/>
    <x v="1"/>
  </r>
  <r>
    <n v="12720"/>
    <n v="43864"/>
    <d v="2020-02-03T16:03:00"/>
    <s v="Gasto"/>
    <s v="Con Compromiso"/>
    <n v="500"/>
    <x v="1"/>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n v="17420"/>
    <s v="20620 "/>
    <s v="94820 "/>
    <s v="182020, 264020, 333620, 452920, 526020, 631020 "/>
    <s v="67303420, 85946920, 111630320, 143394820, 171087320, 208054820 "/>
    <n v="0"/>
    <x v="1"/>
  </r>
  <r>
    <n v="12820"/>
    <n v="43864"/>
    <d v="2020-02-03T16:06:00"/>
    <s v="Gasto"/>
    <s v="Con Compromiso"/>
    <n v="500"/>
    <x v="1"/>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n v="16220"/>
    <s v="27520 "/>
    <s v="80420 "/>
    <s v="184220, 252720, 313120, 390920, 514920, 615120 "/>
    <s v="67487220, 75425120, 102232620, 134871120, 168233520, 205350420 "/>
    <n v="0"/>
    <x v="1"/>
  </r>
  <r>
    <n v="12920"/>
    <n v="43864"/>
    <d v="2020-02-03T16:09:00"/>
    <s v="Gasto"/>
    <s v="Con Compromiso"/>
    <n v="500"/>
    <x v="1"/>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n v="16320"/>
    <s v="21220 "/>
    <s v="81820 "/>
    <s v="180320, 257620, 331020, 402320, 521520, 624320 "/>
    <s v="67115720, 77786320, 112301920, 137446120, 170557120, 207524020 "/>
    <n v="0"/>
    <x v="1"/>
  </r>
  <r>
    <n v="13020"/>
    <n v="43864"/>
    <d v="2020-02-03T16:13:00"/>
    <s v="Gasto"/>
    <s v="Con Compromiso"/>
    <n v="500"/>
    <x v="1"/>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n v="16420"/>
    <s v="38420 "/>
    <s v="158520 "/>
    <s v="333420, 391820, 550120 "/>
    <s v="110992420, 132537020, 189596720 "/>
    <n v="0"/>
    <x v="1"/>
  </r>
  <r>
    <n v="13120"/>
    <n v="43865"/>
    <d v="2020-02-04T11:06: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57060086"/>
    <n v="-2247130"/>
    <n v="54812956"/>
    <n v="0"/>
    <s v="PRESTACIÓN DE SERVICIOS PARA REALIZAR ACTIVIDADES DE GESTIÓN Y LOGISTICA EN LOS PROCESOS Y PROYECTOS MISIONALES DE LA SUBDIRECCIÓN DE GEOGRAFIA Y CARTOGRAFIA"/>
    <n v="15620"/>
    <s v="20020, 20120 "/>
    <s v="91520, 91820 "/>
    <s v="182920, 183020, 263620, 263720, 322120, 338720, 398520, 455720, 525820, 544620, 613720, 615020 "/>
    <s v="67354820, 67375420, 85877820, 85885720, 105783620, 112219320, 135774920, 143896720, 170643520, 177196620, 205349120, 205350320 "/>
    <n v="0"/>
    <x v="1"/>
  </r>
  <r>
    <n v="13220"/>
    <n v="43865"/>
    <d v="2020-02-04T11:07:00"/>
    <s v="Gasto"/>
    <s v="Con Compromiso"/>
    <n v="300"/>
    <x v="9"/>
    <x v="40"/>
    <s v="ADQUISICIÓN DE BIENES Y SERVICIOS - SERVICIO DE INFORMACIÓN CARTOGRÁFICA ACTUALIZADO - LEVANTAMIENTO , GENERACIÓN Y ACTUALIZACIÓN DE LA RED GEODÉSICA Y LA CARTOGRAFÍA BÁSICA A NIVEL   NACIONAL"/>
    <s v="Nación"/>
    <x v="0"/>
    <s v="CSF"/>
    <n v="92997806"/>
    <n v="-19197806"/>
    <n v="73800000"/>
    <n v="0"/>
    <s v="PRESTACIÓN DE SERVICIOS  COMO COPILOTO DE LA AERONAVE HK 1771- G Y LA GESTIÓN DE APOYO EN EL SEGUIMIENTO  Y CONTINUIDAD DE LOS PROCESOS Y PROCEDIMIENTOS DE OPERACIONES AÉREAS DE LOS EQUIPOS TRIPULADOS Y NO TRIPULADOS DEL IGAC"/>
    <n v="15320"/>
    <s v="45620 "/>
    <s v="199020 "/>
    <s v="449220, 555620 "/>
    <s v="143401220, 185508820 "/>
    <n v="0"/>
    <x v="1"/>
  </r>
  <r>
    <n v="13320"/>
    <n v="43865"/>
    <d v="2020-02-04T11:08:00"/>
    <s v="Gasto"/>
    <s v="Con Compromiso"/>
    <n v="300"/>
    <x v="9"/>
    <x v="40"/>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n v="15520"/>
    <s v="53920 "/>
    <s v="-0"/>
    <s v="-0"/>
    <s v="-0"/>
    <n v="0"/>
    <x v="1"/>
  </r>
  <r>
    <n v="13420"/>
    <n v="43865"/>
    <d v="2020-02-04T11:11:00"/>
    <s v="Gasto"/>
    <s v="Con Compromiso"/>
    <n v="300"/>
    <x v="9"/>
    <x v="40"/>
    <s v="ADQUISICIÓN DE BIENES Y SERVICIOS - SERVICIO DE INFORMACIÓN CARTOGRÁFICA ACTUALIZADO - LEVANTAMIENTO , GENERACIÓN Y ACTUALIZACIÓN DE LA RED GEODÉSICA Y LA CARTOGRAFÍA BÁSICA A NIVEL   NACIONAL"/>
    <s v="Nación"/>
    <x v="0"/>
    <s v="CSF"/>
    <n v="56650000"/>
    <n v="-7150000"/>
    <n v="49500000"/>
    <n v="0"/>
    <s v="Prestación de servicios como técnico TLA para realizar el control y seguimiento de los procesos de mantenimiento aeronáutico y suministro de combustible del avión Twin Turbocommander 690A con matricula HK1771G, propiedad del IGAC._x0009__x000a_"/>
    <n v="15420"/>
    <s v="45920 "/>
    <s v="167220 "/>
    <s v="341920, 447920, 543920, 635220 "/>
    <s v="113913220, 142503820, 177053720, 210844120 "/>
    <n v="0"/>
    <x v="1"/>
  </r>
  <r>
    <n v="13520"/>
    <n v="43865"/>
    <d v="2020-02-04T11:13:00"/>
    <s v="Gasto"/>
    <s v="Con Compromiso"/>
    <n v="300"/>
    <x v="9"/>
    <x v="40"/>
    <s v="ADQUISICIÓN DE BIENES Y SERVICIOS - SERVICIO DE INFORMACIÓN CARTOGRÁFICA ACTUALIZADO - LEVANTAMIENTO , GENERACIÓN Y ACTUALIZACIÓN DE LA RED GEODÉSICA Y LA CARTOGRAFÍA BÁSICA A NIVEL   NACIONAL"/>
    <s v="Nación"/>
    <x v="0"/>
    <s v="CSF"/>
    <n v="151800000"/>
    <n v="-34800000"/>
    <n v="117000000"/>
    <n v="0"/>
    <s v="Prestación de servicios como piloto al mando de la aeronave HK 1771-G y la gestión  de seguimiento, control y continuidad de los procesos y procedimientos de operaciones aéreas  de los equipos tripulados y no tripulados del IGAC_x0009__x000a_"/>
    <n v="15220"/>
    <s v="46020 "/>
    <s v="205920 "/>
    <s v="458820, 556620 "/>
    <s v="148967520, 186484820 "/>
    <n v="0"/>
    <x v="1"/>
  </r>
  <r>
    <n v="13620"/>
    <n v="43865"/>
    <d v="2020-02-04T11:15:00"/>
    <s v="Gasto"/>
    <s v="Con Compromiso"/>
    <n v="300"/>
    <x v="9"/>
    <x v="40"/>
    <s v="ADQUISICIÓN DE BIENES Y SERVICIOS - SERVICIO DE INFORMACIÓN CARTOGRÁFICA ACTUALIZADO - LEVANTAMIENTO , GENERACIÓN Y ACTUALIZACIÓN DE LA RED GEODÉSICA Y LA CARTOGRAFÍA BÁSICA A NIVEL   NACIONAL"/>
    <s v="Nación"/>
    <x v="0"/>
    <s v="CSF"/>
    <n v="92997806"/>
    <n v="-4508985"/>
    <n v="88488821"/>
    <n v="0"/>
    <s v="PRESTACIÓN DE SERVICIOS PARA GESTIONAR,  REALIZAR EL CONTROL  Y SEGUIMIENTO A LA TOMA DE FOTOGRAFÍA AÉREA Y CONSECUSIÓN DE INSUMOS NECESARIOS PARA PRODUCCIÓN CARTOGRÁFICA._x0009__x000a_"/>
    <n v="15120"/>
    <s v="25020 "/>
    <s v="100120 "/>
    <s v="240920, 257720, 331720, 452420, 530220, 632020 "/>
    <s v="67521720, 77656420, 111541720, 143397420, 173044620, 208445820 "/>
    <n v="0"/>
    <x v="1"/>
  </r>
  <r>
    <n v="13720"/>
    <n v="43865"/>
    <d v="2020-02-04T11:17:00"/>
    <s v="Gasto"/>
    <s v="Anulado"/>
    <n v="300"/>
    <x v="9"/>
    <x v="68"/>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_x0009_"/>
    <n v="15020"/>
    <s v="-0"/>
    <s v="-0"/>
    <s v="-0"/>
    <s v="-0"/>
    <n v="0"/>
    <x v="1"/>
  </r>
  <r>
    <n v="13820"/>
    <n v="43865"/>
    <d v="2020-02-04T11:21:00"/>
    <s v="Gasto"/>
    <s v="Con Compromiso"/>
    <n v="300"/>
    <x v="9"/>
    <x v="40"/>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_x0009_"/>
    <n v="14920"/>
    <s v="32420 "/>
    <s v="119020 "/>
    <s v="253720, 332620, 406220, 548220, 649420 "/>
    <s v="76546620, 112073820, 137786220, 178873820, 217470120 "/>
    <n v="0"/>
    <x v="1"/>
  </r>
  <r>
    <n v="13920"/>
    <n v="43866"/>
    <d v="2020-02-05T08:45:00"/>
    <s v="Gasto"/>
    <s v="Con Compromiso"/>
    <n v="300"/>
    <x v="9"/>
    <x v="68"/>
    <s v="ADQUISICIÓN DE BIENES Y SERVICIOS - SERVICIOS DE INFORMACIÓN GEODÉSICA ACTUALIZADO - LEVANTAMIENTO , GENERACIÓN Y ACTUALIZACIÓN DE LA RED GEODÉSICA Y LA CARTOGRAFÍA BÁSICA A NIVEL   NACIONAL"/>
    <s v="Nación"/>
    <x v="0"/>
    <s v="CSF"/>
    <n v="15000000"/>
    <n v="0"/>
    <n v="15000000"/>
    <n v="3767233"/>
    <s v="PAGO LINEAS TELEFONICAS MOVISTAR ESTACIONES GEODESICAS"/>
    <n v="10720"/>
    <s v="22820, 44920, 64820, 74020, 79720, 94820 "/>
    <s v="68320, 117820, 181720, 210420, 238020, 284320 "/>
    <s v="108420, 109020, 252120, 402820, 462320, 530820, 611920 "/>
    <s v="33046520, 75790520, 138145320, 151756420, 172356120, 205599020 "/>
    <n v="0"/>
    <x v="1"/>
  </r>
  <r>
    <n v="14020"/>
    <n v="43866"/>
    <d v="2020-02-05T14:1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0"/>
    <s v="Prestación de servicios para el manejo de la información que genere la subdirección de agrología en el desarrollo de sus proyectos."/>
    <n v="11420"/>
    <s v="19720 "/>
    <s v="78120 "/>
    <s v="162620, 241920, 321420, 390120, 537020, 637720 "/>
    <s v="42155320, 67790920, 105771420, 134869320, 173746320, 212523020 "/>
    <n v="0"/>
    <x v="1"/>
  </r>
  <r>
    <n v="14120"/>
    <n v="43866"/>
    <d v="2020-02-05T14:18: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0"/>
    <n v="23343057"/>
    <n v="0"/>
    <s v="Prestación de servicios personales para ejecutar la verificación y control del programa de aseguramiento metrológico de los equipos e instrumentos  conforme a los requisitos de la Norma ISO 17025, en el GIT Laboratorio Nacional de Suelos."/>
    <n v="11520"/>
    <s v="21820 "/>
    <s v="86020 "/>
    <s v="167420, 264720, 336320, 411920, 545820, 627220 "/>
    <s v="44470320, 86045320, 112133720, 139033520, 177498720, 206845220 "/>
    <n v="0"/>
    <x v="1"/>
  </r>
  <r>
    <n v="14220"/>
    <n v="43866"/>
    <d v="2020-02-05T14:2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0"/>
    <n v="18333918"/>
    <n v="0"/>
    <s v="Prestación de servicios personales para realizar el lavado y alistamiento de la instrumentación requerida para la ejecución de análisis en el GIT Laboratorio Nacional de Suelos."/>
    <n v="11820"/>
    <s v="22020 "/>
    <s v="86120 "/>
    <s v="167520, 261820, 331120, 450320, 527920, 623720 "/>
    <s v="44486120, 85174520, 110710120, 142521220, 171124120, 205356020 "/>
    <n v="0"/>
    <x v="1"/>
  </r>
  <r>
    <n v="14320"/>
    <n v="43867"/>
    <d v="2020-02-06T14:3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n v="18520"/>
    <s v="12320, 12420, 12620, 12920, 13020, 13220, 13320, 13420, 13520, 13620, 13720, 13820, 13920, 14020, 14120, 14220, 14320, 14420, 14520, 15120 "/>
    <s v="59820, 59920, 60120, 60220, 60320, 60520, 60620, 60820, 60920, 61120, 61220, 61320, 61420, 61520, 61620, 61720, 61820, 61920, 62920 "/>
    <s v="101120, 101220, 101320, 101420, 101620, 101720, 101920, 102120, 102220, 102420, 102520, 102620, 102720, 102820, 102920, 103020, 103120, 103220, 104320 "/>
    <s v="21245320, 21247620, 21257220, 21263420, 21352620, 21363420, 21371320, 21394820, 21397520, 21402520, 21406920, 21408220, 21409920, 21413520, 21415720, 21417020, 21418020, 21419520, 22090820 "/>
    <m/>
    <x v="1"/>
  </r>
  <r>
    <n v="14420"/>
    <n v="43871"/>
    <d v="2020-02-10T11:37:00"/>
    <s v="Gasto"/>
    <s v="Con Compromiso"/>
    <n v="200"/>
    <x v="3"/>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n v="18820"/>
    <s v="21420 "/>
    <s v="92220 "/>
    <s v="175720, 258820, 323720, 412520, 550020, 652320 "/>
    <s v="52833120, 77891820, 107976320, 139323720, 180049820 "/>
    <n v="0"/>
    <x v="0"/>
  </r>
  <r>
    <n v="14520"/>
    <n v="43871"/>
    <d v="2020-02-10T11:38:00"/>
    <s v="Gasto"/>
    <s v="Anulado"/>
    <n v="200"/>
    <x v="3"/>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n v="19520"/>
    <s v="-0"/>
    <s v="-0"/>
    <s v="-0"/>
    <s v="-0"/>
    <n v="0"/>
    <x v="1"/>
  </r>
  <r>
    <n v="14520"/>
    <n v="43871"/>
    <d v="2020-02-10T11:38:00"/>
    <s v="Gasto"/>
    <s v="Anulado"/>
    <n v="200"/>
    <x v="3"/>
    <x v="55"/>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n v="19520"/>
    <s v="-0"/>
    <s v="-0"/>
    <s v="-0"/>
    <s v="-0"/>
    <n v="0"/>
    <x v="1"/>
  </r>
  <r>
    <n v="14520"/>
    <n v="43871"/>
    <d v="2020-02-10T11:38:00"/>
    <s v="Gasto"/>
    <s v="Anulado"/>
    <n v="200"/>
    <x v="3"/>
    <x v="44"/>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n v="19520"/>
    <s v="-0"/>
    <s v="-0"/>
    <s v="-0"/>
    <s v="-0"/>
    <n v="0"/>
    <x v="1"/>
  </r>
  <r>
    <n v="14620"/>
    <n v="43871"/>
    <d v="2020-02-10T11:39:00"/>
    <s v="Gasto"/>
    <s v="Con Compromiso"/>
    <n v="200"/>
    <x v="3"/>
    <x v="54"/>
    <s v="SERVICIOS JURÍDICOS Y CONTABLES"/>
    <s v="Nación"/>
    <x v="0"/>
    <s v="CSF"/>
    <n v="214085760"/>
    <n v="0"/>
    <n v="214085760"/>
    <n v="38156976"/>
    <s v="Prestación de servicios profesionales para realizar la representación ante las autoridades administrativas y judiciales a nivel nacional en los que sea parte el IGAC; así como apoyar en todos los trámites jurídicos encaminados a la Oficina Asesora Ju"/>
    <n v="18920"/>
    <s v="29420, 33620, 33720, 34620, 45120 "/>
    <s v="114420, 131820, 132420, 133520, 158920 "/>
    <s v="249920, 264920, 267020, 267620, 268720, 327820, 332420, 333820, 337220, 338320, 448120, 449620, 458320, 458920, 510320, 545020, 545120, 546020, 546320, 557620, 645220, 646220, 647220, 650520 "/>
    <s v="73827720, 86428920, 90580320, 90581520, 92717620, 109876620, 111649920, 112173720, 112271020, 112311920, 142557620, 147908220, 150576120, 150583520, 166074720, 177630620, 177915020, 182910920, 182911120, 191505320, 215935720, 216162620, 217703420 "/>
    <n v="0"/>
    <x v="0"/>
  </r>
  <r>
    <n v="14620"/>
    <n v="43871"/>
    <d v="2020-02-10T11:39:00"/>
    <s v="Gasto"/>
    <s v="Con Compromiso"/>
    <n v="200"/>
    <x v="3"/>
    <x v="54"/>
    <s v="SERVICIOS JURÍDICOS Y CONTABLES"/>
    <s v="Propios"/>
    <x v="1"/>
    <s v="CSF"/>
    <n v="137771808"/>
    <n v="0"/>
    <n v="137771808"/>
    <n v="20485952"/>
    <s v="Prestación de servicios profesionales para realizar la representación ante las autoridades administrativas y judiciales a nivel nacional en los que sea parte el IGAC; así como apoyar en todos los trámites jurídicos encaminados a la Oficina Asesora Ju"/>
    <n v="18920"/>
    <s v="29420, 33620, 33720, 34620, 45120 "/>
    <s v="114420, 131820, 132420, 133520, 158920 "/>
    <s v="249920, 264920, 267020, 267620, 268720, 327820, 332420, 333820, 337220, 338320, 448120, 449620, 458320, 458920, 510320, 545020, 545120, 546020, 546320, 557620, 645220, 646220, 647220, 650520 "/>
    <s v="73827720, 86428920, 90580320, 90581520, 92717620, 109876620, 111649920, 112173720, 112271020, 112311920, 142557620, 147908220, 150576120, 150583520, 166074720, 177630620, 177915020, 182910920, 182911120, 191505320, 215935720, 216162620, 217703420 "/>
    <n v="0"/>
    <x v="0"/>
  </r>
  <r>
    <n v="14720"/>
    <n v="43871"/>
    <d v="2020-02-10T11:41:00"/>
    <s v="Gasto"/>
    <s v="Con Compromiso"/>
    <n v="200"/>
    <x v="3"/>
    <x v="55"/>
    <s v="ADQUISICIÓN DE BIENES Y SERVICIOS - SEDES AMPLIADAS - FORTALECIMIENTO DE LA INFRAESTRUCTURA FÍSICA DEL IGAC A NIVEL  NACIONAL"/>
    <s v="Nación"/>
    <x v="0"/>
    <s v="CSF"/>
    <n v="39239002"/>
    <n v="8239734"/>
    <n v="47478736"/>
    <n v="0"/>
    <s v="Prestación de servicios profesionales para la articulación, evaluación y control a los planes, programas y proyectos de la infraestructura física y garantizar los objetos planteados a nivel nacional del proyecto de fortalecimiento de la infraestructu"/>
    <n v="19620"/>
    <s v="28020 "/>
    <s v="75820 "/>
    <s v="160820, 171020, 171220, 240720, 258220, 273220, 396920, 518120, 637020 "/>
    <s v="41972020, 45395320, 67518520, 77798020, 101622720, 137732620, 169848020, 212510820 "/>
    <m/>
    <x v="1"/>
  </r>
  <r>
    <n v="14720"/>
    <n v="43871"/>
    <d v="2020-02-10T11:41:00"/>
    <s v="Gasto"/>
    <s v="Con Compromiso"/>
    <n v="200"/>
    <x v="3"/>
    <x v="44"/>
    <s v="ADQUISICIÓN DE BIENES Y SERVICIOS - SEDES ADECUADAS - FORTALECIMIENTO DE LA INFRAESTRUCTURA FÍSICA DEL IGAC A NIVEL  NACIONAL"/>
    <s v="Nación"/>
    <x v="0"/>
    <s v="CSF"/>
    <n v="39239002"/>
    <n v="8239733"/>
    <n v="47478735"/>
    <n v="0"/>
    <s v="Prestación de servicios profesionales para la articulación, evaluación y control a los planes, programas y proyectos de la infraestructura física y garantizar los objetos planteados a nivel nacional del proyecto de fortalecimiento de la infraestructu"/>
    <n v="19620"/>
    <s v="28020 "/>
    <s v="75820 "/>
    <s v="160820, 171020, 171220, 240720, 258220, 273220, 396920, 518120, 637020 "/>
    <s v="41972020, 45395320, 67518520, 77798020, 101622720, 137732620, 169848020, 212510820 "/>
    <m/>
    <x v="1"/>
  </r>
  <r>
    <n v="14720"/>
    <n v="43871"/>
    <d v="2020-02-10T11:41:00"/>
    <s v="Gasto"/>
    <s v="Con Compromiso"/>
    <n v="200"/>
    <x v="3"/>
    <x v="27"/>
    <s v="ADQUISICIÓN DE BIENES Y SERVICIOS - SEDES MANTENIDAS - FORTALECIMIENTO DE LA INFRAESTRUCTURA FÍSICA DEL IGAC A NIVEL  NACIONAL"/>
    <s v="Nación"/>
    <x v="0"/>
    <s v="CSF"/>
    <n v="39239002"/>
    <n v="-2119264"/>
    <n v="37119738"/>
    <n v="0"/>
    <s v="Prestación de servicios profesionales para la articulación, evaluación y control a los planes, programas y proyectos de la infraestructura física y garantizar los objetos planteados a nivel nacional del proyecto de fortalecimiento de la infraestructu"/>
    <n v="19620"/>
    <s v="28020 "/>
    <s v="75820 "/>
    <s v="160820, 171020, 171220, 240720, 258220, 273220, 396920, 518120, 637020 "/>
    <s v="41972020, 45395320, 67518520, 77798020, 101622720, 137732620, 169848020, 212510820 "/>
    <m/>
    <x v="1"/>
  </r>
  <r>
    <n v="14820"/>
    <n v="43871"/>
    <d v="2020-02-10T14:43: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A ATENCIÓN DE SOLICITUDES DE CARTOGRAFÍA TOPOGRÁFICA, CARTOGRAFÍA DE SUELOS Y AEROFOTOGRAFÍAS EN EL CENTRO DE INFORMACIÓN GEOGRÁFICA DEL IGAC."/>
    <n v="18020"/>
    <s v="24820 "/>
    <s v="80520 "/>
    <s v="183120, 250720, 312120, 403320, 528120, 616420 "/>
    <s v="67385320, 74408620, 102230520, 137605620, 171928820, 205351220 "/>
    <n v="0"/>
    <x v="1"/>
  </r>
  <r>
    <n v="14920"/>
    <n v="43871"/>
    <d v="2020-02-10T15:04:00"/>
    <s v="Gasto"/>
    <s v="Con Compromiso"/>
    <n v="160"/>
    <x v="25"/>
    <x v="60"/>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n v="16020"/>
    <s v="27920 "/>
    <s v="92020 "/>
    <s v="181920, 248920, 311820, 402920, 527020, 629120 "/>
    <s v="67302120, 73412820, 102229020, 136003220, 171917420, 207830820 "/>
    <n v="0"/>
    <x v="1"/>
  </r>
  <r>
    <n v="15020"/>
    <n v="43871"/>
    <d v="2020-02-10T15:08:00"/>
    <s v="Gasto"/>
    <s v="Con Compromiso"/>
    <n v="160"/>
    <x v="25"/>
    <x v="60"/>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n v="17520"/>
    <s v="43320 "/>
    <s v="146220 "/>
    <s v="342120 "/>
    <s v="114973020 "/>
    <n v="0"/>
    <x v="1"/>
  </r>
  <r>
    <n v="15120"/>
    <n v="43871"/>
    <d v="2020-02-10T15:11:00"/>
    <s v="Gasto"/>
    <s v="Con Compromiso"/>
    <n v="160"/>
    <x v="25"/>
    <x v="60"/>
    <s v="ADQUISICIÓN DE BIENES Y SERVICIOS - SERVICIOS DE INFORMACIÓN IMPLEMENTADOS - FORTALECIMIENTO DE LOS PROCESOS DE DIFUSIÓN Y ACCESO A LA INFORMACIÓN GEOGRÁFICA A NIVEL   NACIONAL"/>
    <s v="Nación"/>
    <x v="0"/>
    <s v="CSF"/>
    <n v="20749384"/>
    <n v="0"/>
    <n v="20749384"/>
    <n v="0"/>
    <s v="PRESTACIÓN DE SERVICIOS PERSONALES PARA LLEVAR ACABO LOS PROCESOS TÉCNICOS DE CATALOGACIÓN, CALSIFICACIÓN Y ANALISIS EN FORMATO MARC, DE LOS MAPAS Y PLANOS DE LA COLECCIÓN GENERAL DE LA BIBLIOTECA"/>
    <n v="17620"/>
    <s v="25420 "/>
    <s v="81520 "/>
    <s v="182220, 250620, 314720, 397720, 518520, 613320 "/>
    <s v="67304420, 74430120, 103601620, 135821220, 169148620, 205348520 "/>
    <n v="0"/>
    <x v="1"/>
  </r>
  <r>
    <n v="15220"/>
    <n v="43871"/>
    <d v="2020-02-10T15:16:00"/>
    <s v="Gasto"/>
    <s v="Con Compromiso"/>
    <n v="160"/>
    <x v="25"/>
    <x v="60"/>
    <s v="ADQUISICIÓN DE BIENES Y SERVICIOS - SERVICIOS DE INFORMACIÓN IMPLEMENTADOS - FORTALECIMIENTO DE LOS PROCESOS DE DIFUSIÓN Y ACCESO A LA INFORMACIÓN GEOGRÁFICA A NIVEL   NACIONAL"/>
    <s v="Nación"/>
    <x v="0"/>
    <s v="CSF"/>
    <n v="20749384"/>
    <n v="0"/>
    <n v="20749384"/>
    <n v="0"/>
    <s v="PRESTACIÓN DE SERVICIOS PERSONALES  PARA REALIZAR EL ANÁLISIS DE LAS PUBLICACIONES DE LA HEMEROTECA EN FORMATO MARC, Y PONERLA A DISPOSICIÓN  DE LOS USUARIOS A TRAVÉS DE LA BIBLIOTECA VIRTUAL"/>
    <n v="17720"/>
    <s v="26620 "/>
    <s v="81620 "/>
    <s v="181120, 249520, 314920, 397920, 518620, 615520 "/>
    <s v="67279820, 73583520, 103713320, 135761320, 169152920, 205351020 "/>
    <n v="0"/>
    <x v="1"/>
  </r>
  <r>
    <n v="15320"/>
    <n v="43871"/>
    <d v="2020-02-10T15:20: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A CREACIÓN DE  MATERIAL MULTIMEDIA, AUDIOVISUAL Y/O INTERACTIVO PARA LA DIFUSIÓN DE PRODUCTOS Y SERVICIOS GENERADOS  POR EL INSTITUTO"/>
    <n v="17820"/>
    <s v="26420 "/>
    <s v="81420 "/>
    <s v="181720, 255120, 328620, 407620, 527820, 616120 "/>
    <s v="67301720, 77325520, 110924920, 138064120, 171927620, 205350020 "/>
    <n v="0"/>
    <x v="1"/>
  </r>
  <r>
    <n v="15420"/>
    <n v="43872"/>
    <d v="2020-02-11T08:57:00"/>
    <s v="Gasto"/>
    <s v="Con Compromiso"/>
    <n v="160"/>
    <x v="25"/>
    <x v="60"/>
    <s v="ADQUISICIÓN DE BIENES Y SERVICIOS - SERVICIOS DE INFORMACIÓN IMPLEMENTADOS - FORTALECIMIENTO DE LOS PROCESOS DE DIFUSIÓN Y ACCESO A LA INFORMACIÓN GEOGRÁFICA A NIVEL   NACIONAL"/>
    <s v="Propios"/>
    <x v="1"/>
    <s v="CSF"/>
    <n v="9200000"/>
    <n v="0"/>
    <n v="9200000"/>
    <n v="6726262"/>
    <s v="VIÁTICOS Y GASTOS DE COMISIÓN"/>
    <n v="19320"/>
    <s v="16920, 26020, 26120, 26220, 35520, 35620 "/>
    <s v="63920, 71420, 71520, 71620, 89720, 89820 "/>
    <s v="104920, 109620, 109720, 109820, 169820, 169920 "/>
    <s v="23875820, 33034520, 33081920, 33087320, 44584520, 44587920 "/>
    <m/>
    <x v="1"/>
  </r>
  <r>
    <n v="15520"/>
    <n v="43872"/>
    <d v="2020-02-11T11:3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n v="19820"/>
    <s v="17820, 17920, 18020, 19020 "/>
    <s v="64020, 64820, 64920, 65020 "/>
    <s v="105020, 105920, 106020, 106120 "/>
    <s v="24354120, 24383520, 24405620, 24415320 "/>
    <n v="0"/>
    <x v="1"/>
  </r>
  <r>
    <n v="15620"/>
    <n v="43872"/>
    <d v="2020-02-11T11: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n v="19720"/>
    <s v="19420, 37020 "/>
    <s v="65420, 93920 "/>
    <s v="106620, 171620 "/>
    <s v="24784020, 46350720 "/>
    <m/>
    <x v="1"/>
  </r>
  <r>
    <n v="15720"/>
    <n v="43872"/>
    <d v="2020-02-11T14:07:00"/>
    <s v="Gasto"/>
    <s v="Con Compromiso"/>
    <n v="500"/>
    <x v="1"/>
    <x v="22"/>
    <s v="ADQUISICIÓN DE BIENES Y SERVICIOS - SERVICIO DE INFORMACIÓN CATASTRAL - ACTUALIZACIÓN  Y GESTIÓN CATASTRAL  NACIONAL"/>
    <s v="Nación"/>
    <x v="0"/>
    <s v="CSF"/>
    <n v="30000000"/>
    <n v="0"/>
    <n v="30000000"/>
    <n v="24973486"/>
    <s v="VIÁTICOS Y GASTOS DE COMISIÓN SUBDIRECCIÓN DE CATASTRO"/>
    <n v="19220"/>
    <s v="16420, 16520, 20420, 20520, 28320, 28420, 28520, 28620, 28720, 30520, 31520, 31820, 34220, 35720, 38920, 39820, 39920, 99220, 99320 "/>
    <s v="63220, 63420, 66920, 67020, 73520, 73620, 73720, 74020, 74120, 79020, 82920, 87820, 89920, 97120, 99520, 99620, 315820, 315920 "/>
    <s v="104720, 104820, 107620, 107720, 155520, 155620, 155720, 155820, 156020, 156120, 159220, 160020, 166320, 170020, 173420, 175320, 176120, 647420, 647520 "/>
    <s v="23454420, 23455520, 26153020, 26156920, 37939220, 37957620, 37964120, 37998420, 38041220, 40948420, 41656920, 43629820, 45265420, 49017120, 52969620, 52987920, 216420120, 216420620 "/>
    <n v="0"/>
    <x v="1"/>
  </r>
  <r>
    <n v="15820"/>
    <n v="43872"/>
    <d v="2020-02-11T14:31:00"/>
    <s v="Gasto"/>
    <s v="Con Compromiso"/>
    <n v="200"/>
    <x v="3"/>
    <x v="47"/>
    <s v="ADQUISICIÓN DE BIENES Y SERVICIOS - SERVICIOS TECNOLÓGICOS - FORTALECIMIENTO DE LA GESTIÓN INSTITUCIONAL DEL IGAC A NIVEL   NACIONAL"/>
    <s v="Nación"/>
    <x v="0"/>
    <s v="CSF"/>
    <n v="20749384"/>
    <n v="0"/>
    <n v="20749384"/>
    <n v="0"/>
    <s v="Prestación de servicios  para realizar actividades de administración, soporte y monitoreo de las plataformas basadas en software libre adoptadas por la Entidad."/>
    <n v="19020"/>
    <s v="30720 "/>
    <s v="113220 "/>
    <s v="248720, 322320, 458220, 531620 "/>
    <s v="72978520, 105996920, 147440420, 171920820 "/>
    <n v="0"/>
    <x v="1"/>
  </r>
  <r>
    <n v="15920"/>
    <n v="43872"/>
    <d v="2020-02-11T14:34:00"/>
    <s v="Gasto"/>
    <s v="Con Compromiso"/>
    <n v="200"/>
    <x v="3"/>
    <x v="47"/>
    <s v="ADQUISICIÓN DE BIENES Y SERVICIOS - SERVICIOS TECNOLÓGICOS - FORTALECIMIENTO DE LA GESTIÓN INSTITUCIONAL DEL IGAC A NIVEL   NACIONAL"/>
    <s v="Nación"/>
    <x v="0"/>
    <s v="CSF"/>
    <n v="20749384"/>
    <n v="0"/>
    <n v="20749384"/>
    <n v="0"/>
    <s v="Prestación de servicios profesionales para brindar soporte de primer nivel, generar estadísticas de operación y realizar pruebas a los sistemas de información de la Oficina de Informática y Telecomunicaciones"/>
    <n v="19120"/>
    <s v="29020 "/>
    <s v="118420 "/>
    <s v="253220, 253320, 335320, 514220, 536320 "/>
    <s v="76491020, 76524620, 111571620, 169623020, 173541620 "/>
    <n v="0"/>
    <x v="1"/>
  </r>
  <r>
    <n v="16020"/>
    <n v="43872"/>
    <d v="2020-02-11T14:36:00"/>
    <s v="Gasto"/>
    <s v="Anulado"/>
    <n v="200"/>
    <x v="3"/>
    <x v="17"/>
    <s v="OTROS SERVICIOS PROFESIONALES, CIENTÍFICOS Y TÉCNICOS"/>
    <s v="Propios"/>
    <x v="1"/>
    <s v="CSF"/>
    <n v="58695945"/>
    <n v="-58695945"/>
    <n v="0"/>
    <n v="0"/>
    <s v="Prestación de servicios profesionales para realizar actividades de apoyo a la Gestión en el proceso de carrera administrativa."/>
    <n v="19920"/>
    <s v="-0"/>
    <s v="-0"/>
    <s v="-0"/>
    <s v="-0"/>
    <n v="0"/>
    <x v="0"/>
  </r>
  <r>
    <n v="16120"/>
    <n v="43872"/>
    <d v="2020-02-11T14:38:00"/>
    <s v="Gasto"/>
    <s v="Con Compromiso"/>
    <n v="200"/>
    <x v="3"/>
    <x v="17"/>
    <s v="OTROS SERVICIOS PROFESIONALES, CIENTÍFICOS Y TÉCNICOS"/>
    <s v="Nación"/>
    <x v="0"/>
    <s v="CSF"/>
    <n v="0"/>
    <n v="30134952"/>
    <n v="30134952"/>
    <n v="0"/>
    <s v="Prestación de servicios profesionales para realizar, gestionar y controlar el proceso de ausentimos y generar información de cesantes de la Entidad"/>
    <n v="20020"/>
    <s v="30420 "/>
    <s v="110420 "/>
    <s v="245920, 318020, 391220, 518320, 605320 "/>
    <s v="71270220, 105107220, 134871520, 169387020, 199949520 "/>
    <n v="0"/>
    <x v="0"/>
  </r>
  <r>
    <n v="16120"/>
    <n v="43872"/>
    <d v="2020-02-11T14:38:00"/>
    <s v="Gasto"/>
    <s v="Con Compromiso"/>
    <n v="200"/>
    <x v="3"/>
    <x v="17"/>
    <s v="OTROS SERVICIOS PROFESIONALES, CIENTÍFICOS Y TÉCNICOS"/>
    <s v="Propios"/>
    <x v="1"/>
    <s v="CSF"/>
    <n v="31854060"/>
    <n v="-31854060"/>
    <n v="0"/>
    <n v="0"/>
    <s v="Prestación de servicios profesionales para realizar, gestionar y controlar el proceso de ausentimos y generar información de cesantes de la Entidad"/>
    <n v="20020"/>
    <s v="30420 "/>
    <s v="110420 "/>
    <s v="245920, 318020, 391220, 518320, 605320 "/>
    <s v="71270220, 105107220, 134871520, 169387020, 199949520 "/>
    <n v="0"/>
    <x v="0"/>
  </r>
  <r>
    <n v="16220"/>
    <n v="43872"/>
    <d v="2020-02-11T14:40:00"/>
    <s v="Gasto"/>
    <s v="Con Compromiso"/>
    <n v="200"/>
    <x v="3"/>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n v="20120"/>
    <s v="37320 "/>
    <s v="126520 "/>
    <s v="263120, 328820, 404920, 529320, 614620 "/>
    <s v="85778820, 111218820, 138116820, 172351420, 206744420 "/>
    <n v="0"/>
    <x v="0"/>
  </r>
  <r>
    <n v="16320"/>
    <n v="43872"/>
    <d v="2020-02-11T14:42:00"/>
    <s v="Gasto"/>
    <s v="Con Compromiso"/>
    <n v="200"/>
    <x v="3"/>
    <x v="49"/>
    <s v="SERVICIOS DE SOPORTE"/>
    <s v="Nación"/>
    <x v="0"/>
    <s v="CSF"/>
    <n v="27233567"/>
    <n v="-1383293"/>
    <n v="25850274"/>
    <n v="0"/>
    <s v="Prestación de servicios personales para apoyar  la elaboración de conciliaciones bancarias y cuenta de nomina del Instituto Geográfico Agustín Codazzi,"/>
    <n v="20220"/>
    <s v="30320 "/>
    <s v="109320 "/>
    <s v="242420, 313520, 393720, 511920, 601320 "/>
    <s v="67818920, 102857220, 134969520, 166421520, 197914320, 199887520 "/>
    <n v="0"/>
    <x v="0"/>
  </r>
  <r>
    <n v="16420"/>
    <n v="43872"/>
    <d v="2020-02-11T14:44:00"/>
    <s v="Gasto"/>
    <s v="Con Compromiso"/>
    <n v="200"/>
    <x v="3"/>
    <x v="49"/>
    <s v="SERVICIOS DE SOPORTE"/>
    <s v="Nación"/>
    <x v="0"/>
    <s v="CSF"/>
    <n v="27233567"/>
    <n v="-864558"/>
    <n v="26369009"/>
    <n v="0"/>
    <s v="Prestación de servicios personales para recepcionar, organizar y gestionar las actas de supervisión e interventoria para el tramite de pago"/>
    <n v="20320"/>
    <s v="27820 "/>
    <s v="80220 "/>
    <s v="167120, 241820, 272720, 393820, 512320, 611820 "/>
    <s v="44209120, 67696520, 100941620, 134920820, 166458920, 205347520 "/>
    <n v="0"/>
    <x v="0"/>
  </r>
  <r>
    <n v="16520"/>
    <n v="43872"/>
    <d v="2020-02-11T14:46:00"/>
    <s v="Gasto"/>
    <s v="Con Compromiso"/>
    <n v="200"/>
    <x v="3"/>
    <x v="49"/>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n v="20420"/>
    <s v="26920 "/>
    <s v="92120 "/>
    <s v="175620, 251520, 317620, 401620, 521720, 650020 "/>
    <s v="52825620, 75405020, 104746820, 135598320, 169837820, 217431620 "/>
    <n v="0"/>
    <x v="0"/>
  </r>
  <r>
    <n v="16620"/>
    <n v="43872"/>
    <d v="2020-02-11T14:47:00"/>
    <s v="Gasto"/>
    <s v="Con Compromiso"/>
    <n v="200"/>
    <x v="3"/>
    <x v="17"/>
    <s v="OTROS SERVICIOS PROFESIONALES, CIENTÍFICOS Y TÉCNICOS"/>
    <s v="Nación"/>
    <x v="0"/>
    <s v="CSF"/>
    <n v="76968843"/>
    <n v="-733037"/>
    <n v="76235806"/>
    <n v="0"/>
    <s v="Prestación de servicios profesionales para apoyar y gestionar integralmente el proceso de inventarios de los bienes del Instituto Geográfico Agustín Codazzi."/>
    <n v="20520"/>
    <s v="24420 "/>
    <s v="80120 "/>
    <s v="175520, 262820, 330420, 404720, 529220, 614520 "/>
    <s v="52802620, 85854120, 112330320, 138108920, 172253620, 206740620 "/>
    <n v="0"/>
    <x v="0"/>
  </r>
  <r>
    <n v="16720"/>
    <n v="43872"/>
    <d v="2020-02-11T14:50:00"/>
    <s v="Gasto"/>
    <s v="Con Compromiso"/>
    <n v="200"/>
    <x v="3"/>
    <x v="47"/>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
    <n v="20920"/>
    <s v="30220 "/>
    <s v="137920 "/>
    <s v="313320, 313420 "/>
    <s v="104328120, 104337320 "/>
    <n v="0"/>
    <x v="1"/>
  </r>
  <r>
    <n v="16820"/>
    <n v="43872"/>
    <d v="2020-02-11T15:22:00"/>
    <s v="Gasto"/>
    <s v="Anulado"/>
    <n v="500"/>
    <x v="1"/>
    <x v="29"/>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n v="21020"/>
    <s v="-0"/>
    <s v="-0"/>
    <s v="-0"/>
    <s v="-0"/>
    <n v="0"/>
    <x v="1"/>
  </r>
  <r>
    <n v="16920"/>
    <n v="43872"/>
    <d v="2020-02-11T15:24:00"/>
    <s v="Gasto"/>
    <s v="Anulado"/>
    <n v="500"/>
    <x v="1"/>
    <x v="29"/>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n v="21120"/>
    <s v="-0"/>
    <s v="-0"/>
    <s v="-0"/>
    <s v="-0"/>
    <n v="0"/>
    <x v="1"/>
  </r>
  <r>
    <n v="17020"/>
    <n v="43872"/>
    <d v="2020-02-11T15:32:00"/>
    <s v="Gasto"/>
    <s v="Anulado"/>
    <n v="500"/>
    <x v="1"/>
    <x v="29"/>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n v="21320"/>
    <s v="-0"/>
    <s v="-0"/>
    <s v="-0"/>
    <s v="-0"/>
    <n v="0"/>
    <x v="1"/>
  </r>
  <r>
    <n v="17120"/>
    <n v="43872"/>
    <d v="2020-02-11T15:39:00"/>
    <s v="Gasto"/>
    <s v="Anulado"/>
    <n v="500"/>
    <x v="1"/>
    <x v="29"/>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n v="21220"/>
    <s v="-0"/>
    <s v="-0"/>
    <s v="-0"/>
    <s v="-0"/>
    <n v="0"/>
    <x v="1"/>
  </r>
  <r>
    <n v="17220"/>
    <n v="43874"/>
    <d v="2020-02-13T08:13:00"/>
    <s v="Gasto"/>
    <s v="Con Compromiso"/>
    <n v="160"/>
    <x v="25"/>
    <x v="60"/>
    <s v="ADQUISICIÓN DE BIENES Y SERVICIOS - SERVICIOS DE INFORMACIÓN IMPLEMENTADOS - FORTALECIMIENTO DE LOS PROCESOS DE DIFUSIÓN Y ACCESO A LA INFORMACIÓN GEOGRÁFICA A NIVEL   NACIONAL"/>
    <s v="Propios"/>
    <x v="1"/>
    <s v="CSF"/>
    <n v="11000000"/>
    <n v="0"/>
    <n v="11000000"/>
    <n v="9904990"/>
    <s v="COMPONENTE TRANSVERSAL GASTOS DE MANUTENCIÓN Y TRASLADO"/>
    <n v="19420"/>
    <s v="37620 "/>
    <s v="96620 "/>
    <s v="172820 "/>
    <s v="47899720 "/>
    <n v="0"/>
    <x v="1"/>
  </r>
  <r>
    <n v="17320"/>
    <n v="43874"/>
    <d v="2020-02-13T10:24:00"/>
    <s v="Gasto"/>
    <s v="Con Compromiso"/>
    <n v="200"/>
    <x v="3"/>
    <x v="54"/>
    <s v="SERVICIOS JURÍDICOS Y CONTABLES"/>
    <s v="Nación"/>
    <x v="0"/>
    <s v="CSF"/>
    <n v="37109205"/>
    <n v="-1884912"/>
    <n v="35224293"/>
    <n v="0"/>
    <s v="PRESTACIÓN DE SERVICIOS PROFESIONALES PARA EL REGISTRO Y DEPURACIÓN DE LA INFORMACIÓN CONTABLE EN LOS APLICATIVOS ALTERNOS DEL SISTEMA SIIF NACION"/>
    <n v="20620"/>
    <s v="29520 "/>
    <s v="108220 "/>
    <s v="241520, 271820, 393420, 511720, 601220 "/>
    <s v="67685020, 100047320, 134919420, 166373420, 197895220, 199886420 "/>
    <n v="0"/>
    <x v="0"/>
  </r>
  <r>
    <n v="17420"/>
    <n v="43874"/>
    <d v="2020-02-13T10:28:00"/>
    <s v="Gasto"/>
    <s v="Con Compromiso"/>
    <n v="200"/>
    <x v="3"/>
    <x v="54"/>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n v="20720"/>
    <s v="32320 "/>
    <s v="122420 "/>
    <s v="257820, 326120, 408120, 528020, 638220 "/>
    <s v="77808920, 108604820, 138255620, 171897120, 213412920 "/>
    <n v="0"/>
    <x v="0"/>
  </r>
  <r>
    <n v="17520"/>
    <n v="43874"/>
    <d v="2020-02-13T10:31:00"/>
    <s v="Gasto"/>
    <s v="Con Compromiso"/>
    <n v="200"/>
    <x v="3"/>
    <x v="54"/>
    <s v="SERVICIOS JURÍDICOS Y CONTABLES"/>
    <s v="Nación"/>
    <x v="0"/>
    <s v="CSF"/>
    <n v="117391890"/>
    <n v="-4285736"/>
    <n v="113106154"/>
    <n v="0"/>
    <s v="PRESTACIÓN DE SERVICIOS  PROFESIONALES PARA EL APOYO JURÍDICO  EN LA ATENCIÓN OPORTUNA Y DE CALIDAD DE LAS PQRSD A NIVEL NACIONAL"/>
    <n v="20820"/>
    <s v="29720, 29820 "/>
    <s v="91320, 93620 "/>
    <s v="175820, 175920, 256420, 263020, 325120, 325420, 405320, 450820, 526420, 527320, 634820 "/>
    <s v="52847220, 52887720, 77370420, 85773720, 108130020, 108144120, 138194820, 142532520, 171230220, 171892620, 210845020 "/>
    <n v="0"/>
    <x v="0"/>
  </r>
  <r>
    <n v="17620"/>
    <n v="43875"/>
    <d v="2020-02-14T11:16:00"/>
    <s v="Gasto"/>
    <s v="Con Compromiso"/>
    <n v="200"/>
    <x v="3"/>
    <x v="17"/>
    <s v="OTROS SERVICIOS PROFESIONALES, CIENTÍFICOS Y TÉCNICOS"/>
    <s v="Propios"/>
    <x v="1"/>
    <s v="CSF"/>
    <n v="58642928"/>
    <n v="0"/>
    <n v="58642928"/>
    <n v="0"/>
    <s v="PRESTACIÓN DE SERVICIOS PROFESIONALES DE APOYO AL GIT DE GESTIÓN CONTRACTUAL, EN TODAS LAS ACTIVIDADES RELACIONADAS CON EL PROCESO DE CONTRATACIÓN."/>
    <n v="24920"/>
    <s v="24520 "/>
    <s v="76120 "/>
    <s v="157820, 247820, 247920, 314120, 392620, 510820, 601820 "/>
    <s v="40916120, 73613520, 102929720, 134936920, 166115020, 198204920 "/>
    <n v="0"/>
    <x v="0"/>
  </r>
  <r>
    <n v="17720"/>
    <n v="43875"/>
    <d v="2020-02-14T11:17:00"/>
    <s v="Gasto"/>
    <s v="Generado"/>
    <n v="200"/>
    <x v="3"/>
    <x v="51"/>
    <s v="PASTA O PULPA, PAPEL Y PRODUCTOS DE PAPEL; IMPRESOS Y ARTÍCULOS RELACIONADOS"/>
    <s v="Nación"/>
    <x v="0"/>
    <s v="CSF"/>
    <n v="6000000"/>
    <n v="0"/>
    <n v="6000000"/>
    <n v="6000000"/>
    <s v="PRESTACIÓN DE SERVICIOS PARA REALIZAR LA PUBLICACIÓN DE AVISOS EN UN DIARIO DE CIRCULACIÓN NACIONAL"/>
    <n v="24620"/>
    <s v="-0"/>
    <s v="-0"/>
    <s v="-0"/>
    <s v="-0"/>
    <n v="0"/>
    <x v="0"/>
  </r>
  <r>
    <n v="17820"/>
    <n v="43875"/>
    <d v="2020-02-14T11:18:00"/>
    <s v="Gasto"/>
    <s v="Con Compromiso"/>
    <n v="200"/>
    <x v="3"/>
    <x v="34"/>
    <s v="SERVICIOS INMOBILIARIOS"/>
    <s v="Nación"/>
    <x v="0"/>
    <s v="CSF"/>
    <n v="0"/>
    <n v="30000000"/>
    <n v="30000000"/>
    <n v="30000000"/>
    <s v="ARRENDAMIENTO DE BIEN INMUEBLE PARA EL FUNCIONAMIENTO DE LA DIRECCIÓN TERRITORIAL CASANARE"/>
    <n v="24720"/>
    <s v="65220 "/>
    <s v="-0"/>
    <s v="-0"/>
    <s v="-0"/>
    <n v="0"/>
    <x v="0"/>
  </r>
  <r>
    <n v="17820"/>
    <n v="43875"/>
    <d v="2020-02-14T11:18:00"/>
    <s v="Gasto"/>
    <s v="Con Compromiso"/>
    <n v="200"/>
    <x v="3"/>
    <x v="34"/>
    <s v="SERVICIOS INMOBILIARIOS"/>
    <s v="Propios"/>
    <x v="1"/>
    <s v="CSF"/>
    <n v="90000000"/>
    <n v="-38550000"/>
    <n v="51450000"/>
    <n v="17250000"/>
    <s v="ARRENDAMIENTO DE BIEN INMUEBLE PARA EL FUNCIONAMIENTO DE LA DIRECCIÓN TERRITORIAL CASANARE"/>
    <n v="24720"/>
    <s v="65220 "/>
    <s v="-0"/>
    <s v="-0"/>
    <s v="-0"/>
    <n v="0"/>
    <x v="0"/>
  </r>
  <r>
    <n v="17920"/>
    <n v="43875"/>
    <d v="2020-02-14T11:19:00"/>
    <s v="Gasto"/>
    <s v="Con Compromiso"/>
    <n v="200"/>
    <x v="3"/>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n v="21620"/>
    <s v="29120 "/>
    <s v="131220 "/>
    <s v="266720, 323620, 411320, 524520, 625220 "/>
    <s v="88785020, 107972020, 138986220, 171244120, 211730320 "/>
    <n v="0"/>
    <x v="1"/>
  </r>
  <r>
    <n v="18020"/>
    <n v="43875"/>
    <d v="2020-02-14T15:35:00"/>
    <s v="Gasto"/>
    <s v="Con Compromiso"/>
    <n v="500"/>
    <x v="1"/>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n v="21420"/>
    <s v="27020 "/>
    <s v="97920 "/>
    <s v="181020, 261020, 338120, 409520, 532220, 634420 "/>
    <s v="67277920, 84790520, 112182420, 138812020, 172354920, 209048020 "/>
    <n v="0"/>
    <x v="1"/>
  </r>
  <r>
    <n v="18120"/>
    <n v="43875"/>
    <d v="2020-02-14T15:3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
    <n v="24320"/>
    <s v="21520, 21620 "/>
    <s v="67420, 67520 "/>
    <s v="107820, 107920 "/>
    <s v="26884220, 26897920 "/>
    <n v="0"/>
    <x v="1"/>
  </r>
  <r>
    <n v="18220"/>
    <n v="43878"/>
    <d v="2020-02-17T13:58:00"/>
    <s v="Gasto"/>
    <s v="Con Compromiso"/>
    <n v="200"/>
    <x v="3"/>
    <x v="6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n v="21720"/>
    <s v="29220 "/>
    <s v="100020 "/>
    <s v="241020, 258420, 329720, 407720, 524120 "/>
    <s v="67535820, 77672020, 111461420, 145475820, 174764620 "/>
    <n v="0"/>
    <x v="1"/>
  </r>
  <r>
    <n v="18320"/>
    <n v="43878"/>
    <d v="2020-02-17T16:02:00"/>
    <s v="Gasto"/>
    <s v="Con Compromiso"/>
    <n v="300"/>
    <x v="9"/>
    <x v="68"/>
    <s v="ADQUISICIÓN DE BIENES Y SERVICIOS - SERVICIOS DE INFORMACIÓN GEODÉSICA ACTUALIZADO - LEVANTAMIENTO , GENERACIÓN Y ACTUALIZACIÓN DE LA RED GEODÉSICA Y LA CARTOGRAFÍA BÁSICA A NIVEL   NACIONAL"/>
    <s v="Nación"/>
    <x v="0"/>
    <s v="CSF"/>
    <n v="47294596"/>
    <n v="-12170683"/>
    <n v="35123913"/>
    <n v="0"/>
    <s v="viaticos"/>
    <n v="24520"/>
    <s v="22920, 23020, 23120, 23220, 23320, 23420, 23520, 23720, 23820, 25820, 25920, 28120, 32720, 32820, 32920, 33020, 33120, 33220, 33320, 33420, 33520, 66220 "/>
    <s v="68520, 68620, 68820, 69020, 69120, 69220, 69320, 69420, 69520, 71220, 73020, 85020, 85720, 86820, 87020, 87120, 87220, 87320, 87420, 87520, 191320 "/>
    <s v="108620, 108720, 109420, 155120, 164620, 164720, 164820, 164920, 165020, 165120, 165220, 165320, 165420, 409320 "/>
    <s v="33032120, 36052420, 42785720, 42848420, 42850220, 42853020, 42893320, 42897220, 42943520, 42948120, 42964720, 139827520 "/>
    <m/>
    <x v="1"/>
  </r>
  <r>
    <n v="18420"/>
    <n v="43879"/>
    <d v="2020-02-18T15:33:00"/>
    <s v="Gasto"/>
    <s v="Con Compromiso"/>
    <n v="200"/>
    <x v="3"/>
    <x v="54"/>
    <s v="SERVICIOS JURÍDICOS Y CONTABLES"/>
    <s v="Propios"/>
    <x v="1"/>
    <s v="CSF"/>
    <n v="276855040"/>
    <n v="-96401951"/>
    <n v="180453089"/>
    <n v="117944412"/>
    <s v="Prestación de servicios profesionales para realizar el seguimiento y control de los expedientes contractuales que tiene en custodia el GIT de Gestión Contractual, asi como proyectar los documentos jurídicos necesarios en materia de actuaciones admini"/>
    <n v="25120"/>
    <s v="39420, 39520 "/>
    <s v="111820, 112620 "/>
    <s v="247320, 248120, 315720, 339420, 392720, 394320, 407020, 513020, 530720, 601420, 603320, 622720 "/>
    <s v="72912020, 72934120, 104445220, 112384120, 134940820, 137890920, 166708320, 173046320, 197953820, 208065720 "/>
    <n v="0"/>
    <x v="0"/>
  </r>
  <r>
    <n v="18420"/>
    <n v="43879"/>
    <d v="2020-02-18T15:33:00"/>
    <s v="Gasto"/>
    <s v="Con Compromiso"/>
    <n v="200"/>
    <x v="3"/>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n v="25120"/>
    <s v="39420, 39520 "/>
    <s v="111820, 112620 "/>
    <s v="247320, 248120, 315720, 339420, 392720, 394320, 407020, 513020, 530720, 601420, 603320, 622720 "/>
    <s v="72912020, 72934120, 104445220, 112384120, 134940820, 137890920, 166708320, 173046320, 197953820, 208065720 "/>
    <n v="0"/>
    <x v="0"/>
  </r>
  <r>
    <n v="18520"/>
    <n v="43880"/>
    <d v="2020-02-19T14:23:00"/>
    <s v="Gasto"/>
    <s v="Con Compromiso"/>
    <n v="500"/>
    <x v="1"/>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n v="25020"/>
    <s v="30820 "/>
    <s v="119520 "/>
    <s v="254120, 334220, 410120, 535420, 631820 "/>
    <s v="76541320, 111466720, 138814520, 173285720, 208099020 "/>
    <n v="0"/>
    <x v="1"/>
  </r>
  <r>
    <n v="18620"/>
    <n v="43882"/>
    <d v="2020-02-21T09:12: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9942415"/>
    <n v="130115927"/>
    <n v="0"/>
    <s v="Prestación de servicios personales para la ejecución de análisis básicos y aplicación de controles de calidad en el GIT Laboratorio Nacional de Suelos."/>
    <n v="25320"/>
    <s v="31320, 54620, 54720, 54820, 55220, 55320 "/>
    <s v="133220, 157620, 160420, 165520, 166420, 166520 "/>
    <s v="268420, 331620, 336020, 340120, 341120, 341220, 406620, 409220, 450720, 451220, 457620, 523120, 523820, 527620, 530420, 555720, 619620, 623320, 627320, 629320, 642520 "/>
    <s v="92366820, 110720620, 112036020, 112290020, 113411520, 113421820, 137725520, 138602720, 142524720, 142536220, 145380620, 169860420, 170550620, 171122520, 172319020, 185231520, 205353220, 205355820, 207302820, 207837220, 214024820 "/>
    <n v="0"/>
    <x v="1"/>
  </r>
  <r>
    <n v="18720"/>
    <n v="43882"/>
    <d v="2020-02-21T09:15: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
    <n v="25220"/>
    <s v="30620 "/>
    <s v="128620 "/>
    <s v="261720, 337120, 447520, 536120 "/>
    <s v="85174820, 112145220, 139518920, 173550920 "/>
    <n v="0"/>
    <x v="1"/>
  </r>
  <r>
    <n v="18820"/>
    <n v="43882"/>
    <d v="2020-02-21T09:20:00"/>
    <s v="Gasto"/>
    <s v="Con Compromiso"/>
    <n v="200"/>
    <x v="3"/>
    <x v="49"/>
    <s v="SERVICIOS DE SOPORTE"/>
    <s v="Nación"/>
    <x v="0"/>
    <s v="CSF"/>
    <n v="124496304"/>
    <n v="0"/>
    <n v="124496304"/>
    <n v="0"/>
    <s v="PRESTACIÓN DE SERVICIOS  PARA REALIZAR ACTIVIDADES DE OPERACIÓN, SOPORTE DE SOLICITUDES, INCIDENTES Y REQUERIMIENTOS SEGÚN LOS NIVELES DE SERVICIOS ESTABLECIDOS"/>
    <n v="28420"/>
    <s v="40620, 40720, 40820, 41420, 41620, 41820 "/>
    <s v="108320, 110120, 115120, 116920, 119120, 119320 "/>
    <s v="241620, 245620, 250520, 251820, 253820, 253920, 271420, 272320, 272820, 314220, 316720, 317120, 389720, 390720, 392920, 393020, 404220, 455120, 507220, 511020, 511320, 519320, 530120, 537120, 600720, 602020, 622520, 632120, 651720 "/>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
    <n v="0"/>
    <x v="0"/>
  </r>
  <r>
    <n v="18920"/>
    <n v="43882"/>
    <d v="2020-02-21T09:26:00"/>
    <s v="Gasto"/>
    <s v="Con Compromiso"/>
    <n v="200"/>
    <x v="3"/>
    <x v="54"/>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n v="28620"/>
    <s v="33920 "/>
    <s v="112720 "/>
    <s v="248220, 316520, 392820, 520320, 638120 "/>
    <s v="72910720, 104467420, 134907720, 169824920, 212575320 "/>
    <n v="0"/>
    <x v="0"/>
  </r>
  <r>
    <n v="19020"/>
    <n v="43882"/>
    <d v="2020-02-21T09:32:00"/>
    <s v="Gasto"/>
    <s v="Generado"/>
    <n v="200"/>
    <x v="3"/>
    <x v="17"/>
    <s v="OTROS SERVICIOS PROFESIONALES, CIENTÍFICOS Y TÉCNICOS"/>
    <s v="Propios"/>
    <x v="1"/>
    <s v="CSF"/>
    <n v="64887900"/>
    <n v="0"/>
    <n v="64887900"/>
    <n v="64887900"/>
    <s v="PRESTACIÓN DE SERVICIOS PROFESIONALES PARA APOYAR A LA COORDINACIÓN EN LAS ACTIVIDADES DE SEGUIMIENTO, EJECUCIÓN, CONTROL Y REVISIÓN DE LOS PROCESOS DISCIPLINARIOS  ADELANTADOS  POR EL GRUPO INTERNO DE TRABAJO"/>
    <n v="28720"/>
    <s v="-0"/>
    <s v="-0"/>
    <s v="-0"/>
    <s v="-0"/>
    <n v="0"/>
    <x v="0"/>
  </r>
  <r>
    <n v="19120"/>
    <n v="43882"/>
    <d v="2020-02-21T09:38:00"/>
    <s v="Gasto"/>
    <s v="Con Compromiso"/>
    <n v="200"/>
    <x v="3"/>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n v="28820"/>
    <s v="40420 "/>
    <s v="112220 "/>
    <s v="247720, 316620, 391120, 520220, 638320 "/>
    <s v="72897920, 104718220, 134876620, 169420720, 213415420 "/>
    <n v="0"/>
    <x v="0"/>
  </r>
  <r>
    <n v="19220"/>
    <n v="43882"/>
    <d v="2020-02-21T09:41:00"/>
    <s v="Gasto"/>
    <s v="Con Compromiso"/>
    <n v="200"/>
    <x v="3"/>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n v="24820"/>
    <s v="37420 "/>
    <s v="114320 "/>
    <s v="249820, 272220, 398720, 520120 "/>
    <s v="73990320, 102858820, 135856220, 171075920 "/>
    <n v="0"/>
    <x v="1"/>
  </r>
  <r>
    <n v="19320"/>
    <n v="43882"/>
    <d v="2020-02-21T09:45:00"/>
    <s v="Gasto"/>
    <s v="Anulado"/>
    <n v="200"/>
    <x v="3"/>
    <x v="6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n v="21920"/>
    <s v="-0"/>
    <s v="-0"/>
    <s v="-0"/>
    <s v="-0"/>
    <n v="0"/>
    <x v="1"/>
  </r>
  <r>
    <n v="19420"/>
    <n v="43882"/>
    <d v="2020-02-21T09:49:00"/>
    <s v="Gasto"/>
    <s v="Anulado"/>
    <n v="200"/>
    <x v="3"/>
    <x v="6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n v="21820"/>
    <s v="-0"/>
    <s v="-0"/>
    <s v="-0"/>
    <s v="-0"/>
    <n v="0"/>
    <x v="1"/>
  </r>
  <r>
    <n v="19520"/>
    <n v="43882"/>
    <d v="2020-02-21T13:0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n v="25420"/>
    <s v="32520, 32620 "/>
    <s v="125520, 127420 "/>
    <s v="260820, 263920, 335720, 336420, 343620, 454820, 459320, 541420, 542620, 644620, 645120 "/>
    <s v="84731120, 85960920, 111609020, 112135920, 117971920, 143604320, 145800620, 175795020, 175799020, 215745220, 215829420 "/>
    <n v="4220"/>
    <x v="1"/>
  </r>
  <r>
    <n v="19620"/>
    <n v="43882"/>
    <d v="2020-02-21T13:0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8560970"/>
    <n v="-95203"/>
    <n v="28465767"/>
    <n v="0"/>
    <s v="Prestación de servicios profesionales  para la compilación, estructuración y análisis de información geoespacial requerida en la realización de los estudios multitemporales y proyectos de asistencia técnica realizados por la oficina CIAF"/>
    <n v="25520"/>
    <s v="32220 "/>
    <s v="128520 "/>
    <s v="261620, 335920, 449520, 542220, 648320 "/>
    <s v="85175120, 111643720, 142227220, 175336120, 217369820 "/>
    <n v="0"/>
    <x v="1"/>
  </r>
  <r>
    <n v="19720"/>
    <n v="43882"/>
    <d v="2020-02-21T15:11:00"/>
    <s v="Gasto"/>
    <s v="Con Compromiso"/>
    <n v="200"/>
    <x v="3"/>
    <x v="47"/>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n v="29020"/>
    <s v="41220, 63020 "/>
    <s v="155620, 221720 "/>
    <s v="327220, 333120, 396720, 407420, 515420, 522720, 526920, 612720, 614120 "/>
    <s v="109400720, 112121820, 153004220, 168247220, 170551520, 183146420, 205593620, 211164520 "/>
    <n v="0"/>
    <x v="1"/>
  </r>
  <r>
    <n v="19820"/>
    <n v="43882"/>
    <d v="2020-02-21T15:14:00"/>
    <s v="Gasto"/>
    <s v="Con Compromiso"/>
    <n v="200"/>
    <x v="3"/>
    <x v="47"/>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n v="29220"/>
    <s v="42320 "/>
    <s v="135920 "/>
    <s v="272120, 340520, 459120, 547220 "/>
    <s v="100176620, 112386620, 147901020, 177968920 "/>
    <n v="0"/>
    <x v="1"/>
  </r>
  <r>
    <n v="19920"/>
    <n v="43885"/>
    <d v="2020-02-24T08:14:00"/>
    <s v="Gasto"/>
    <s v="Con Compromiso"/>
    <n v="500"/>
    <x v="1"/>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n v="28120"/>
    <s v="30920 "/>
    <s v="114220 "/>
    <s v="249720, 335020, 409120, 536020, 614720 "/>
    <s v="73825420, 112084320, 139150720, 173692620, 206748120 "/>
    <n v="0"/>
    <x v="1"/>
  </r>
  <r>
    <n v="20020"/>
    <n v="43885"/>
    <d v="2020-02-24T08:18:00"/>
    <s v="Gasto"/>
    <s v="Con Compromiso"/>
    <n v="500"/>
    <x v="1"/>
    <x v="22"/>
    <s v="ADQUISICIÓN DE BIENES Y SERVICIOS - SERVICIO DE INFORMACIÓN CATASTRAL - ACTUALIZACIÓN  Y GESTIÓN CATASTRAL  NACIONAL"/>
    <s v="Propios"/>
    <x v="1"/>
    <s v="CSF"/>
    <n v="107015460"/>
    <n v="0"/>
    <n v="107015460"/>
    <n v="0"/>
    <s v="PRESTACIÓN DE SERVICIOS PROFESIONALES PARA APOYAR LA EJECUCIÓN DE LAS ACTIVIDADES DEL COMPONENTE TÉCNICO Y OPERATIVO QUE LE SEAN REQUERIDAS PARA COADYUVAR AL CUMPLIMIENTO DE LAS METAS Y COMPROMISOS QUE LE SEAN ASIGNADAS"/>
    <n v="28220"/>
    <s v="31420 "/>
    <s v="114920 "/>
    <s v="250320, 329220, 453320, 537520, 547720, 647820 "/>
    <s v="73997820, 110707820, 143645520, 178965420, 217378120 "/>
    <n v="0"/>
    <x v="1"/>
  </r>
  <r>
    <n v="20120"/>
    <n v="43885"/>
    <d v="2020-02-24T08:21:00"/>
    <s v="Gasto"/>
    <s v="Con Compromiso"/>
    <n v="500"/>
    <x v="1"/>
    <x v="22"/>
    <s v="ADQUISICIÓN DE BIENES Y SERVICIOS - SERVICIO DE INFORMACIÓN CATASTRAL - ACTUALIZACIÓN  Y GESTIÓN CATASTRAL  NACIONAL"/>
    <s v="Propios"/>
    <x v="1"/>
    <s v="CSF"/>
    <n v="258974920"/>
    <n v="-129487460"/>
    <n v="129487460"/>
    <n v="0"/>
    <s v="PRESTACIÓN DE SERVICIOS PROFESIONALES PARA APOYAR  A LA SUBDIRECCIÓN  DE CATASTRO  EN LA PLANEACIÓN, EJECUCIÓN Y SEGUIMIENTOS DE LOS DIFERENTES PROYECTOS DESARROLLADOS EN EL MARCO DE LOS PROCESOS CATASTRALES"/>
    <n v="27920"/>
    <s v="29920 "/>
    <s v="107920 "/>
    <s v="241220, 250020, 328920, 412420, 537620, 647720 "/>
    <s v="67722020, 73995720, 110706820, 139020620, 175215120, 217361320 "/>
    <n v="0"/>
    <x v="1"/>
  </r>
  <r>
    <n v="20220"/>
    <n v="43885"/>
    <d v="2020-02-24T08:53:00"/>
    <s v="Gasto"/>
    <s v="Con Compromiso"/>
    <n v="200"/>
    <x v="3"/>
    <x v="54"/>
    <s v="SERVICIOS JURÍDICOS Y CONTABLES"/>
    <s v="Propios"/>
    <x v="1"/>
    <s v="CSF"/>
    <n v="107015460"/>
    <n v="-63785431"/>
    <n v="43230029"/>
    <n v="0"/>
    <s v="PRESTACIÓN DE SERVICIOS PROFESIONALES PARA APOYAR A LA OFICINA ASESORA JURIDICA EN LA ESTRUCTURACIÓN DE LA DEFENSA JUDICIAL Y PREVENCIÓN DEL DAÑO ANTIJURIDICO DEL INSTITUTO DEL INSTITUTO GEOGRAFICO AGUSTIN CODAZZI, ASI COMO EJERCER LA REPRESENTACIÓN "/>
    <n v="31620"/>
    <s v="57620 "/>
    <s v="205620 "/>
    <s v="458520, 544820, 646320 "/>
    <s v="147435520, 177503120, 216086220 "/>
    <n v="0"/>
    <x v="0"/>
  </r>
  <r>
    <n v="20320"/>
    <n v="43885"/>
    <d v="2020-02-24T08:55:00"/>
    <s v="Gasto"/>
    <s v="Con Compromiso"/>
    <n v="200"/>
    <x v="3"/>
    <x v="54"/>
    <s v="SERVICIOS JURÍDICOS Y CONTABLES"/>
    <s v="Propios"/>
    <x v="1"/>
    <s v="CSF"/>
    <n v="84543460"/>
    <n v="-281812"/>
    <n v="84261648"/>
    <n v="0"/>
    <s v="Prestación de servicios profesionales para apoyar a la Oficina Asesora Jurídica en la gestión jurídica, mejora regulatoria y en la elaboración de documentos, que requiera el Instituto Geográfico Agustín Codazzi."/>
    <n v="31720"/>
    <s v="36220 "/>
    <s v="130320 "/>
    <s v="265720, 340820, 460820, 556220, 650320 "/>
    <s v="87296220, 113437720, 150056020, 185748220, 217696120 "/>
    <n v="0"/>
    <x v="0"/>
  </r>
  <r>
    <n v="20420"/>
    <n v="43885"/>
    <d v="2020-02-24T08:57:00"/>
    <s v="Gasto"/>
    <s v="Con Compromiso"/>
    <n v="200"/>
    <x v="3"/>
    <x v="54"/>
    <s v="SERVICIOS JURÍDICOS Y CONTABLES"/>
    <s v="Propios"/>
    <x v="1"/>
    <s v="CSF"/>
    <n v="84543460"/>
    <n v="-1127247"/>
    <n v="83416213"/>
    <n v="0"/>
    <s v="Prestación de servicios profesionales en los asuntos legales y de propiedad intelectual que le sean asignados por la Oficina Asesora Jurídica; así como realizar representación judicial y extrajudicial del IGAC a nivel nacional."/>
    <n v="31820"/>
    <s v="39020 "/>
    <s v="130520 "/>
    <s v="266020, 343720, 557420, 557520, 649720 "/>
    <s v="87634620, 117970620, 189598620, 199959620 "/>
    <n v="0"/>
    <x v="0"/>
  </r>
  <r>
    <n v="20520"/>
    <n v="43885"/>
    <d v="2020-02-24T08:58:00"/>
    <s v="Gasto"/>
    <s v="Con Compromiso"/>
    <n v="200"/>
    <x v="3"/>
    <x v="54"/>
    <s v="SERVICIOS JURÍDICOS Y CONTABLES"/>
    <s v="Propios"/>
    <x v="1"/>
    <s v="CSF"/>
    <n v="84543460"/>
    <n v="-18317750"/>
    <n v="66225710"/>
    <n v="0"/>
    <s v="Prestación de servicios profesionales a la Oficina Asesora Jurídica en la gestión jurídica y los asuntos de derecho disciplinario que le sean asignados"/>
    <n v="31920"/>
    <s v="58520 "/>
    <s v="203920 "/>
    <s v="456820, 545620, 645320 "/>
    <s v="145306120, 177634120, 216081020 "/>
    <n v="0"/>
    <x v="0"/>
  </r>
  <r>
    <n v="20620"/>
    <n v="43885"/>
    <d v="2020-02-24T09:00:00"/>
    <s v="Gasto"/>
    <s v="Con Compromiso"/>
    <n v="200"/>
    <x v="3"/>
    <x v="54"/>
    <s v="SERVICIOS JURÍDICOS Y CONTABLES"/>
    <s v="Propios"/>
    <x v="1"/>
    <s v="CSF"/>
    <n v="25936730"/>
    <n v="-432279"/>
    <n v="25504451"/>
    <n v="0"/>
    <s v="Prestación de servicios profesionales para realizar el apoyo jurídico y administrativo a la Oficina Asesora Jurídica"/>
    <n v="32020"/>
    <s v="38720 "/>
    <s v="133120 "/>
    <s v="268320, 338220, 449120, 546220 "/>
    <s v="92369220, 112184920, 142113220, 177637820 "/>
    <n v="0"/>
    <x v="0"/>
  </r>
  <r>
    <n v="20720"/>
    <n v="43885"/>
    <d v="2020-02-24T09:00:00"/>
    <s v="Gasto"/>
    <s v="Con Compromiso"/>
    <n v="200"/>
    <x v="3"/>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n v="28920"/>
    <s v="42520 "/>
    <s v="126220 "/>
    <s v="261520, 341420, 452520, 534820, 625320 "/>
    <s v="85776420, 113478820, 143600020, 173283620, 207464620 "/>
    <n v="0"/>
    <x v="1"/>
  </r>
  <r>
    <n v="20820"/>
    <n v="43885"/>
    <d v="2020-02-24T09:05:00"/>
    <s v="Gasto"/>
    <s v="Con Compromiso"/>
    <n v="200"/>
    <x v="3"/>
    <x v="54"/>
    <s v="SERVICIOS JURÍDICOS Y CONTABLES"/>
    <s v="Propios"/>
    <x v="1"/>
    <s v="CSF"/>
    <n v="107015460"/>
    <n v="-12128419"/>
    <n v="94887041"/>
    <n v="0"/>
    <s v="PRESTACIÓN  DE SERVICIOS PROFESIONALES  EN LOS ASUNTOS LEGALES Y CONTRACTUALES QUE LE SEAN ASIGNADOS  POR LA OFICINA ASESORA JURIDICA; ASÍ COMO REALIZAR REPRESENTACIÓN JUDICIAL   Y EXTRAJUDICIAL  DEL IGAC  A NIVEL  NACIONAL"/>
    <n v="31420"/>
    <s v="47120 "/>
    <s v="162820 "/>
    <s v="337320, 413120, 549920, 645920 "/>
    <s v="112178020, 139814420, 180072520, 216139920 "/>
    <n v="0"/>
    <x v="0"/>
  </r>
  <r>
    <n v="20920"/>
    <n v="43885"/>
    <d v="2020-02-24T09:10:00"/>
    <s v="Gasto"/>
    <s v="Con Compromiso"/>
    <n v="200"/>
    <x v="3"/>
    <x v="54"/>
    <s v="SERVICIOS JURÍDICOS Y CONTABLES"/>
    <s v="Propios"/>
    <x v="1"/>
    <s v="CSF"/>
    <n v="107015460"/>
    <n v="0"/>
    <n v="107015460"/>
    <n v="52101903"/>
    <s v="PRESTACIÓN  DE SERVICIOS PROFESIONALES  PARA APOYAR A LA OFICINA JURÍDICA EN LA ESTRUCTURACIÓN DE GESTIÓN JURÍDICA, ELABORACIÓN Y REVISIÓN DE CONCEPTOS, ACTOS ADMINISTRATIVOS, DOCTRINA Y DEMÁS TEMAS TRANSVERSALES QUE SEAN REQUERIDOS  POR EL SUPERVISO"/>
    <n v="31520"/>
    <s v="89720 "/>
    <s v="-0"/>
    <s v="-0"/>
    <s v="-0"/>
    <n v="0"/>
    <x v="0"/>
  </r>
  <r>
    <n v="21020"/>
    <n v="43885"/>
    <d v="2020-02-24T09:12:00"/>
    <s v="Gasto"/>
    <s v="Con Compromiso"/>
    <n v="200"/>
    <x v="3"/>
    <x v="61"/>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n v="28320"/>
    <s v="34420 "/>
    <s v="110820 "/>
    <s v="246320, 316120, 396220, 516920 "/>
    <s v="72009320, 104504520, 135328920, 169661720 "/>
    <n v="0"/>
    <x v="1"/>
  </r>
  <r>
    <n v="21120"/>
    <n v="43885"/>
    <d v="2020-02-24T09:16:00"/>
    <s v="Gasto"/>
    <s v="Con Compromiso"/>
    <n v="200"/>
    <x v="3"/>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n v="28520"/>
    <s v="41720, 41920, 42020, 42120, 48620 "/>
    <s v="113720, 113820, 114620, 114820, 177020 "/>
    <s v="249220, 249420, 250120, 250220, 312520, 316920, 317220, 318120, 391920, 395520, 396020, 396120, 447720, 455820, 516120, 517420, 520620, 529720, 556920, 611620, 612020, 624920, 631620, 631720 "/>
    <s v="73451420, 73523720, 73843620, 73979920, 102228620, 104698520, 104706320, 105182220, 132565720, 135114420, 135189320, 135508220, 142225820, 143808220, 169643420, 169700120, 169829920, 173040220, 186537320, 205347220, 205455620, 205582520, 208074620, 208367320 "/>
    <n v="0"/>
    <x v="1"/>
  </r>
  <r>
    <n v="21220"/>
    <n v="43885"/>
    <d v="2020-02-24T10:23: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DIFUNDIR Y COMERCIALIZAR LOS PRODUCTOS Y SERVICIOS DE IGAC"/>
    <n v="17920"/>
    <s v="39720 "/>
    <s v="118020 "/>
    <s v="252620, 315120, 398220, 519820, 617220 "/>
    <s v="76406620, 103703520, 135768220, 169518520, 205352020 "/>
    <n v="0"/>
    <x v="1"/>
  </r>
  <r>
    <n v="21320"/>
    <n v="43885"/>
    <d v="2020-02-24T17:24:00"/>
    <s v="Gasto"/>
    <s v="Con Compromiso"/>
    <n v="200"/>
    <x v="3"/>
    <x v="4"/>
    <s v="SUELDO BÁSICO"/>
    <s v="Nación"/>
    <x v="0"/>
    <s v="CSF"/>
    <n v="818843244"/>
    <n v="0"/>
    <n v="818843244"/>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36"/>
    <s v="LICENCIAS DE MATERNIDAD Y PATERNIDAD (NO DE PENSIONES)"/>
    <s v="Nación"/>
    <x v="0"/>
    <s v="CSF"/>
    <n v="4806844"/>
    <n v="0"/>
    <n v="4806844"/>
    <n v="83344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10"/>
    <s v="SUELDO DE VACACIONES"/>
    <s v="Nación"/>
    <x v="0"/>
    <s v="CSF"/>
    <n v="38022240"/>
    <n v="0"/>
    <n v="38022240"/>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5"/>
    <s v="AUXILIO DE TRANSPORTE "/>
    <s v="Nación"/>
    <x v="0"/>
    <s v="CSF"/>
    <n v="11656979"/>
    <n v="0"/>
    <n v="11656979"/>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70"/>
    <s v="HORAS EXTRAS, DOMINICALES, FESTIVOS Y RECARGOS"/>
    <s v="Nación"/>
    <x v="0"/>
    <s v="CSF"/>
    <n v="5288619"/>
    <n v="0"/>
    <n v="5288619"/>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9"/>
    <s v="BONIFICACIÓN ESPECIAL DE RECREACIÓN"/>
    <s v="Nación"/>
    <x v="0"/>
    <s v="CSF"/>
    <n v="6022958"/>
    <n v="0"/>
    <n v="6022958"/>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45"/>
    <s v="PRIMA TÉCNICA SALARIAL"/>
    <s v="Nación"/>
    <x v="0"/>
    <s v="CSF"/>
    <n v="9375170"/>
    <n v="0"/>
    <n v="9375170"/>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3"/>
    <s v="SUBSIDIO DE ALIMENTACIÓN"/>
    <s v="Nación"/>
    <x v="0"/>
    <s v="CSF"/>
    <n v="10416673"/>
    <n v="0"/>
    <n v="10416673"/>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26"/>
    <s v="PRIMA DE SERVICIO"/>
    <s v="Nación"/>
    <x v="0"/>
    <s v="CSF"/>
    <n v="6723127"/>
    <n v="0"/>
    <n v="6723127"/>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6"/>
    <s v="BONIFICACIÓN POR SERVICIOS PRESTADOS"/>
    <s v="Nación"/>
    <x v="0"/>
    <s v="CSF"/>
    <n v="38508168"/>
    <n v="0"/>
    <n v="38508168"/>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7"/>
    <s v="PRIMA DE VACACIONES"/>
    <s v="Nación"/>
    <x v="0"/>
    <s v="CSF"/>
    <n v="64011444"/>
    <n v="0"/>
    <n v="64011444"/>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39"/>
    <s v="INDEMNIZACIÓN POR VACACIONES"/>
    <s v="Nación"/>
    <x v="0"/>
    <s v="CSF"/>
    <n v="35268659"/>
    <n v="0"/>
    <n v="35268659"/>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8"/>
    <s v="PRIMA TÉCNICA NO SALARIAL"/>
    <s v="Nación"/>
    <x v="0"/>
    <s v="CSF"/>
    <n v="15666022"/>
    <n v="0"/>
    <n v="15666022"/>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42"/>
    <s v="PRIMA DE COORDINACIÓN"/>
    <s v="Nación"/>
    <x v="0"/>
    <s v="CSF"/>
    <n v="18010924"/>
    <n v="0"/>
    <n v="18010924"/>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420"/>
    <n v="43885"/>
    <d v="2020-02-24T17:34:00"/>
    <s v="Gasto"/>
    <s v="Con Compromiso"/>
    <n v="200"/>
    <x v="3"/>
    <x v="11"/>
    <s v="PENSIONES"/>
    <s v="Nación"/>
    <x v="0"/>
    <s v="CSF"/>
    <n v="108497600"/>
    <n v="0"/>
    <n v="1084976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6"/>
    <s v="SALUD"/>
    <s v="Nación"/>
    <x v="0"/>
    <s v="CSF"/>
    <n v="76868700"/>
    <n v="0"/>
    <n v="768687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2"/>
    <s v="APORTES GENERALES AL SISTEMA DE RIESGOS LABORALES"/>
    <s v="Nación"/>
    <x v="0"/>
    <s v="CSF"/>
    <n v="9208300"/>
    <n v="0"/>
    <n v="92083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5"/>
    <s v="APORTES AL ICBF"/>
    <s v="Nación"/>
    <x v="0"/>
    <s v="CSF"/>
    <n v="30470400"/>
    <n v="0"/>
    <n v="304704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4"/>
    <s v="CAJAS DE COMPENSACIÓN FAMILIAR"/>
    <s v="Nación"/>
    <x v="0"/>
    <s v="CSF"/>
    <n v="40623600"/>
    <n v="0"/>
    <n v="406236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3"/>
    <s v="APORTES AL SENA"/>
    <s v="Nación"/>
    <x v="0"/>
    <s v="CSF"/>
    <n v="20321700"/>
    <n v="0"/>
    <n v="203217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520"/>
    <n v="43886"/>
    <d v="2020-02-25T09:02:00"/>
    <s v="Gasto"/>
    <s v="Con Compromiso"/>
    <n v="160"/>
    <x v="25"/>
    <x v="60"/>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n v="18720"/>
    <s v="37120, 37220 "/>
    <s v="115920 "/>
    <s v="251220, 313020, 403820, 525620, 617820 "/>
    <s v="75404120, 102561120, 137726520, 171232220, 206767420 "/>
    <n v="0"/>
    <x v="1"/>
  </r>
  <r>
    <n v="21620"/>
    <n v="43886"/>
    <d v="2020-02-25T12:02:00"/>
    <s v="Gasto"/>
    <s v="Con Compromiso"/>
    <n v="200"/>
    <x v="3"/>
    <x v="25"/>
    <s v="ADQUISICIÓN DE BIENES Y SERVICIOS - SERVICIO DE IMPLEMENTACIÓN SISTEMAS DE GESTIÓN - FORTALECIMIENTO DE LA GESTIÓN INSTITUCIONAL DEL IGAC A NIVEL   NACIONAL"/>
    <s v="Nación"/>
    <x v="0"/>
    <s v="CSF"/>
    <n v="5000000"/>
    <n v="0"/>
    <n v="5000000"/>
    <n v="4895799"/>
    <s v="GASTOS DE MANUNTENCIÓN - CONTRATISTAS"/>
    <n v="32120"/>
    <s v="37920 "/>
    <s v="96420 "/>
    <s v="172620 "/>
    <s v="47904120 "/>
    <n v="0"/>
    <x v="1"/>
  </r>
  <r>
    <n v="21620"/>
    <n v="43886"/>
    <d v="2020-02-25T12:02:00"/>
    <s v="Gasto"/>
    <s v="Con Compromiso"/>
    <n v="200"/>
    <x v="3"/>
    <x v="25"/>
    <s v="ADQUISICIÓN DE BIENES Y SERVICIOS - SERVICIO DE IMPLEMENTACIÓN SISTEMAS DE GESTIÓN - FORTALECIMIENTO DE LA GESTIÓN INSTITUCIONAL DEL IGAC A NIVEL   NACIONAL"/>
    <s v="Propios"/>
    <x v="1"/>
    <s v="CSF"/>
    <n v="5000000"/>
    <n v="0"/>
    <n v="5000000"/>
    <n v="5000000"/>
    <s v="GASTOS DE MANUNTENCIÓN - CONTRATISTAS"/>
    <n v="32120"/>
    <s v="37920 "/>
    <s v="96420 "/>
    <s v="172620 "/>
    <s v="47904120 "/>
    <n v="0"/>
    <x v="1"/>
  </r>
  <r>
    <n v="21720"/>
    <n v="43886"/>
    <d v="2020-02-25T14:57:00"/>
    <s v="Gasto"/>
    <s v="Con Compromiso"/>
    <n v="200"/>
    <x v="3"/>
    <x v="55"/>
    <s v="ADQUISICIÓN DE BIENES Y SERVICIOS - SEDES AMPLIADAS - FORTALECIMIENTO DE LA INFRAESTRUCTURA FÍSICA DEL IGAC A NIVEL  NACIONAL"/>
    <s v="Propios"/>
    <x v="1"/>
    <s v="CSF"/>
    <n v="4000000"/>
    <n v="0"/>
    <n v="4000000"/>
    <n v="4000000"/>
    <s v="VIÁTICOS CONTRATISTAS- PROYECTO FORTALECIMIENTO DE LA INFRAESTRUCTURA FÍSICA"/>
    <n v="32720"/>
    <s v="29620, 38020, 38120, 39220, 40020, 68620 "/>
    <s v="77620, 96820, 98420, 98720, 99720, 202120 "/>
    <s v="160320, 173020, 173920, 174120, 175420, 453620 "/>
    <s v="41956820, 47905720, 51045020, 51066420, 52704220, 143642220 "/>
    <n v="0"/>
    <x v="1"/>
  </r>
  <r>
    <n v="21720"/>
    <n v="43886"/>
    <d v="2020-02-25T14:57:00"/>
    <s v="Gasto"/>
    <s v="Con Compromiso"/>
    <n v="200"/>
    <x v="3"/>
    <x v="55"/>
    <s v="ADQUISICIÓN DE BIENES Y SERVICIOS - SEDES AMPLIADAS - FORTALECIMIENTO DE LA INFRAESTRUCTURA FÍSICA DEL IGAC A NIVEL  NACIONAL"/>
    <s v="Nación"/>
    <x v="0"/>
    <s v="CSF"/>
    <n v="4928100"/>
    <n v="0"/>
    <n v="4928100"/>
    <n v="2835281"/>
    <s v="VIÁTICOS CONTRATISTAS- PROYECTO FORTALECIMIENTO DE LA INFRAESTRUCTURA FÍSICA"/>
    <n v="32720"/>
    <s v="29620, 38020, 38120, 39220, 40020, 68620 "/>
    <s v="77620, 96820, 98420, 98720, 99720, 202120 "/>
    <s v="160320, 173020, 173920, 174120, 175420, 453620 "/>
    <s v="41956820, 47905720, 51045020, 51066420, 52704220, 143642220 "/>
    <n v="0"/>
    <x v="1"/>
  </r>
  <r>
    <n v="21820"/>
    <n v="43887"/>
    <d v="2020-02-26T08:07: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278698"/>
    <n v="75807302"/>
    <n v="0"/>
    <s v="Prestación de servicios para realizar la atención y gestión a requerimientos y compromisos relacionados con asuntos étnicos y diálogo social."/>
    <n v="32320"/>
    <s v="31020 "/>
    <s v="121620 "/>
    <s v="257120, 346020, 514820, 603720 "/>
    <s v="77882820, 122318520, 168239220, 199939920 "/>
    <n v="0"/>
    <x v="1"/>
  </r>
  <r>
    <n v="21920"/>
    <n v="43887"/>
    <d v="2020-02-26T10:34: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4074204"/>
    <n v="32593632"/>
    <n v="0"/>
    <s v="Prestación de servicios personales para realizar la preparación y manejo de muestras de suelos, aguas, compost y tejido vegetal en el GIT Laboratorio Nacional de Suelos. "/>
    <n v="27420"/>
    <s v="58820, 58920 "/>
    <s v="197120, 205120 "/>
    <s v="447420, 458020, 516220, 526820, 619720, 623520 "/>
    <s v="139513820, 145383020, 168387420, 171114520, 205353320, 205355920 "/>
    <n v="0"/>
    <x v="1"/>
  </r>
  <r>
    <n v="22020"/>
    <n v="43887"/>
    <d v="2020-02-26T10:36: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3530976"/>
    <n v="33136860"/>
    <n v="0"/>
    <s v="Prestación de servicios personales para realizar el lavado y alistamiento de la instrumentación requerida para la ejecución de análisis en el GIT Laboratorio Nacional de Suelos."/>
    <n v="27320"/>
    <s v="57520, 58220 "/>
    <s v="191720, 210620 "/>
    <s v="409720, 462820, 516620, 517020, 619820, 623020 "/>
    <s v="138813120, 151557320, 168407720, 168419820, 205353420, 205356620 "/>
    <n v="0"/>
    <x v="1"/>
  </r>
  <r>
    <n v="22120"/>
    <n v="43887"/>
    <d v="2020-02-26T10:38: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1493875"/>
    <n v="16840043"/>
    <n v="0"/>
    <s v="Prestación de servicios personales para  verificar la información registrada en  SIGA y preparar los informes de resultados  de los análisis  el GIT Laboratorio Nacional de Suelos."/>
    <n v="27220"/>
    <s v="60620 "/>
    <s v="198320 "/>
    <s v="448520, 519920, 639220 "/>
    <s v="139818020, 169573220, 212588620 "/>
    <n v="0"/>
    <x v="1"/>
  </r>
  <r>
    <n v="22220"/>
    <n v="43887"/>
    <d v="2020-02-26T10:39: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n v="27120"/>
    <s v="-0"/>
    <s v="-0"/>
    <s v="-0"/>
    <s v="-0"/>
    <n v="0"/>
    <x v="1"/>
  </r>
  <r>
    <n v="22320"/>
    <n v="43887"/>
    <d v="2020-02-26T10:4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1815571"/>
    <n v="21527486"/>
    <n v="0"/>
    <s v="Prestación de servicios profesionales para la ejecución de análisis de baja complejidad y validación  metodológica en el GIT Laboratorio Nacional de Suelos. "/>
    <n v="27020"/>
    <s v="53420 "/>
    <s v="157320 "/>
    <s v="330820, 412120, 527720, 631120 "/>
    <s v="110700520, 139040520, 171123320, 208056420 "/>
    <n v="0"/>
    <x v="1"/>
  </r>
  <r>
    <n v="22420"/>
    <n v="43887"/>
    <d v="2020-02-26T10:42: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2528100"/>
    <n v="24775380"/>
    <n v="0"/>
    <s v="Prestación de servicios Profesionales para la ejecución de análisis de mediana complejidad, registro de información y aplicación de controles de calidad en el GIT Laboratorio Nacional de Suelos."/>
    <n v="26920"/>
    <s v="55420 "/>
    <s v="164220 "/>
    <s v="343520, 397220, 566020, 630920 "/>
    <s v="117973120, 135767920, 195053620, 208051820 "/>
    <n v="0"/>
    <x v="1"/>
  </r>
  <r>
    <n v="22520"/>
    <n v="43887"/>
    <d v="2020-02-26T10:43: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n v="26820"/>
    <s v="-0"/>
    <s v="-0"/>
    <s v="-0"/>
    <s v="-0"/>
    <n v="0"/>
    <x v="1"/>
  </r>
  <r>
    <n v="22620"/>
    <n v="43887"/>
    <d v="2020-02-26T10:44:00"/>
    <s v="Gasto"/>
    <s v="Anul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
    <n v="26720"/>
    <s v="-0"/>
    <s v="-0"/>
    <s v="-0"/>
    <s v="-0"/>
    <n v="0"/>
    <x v="1"/>
  </r>
  <r>
    <n v="22720"/>
    <n v="43887"/>
    <d v="2020-02-26T10:45: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n v="26620"/>
    <s v="52920 "/>
    <s v="159720 "/>
    <s v="334620, 449020, 526620, 635120 "/>
    <s v="112052520, 142223320, 171243120 "/>
    <n v="0"/>
    <x v="1"/>
  </r>
  <r>
    <n v="22820"/>
    <n v="43887"/>
    <d v="2020-02-26T10:4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0"/>
    <n v="33820360"/>
    <n v="0"/>
    <s v="Prestación de servicios profesionales para realizar la caracterización climática y la correlación de los suelos para la elaboración del Mapa Nacional de Suelos y en los proyectos de levantamientos de la subdirección"/>
    <n v="26520"/>
    <s v="53820 "/>
    <s v="151520 "/>
    <s v="332220, 455220, 545220, 652520 "/>
    <s v="111173220, 143897920, 177492820, 218097420 "/>
    <n v="0"/>
    <x v="1"/>
  </r>
  <r>
    <n v="22920"/>
    <n v="43887"/>
    <d v="2020-02-26T10:4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2795045"/>
    <n v="47515765"/>
    <n v="2795045"/>
    <s v="Prestación de servicios profesionales para realizar el control de calidad de la interacción de la información de suelos con la geomorfología en los levantamientos de suelos y aplicaciones agrologicas a nivel nacional"/>
    <n v="29120"/>
    <s v="48820 "/>
    <s v="147520 "/>
    <s v="321920, 397120, 519220, 619120 "/>
    <s v="105782920, 137474520, 169406520, 207299220 "/>
    <n v="0"/>
    <x v="1"/>
  </r>
  <r>
    <n v="23020"/>
    <n v="43887"/>
    <d v="2020-02-26T10:50: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759561"/>
    <n v="34494517"/>
    <n v="0"/>
    <s v="Prestación de servicios profesionales para realizar el enlace entre los GIT Gestión de Suelos y Aplicaciones Agrológicas y Laboratorio Nacional de Suelos y ejercer el control de calidad de los datos analíticos de levantamientos de suelos."/>
    <n v="26320"/>
    <s v="52820 "/>
    <s v="146720 "/>
    <s v="321220, 395020, 538420, 645620 "/>
    <s v="105707920, 135010320, 174337720, 215902020 "/>
    <n v="0"/>
    <x v="1"/>
  </r>
  <r>
    <n v="23120"/>
    <n v="43887"/>
    <d v="2020-02-26T10:5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621583"/>
    <n v="34632495"/>
    <n v="0"/>
    <s v="Prestación de servicios profesionales para realizar la formulación, revisión y seguimiento de los procesos necesarios para el desarrollo de los proyectos de la Subdirección de Agrología"/>
    <n v="27820"/>
    <s v="52620 "/>
    <s v="164320 "/>
    <s v="338820, 401120, 540720, 637920 "/>
    <s v="112221020, 135537020, 174741420, 212540320 "/>
    <n v="0"/>
    <x v="1"/>
  </r>
  <r>
    <n v="23220"/>
    <n v="43887"/>
    <d v="2020-02-26T10:5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296836"/>
    <n v="22046221"/>
    <n v="0"/>
    <s v="Prestación de servicios para el manejo de la información que genere Aplicaciones Agrologicas de la Subdirección de Agrología."/>
    <n v="28020"/>
    <s v="51720 "/>
    <s v="148520 "/>
    <s v="322720, 448820, 535520, 636720 "/>
    <s v="106054820, 142093120, 173594920, 212380420 "/>
    <n v="0"/>
    <x v="1"/>
  </r>
  <r>
    <n v="23320"/>
    <n v="43887"/>
    <d v="2020-02-26T10:54: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0"/>
    <s v="Prestación de servicios profesionales para realizar el levantamiento de suelos, correlación de información edafológica, capacidad y aptitud de uso de las tierras en los proyectos que adelanta la Subdirección de Agrología"/>
    <n v="26220"/>
    <s v="50020, 50220, 50420, 51020, 51620 "/>
    <s v="145020, 145520, 147020, 155120, 168620 "/>
    <s v="317420, 317820, 321320, 326720, 343320, 397020, 397620, 401520, 402020, 402220, 516820, 522420, 526220, 534020, 536820, 624220, 629920, 630520, 641320, 648720 "/>
    <s v="104598920, 105002720, 105765020, 108892320, 117626620, 135589920, 135591420, 135814820, 135825520, 135836820, 168418120, 169856320, 171098420, 173060720, 173740420, 205357220, 207842020, 208043720, 213234220, 217376920 "/>
    <n v="0"/>
    <x v="1"/>
  </r>
  <r>
    <n v="23420"/>
    <n v="43887"/>
    <d v="2020-02-26T10:5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n v="26120"/>
    <s v="50320 "/>
    <s v="166620 "/>
    <s v="341020, 457020, 545320, 639120 "/>
    <s v="113258220, 145306320, 177494820, 212951320 "/>
    <n v="0"/>
    <x v="1"/>
  </r>
  <r>
    <n v="23520"/>
    <n v="43887"/>
    <d v="2020-02-26T10:5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1921356"/>
    <n v="25382124"/>
    <n v="0"/>
    <s v="Prestación de servicios profesionales para implementar sistemas de información geográfica en los procesos cartográficos de los diferentes proyectos que adelante la subdirección de Agrología."/>
    <n v="25720"/>
    <s v="52420 "/>
    <s v="156420 "/>
    <s v="328020, 453220, 535220, 632820 "/>
    <s v="109760720, 143398320, 173282220, 208834820 "/>
    <n v="0"/>
    <x v="1"/>
  </r>
  <r>
    <n v="23620"/>
    <n v="43887"/>
    <d v="2020-02-26T10:58: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6622947"/>
    <n v="105139287"/>
    <n v="0"/>
    <s v="Prestación de servicios profesionales para la estructuración final de la información cartográfica, alfanumérica y generación de insumos fotogramétrico los diferentes proyectos que adelante la subdirección de Agrología"/>
    <n v="25820"/>
    <s v="52120, 53220, 53720 "/>
    <s v="148320, 161520, 163820 "/>
    <s v="326620, 336520, 338420, 397320, 451820, 462920, 530620, 532820, 558120, 622420, 636520, 638620 "/>
    <s v="108850820, 112137920, 112216220, 143396720, 143400320, 151560920, 172354320, 172487220, 194930220, 205356220, 212369620, 212580920 "/>
    <n v="0"/>
    <x v="1"/>
  </r>
  <r>
    <n v="23720"/>
    <n v="43887"/>
    <d v="2020-02-26T10:59: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n v="32620"/>
    <s v="-0"/>
    <s v="-0"/>
    <s v="-0"/>
    <s v="-0"/>
    <n v="0"/>
    <x v="1"/>
  </r>
  <r>
    <n v="23820"/>
    <n v="43887"/>
    <d v="2020-02-26T16:01:00"/>
    <s v="Gasto"/>
    <s v="Con Compromiso"/>
    <n v="200"/>
    <x v="3"/>
    <x v="62"/>
    <s v="AUXILIO DE CESANTÍAS "/>
    <s v="Nación"/>
    <x v="0"/>
    <s v="CSF"/>
    <n v="300000000"/>
    <n v="0"/>
    <n v="300000000"/>
    <n v="0"/>
    <s v="APORTES DE  CESANTÍAS MES DE FEBRERO "/>
    <n v="33220"/>
    <s v="29320 "/>
    <s v="75720 "/>
    <s v="156720 "/>
    <s v="38692820 "/>
    <n v="0"/>
    <x v="0"/>
  </r>
  <r>
    <n v="23920"/>
    <n v="43889"/>
    <d v="2020-02-28T08:53:00"/>
    <s v="Gasto"/>
    <s v="Con Compromiso"/>
    <n v="200"/>
    <x v="3"/>
    <x v="47"/>
    <s v="ADQUISICIÓN DE BIENES Y SERVICIOS - SERVICIOS TECNOLÓGICOS - FORTALECIMIENTO DE LA GESTIÓN INSTITUCIONAL DEL IGAC A NIVEL   NACIONAL"/>
    <s v="Nación"/>
    <x v="0"/>
    <s v="CSF"/>
    <n v="0"/>
    <n v="341749"/>
    <n v="341749"/>
    <n v="26200"/>
    <s v="VIÁTICOS FUNCIONARIOS - SERVICIOS TECNOLÓGICOS "/>
    <n v="33020"/>
    <s v="31720, 31920, 84020 "/>
    <s v="82520, 82720, 250620 "/>
    <s v="159620, 159820, 160120, 543320, 545920 "/>
    <s v="41663020, 41664320, 177004220, 177628320 "/>
    <m/>
    <x v="1"/>
  </r>
  <r>
    <n v="23920"/>
    <n v="43889"/>
    <d v="2020-02-28T08:53:00"/>
    <s v="Gasto"/>
    <s v="Con Compromiso"/>
    <n v="200"/>
    <x v="3"/>
    <x v="47"/>
    <s v="ADQUISICIÓN DE BIENES Y SERVICIOS - SERVICIOS TECNOLÓGICOS - FORTALECIMIENTO DE LA GESTIÓN INSTITUCIONAL DEL IGAC A NIVEL   NACIONAL"/>
    <s v="Propios"/>
    <x v="1"/>
    <s v="CSF"/>
    <n v="11551798"/>
    <n v="0"/>
    <n v="11551798"/>
    <n v="4424869"/>
    <s v="VIÁTICOS FUNCIONARIOS - SERVICIOS TECNOLÓGICOS "/>
    <n v="33020"/>
    <s v="31720, 31920, 84020 "/>
    <s v="82520, 82720, 250620 "/>
    <s v="159620, 159820, 160120, 543320, 545920 "/>
    <s v="41663020, 41664320, 177004220, 177628320 "/>
    <m/>
    <x v="1"/>
  </r>
  <r>
    <n v="24020"/>
    <n v="43892"/>
    <d v="2020-03-02T14:27:00"/>
    <s v="Gasto"/>
    <s v="Con Compromiso"/>
    <n v="200"/>
    <x v="3"/>
    <x v="54"/>
    <s v="SERVICIOS JURÍDICOS Y CONTABLES"/>
    <s v="Nación"/>
    <x v="0"/>
    <s v="CSF"/>
    <n v="365603"/>
    <n v="4634397"/>
    <n v="5000000"/>
    <n v="5000000"/>
    <s v="GASTOS  DE MANUTENCIÓN CONTRATISTAS OFICINA  DE JURÍDICA"/>
    <n v="34420"/>
    <s v="44120, 44220 "/>
    <s v="212720, 213020 "/>
    <s v="464120, 465120 "/>
    <s v="152887020, 154412620 "/>
    <n v="0"/>
    <x v="0"/>
  </r>
  <r>
    <n v="24020"/>
    <n v="43892"/>
    <d v="2020-03-02T14:27:00"/>
    <s v="Gasto"/>
    <s v="Con Compromiso"/>
    <n v="200"/>
    <x v="3"/>
    <x v="54"/>
    <s v="SERVICIOS JURÍDICOS Y CONTABLES"/>
    <s v="Propios"/>
    <x v="1"/>
    <s v="CSF"/>
    <n v="0"/>
    <n v="1877266"/>
    <n v="1877266"/>
    <n v="1615864"/>
    <s v="GASTOS  DE MANUTENCIÓN CONTRATISTAS OFICINA  DE JURÍDICA"/>
    <n v="34420"/>
    <s v="44120, 44220 "/>
    <s v="212720, 213020 "/>
    <s v="464120, 465120 "/>
    <s v="152887020, 154412620 "/>
    <n v="0"/>
    <x v="0"/>
  </r>
  <r>
    <n v="24120"/>
    <n v="43892"/>
    <d v="2020-03-02T14:39:00"/>
    <s v="Gasto"/>
    <s v="Con Compromiso"/>
    <n v="200"/>
    <x v="3"/>
    <x v="47"/>
    <s v="ADQUISICIÓN DE BIENES Y SERVICIOS - SERVICIOS TECNOLÓGICOS - FORTALECIMIENTO DE LA GESTIÓN INSTITUCIONAL DEL IGAC A NIVEL   NACIONAL"/>
    <s v="Propios"/>
    <x v="1"/>
    <s v="CSF"/>
    <n v="10278143"/>
    <n v="0"/>
    <n v="10278143"/>
    <n v="0"/>
    <s v="GASTOS DE MANUTENCIÓN CONTRATISTAS - SERVICIOS TECNOLOGICOS"/>
    <n v="33320"/>
    <s v="37720, 37820, 82420 "/>
    <s v="96520, 96720, 247420 "/>
    <s v="172720, 172920, 540020 "/>
    <s v="47894520, 47897220, 174588520 "/>
    <n v="0"/>
    <x v="1"/>
  </r>
  <r>
    <n v="24120"/>
    <n v="43892"/>
    <d v="2020-03-02T14:39:00"/>
    <s v="Gasto"/>
    <s v="Con Compromiso"/>
    <n v="200"/>
    <x v="3"/>
    <x v="47"/>
    <s v="ADQUISICIÓN DE BIENES Y SERVICIOS - SERVICIOS TECNOLÓGICOS - FORTALECIMIENTO DE LA GESTIÓN INSTITUCIONAL DEL IGAC A NIVEL   NACIONAL"/>
    <s v="Nación"/>
    <x v="0"/>
    <s v="CSF"/>
    <n v="0"/>
    <n v="507546"/>
    <n v="507546"/>
    <n v="194943"/>
    <s v="GASTOS DE MANUTENCIÓN CONTRATISTAS - SERVICIOS TECNOLOGICOS"/>
    <n v="33320"/>
    <s v="37720, 37820, 82420 "/>
    <s v="96520, 96720, 247420 "/>
    <s v="172720, 172920, 540020 "/>
    <s v="47894520, 47897220, 174588520 "/>
    <n v="0"/>
    <x v="1"/>
  </r>
  <r>
    <n v="24220"/>
    <n v="43892"/>
    <d v="2020-03-02T17:05:00"/>
    <s v="Gasto"/>
    <s v="Con Compromiso"/>
    <n v="500"/>
    <x v="1"/>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n v="34920"/>
    <s v="38220 "/>
    <s v="98520 "/>
    <s v="174020 "/>
    <s v="51058920 "/>
    <n v="0"/>
    <x v="1"/>
  </r>
  <r>
    <n v="24320"/>
    <n v="43893"/>
    <d v="2020-03-03T08:17:00"/>
    <s v="Gasto"/>
    <s v="Con Compromiso"/>
    <n v="200"/>
    <x v="3"/>
    <x v="16"/>
    <s v="SALUD"/>
    <s v="Nación"/>
    <x v="0"/>
    <s v="CSF"/>
    <n v="71800"/>
    <n v="0"/>
    <n v="71800"/>
    <n v="1500"/>
    <s v="PAGO DE SEGURIDAD SOCIAL 31 DE ENERO 2020"/>
    <n v="35120"/>
    <s v="32120 "/>
    <s v="84020 "/>
    <s v="165720 "/>
    <s v="45365120 "/>
    <n v="3820"/>
    <x v="0"/>
  </r>
  <r>
    <n v="24320"/>
    <n v="43893"/>
    <d v="2020-03-03T08:17:00"/>
    <s v="Gasto"/>
    <s v="Con Compromiso"/>
    <n v="200"/>
    <x v="3"/>
    <x v="12"/>
    <s v="APORTES GENERALES AL SISTEMA DE RIESGOS LABORALES"/>
    <s v="Nación"/>
    <x v="0"/>
    <s v="CSF"/>
    <n v="3100"/>
    <n v="0"/>
    <n v="3100"/>
    <n v="100"/>
    <s v="PAGO DE SEGURIDAD SOCIAL 31 DE ENERO 2020"/>
    <n v="35120"/>
    <s v="32120 "/>
    <s v="84020 "/>
    <s v="165720 "/>
    <s v="45365120 "/>
    <n v="3820"/>
    <x v="0"/>
  </r>
  <r>
    <n v="24320"/>
    <n v="43893"/>
    <d v="2020-03-03T08:17:00"/>
    <s v="Gasto"/>
    <s v="Con Compromiso"/>
    <n v="200"/>
    <x v="3"/>
    <x v="13"/>
    <s v="APORTES AL SENA"/>
    <s v="Nación"/>
    <x v="0"/>
    <s v="CSF"/>
    <n v="11600"/>
    <n v="0"/>
    <n v="11600"/>
    <n v="300"/>
    <s v="PAGO DE SEGURIDAD SOCIAL 31 DE ENERO 2020"/>
    <n v="35120"/>
    <s v="32120 "/>
    <s v="84020 "/>
    <s v="165720 "/>
    <s v="45365120 "/>
    <n v="3820"/>
    <x v="0"/>
  </r>
  <r>
    <n v="24320"/>
    <n v="43893"/>
    <d v="2020-03-03T08:17:00"/>
    <s v="Gasto"/>
    <s v="Con Compromiso"/>
    <n v="200"/>
    <x v="3"/>
    <x v="11"/>
    <s v="PENSIONES"/>
    <s v="Nación"/>
    <x v="0"/>
    <s v="CSF"/>
    <n v="91800"/>
    <n v="0"/>
    <n v="91800"/>
    <n v="1900"/>
    <s v="PAGO DE SEGURIDAD SOCIAL 31 DE ENERO 2020"/>
    <n v="35120"/>
    <s v="32120 "/>
    <s v="84020 "/>
    <s v="165720 "/>
    <s v="45365120 "/>
    <n v="3820"/>
    <x v="0"/>
  </r>
  <r>
    <n v="24320"/>
    <n v="43893"/>
    <d v="2020-03-03T08:17:00"/>
    <s v="Gasto"/>
    <s v="Con Compromiso"/>
    <n v="200"/>
    <x v="3"/>
    <x v="15"/>
    <s v="APORTES AL ICBF"/>
    <s v="Nación"/>
    <x v="0"/>
    <s v="CSF"/>
    <n v="17400"/>
    <n v="0"/>
    <n v="17400"/>
    <n v="400"/>
    <s v="PAGO DE SEGURIDAD SOCIAL 31 DE ENERO 2020"/>
    <n v="35120"/>
    <s v="32120 "/>
    <s v="84020 "/>
    <s v="165720 "/>
    <s v="45365120 "/>
    <n v="3820"/>
    <x v="0"/>
  </r>
  <r>
    <n v="24320"/>
    <n v="43893"/>
    <d v="2020-03-03T08:17:00"/>
    <s v="Gasto"/>
    <s v="Con Compromiso"/>
    <n v="200"/>
    <x v="3"/>
    <x v="14"/>
    <s v="CAJAS DE COMPENSACIÓN FAMILIAR"/>
    <s v="Nación"/>
    <x v="0"/>
    <s v="CSF"/>
    <n v="23000"/>
    <n v="0"/>
    <n v="23000"/>
    <n v="500"/>
    <s v="PAGO DE SEGURIDAD SOCIAL 31 DE ENERO 2020"/>
    <n v="35120"/>
    <s v="32120 "/>
    <s v="84020 "/>
    <s v="165720 "/>
    <s v="45365120 "/>
    <n v="3820"/>
    <x v="0"/>
  </r>
  <r>
    <n v="24420"/>
    <n v="43894"/>
    <d v="2020-03-04T08: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 VIATICOS Y GASTOS DE COMISIÓN ENTREGA DE PRODUCTOS DEL CONVENIO IGAC - CORTOLIMA"/>
    <n v="33920"/>
    <s v="35220, 35320, 35420 "/>
    <s v="89320, 89520, 89620 "/>
    <s v="169420, 169520, 169720 "/>
    <s v="44589820, 44591220, 44594620 "/>
    <n v="620"/>
    <x v="1"/>
  </r>
  <r>
    <n v="24520"/>
    <n v="43894"/>
    <d v="2020-03-04T08:50:00"/>
    <s v="Gasto"/>
    <s v="Anulado"/>
    <n v="160"/>
    <x v="25"/>
    <x v="60"/>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n v="33520"/>
    <s v="-0"/>
    <s v="-0"/>
    <s v="-0"/>
    <s v="-0"/>
    <n v="0"/>
    <x v="1"/>
  </r>
  <r>
    <n v="24620"/>
    <n v="43894"/>
    <d v="2020-03-04T14:29:00"/>
    <s v="Gasto"/>
    <s v="Anulado"/>
    <n v="160"/>
    <x v="25"/>
    <x v="60"/>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n v="33720"/>
    <s v="-0"/>
    <s v="-0"/>
    <s v="-0"/>
    <s v="-0"/>
    <n v="0"/>
    <x v="1"/>
  </r>
  <r>
    <n v="24720"/>
    <n v="43895"/>
    <d v="2020-03-05T09:15:00"/>
    <s v="Gasto"/>
    <s v="Generado"/>
    <n v="200"/>
    <x v="3"/>
    <x v="25"/>
    <s v="ADQUISICIÓN DE BIENES Y SERVICIOS - SERVICIO DE IMPLEMENTACIÓN SISTEMAS DE GESTIÓN - FORTALECIMIENTO DE LA GESTIÓN INSTITUCIONAL DEL IGAC A NIVEL   NACIONAL"/>
    <s v="Propios"/>
    <x v="1"/>
    <s v="CSF"/>
    <n v="64887900"/>
    <n v="0"/>
    <n v="64887900"/>
    <n v="64887900"/>
    <s v="Prestar servicios profesionales para apoyar el proceso de reforma organizacional del IGAC en el marco de los lineamientos institucionales vigentes"/>
    <n v="35320"/>
    <s v="-0"/>
    <s v="-0"/>
    <s v="-0"/>
    <s v="-0"/>
    <n v="0"/>
    <x v="1"/>
  </r>
  <r>
    <n v="24820"/>
    <n v="43895"/>
    <d v="2020-03-05T09:23:00"/>
    <s v="Gasto"/>
    <s v="Con Compromiso"/>
    <n v="200"/>
    <x v="3"/>
    <x v="54"/>
    <s v="SERVICIOS JURÍDICOS Y CONTABLES"/>
    <s v="Propios"/>
    <x v="1"/>
    <s v="CSF"/>
    <n v="76968843"/>
    <n v="-6352984"/>
    <n v="70615859"/>
    <n v="0"/>
    <s v="Prestar servicios profesionales especializados en materia jurídica para acompañar a la secretaria general del IGAC a través de la emisión, análisis, revisión, acompañamiento y proyección de conceptos jurídicos que requiera la Secretaria General"/>
    <n v="35420"/>
    <s v="40120 "/>
    <s v="166920 "/>
    <s v="341620, 342620, 449720, 603620, 652420 "/>
    <s v="114157520, 115847520, 143388320, 199942420 "/>
    <n v="0"/>
    <x v="0"/>
  </r>
  <r>
    <n v="24920"/>
    <n v="43895"/>
    <d v="2020-03-05T11:03:00"/>
    <s v="Gasto"/>
    <s v="Con Compromiso"/>
    <n v="500"/>
    <x v="1"/>
    <x v="22"/>
    <s v="ADQUISICIÓN DE BIENES Y SERVICIOS - SERVICIO DE INFORMACIÓN CATASTRAL - ACTUALIZACIÓN  Y GESTIÓN CATASTRAL  NACIONAL"/>
    <s v="Nación"/>
    <x v="0"/>
    <s v="CSF"/>
    <n v="54606960"/>
    <n v="0"/>
    <n v="54606960"/>
    <n v="17696700"/>
    <s v="PRESTACIÓN DE SERVICIOS PERSONALES PARA REALIZAR ACTIVIDADES DE RECONOCIMIENTO PREDIAL URBANO Y RURAL PARA LA ATENCIÓN DE TRÁMITES EN LOS PROCESOS CATASTRALES DE LA DIRECCIÓN TERRITORIAL CASANARE Y SUS UOC."/>
    <n v="34520"/>
    <s v="60320, 99920 "/>
    <s v="201920 "/>
    <s v="456620, 542920, 650420 "/>
    <s v="147439820, 175791520, 217435520 "/>
    <n v="0"/>
    <x v="1"/>
  </r>
  <r>
    <n v="25020"/>
    <n v="43895"/>
    <d v="2020-03-05T11:06:00"/>
    <s v="Gasto"/>
    <s v="Con Compromiso"/>
    <n v="500"/>
    <x v="1"/>
    <x v="22"/>
    <s v="ADQUISICIÓN DE BIENES Y SERVICIOS - SERVICIO DE INFORMACIÓN CATASTRAL - ACTUALIZACIÓN  Y GESTIÓN CATASTRAL  NACIONAL"/>
    <s v="Nación"/>
    <x v="0"/>
    <s v="CSF"/>
    <n v="40961962"/>
    <n v="0"/>
    <n v="40961962"/>
    <n v="2917990"/>
    <s v="PRESTACIÓN DE SERVICIOS PERSONALES PARA REALIZAR ACTIVIDADES DE  APOYO OPERATIVO EN LOS PROCESOS CATASTRALES EN LA DIRECCIÓN TERRITORIAL CASANARE Y SUS UOC."/>
    <n v="34620"/>
    <s v="59020, 61220, 63520 "/>
    <s v="192720, 197520, 201420 "/>
    <s v="412720, 447820, 455920, 541020, 542720, 542820, 639420, 647020, 649320 "/>
    <s v="138954820, 139637620, 143895120, 175198520, 175492420, 175493420, 212953320, 216175520, 217383520 "/>
    <n v="0"/>
    <x v="1"/>
  </r>
  <r>
    <n v="25120"/>
    <n v="43895"/>
    <d v="2020-03-05T11:09:00"/>
    <s v="Gasto"/>
    <s v="Generado"/>
    <n v="500"/>
    <x v="1"/>
    <x v="22"/>
    <s v="ADQUISICIÓN DE BIENES Y SERVICIOS - SERVICIO DE INFORMACIÓN CATASTRAL - ACTUALIZACIÓN  Y GESTIÓN CATASTRAL  NACIONAL"/>
    <s v="Nación"/>
    <x v="2"/>
    <s v="CSF"/>
    <n v="27500000"/>
    <n v="0"/>
    <n v="27500000"/>
    <n v="27500000"/>
    <s v="PRESTACIÓN DE SERVICIOS PERSONALES PARA ADELANTAR ACTIVIDADES DE RECONOCIMIENTO PREDIAL URBANO Y RURAL, EN ATENCIÓN A LOS REQUERIMIENTOS ADMINISTRATIVOS Y JUDICIALES DEL PROCESO DE RESTITUCIÓN DE TIERRAS EN LA DIRECCIÓN TERRITORIAL CASANARE"/>
    <n v="34820"/>
    <s v="-0"/>
    <s v="-0"/>
    <s v="-0"/>
    <s v="-0"/>
    <n v="0"/>
    <x v="1"/>
  </r>
  <r>
    <n v="25220"/>
    <n v="43895"/>
    <d v="2020-03-05T11:11:00"/>
    <s v="Gasto"/>
    <s v="Con Compromiso"/>
    <n v="500"/>
    <x v="1"/>
    <x v="22"/>
    <s v="ADQUISICIÓN DE BIENES Y SERVICIOS - SERVICIO DE INFORMACIÓN CATASTRAL - ACTUALIZACIÓN  Y GESTIÓN CATASTRAL  NACIONAL"/>
    <s v="Nación"/>
    <x v="0"/>
    <s v="CSF"/>
    <n v="36667836"/>
    <n v="0"/>
    <n v="36667836"/>
    <n v="4074204"/>
    <s v="PRESTACIÓN DE SERVICIOS DE APOYO A LA GESTIÓN EN VENTANILLA PARA ATENCIÓN AL PÚBLICO EN LOS PROCESOS CATASTRALES DE LA DIRECCIÓN TERRITORIAL CASANARE Y SUS UOC."/>
    <n v="34720"/>
    <s v="58420, 59120 "/>
    <s v="192620, 195320 "/>
    <s v="410920, 452320, 538620, 541220, 639720, 649220 "/>
    <s v="138816320, 143394120, 174339020, 175201020, 212726620, 217379120 "/>
    <n v="0"/>
    <x v="1"/>
  </r>
  <r>
    <n v="25320"/>
    <n v="43896"/>
    <d v="2020-03-06T09:40:00"/>
    <s v="Gasto"/>
    <s v="Generado"/>
    <n v="500"/>
    <x v="1"/>
    <x v="22"/>
    <s v="ADQUISICIÓN DE BIENES Y SERVICIOS - SERVICIO DE INFORMACIÓN CATASTRAL - ACTUALIZACIÓN  Y GESTIÓN CATASTRAL  NACIONAL"/>
    <s v="Nación"/>
    <x v="2"/>
    <s v="CSF"/>
    <n v="3500000"/>
    <n v="0"/>
    <n v="3500000"/>
    <n v="3500000"/>
    <s v="GASTOS DE MANUTENCION, ALOJAMIENTO Y TRANSPORTE CONTRATISTA TIERRAS CASANARE"/>
    <n v="34220"/>
    <s v="-0"/>
    <s v="-0"/>
    <s v="-0"/>
    <s v="-0"/>
    <n v="0"/>
    <x v="1"/>
  </r>
  <r>
    <n v="25420"/>
    <n v="43896"/>
    <d v="2020-03-06T09:41:00"/>
    <s v="Gasto"/>
    <s v="Con Compromiso"/>
    <n v="500"/>
    <x v="1"/>
    <x v="22"/>
    <s v="ADQUISICIÓN DE BIENES Y SERVICIOS - SERVICIO DE INFORMACIÓN CATASTRAL - ACTUALIZACIÓN  Y GESTIÓN CATASTRAL  NACIONAL"/>
    <s v="Propios"/>
    <x v="1"/>
    <s v="CSF"/>
    <n v="120854962"/>
    <n v="-4316248"/>
    <n v="116538714"/>
    <n v="0"/>
    <s v="PRESTACIÓN DE SERVICIOS PROFESIONALES PARA APOYAR EN LA EVALUACIÓN, SEGUIMIENTO, CONTROL, PLANEACIÓN Y EJECUCIÓN DE LAS METAS Y PROYECTOS A CARGO DE LA SUBDIRECCIÓN DE CATASTRO"/>
    <n v="36120"/>
    <s v="43420 "/>
    <s v="119420 "/>
    <s v="254020, 334520, 458720, 533520, 627520 "/>
    <s v="76539820, 113083920, 148969520, 173074520, 208060120 "/>
    <n v="0"/>
    <x v="1"/>
  </r>
  <r>
    <n v="25520"/>
    <n v="43896"/>
    <d v="2020-03-06T09:45:00"/>
    <s v="Gasto"/>
    <s v="Con Compromiso"/>
    <n v="500"/>
    <x v="1"/>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
    <n v="34320"/>
    <s v="44020 "/>
    <s v="171620 "/>
    <s v="346420, 461920, 557020 "/>
    <s v="125587820, 154772420, 199946920 "/>
    <n v="0"/>
    <x v="1"/>
  </r>
  <r>
    <n v="25620"/>
    <n v="43896"/>
    <d v="2020-03-06T15:33:00"/>
    <s v="Gasto"/>
    <s v="Con Compromiso"/>
    <n v="510"/>
    <x v="2"/>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n v="36320"/>
    <s v="38520, 38620 "/>
    <s v="96920, 97820 "/>
    <s v="173120, 173620 "/>
    <s v="48780020, 50400020 "/>
    <n v="2720"/>
    <x v="1"/>
  </r>
  <r>
    <n v="25720"/>
    <n v="43896"/>
    <d v="2020-03-06T15:5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
    <n v="36020"/>
    <s v="38820 "/>
    <s v="97020 "/>
    <s v="173220 "/>
    <s v="48874020 "/>
    <n v="0"/>
    <x v="1"/>
  </r>
  <r>
    <n v="25820"/>
    <n v="43896"/>
    <d v="2020-03-06T16:24: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278698"/>
    <n v="75807302"/>
    <n v="0"/>
    <s v="Prestación de servicios para el control y seguimiento de las actividades de Fronteras  y Límites de Entidades Territoriales"/>
    <n v="33420"/>
    <s v="45820 "/>
    <s v="167720 "/>
    <s v="342420, 461220, 555220 "/>
    <s v="115400120, 150232320, 185746620 "/>
    <n v="0"/>
    <x v="1"/>
  </r>
  <r>
    <n v="25920"/>
    <n v="43896"/>
    <d v="2020-03-06T16:32:00"/>
    <s v="Gasto"/>
    <s v="Anul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n v="36220"/>
    <s v="-0"/>
    <s v="-0"/>
    <s v="-0"/>
    <s v="-0"/>
    <n v="0"/>
    <x v="1"/>
  </r>
  <r>
    <n v="26020"/>
    <n v="43900"/>
    <d v="2020-03-10T10:41:00"/>
    <s v="Gasto"/>
    <s v="Con Compromiso"/>
    <n v="200"/>
    <x v="3"/>
    <x v="27"/>
    <s v="ADQUISICIÓN DE BIENES Y SERVICIOS - SEDES MANTENIDAS - FORTALECIMIENTO DE LA INFRAESTRUCTURA FÍSICA DEL IGAC A NIVEL  NACIONAL"/>
    <s v="Nación"/>
    <x v="0"/>
    <s v="CSF"/>
    <n v="60000000"/>
    <n v="-35000000"/>
    <n v="25000000"/>
    <n v="12893733"/>
    <s v="Mantenimiento preventivo y correctivo con suministro e instalación de repuestos de los ascensores del edificio de la sede central"/>
    <n v="35520"/>
    <s v="99520 "/>
    <s v="-0"/>
    <s v="-0"/>
    <s v="-0"/>
    <n v="0"/>
    <x v="1"/>
  </r>
  <r>
    <n v="26120"/>
    <n v="43900"/>
    <d v="2020-03-10T10:44:00"/>
    <s v="Gasto"/>
    <s v="Anulado"/>
    <n v="200"/>
    <x v="3"/>
    <x v="6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n v="35620"/>
    <s v="-0"/>
    <s v="-0"/>
    <s v="-0"/>
    <s v="-0"/>
    <n v="0"/>
    <x v="1"/>
  </r>
  <r>
    <n v="26220"/>
    <n v="43900"/>
    <d v="2020-03-10T10:46:00"/>
    <s v="Gasto"/>
    <s v="Con Compromiso"/>
    <n v="200"/>
    <x v="3"/>
    <x v="6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n v="35720"/>
    <s v="82120, 82220, 82320 "/>
    <s v="284020, 309720 "/>
    <s v="621820, 638720 "/>
    <s v="205355220, 212581720 "/>
    <n v="0"/>
    <x v="1"/>
  </r>
  <r>
    <n v="26320"/>
    <n v="43900"/>
    <d v="2020-03-10T10:48:00"/>
    <s v="Gasto"/>
    <s v="Anulado"/>
    <n v="200"/>
    <x v="3"/>
    <x v="6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n v="35820"/>
    <s v="-0"/>
    <s v="-0"/>
    <s v="-0"/>
    <s v="-0"/>
    <n v="0"/>
    <x v="1"/>
  </r>
  <r>
    <n v="26420"/>
    <n v="43900"/>
    <d v="2020-03-10T10:51:00"/>
    <s v="Gasto"/>
    <s v="Anulado"/>
    <n v="200"/>
    <x v="3"/>
    <x v="6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n v="35920"/>
    <s v="-0"/>
    <s v="-0"/>
    <s v="-0"/>
    <s v="-0"/>
    <n v="0"/>
    <x v="1"/>
  </r>
  <r>
    <n v="26520"/>
    <n v="43902"/>
    <d v="2020-03-12T15:45:00"/>
    <s v="Gasto"/>
    <s v="Generado"/>
    <n v="300"/>
    <x v="9"/>
    <x v="68"/>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n v="36420"/>
    <s v="-0"/>
    <s v="-0"/>
    <s v="-0"/>
    <s v="-0"/>
    <n v="0"/>
    <x v="1"/>
  </r>
  <r>
    <n v="26620"/>
    <n v="43902"/>
    <d v="2020-03-12T15:46:00"/>
    <s v="Gasto"/>
    <s v="Con Compromiso"/>
    <n v="300"/>
    <x v="9"/>
    <x v="68"/>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n v="36620"/>
    <s v="40920, 41020, 41120 "/>
    <s v="102120, 102220 "/>
    <s v="177120, 177220 "/>
    <s v="57390220, 57392220 "/>
    <m/>
    <x v="1"/>
  </r>
  <r>
    <n v="26720"/>
    <n v="43907"/>
    <d v="2020-03-17T11:00:00"/>
    <s v="Gasto"/>
    <s v="Con Compromiso"/>
    <n v="200"/>
    <x v="3"/>
    <x v="54"/>
    <s v="SERVICIOS JURÍDICOS Y CONTABLES"/>
    <s v="Nación"/>
    <x v="0"/>
    <s v="CSF"/>
    <n v="74042"/>
    <n v="0"/>
    <n v="74042"/>
    <n v="0"/>
    <s v="REEMBOLSO CAJA MENOR PERIODO 24 DE ENERO AL 29 DE FEBRERO DE 2020"/>
    <n v="37020"/>
    <s v="42420 "/>
    <s v="102020 "/>
    <s v="177020 "/>
    <s v="56749820 "/>
    <n v="0"/>
    <x v="0"/>
  </r>
  <r>
    <n v="26820"/>
    <n v="43907"/>
    <d v="2020-03-17T15:57:00"/>
    <s v="Gasto"/>
    <s v="Con Compromiso"/>
    <n v="200"/>
    <x v="3"/>
    <x v="34"/>
    <s v="SERVICIOS INMOBILIARIOS"/>
    <s v="Propios"/>
    <x v="1"/>
    <s v="CSF"/>
    <n v="8550000"/>
    <n v="0"/>
    <n v="8550000"/>
    <n v="0"/>
    <s v="ADICIÓN CONTRATO DE ARRENDAMIENTO TERRITORIAL CASANARE"/>
    <n v="37320"/>
    <s v="42820 "/>
    <s v="219620 "/>
    <s v="512720 "/>
    <s v="166702920 "/>
    <n v="0"/>
    <x v="0"/>
  </r>
  <r>
    <n v="26920"/>
    <n v="43908"/>
    <d v="2020-03-18T14:47:00"/>
    <s v="Gasto"/>
    <s v="Con Compromiso"/>
    <n v="500"/>
    <x v="1"/>
    <x v="22"/>
    <s v="ADQUISICIÓN DE BIENES Y SERVICIOS - SERVICIO DE INFORMACIÓN CATASTRAL - ACTUALIZACIÓN  Y GESTIÓN CATASTRAL  NACIONAL"/>
    <s v="Nación"/>
    <x v="0"/>
    <s v="CSF"/>
    <n v="81484080"/>
    <n v="-8148408"/>
    <n v="73335672"/>
    <n v="0"/>
    <s v="estación de servicios de apoyo orientados a la consecución, consulta y enrutamiento de la información de la subdirección de catastro"/>
    <n v="36820"/>
    <s v="45420, 45520, 48520, 49120 "/>
    <s v="156520, 156620, 158420, 159420 "/>
    <s v="328120, 328220, 333320, 334420, 406720, 407120, 450020, 450220, 515620, 533220, 535720, 535920, 615920, 628520, 634920, 635020 "/>
    <s v="109754620, 109756420, 111335220, 111475320, 137765420, 137784420, 142517520, 142519320, 168250420, 172884620, 173557220, 173562620, 205349920, 207789620, 210846120, 210847320 "/>
    <n v="0"/>
    <x v="1"/>
  </r>
  <r>
    <n v="27020"/>
    <n v="43908"/>
    <d v="2020-03-18T14:54:00"/>
    <s v="Gasto"/>
    <s v="Con Compromiso"/>
    <n v="500"/>
    <x v="1"/>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n v="36720"/>
    <s v="46420 "/>
    <s v="163120 "/>
    <s v="337720, 401320, 522320, 629020 "/>
    <s v="112171920, 135584920, 169854520, 207828020 "/>
    <n v="0"/>
    <x v="1"/>
  </r>
  <r>
    <n v="27120"/>
    <n v="43909"/>
    <d v="2020-03-19T10:32:00"/>
    <s v="Gasto"/>
    <s v="Con Compromiso"/>
    <n v="200"/>
    <x v="3"/>
    <x v="20"/>
    <s v="IMPUESTO DE INDUSTRIA Y COMERCIO"/>
    <s v="Propios"/>
    <x v="1"/>
    <s v="CSF"/>
    <n v="6765000"/>
    <n v="0"/>
    <n v="6765000"/>
    <n v="0"/>
    <s v="IMPUESTO DE INDUSTRIA Y COMERCIO"/>
    <n v="37420"/>
    <s v="43120 "/>
    <s v="105120 "/>
    <s v="177920 "/>
    <s v="63954820 "/>
    <n v="0"/>
    <x v="0"/>
  </r>
  <r>
    <n v="27220"/>
    <n v="43909"/>
    <d v="2020-03-19T13:23:00"/>
    <s v="Gasto"/>
    <s v="Con Compromiso"/>
    <n v="200"/>
    <x v="3"/>
    <x v="69"/>
    <s v="ADQUISICIÓN DE BIENES Y SERVICIOS - SERVICIO DE GESTIÓN DOCUMENTAL - IMPLEMENTACIÓN DE UN SISTEMA DE GESTIÓN DOCUMENTAL EN EL IGAC A NIVEL   NACIONAL"/>
    <s v="Nación"/>
    <x v="0"/>
    <s v="CSF"/>
    <n v="423443240"/>
    <n v="-130796733"/>
    <n v="292646507"/>
    <n v="48204273"/>
    <s v="Prestación de servicios personales para la realización de los procesos archivísticos en archivos de gestión y archivo central, de acuerdo a las directrices de la entidad y las normas del Archivo General de la Nación."/>
    <n v="37220"/>
    <s v="80320, 80420, 80520, 80720, 80920, 81020, 81120, 81320, 81420, 81720, 81820, 81920, 82020, 82620, 83020, 83120, 85620, 86720, 94620, 94720, 94920, 95020, 95720 "/>
    <s v="282620, 282720, 283020, 283220, 283520, 283720, 283920, 290820, 291620, 291720, 291820, 291920, 292020, 293220, 305520, 309620, 314920 "/>
    <s v="620320, 620420, 620720, 620820, 621020, 621520, 621620, 625620, 626420, 626520, 626620, 626720, 626820, 626920, 638420, 638520, 646720 "/>
    <s v="205353820, 205353920, 205354220, 205354320, 205354820, 205355020, 205355120, 205595320, 206753020, 206754620, 206762820, 206766320, 206775620, 206776920, 212570220, 212580220, 216146620 "/>
    <n v="0"/>
    <x v="1"/>
  </r>
  <r>
    <n v="27320"/>
    <n v="43912"/>
    <d v="2020-03-22T20:24:00"/>
    <s v="Gasto"/>
    <s v="Con Compromiso"/>
    <n v="200"/>
    <x v="3"/>
    <x v="3"/>
    <s v="SUBSIDIO DE ALIMENTACIÓN"/>
    <s v="Nación"/>
    <x v="0"/>
    <s v="CSF"/>
    <n v="11581273"/>
    <n v="0"/>
    <n v="11581273"/>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26"/>
    <s v="PRIMA DE SERVICIO"/>
    <s v="Nación"/>
    <x v="0"/>
    <s v="CSF"/>
    <n v="4344917"/>
    <n v="0"/>
    <n v="4344917"/>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36"/>
    <s v="LICENCIAS DE MATERNIDAD Y PATERNIDAD (NO DE PENSIONES)"/>
    <s v="Nación"/>
    <x v="0"/>
    <s v="CSF"/>
    <n v="8697112"/>
    <n v="0"/>
    <n v="8697112"/>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4"/>
    <s v="SUELDO BÁSICO"/>
    <s v="Nación"/>
    <x v="0"/>
    <s v="CSF"/>
    <n v="937769371"/>
    <n v="0"/>
    <n v="937769371"/>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45"/>
    <s v="PRIMA TÉCNICA SALARIAL"/>
    <s v="Nación"/>
    <x v="0"/>
    <s v="CSF"/>
    <n v="12909183"/>
    <n v="0"/>
    <n v="12909183"/>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6"/>
    <s v="BONIFICACIÓN POR SERVICIOS PRESTADOS"/>
    <s v="Nación"/>
    <x v="0"/>
    <s v="CSF"/>
    <n v="18112031"/>
    <n v="0"/>
    <n v="18112031"/>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70"/>
    <s v="HORAS EXTRAS, DOMINICALES, FESTIVOS Y RECARGOS"/>
    <s v="Nación"/>
    <x v="0"/>
    <s v="CSF"/>
    <n v="4168622"/>
    <n v="0"/>
    <n v="4168622"/>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7"/>
    <s v="PRIMA DE VACACIONES"/>
    <s v="Nación"/>
    <x v="0"/>
    <s v="CSF"/>
    <n v="50591256"/>
    <n v="0"/>
    <n v="50591256"/>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10"/>
    <s v="SUELDO DE VACACIONES"/>
    <s v="Nación"/>
    <x v="0"/>
    <s v="CSF"/>
    <n v="44164659"/>
    <n v="0"/>
    <n v="44164659"/>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9"/>
    <s v="BONIFICACIÓN ESPECIAL DE RECREACIÓN"/>
    <s v="Nación"/>
    <x v="0"/>
    <s v="CSF"/>
    <n v="4173472"/>
    <n v="0"/>
    <n v="4173472"/>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8"/>
    <s v="PRIMA TÉCNICA NO SALARIAL"/>
    <s v="Nación"/>
    <x v="0"/>
    <s v="CSF"/>
    <n v="14220518"/>
    <n v="0"/>
    <n v="14220518"/>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21"/>
    <s v="INCAPACIDADES (NO DE PENSIONES)"/>
    <s v="Nación"/>
    <x v="0"/>
    <s v="CSF"/>
    <n v="3074201"/>
    <n v="0"/>
    <n v="3074201"/>
    <n v="234143"/>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5"/>
    <s v="AUXILIO DE TRANSPORTE "/>
    <s v="Nación"/>
    <x v="0"/>
    <s v="CSF"/>
    <n v="13521874"/>
    <n v="0"/>
    <n v="13521874"/>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39"/>
    <s v="INDEMNIZACIÓN POR VACACIONES"/>
    <s v="Nación"/>
    <x v="0"/>
    <s v="CSF"/>
    <n v="9201346"/>
    <n v="0"/>
    <n v="9201346"/>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42"/>
    <s v="PRIMA DE COORDINACIÓN"/>
    <s v="Nación"/>
    <x v="0"/>
    <s v="CSF"/>
    <n v="23064685"/>
    <n v="0"/>
    <n v="23064685"/>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420"/>
    <n v="43912"/>
    <d v="2020-03-22T20:32:00"/>
    <s v="Gasto"/>
    <s v="Con Compromiso"/>
    <n v="200"/>
    <x v="3"/>
    <x v="11"/>
    <s v="PENSIONES"/>
    <s v="Nación"/>
    <x v="0"/>
    <s v="CSF"/>
    <n v="110658400"/>
    <n v="0"/>
    <n v="1106584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4"/>
    <s v="CAJAS DE COMPENSACIÓN FAMILIAR"/>
    <s v="Nación"/>
    <x v="0"/>
    <s v="CSF"/>
    <n v="39818900"/>
    <n v="0"/>
    <n v="398189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5"/>
    <s v="APORTES AL ICBF"/>
    <s v="Nación"/>
    <x v="0"/>
    <s v="CSF"/>
    <n v="29866400"/>
    <n v="0"/>
    <n v="298664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3"/>
    <s v="APORTES AL SENA"/>
    <s v="Nación"/>
    <x v="0"/>
    <s v="CSF"/>
    <n v="19915600"/>
    <n v="0"/>
    <n v="199156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6"/>
    <s v="SALUD"/>
    <s v="Nación"/>
    <x v="0"/>
    <s v="CSF"/>
    <n v="78385600"/>
    <n v="0"/>
    <n v="783856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2"/>
    <s v="APORTES GENERALES AL SISTEMA DE RIESGOS LABORALES"/>
    <s v="Nación"/>
    <x v="0"/>
    <s v="CSF"/>
    <n v="9081800"/>
    <n v="0"/>
    <n v="90818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520"/>
    <n v="43914"/>
    <d v="2020-03-24T12:49:00"/>
    <s v="Gasto"/>
    <s v="Con Compromiso"/>
    <n v="300"/>
    <x v="9"/>
    <x v="40"/>
    <s v="ADQUISICIÓN DE BIENES Y SERVICIOS - SERVICIO DE INFORMACIÓN CARTOGRÁFICA ACTUALIZADO - LEVANTAMIENTO , GENERACIÓN Y ACTUALIZACIÓN DE LA RED GEODÉSICA Y LA CARTOGRAFÍA BÁSICA A NIVEL   NACIONAL"/>
    <s v="Propios"/>
    <x v="1"/>
    <s v="CSF"/>
    <n v="390000000"/>
    <n v="-6061633"/>
    <n v="383938367"/>
    <n v="0"/>
    <s v="Adquisición del seguro de casco avión y seguro vehículo aereo no tripulado que ampare los bienes e intereses patrimoniales del IGAC"/>
    <n v="38320"/>
    <s v="70920 "/>
    <s v="265820 "/>
    <s v="565920 "/>
    <s v="196769520 "/>
    <n v="0"/>
    <x v="1"/>
  </r>
  <r>
    <n v="27620"/>
    <n v="43916"/>
    <d v="2020-03-26T10:18:00"/>
    <s v="Gasto"/>
    <s v="Con Compromiso"/>
    <n v="510"/>
    <x v="2"/>
    <x v="23"/>
    <s v="ADQUISICIÓN DE BIENES Y SERVICIOS - SERVICIO DE AVALÚOS - ACTUALIZACIÓN  Y GESTIÓN CATASTRAL  NACIONAL"/>
    <s v="Propios"/>
    <x v="1"/>
    <s v="CSF"/>
    <n v="31807890"/>
    <n v="-8464833"/>
    <n v="23343057"/>
    <n v="0"/>
    <s v="PRESTACIÓN DE SERVICIOS PROFESIONALES PARA REALIZAR EL SEGUIMIENTO Y CONTROL A LA EJECUCIÓN DE AVALÚOS, INFORMES DE RENDIMIENTOS Y ESTADO DE LAS ACTIVIDADES TÉCNICAS DE LOS CONTRATOS DE AVALUÓS SUSCRITOS"/>
    <n v="37620"/>
    <s v="46320 "/>
    <s v="148820 "/>
    <s v="323020, 450420, 517120, 615420 "/>
    <s v="108777220, 142522620, 169683420, 205350920 "/>
    <n v="0"/>
    <x v="1"/>
  </r>
  <r>
    <n v="27720"/>
    <n v="43916"/>
    <d v="2020-03-26T10:20:00"/>
    <s v="Gasto"/>
    <s v="Con Compromiso"/>
    <n v="510"/>
    <x v="2"/>
    <x v="23"/>
    <s v="ADQUISICIÓN DE BIENES Y SERVICIOS - SERVICIO DE AVALÚOS - ACTUALIZACIÓN  Y GESTIÓN CATASTRAL  NACIONAL"/>
    <s v="Propios"/>
    <x v="1"/>
    <s v="CSF"/>
    <n v="23343057"/>
    <n v="-172912"/>
    <n v="23170145"/>
    <n v="0"/>
    <s v="PRESTACIÓN DE SERVICIOS PARA APOYAR LA ATENCIÓN Y TRÁMITE DE LAS SOLICITUDES DE AVALÚOS DE RESTITUCIÓN DE TIERRAS, RESPONDER REQUERIMIENTOS Y DEMÁS TAREAS ADMINISTRATIVAS RELACIONADAS CON LA EJECUCIÓN DE AVALÚOS"/>
    <n v="37720"/>
    <s v="46220 "/>
    <s v="143120 "/>
    <s v="315520, 405920, 523420, 614820 "/>
    <s v="104341020, 137754320, 170244020, 205350220 "/>
    <n v="0"/>
    <x v="1"/>
  </r>
  <r>
    <n v="27820"/>
    <n v="43916"/>
    <d v="2020-03-26T17:58:00"/>
    <s v="Gasto"/>
    <s v="Con Compromiso"/>
    <n v="200"/>
    <x v="3"/>
    <x v="51"/>
    <s v="PASTA O PULPA, PAPEL Y PRODUCTOS DE PAPEL; IMPRESOS Y ARTÍCULOS RELACIONADOS"/>
    <s v="Propios"/>
    <x v="1"/>
    <s v="CSF"/>
    <n v="90000000"/>
    <n v="10698780.800000001"/>
    <n v="100698780.8"/>
    <n v="0"/>
    <s v="Adquisición de productos derivados del papel, cartón y corrugados en Colombia"/>
    <n v="39820"/>
    <s v="92820 "/>
    <s v="-0"/>
    <s v="-0"/>
    <s v="-0"/>
    <n v="0"/>
    <x v="0"/>
  </r>
  <r>
    <n v="27920"/>
    <n v="43916"/>
    <d v="2020-03-26T18:05:00"/>
    <s v="Gasto"/>
    <s v="Con Compromiso"/>
    <n v="200"/>
    <x v="3"/>
    <x v="47"/>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n v="39720"/>
    <s v="56120 "/>
    <s v="199120 "/>
    <s v="449320, 549820, 639620 "/>
    <s v="143387520, 179869820, 216186420 "/>
    <n v="0"/>
    <x v="1"/>
  </r>
  <r>
    <n v="28020"/>
    <n v="43916"/>
    <d v="2020-03-26T18:07:00"/>
    <s v="Gasto"/>
    <s v="Con Compromiso"/>
    <n v="200"/>
    <x v="3"/>
    <x v="47"/>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n v="39620"/>
    <s v="48420 "/>
    <s v="167620 "/>
    <s v="342320, 450520, 548120, 645720 "/>
    <s v="115101020, 150578120, 185205520, 217642220 "/>
    <n v="0"/>
    <x v="1"/>
  </r>
  <r>
    <n v="28120"/>
    <n v="43916"/>
    <d v="2020-03-26T18:09:00"/>
    <s v="Gasto"/>
    <s v="Con Compromiso"/>
    <n v="200"/>
    <x v="3"/>
    <x v="71"/>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
    <n v="40220"/>
    <s v="45020 "/>
    <s v="-0"/>
    <s v="-0"/>
    <s v="-0"/>
    <n v="0"/>
    <x v="0"/>
  </r>
  <r>
    <n v="28220"/>
    <n v="43916"/>
    <d v="2020-03-26T18:12:00"/>
    <s v="Gasto"/>
    <s v="Generado"/>
    <n v="200"/>
    <x v="3"/>
    <x v="49"/>
    <s v="SERVICIOS DE SOPORTE"/>
    <s v="Propios"/>
    <x v="1"/>
    <s v="CSF"/>
    <n v="356956409"/>
    <n v="-250000000"/>
    <n v="106956409"/>
    <n v="106956409"/>
    <s v="adición contrato 22046 de 2018, Objeto: Prestación de servicio de vigilancia y seguridad privada para las instalaciones del Instituto Geográfico Agustín Codazzi a nivel nacional"/>
    <n v="40120"/>
    <s v="-0"/>
    <s v="-0"/>
    <s v="-0"/>
    <s v="-0"/>
    <n v="0"/>
    <x v="0"/>
  </r>
  <r>
    <n v="28320"/>
    <n v="43916"/>
    <d v="2020-03-26T18:18:00"/>
    <s v="Gasto"/>
    <s v="Con Compromiso"/>
    <n v="200"/>
    <x v="3"/>
    <x v="55"/>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n v="40020"/>
    <s v="56020 "/>
    <s v="176620 "/>
    <s v="391520, 412320, 523920, 627920 "/>
    <s v="131777620, 147714120, 174576620, 213403020 "/>
    <n v="0"/>
    <x v="1"/>
  </r>
  <r>
    <n v="28320"/>
    <n v="43916"/>
    <d v="2020-03-26T18:18:00"/>
    <s v="Gasto"/>
    <s v="Con Compromiso"/>
    <n v="200"/>
    <x v="3"/>
    <x v="44"/>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n v="40020"/>
    <s v="56020 "/>
    <s v="176620 "/>
    <s v="391520, 412320, 523920, 627920 "/>
    <s v="131777620, 147714120, 174576620, 213403020 "/>
    <n v="0"/>
    <x v="1"/>
  </r>
  <r>
    <n v="28320"/>
    <n v="43916"/>
    <d v="2020-03-26T18:18:00"/>
    <s v="Gasto"/>
    <s v="Con Compromiso"/>
    <n v="200"/>
    <x v="3"/>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n v="40020"/>
    <s v="56020 "/>
    <s v="176620 "/>
    <s v="391520, 412320, 523920, 627920 "/>
    <s v="131777620, 147714120, 174576620, 213403020 "/>
    <n v="0"/>
    <x v="1"/>
  </r>
  <r>
    <n v="28420"/>
    <n v="43916"/>
    <d v="2020-03-26T18:21:00"/>
    <s v="Gasto"/>
    <s v="Con Compromiso"/>
    <n v="200"/>
    <x v="3"/>
    <x v="25"/>
    <s v="ADQUISICIÓN DE BIENES Y SERVICIOS - SERVICIO DE IMPLEMENTACIÓN SISTEMAS DE GESTIÓN - FORTALECIMIENTO DE LA GESTIÓN INSTITUCIONAL DEL IGAC A NIVEL   NACIONAL"/>
    <s v="Propios"/>
    <x v="1"/>
    <s v="CSF"/>
    <n v="24269760"/>
    <n v="-6067440"/>
    <n v="18202320"/>
    <n v="0"/>
    <s v="restación de servicios profesionales para realizar los procesos de planeación y seguimiento al Plan de Acción de la Dirección Territorial Casanare, en el marco de los lineamientos institucionales vigentes."/>
    <n v="40320"/>
    <s v="73520 "/>
    <s v="269820 "/>
    <s v="604220, 639520 "/>
    <s v="199892720, 212665820 "/>
    <n v="0"/>
    <x v="1"/>
  </r>
  <r>
    <n v="28520"/>
    <n v="43916"/>
    <d v="2020-03-26T18:23:00"/>
    <s v="Gasto"/>
    <s v="Anulado"/>
    <n v="200"/>
    <x v="3"/>
    <x v="49"/>
    <s v="SERVICIOS DE SOPORTE"/>
    <s v="Nación"/>
    <x v="0"/>
    <s v="CSF"/>
    <n v="23343057"/>
    <n v="-23343057"/>
    <n v="0"/>
    <n v="0"/>
    <s v="Prestación de servicios personales para realizar actividades relacionadas con el parque automotor del Instituto a nivel nacional en el marco del Plan Estrátegico de Seguridad Vial "/>
    <n v="39920"/>
    <s v="-0"/>
    <s v="-0"/>
    <s v="-0"/>
    <s v="-0"/>
    <n v="0"/>
    <x v="0"/>
  </r>
  <r>
    <n v="28620"/>
    <n v="43917"/>
    <d v="2020-03-27T17:19:00"/>
    <s v="Gasto"/>
    <s v="Con Compromiso"/>
    <n v="200"/>
    <x v="3"/>
    <x v="62"/>
    <s v="AUXILIO DE CESANTÍAS "/>
    <s v="Nación"/>
    <x v="0"/>
    <s v="CSF"/>
    <n v="13990679"/>
    <n v="0"/>
    <n v="13990679"/>
    <n v="0"/>
    <s v="AUXILIO DE CESANTIAS MES DE MARZO"/>
    <n v="41020"/>
    <s v="44720 "/>
    <s v="114120 "/>
    <s v="249620 "/>
    <s v="73594720 "/>
    <n v="0"/>
    <x v="0"/>
  </r>
  <r>
    <n v="28720"/>
    <n v="43917"/>
    <d v="2020-03-27T18:17:00"/>
    <s v="Gasto"/>
    <s v="Con Compromiso"/>
    <n v="160"/>
    <x v="25"/>
    <x v="60"/>
    <s v="ADQUISICIÓN DE BIENES Y SERVICIOS - SERVICIOS DE INFORMACIÓN IMPLEMENTADOS - FORTALECIMIENTO DE LOS PROCESOS DE DIFUSIÓN Y ACCESO A LA INFORMACIÓN GEOGRÁFICA A NIVEL   NACIONAL"/>
    <s v="Nación"/>
    <x v="0"/>
    <s v="CSF"/>
    <n v="46686114"/>
    <n v="0"/>
    <n v="46686114"/>
    <n v="1383292"/>
    <s v="Prestación de servicios personales para desarrollar actividades de gestión y seguimiento a la comercialización de los productos y servicios generados por las áreas técnicas del instituto."/>
    <n v="40420"/>
    <s v="51220, 51320 "/>
    <s v="140120, 142520 "/>
    <s v="312020, 324220, 403220, 403520, 516520, 527520, 613520, 616620 "/>
    <s v="102229620, 107968020, 137601020, 137610920, 168399920, 171919120, 205348820, 205351520 "/>
    <n v="0"/>
    <x v="1"/>
  </r>
  <r>
    <n v="28820"/>
    <n v="43919"/>
    <d v="2020-03-29T14:39: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363372240"/>
    <n v="-15573096"/>
    <n v="347799144"/>
    <n v="0"/>
    <s v="Prestación de servicios para analizar, elaborar y consolidar la caracterización territorial para los municipios priorizados, desde cada uno de los procesos asignados y de conformidad con la metodología establecida."/>
    <n v="38420"/>
    <s v="47220, 47420, 47620, 48320, 48720, 55820 "/>
    <s v="169120, 170520, 171020, 171220, 174520, 203520 "/>
    <s v="344020, 345320, 345820, 346120, 390520, 456320, 456420, 465220, 465320, 465420, 465520, 465620, 554620, 555420, 555520, 556320, 556420, 556520 "/>
    <s v="118548420, 121110220, 122322120, 122329020, 131123920, 143880720, 143885120, 155746020, 155756120, 155756620, 155757220, 157537720, 185221320, 185478320, 185747520, 185748920, 186486620, 186488920 "/>
    <n v="0"/>
    <x v="1"/>
  </r>
  <r>
    <n v="28920"/>
    <n v="43919"/>
    <d v="2020-03-29T14:41: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n v="38520"/>
    <s v="47520, 48920, 49020, 53020, 53120 "/>
    <s v="148920, 151420, 155720, 165420, 166820 "/>
    <s v="327320, 332020, 332120, 339920, 341520, 412820, 447620, 448220, 456220, 456520, 537220, 538820, 541620, 551720, 602920, 643720, 644720, 644920, 645020, 645420 "/>
    <s v="109398720, 111140220, 111155620, 112287120, 113823620, 138965220, 139528320, 139753320, 143888020, 143942120, 173751620, 174340520, 175217120, 179872120, 198737320, 215218720, 215776220, 215791420, 215802120, 215888220 "/>
    <n v="0"/>
    <x v="1"/>
  </r>
  <r>
    <n v="29020"/>
    <n v="43919"/>
    <d v="2020-03-29T14:44: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45093813"/>
    <n v="-2576789"/>
    <n v="42517024"/>
    <n v="0"/>
    <s v="Prestación de servicios para organizar, estructurar e integrar la cartografía básica y temática requerida y generadas para las caracterizaciones territoriales de los municipios priorizados."/>
    <n v="38620"/>
    <s v="49320 "/>
    <s v="169920 "/>
    <s v="344720, 460520, 546820, 648620 "/>
    <s v="119699820, 150053120, 177912420, 217373020 "/>
    <n v="0"/>
    <x v="1"/>
  </r>
  <r>
    <n v="29120"/>
    <n v="43919"/>
    <d v="2020-03-29T14:47: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n v="38720"/>
    <s v="49620, 53320 "/>
    <s v="169820, 170220 "/>
    <s v="344620, 345020, 460020, 460220, 548920, 553620, 644120 "/>
    <s v="119701920, 120433920, 148526320, 148992620, 178687620, 183563220, 215716420 "/>
    <n v="0"/>
    <x v="1"/>
  </r>
  <r>
    <n v="29220"/>
    <n v="43919"/>
    <d v="2020-03-29T14:49: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24207615"/>
    <n v="-1469748"/>
    <n v="22737867"/>
    <n v="0"/>
    <s v="Prestación de servicios para la generalización de bases cartográficas requeridos para las caracterizaciones territoriales de los municipios priorizados."/>
    <n v="38820"/>
    <s v="49220 "/>
    <s v="175320 "/>
    <s v="391420, 464020, 603420 "/>
    <s v="131769720, 152798220, 198837720 "/>
    <n v="0"/>
    <x v="1"/>
  </r>
  <r>
    <n v="29320"/>
    <n v="43919"/>
    <d v="2020-03-29T14:5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3176492"/>
    <n v="62796802"/>
    <n v="0"/>
    <s v="Prestación de servicios para la formulación, revisión, control y seguimiento de los proyectos de la Subdirección de Geografía y Cartografía, asi como adelantar las acciones que se requiera para el cumplimiento de los compromisos del IGAC "/>
    <n v="38920"/>
    <s v="52320 "/>
    <s v="158020 "/>
    <s v="332920, 457820, 541320, 625820 "/>
    <s v="110975220, 145446520, 175796020, 207471320 "/>
    <n v="0"/>
    <x v="1"/>
  </r>
  <r>
    <n v="29420"/>
    <n v="43919"/>
    <d v="2020-03-29T14:53:00"/>
    <s v="Gasto"/>
    <s v="Con Compromiso"/>
    <n v="300"/>
    <x v="9"/>
    <x v="68"/>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n v="39020"/>
    <s v="46720 "/>
    <s v="148420 "/>
    <s v="326520, 406320, 541520, 648820 "/>
    <s v="109551920, 137805520, 175796920, 217381920 "/>
    <n v="0"/>
    <x v="1"/>
  </r>
  <r>
    <n v="29520"/>
    <n v="43919"/>
    <d v="2020-03-29T14:55: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n v="39120"/>
    <s v="48220 "/>
    <s v="155820 "/>
    <s v="327420, 408220, 524620, 629620 "/>
    <s v="109538320, 145467220, 174574920, 213393420 "/>
    <n v="0"/>
    <x v="1"/>
  </r>
  <r>
    <n v="29620"/>
    <n v="43919"/>
    <d v="2020-03-29T15:00: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n v="39220"/>
    <s v="47320 "/>
    <s v="167820 "/>
    <s v="342520, 461720, 524020, 619420 "/>
    <s v="115740920, 150167720, 171119920, 207309320 "/>
    <n v="0"/>
    <x v="1"/>
  </r>
  <r>
    <n v="29720"/>
    <n v="43919"/>
    <d v="2020-03-29T15:02: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n v="39320"/>
    <s v="55120 "/>
    <s v="165020 "/>
    <s v="339620, 412020, 552820, 623420 "/>
    <s v="112256220, 139036520, 180508520, 205356820 "/>
    <n v="0"/>
    <x v="1"/>
  </r>
  <r>
    <n v="29820"/>
    <n v="43919"/>
    <d v="2020-03-29T15:04:00"/>
    <s v="Gasto"/>
    <s v="Con Compromiso"/>
    <n v="300"/>
    <x v="9"/>
    <x v="68"/>
    <s v="ADQUISICIÓN DE BIENES Y SERVICIOS - SERVICIOS DE INFORMACIÓN GEODÉSICA ACTUALIZADO - LEVANTAMIENTO , GENERACIÓN Y ACTUALIZACIÓN DE LA RED GEODÉSICA Y LA CARTOGRAFÍA BÁSICA A NIVEL   NACIONAL"/>
    <s v="Nación"/>
    <x v="0"/>
    <s v="CSF"/>
    <n v="117717006"/>
    <n v="-23543401"/>
    <n v="94173605"/>
    <n v="0"/>
    <s v="Prestación de servicios para orientar la operación técnica de los proyectos misionales de la Subdirección de Geografía y Cartografía"/>
    <n v="39520"/>
    <s v="47020 "/>
    <s v="171920 "/>
    <s v="346720, 449820, 548420, 650220 "/>
    <s v="126863820, 143391020, 178986720, 217690120 "/>
    <n v="0"/>
    <x v="1"/>
  </r>
  <r>
    <n v="29920"/>
    <n v="43921"/>
    <d v="2020-03-31T08:58:00"/>
    <s v="Gasto"/>
    <s v="Con Compromiso"/>
    <n v="300"/>
    <x v="9"/>
    <x v="74"/>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n v="40520"/>
    <s v="54120 "/>
    <s v="167320 "/>
    <s v="341720, 410620, 546620, 640420 "/>
    <s v="113842120, 138827920, 178137020, 213408020 "/>
    <n v="0"/>
    <x v="1"/>
  </r>
  <r>
    <n v="30020"/>
    <n v="43921"/>
    <d v="2020-03-31T09:0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n v="40620"/>
    <s v="49720 "/>
    <s v="161720 "/>
    <s v="336220, 408720, 533620, 632520 "/>
    <s v="112065720, 138221620, 172895220, 208444620 "/>
    <n v="0"/>
    <x v="1"/>
  </r>
  <r>
    <n v="30120"/>
    <n v="43921"/>
    <d v="2020-03-31T09:03: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0"/>
    <n v="91395104"/>
    <n v="0"/>
    <s v="Prestación de servicios profesionales para realizar los diagnósticos de los límites de las entidades territoriales."/>
    <n v="40720"/>
    <s v="51420, 52020, 52220, 52720 "/>
    <s v="161220, 165220, 165820, 166120 "/>
    <s v="336120, 339520, 340320, 340420, 451520, 451620, 451720, 452120, 531820, 532320, 532420, 545720, 629220, 632420, 632620, 637520 "/>
    <s v="112039420, 112245220, 112340220, 112360220, 142539220, 142540720, 142553520, 143391920, 172247420, 172402520, 172403220, 177497220, 207835620, 208443820, 208445120, 212502220 "/>
    <n v="0"/>
    <x v="1"/>
  </r>
  <r>
    <n v="30220"/>
    <n v="43921"/>
    <d v="2020-03-31T09:04: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n v="40820"/>
    <s v="50920, 51120, 51520, 51820, 53520 "/>
    <s v="159620, 160120, 160520, 160920, 162220 "/>
    <s v="334320, 334720, 334820, 335520, 336820, 408420, 408820, 409020, 410320, 452220, 531720, 532520, 534320, 538320, 553020, 618020, 618420, 618520, 621720, 640620 "/>
    <s v="111471820, 111480220, 111586120, 111595620, 112141020, 138189520, 138252720, 138271720, 138815820, 143392720, 171931220, 172405920, 173067620, 174330620, 180530720, 205352520, 205352820, 205352920, 205354620, 213130920 "/>
    <n v="0"/>
    <x v="1"/>
  </r>
  <r>
    <n v="30320"/>
    <n v="43921"/>
    <d v="2020-03-31T09:06: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
    <n v="40920"/>
    <s v="56420 "/>
    <s v="205520 "/>
    <s v="458420, 538020, 635520 "/>
    <s v="147439220, 174321820, 210901620 "/>
    <n v="0"/>
    <x v="1"/>
  </r>
  <r>
    <n v="30420"/>
    <n v="43924"/>
    <d v="2020-04-03T16:25: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46686114"/>
    <n v="-3458230"/>
    <n v="43227884"/>
    <n v="0"/>
    <s v="Prestación de servicios para realizar la evaluación y procesamiento inicial de las fotografías aéreas e imágenes adquiridas y gestionadas por el IGAC"/>
    <n v="41420"/>
    <s v="55920, 56320 "/>
    <s v="189220, 198520 "/>
    <s v="406020, 448720, 543220, 544020, 634220, 634320 "/>
    <s v="137783920, 139839420, 176290220, 177055320, 209008320, 209070620 "/>
    <n v="0"/>
    <x v="1"/>
  </r>
  <r>
    <n v="30520"/>
    <n v="43924"/>
    <d v="2020-04-03T16:26: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5704873"/>
    <n v="-2384081"/>
    <n v="23320792"/>
    <n v="0"/>
    <s v="Prestación de servicios profesionales para realizar la programación seguimiento y evaluación tecnica de las operaciones de control terrestre, clasificacion de campo y levantamiento topográficos."/>
    <n v="41320"/>
    <s v="57420 "/>
    <s v="205720 "/>
    <s v="458620, 603820 "/>
    <s v="147432820, 199877220 "/>
    <n v="0"/>
    <x v="1"/>
  </r>
  <r>
    <n v="30620"/>
    <n v="43926"/>
    <d v="2020-04-05T16:20: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90963141"/>
    <n v="-3567182"/>
    <n v="87395959"/>
    <n v="0"/>
    <s v="Prestación de servicios profesionales para realizar las actividades de apoyo estratégico para el desarrollo de los proyectos de la Oficina CIAF. "/>
    <n v="41720"/>
    <s v="55020 "/>
    <s v="207720 "/>
    <s v="460420, 461320, 552920 "/>
    <s v="150133020, 150213420, 182910620 "/>
    <n v="0"/>
    <x v="1"/>
  </r>
  <r>
    <n v="30720"/>
    <n v="43926"/>
    <d v="2020-04-05T16:2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62308111"/>
    <n v="-1710419"/>
    <n v="60597692"/>
    <n v="0"/>
    <s v="Prestación de servicios profesionales para articular los procesos de formación en tecnologías geoespaciales, en el marco de los proyectos desarrollados por la oficina CIAF. "/>
    <n v="41820"/>
    <s v="56720 "/>
    <s v="211220 "/>
    <s v="463520, 550320 "/>
    <s v="152732920, 179418520 "/>
    <n v="0"/>
    <x v="1"/>
  </r>
  <r>
    <n v="30820"/>
    <n v="43926"/>
    <d v="2020-04-05T16:42:00"/>
    <s v="Gasto"/>
    <s v="Con Compromiso"/>
    <n v="200"/>
    <x v="3"/>
    <x v="71"/>
    <s v="SERVICIOS DE MANTENIMIENTO, REPARACIÓN E INSTALACIÓN (EXCEPTO SERVICIOS DE CONSTRUCCIÓN)"/>
    <s v="Propios"/>
    <x v="1"/>
    <s v="CSF"/>
    <n v="39000000"/>
    <n v="-14000000"/>
    <n v="25000000"/>
    <n v="7219996"/>
    <s v="Prestación de servicios para realizar el mantenimiento preventivo y correctivo con suministro de repuestos para los relojes que se encuentra en el IGAC."/>
    <n v="41120"/>
    <s v="97920 "/>
    <s v="-0"/>
    <s v="-0"/>
    <s v="-0"/>
    <n v="0"/>
    <x v="0"/>
  </r>
  <r>
    <n v="30920"/>
    <n v="43926"/>
    <d v="2020-04-05T16:44:00"/>
    <s v="Gasto"/>
    <s v="Con Compromiso"/>
    <n v="200"/>
    <x v="3"/>
    <x v="75"/>
    <s v="MAQUINARIA DE OFICINA, CONTABILIDAD E INFORMÁTICA"/>
    <s v="Propios"/>
    <x v="1"/>
    <s v="CSF"/>
    <n v="35000000"/>
    <n v="-26261830"/>
    <n v="8738170"/>
    <n v="0"/>
    <s v="Adquisición de certificados digitales_x0009__x0009__x0009__x0009__x0009__x0009__x0009__x0009__x0009__x0009__x0009__x0009__x0009__x0009__x0009__x0009__x0009__x0009_"/>
    <n v="41220"/>
    <s v="68820 "/>
    <s v="-0"/>
    <s v="-0"/>
    <s v="-0"/>
    <n v="0"/>
    <x v="0"/>
  </r>
  <r>
    <n v="30920"/>
    <n v="43926"/>
    <d v="2020-04-05T16:44:00"/>
    <s v="Gasto"/>
    <s v="Con Compromiso"/>
    <n v="200"/>
    <x v="3"/>
    <x v="75"/>
    <s v="MAQUINARIA DE OFICINA, CONTABILIDAD E INFORMÁTICA"/>
    <s v="Nación"/>
    <x v="0"/>
    <s v="CSF"/>
    <n v="0"/>
    <n v="0"/>
    <n v="0"/>
    <n v="0"/>
    <s v="Adquisición de certificados digitales_x0009__x0009__x0009__x0009__x0009__x0009__x0009__x0009__x0009__x0009__x0009__x0009__x0009__x0009__x0009__x0009__x0009__x0009_"/>
    <n v="41220"/>
    <s v="68820 "/>
    <s v="-0"/>
    <s v="-0"/>
    <s v="-0"/>
    <n v="0"/>
    <x v="0"/>
  </r>
  <r>
    <n v="31020"/>
    <n v="43928"/>
    <d v="2020-04-07T15:28:00"/>
    <s v="Gasto"/>
    <s v="Con Compromiso"/>
    <n v="200"/>
    <x v="3"/>
    <x v="47"/>
    <s v="ADQUISICIÓN DE BIENES Y SERVICIOS - SERVICIOS TECNOLÓGICOS - FORTALECIMIENTO DE LA GESTIÓN INSTITUCIONAL DEL IGAC A NIVEL   NACIONAL"/>
    <s v="Nación"/>
    <x v="0"/>
    <s v="CSF"/>
    <n v="0"/>
    <n v="417524153"/>
    <n v="417524153"/>
    <n v="13591932"/>
    <s v="Contratar la renovación de garantías de la plataforma FORTINET"/>
    <n v="41920"/>
    <s v="99020 "/>
    <s v="-0"/>
    <s v="-0"/>
    <s v="-0"/>
    <n v="0"/>
    <x v="1"/>
  </r>
  <r>
    <n v="31020"/>
    <n v="43928"/>
    <d v="2020-04-07T15:28:00"/>
    <s v="Gasto"/>
    <s v="Con Compromiso"/>
    <n v="200"/>
    <x v="3"/>
    <x v="47"/>
    <s v="ADQUISICIÓN DE BIENES Y SERVICIOS - SERVICIOS TECNOLÓGICOS - FORTALECIMIENTO DE LA GESTIÓN INSTITUCIONAL DEL IGAC A NIVEL   NACIONAL"/>
    <s v="Propios"/>
    <x v="1"/>
    <s v="CSF"/>
    <n v="417524153"/>
    <n v="-417524153"/>
    <n v="0"/>
    <n v="0"/>
    <s v="Contratar la renovación de garantías de la plataforma FORTINET"/>
    <n v="41920"/>
    <s v="99020 "/>
    <s v="-0"/>
    <s v="-0"/>
    <s v="-0"/>
    <n v="0"/>
    <x v="1"/>
  </r>
  <r>
    <n v="31120"/>
    <n v="43928"/>
    <d v="2020-04-07T15:3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0"/>
    <n v="21236040"/>
    <n v="0"/>
    <s v="Prestación de servicios profesionales para la elaboración de cartografía de cobertura y uso de la tierra o geomorfología de acuerdo a los lineamientos y metas de la Subdirección de Agrología."/>
    <n v="25620"/>
    <s v="50120 "/>
    <s v="143220 "/>
    <s v="315620, 450920, 530020, 633920 "/>
    <s v="104358620, 142533620, 172317020, 209054120 "/>
    <n v="0"/>
    <x v="1"/>
  </r>
  <r>
    <n v="31220"/>
    <n v="43928"/>
    <d v="2020-04-07T15: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n v="25920"/>
    <s v="52520 "/>
    <s v="143520 "/>
    <s v="316020, 397520, 519720, 628720 "/>
    <s v="104500420, 135776220, 169409120, 207800120 "/>
    <n v="0"/>
    <x v="1"/>
  </r>
  <r>
    <n v="31320"/>
    <n v="43935"/>
    <d v="2020-04-14T10:03:00"/>
    <s v="Gasto"/>
    <s v="Generado"/>
    <n v="200"/>
    <x v="3"/>
    <x v="47"/>
    <s v="ADQUISICIÓN DE BIENES Y SERVICIOS - SERVICIOS TECNOLÓGICOS - FORTALECIMIENTO DE LA GESTIÓN INSTITUCIONAL DEL IGAC A NIVEL   NACIONAL"/>
    <s v="Nación"/>
    <x v="0"/>
    <s v="CSF"/>
    <n v="0"/>
    <n v="179217307"/>
    <n v="179217307"/>
    <n v="179217307"/>
    <s v="CONTRATAR LA RENOVACIÓN Y SOPORTE DEL SISTEMA DE BALANCEADORES F5 DE LA ENTIDAD DE CONFORMIDAD CON LAS ESPECIFICACIONES TÉCNICAS"/>
    <n v="42620"/>
    <s v="-0"/>
    <s v="-0"/>
    <s v="-0"/>
    <s v="-0"/>
    <n v="0"/>
    <x v="1"/>
  </r>
  <r>
    <n v="31320"/>
    <n v="43935"/>
    <d v="2020-04-14T10:03:00"/>
    <s v="Gasto"/>
    <s v="Generado"/>
    <n v="200"/>
    <x v="3"/>
    <x v="47"/>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n v="42620"/>
    <s v="-0"/>
    <s v="-0"/>
    <s v="-0"/>
    <s v="-0"/>
    <n v="0"/>
    <x v="1"/>
  </r>
  <r>
    <n v="31320"/>
    <n v="43935"/>
    <d v="2020-04-14T10:03:00"/>
    <s v="Gasto"/>
    <s v="Generado"/>
    <n v="200"/>
    <x v="3"/>
    <x v="76"/>
    <s v="ADQUISICIÓN DE BIENES Y SERVICIOS - SERVICIOS DE INFORMACIÓN IMPLEMENTADOS - IMPLEMENTACIÓN DE UN SISTEMA DE GESTIÓN DOCUMENTAL EN EL IGAC A NIVEL   NACIONAL"/>
    <s v="Nación"/>
    <x v="0"/>
    <s v="CSF"/>
    <n v="0"/>
    <n v="250000000"/>
    <n v="250000000"/>
    <n v="250000000"/>
    <s v="CONTRATAR LA RENOVACIÓN Y SOPORTE DEL SISTEMA DE BALANCEADORES F5 DE LA ENTIDAD DE CONFORMIDAD CON LAS ESPECIFICACIONES TÉCNICAS"/>
    <n v="42620"/>
    <s v="-0"/>
    <s v="-0"/>
    <s v="-0"/>
    <s v="-0"/>
    <n v="0"/>
    <x v="1"/>
  </r>
  <r>
    <n v="31420"/>
    <n v="43936"/>
    <d v="2020-04-15T14:44: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0"/>
    <n v="24269760"/>
    <n v="0"/>
    <s v="Prestación de servicios profesionales para evaluar el impacto del cambio de uso de la tierra en las propiedades de los suelos de los proyectos de la Subdirección de Agrología"/>
    <n v="42320"/>
    <s v="57320 "/>
    <s v="179820 "/>
    <s v="394420, 534220, 613620 "/>
    <s v="134971620, 173066720, 205349020 "/>
    <n v="0"/>
    <x v="1"/>
  </r>
  <r>
    <n v="31520"/>
    <n v="43936"/>
    <d v="2020-04-15T14:48: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0"/>
    <n v="33114736"/>
    <n v="0"/>
    <s v="Prestación de servicios profesionales para realizar  las áreas homogéneas de tierras a nivel nacional, y elaborar y ajustar su metodología con fines multiproposito."/>
    <n v="42220"/>
    <s v="56220 "/>
    <s v="194620 "/>
    <s v="451320, 532720, 641420 "/>
    <s v="142537620, 172486120, 213218420 "/>
    <n v="0"/>
    <x v="1"/>
  </r>
  <r>
    <n v="31620"/>
    <n v="43936"/>
    <d v="2020-04-15T14:5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n v="42020"/>
    <s v="54020, 54520, 54920 "/>
    <s v="149320, 156320, 157220 "/>
    <s v="323420, 327920, 330520, 394520, 394620, 394720, 517720, 519520, 520020, 632920, 633220, 633420 "/>
    <s v="108801320, 109872920, 110660220, 134972820, 134979620, 134985220, 169397120, 169694720, 169801920, 208952120, 208954620, 208973020 "/>
    <n v="0"/>
    <x v="1"/>
  </r>
  <r>
    <n v="31720"/>
    <n v="43936"/>
    <d v="2020-04-15T14:5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0"/>
    <n v="15397936"/>
    <n v="0"/>
    <s v="Prestación de servicios personales para realizar la digitación de la información recolectada en campo  en levantamiento de suelos y en el mapa nacional de suelos de Colombia, acorde con los estándares de control de calidad de la entidad. "/>
    <n v="42520"/>
    <s v="58120 "/>
    <s v="181820 "/>
    <s v="395620, 517620, 605020 "/>
    <s v="135122420, 169693420, 199943520 "/>
    <n v="0"/>
    <x v="1"/>
  </r>
  <r>
    <n v="31820"/>
    <n v="43936"/>
    <d v="2020-04-15T15:04: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965246"/>
    <n v="32148890"/>
    <n v="0"/>
    <s v="Prestación de servicios profesionales para realizar la gestión social para garantizar el trabajo de campo del levantamiento de suelos que adelanta la Subdirección de Agrología"/>
    <n v="42420"/>
    <s v="55620, 60920 "/>
    <s v="201520 "/>
    <s v="456020, 540620 "/>
    <s v="143891820, 174739820 "/>
    <n v="0"/>
    <x v="1"/>
  </r>
  <r>
    <n v="31920"/>
    <n v="43937"/>
    <d v="2020-04-16T15:52:00"/>
    <s v="Gasto"/>
    <s v="Anulado"/>
    <n v="500"/>
    <x v="1"/>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n v="42720"/>
    <s v="-0"/>
    <s v="-0"/>
    <s v="-0"/>
    <s v="-0"/>
    <n v="0"/>
    <x v="1"/>
  </r>
  <r>
    <n v="32020"/>
    <n v="43937"/>
    <d v="2020-04-16T15:56:00"/>
    <s v="Gasto"/>
    <s v="Anulado"/>
    <n v="500"/>
    <x v="1"/>
    <x v="22"/>
    <s v="ADQUISICIÓN DE BIENES Y SERVICIOS - SERVICIO DE INFORMACIÓN CATASTRAL - ACTUALIZACIÓN  Y GESTIÓN CATASTRAL  NACIONAL"/>
    <s v="Propios"/>
    <x v="1"/>
    <s v="CSF"/>
    <n v="58399110"/>
    <n v="-58399110"/>
    <n v="0"/>
    <n v="0"/>
    <s v="_x0009_Prestación de servicios profesionales para desarrollar los análisis económicos y financieros para establecer las mejores prácticas y fuente de información en el desarrollo de metodologías masivas de valoración de predios  a partir de fuentes secunda"/>
    <n v="42820"/>
    <s v="-0"/>
    <s v="-0"/>
    <s v="-0"/>
    <s v="-0"/>
    <n v="0"/>
    <x v="1"/>
  </r>
  <r>
    <n v="32120"/>
    <n v="43941"/>
    <d v="2020-04-20T10:38: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n v="42920"/>
    <s v="57220 "/>
    <s v="208220 "/>
    <s v="462520, 550520 "/>
    <s v="151539220, 179875620 "/>
    <n v="0"/>
    <x v="1"/>
  </r>
  <r>
    <n v="32220"/>
    <n v="43941"/>
    <d v="2020-04-20T10:42:00"/>
    <s v="Gasto"/>
    <s v="Con Compromiso"/>
    <n v="300"/>
    <x v="9"/>
    <x v="40"/>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_x0009__x0009__x0009__x0009__x0009__x0009__x0009__x0009__x0009__x0009__x0009__x0009__x0009__x0009__x0009__x0009__x0009__x0009_"/>
    <n v="43220"/>
    <s v="56920, 57020 "/>
    <s v="190920, 193520 "/>
    <s v="408920, 449920, 545420, 546720, 646520 "/>
    <s v="138259220, 142511920, 177495320, 177910820, 216101620 "/>
    <n v="0"/>
    <x v="1"/>
  </r>
  <r>
    <n v="32320"/>
    <n v="43942"/>
    <d v="2020-04-21T14:33:00"/>
    <s v="Gasto"/>
    <s v="Con Compromiso"/>
    <n v="300"/>
    <x v="9"/>
    <x v="68"/>
    <s v="ADQUISICIÓN DE BIENES Y SERVICIOS - SERVICIOS DE INFORMACIÓN GEODÉSICA ACTUALIZADO - LEVANTAMIENTO , GENERACIÓN Y ACTUALIZACIÓN DE LA RED GEODÉSICA Y LA CARTOGRAFÍA BÁSICA A NIVEL   NACIONAL"/>
    <s v="Nación"/>
    <x v="0"/>
    <s v="CSF"/>
    <n v="38633859"/>
    <n v="0"/>
    <n v="38633859"/>
    <n v="13797807"/>
    <s v="Prestación de servicios profesionales para la evaluación el control y seguimiento al funcionamiento y modernización efectiva de la red nacional MAGNA- ECO  e implementación del GNSS en tiempo real "/>
    <n v="43320"/>
    <s v="82920 "/>
    <s v="288820 "/>
    <s v="622620 "/>
    <s v="205356320 "/>
    <n v="0"/>
    <x v="1"/>
  </r>
  <r>
    <n v="32420"/>
    <n v="43942"/>
    <d v="2020-04-21T14:35:00"/>
    <s v="Gasto"/>
    <s v="Con Compromiso"/>
    <n v="300"/>
    <x v="9"/>
    <x v="68"/>
    <s v="ADQUISICIÓN DE BIENES Y SERVICIOS - SERVICIOS DE INFORMACIÓN GEODÉSICA ACTUALIZADO - LEVANTAMIENTO , GENERACIÓN Y ACTUALIZACIÓN DE LA RED GEODÉSICA Y LA CARTOGRAFÍA BÁSICA A NIVEL   NACIONAL"/>
    <s v="Nación"/>
    <x v="0"/>
    <s v="CSF"/>
    <n v="26656905"/>
    <n v="0"/>
    <n v="26656905"/>
    <n v="8377884"/>
    <s v="Prestación de servicios profesionales para el apoyo en la gestión de procesamiento de estaciones de funcionamiento continuo y control de calidad en la obtención de coordenadas semanales para sirgas  "/>
    <n v="43420"/>
    <s v="77920 "/>
    <s v="274520 "/>
    <s v="608720, 627020 "/>
    <s v="200817120, 206838620 "/>
    <n v="0"/>
    <x v="1"/>
  </r>
  <r>
    <n v="32520"/>
    <n v="43942"/>
    <d v="2020-04-21T14:36:00"/>
    <s v="Gasto"/>
    <s v="Con Compromiso"/>
    <n v="300"/>
    <x v="9"/>
    <x v="68"/>
    <s v="ADQUISICIÓN DE BIENES Y SERVICIOS - SERVICIOS DE INFORMACIÓN GEODÉSICA ACTUALIZADO - LEVANTAMIENTO , GENERACIÓN Y ACTUALIZACIÓN DE LA RED GEODÉSICA Y LA CARTOGRAFÍA BÁSICA A NIVEL   NACIONAL"/>
    <s v="Nación"/>
    <x v="0"/>
    <s v="CSF"/>
    <n v="48415229"/>
    <n v="0"/>
    <n v="48415229"/>
    <n v="34582306"/>
    <s v="Prestación de servicio para realizar actividades de mantenimiento, materialización y calculo de redes geodésicas locales y estaciones de mantenimiento continuo."/>
    <n v="43520"/>
    <s v="90220 "/>
    <s v="-0"/>
    <s v="-0"/>
    <s v="-0"/>
    <n v="0"/>
    <x v="1"/>
  </r>
  <r>
    <n v="32620"/>
    <n v="43942"/>
    <d v="2020-04-21T14:38:00"/>
    <s v="Gasto"/>
    <s v="Generado"/>
    <n v="300"/>
    <x v="9"/>
    <x v="68"/>
    <s v="ADQUISICIÓN DE BIENES Y SERVICIOS - SERVICIOS DE INFORMACIÓN GEODÉSICA ACTUALIZADO - LEVANTAMIENTO , GENERACIÓN Y ACTUALIZACIÓN DE LA RED GEODÉSICA Y LA CARTOGRAFÍA BÁSICA A NIVEL   NACIONAL"/>
    <s v="Nación"/>
    <x v="0"/>
    <s v="CSF"/>
    <n v="24207615"/>
    <n v="0"/>
    <n v="24207615"/>
    <n v="24207615"/>
    <s v="Prestación de servicio para realizar la revisión y reparación de los componentes eléctricos y electrónicos de las estaciones MAGNA-ECO para su instalación en campo"/>
    <n v="43620"/>
    <s v="-0"/>
    <s v="-0"/>
    <s v="-0"/>
    <s v="-0"/>
    <n v="0"/>
    <x v="1"/>
  </r>
  <r>
    <n v="32720"/>
    <n v="43942"/>
    <d v="2020-04-21T14:39:00"/>
    <s v="Gasto"/>
    <s v="Con Compromiso"/>
    <n v="300"/>
    <x v="9"/>
    <x v="68"/>
    <s v="ADQUISICIÓN DE BIENES Y SERVICIOS - SERVICIOS DE INFORMACIÓN GEODÉSICA ACTUALIZADO - LEVANTAMIENTO , GENERACIÓN Y ACTUALIZACIÓN DE LA RED GEODÉSICA Y LA CARTOGRAFÍA BÁSICA A NIVEL   NACIONAL"/>
    <s v="Nación"/>
    <x v="0"/>
    <s v="CSF"/>
    <n v="24207615"/>
    <n v="0"/>
    <n v="24207615"/>
    <n v="8645577"/>
    <s v="Prestación de servicios profesionales para el seguimiento al proceso de implementación de los servicios NTRIP VRS "/>
    <n v="43720"/>
    <s v="86520 "/>
    <s v="-0"/>
    <s v="-0"/>
    <s v="-0"/>
    <n v="0"/>
    <x v="1"/>
  </r>
  <r>
    <n v="32820"/>
    <n v="43942"/>
    <d v="2020-04-21T14:41:00"/>
    <s v="Gasto"/>
    <s v="Con Compromiso"/>
    <n v="300"/>
    <x v="9"/>
    <x v="68"/>
    <s v="ADQUISICIÓN DE BIENES Y SERVICIOS - SERVICIOS DE INFORMACIÓN GEODÉSICA ACTUALIZADO - LEVANTAMIENTO , GENERACIÓN Y ACTUALIZACIÓN DE LA RED GEODÉSICA Y LA CARTOGRAFÍA BÁSICA A NIVEL   NACIONAL"/>
    <s v="Nación"/>
    <x v="0"/>
    <s v="CSF"/>
    <n v="38633859"/>
    <n v="0"/>
    <n v="38633859"/>
    <n v="13797807"/>
    <s v="Prestación de servicios profesionales para realizar la gestión control y seguimiento del sistema de referencia geodecico nacional con GNSS (sistema global navegacion por satelite)"/>
    <n v="43820"/>
    <s v="81520 "/>
    <s v="288920 "/>
    <s v="622820 "/>
    <s v="205356520 "/>
    <n v="0"/>
    <x v="1"/>
  </r>
  <r>
    <n v="32920"/>
    <n v="43942"/>
    <d v="2020-04-21T14:43:00"/>
    <s v="Gasto"/>
    <s v="Con Compromiso"/>
    <n v="300"/>
    <x v="9"/>
    <x v="68"/>
    <s v="ADQUISICIÓN DE BIENES Y SERVICIOS - SERVICIOS DE INFORMACIÓN GEODÉSICA ACTUALIZADO - LEVANTAMIENTO , GENERACIÓN Y ACTUALIZACIÓN DE LA RED GEODÉSICA Y LA CARTOGRAFÍA BÁSICA A NIVEL   NACIONAL"/>
    <s v="Nación"/>
    <x v="0"/>
    <s v="CSF"/>
    <n v="56629440"/>
    <n v="0"/>
    <n v="56629440"/>
    <n v="39438360"/>
    <s v="Prestación de servicios profesionales para realizar las actividades de cálculo de proyectos GNSS"/>
    <n v="43920"/>
    <s v="85120 "/>
    <s v="292220 "/>
    <s v="-0"/>
    <s v="-0"/>
    <n v="0"/>
    <x v="1"/>
  </r>
  <r>
    <n v="33020"/>
    <n v="43942"/>
    <d v="2020-04-21T14:45:00"/>
    <s v="Gasto"/>
    <s v="Generado"/>
    <n v="300"/>
    <x v="9"/>
    <x v="68"/>
    <s v="ADQUISICIÓN DE BIENES Y SERVICIOS - SERVICIOS DE INFORMACIÓN GEODÉSICA ACTUALIZADO - LEVANTAMIENTO , GENERACIÓN Y ACTUALIZACIÓN DE LA RED GEODÉSICA Y LA CARTOGRAFÍA BÁSICA A NIVEL   NACIONAL"/>
    <s v="Nación"/>
    <x v="0"/>
    <s v="CSF"/>
    <n v="28318720"/>
    <n v="-4000"/>
    <n v="28314720"/>
    <n v="28314720"/>
    <s v="Prestación de servicios para mantener y gestionar la actualización de la información geodesica disponible al usuario según las especificaciones y procedimientos técnicos"/>
    <n v="44020"/>
    <s v="-0"/>
    <s v="-0"/>
    <s v="-0"/>
    <s v="-0"/>
    <n v="0"/>
    <x v="1"/>
  </r>
  <r>
    <n v="33120"/>
    <n v="43944"/>
    <d v="2020-04-23T15:09:00"/>
    <s v="Gasto"/>
    <s v="Con Compromiso"/>
    <n v="200"/>
    <x v="3"/>
    <x v="50"/>
    <s v="SERVICIOS DE FABRICACIÓN DE INSUMOS FÍSICOS QUE SON PROPIEDAD DE OTROS"/>
    <s v="Propios"/>
    <x v="1"/>
    <s v="CSF"/>
    <n v="93180205"/>
    <n v="0"/>
    <n v="93180205"/>
    <n v="0"/>
    <s v="Adquisición de elementos de Protección Personal (EPP) para la protección de los colaboradores del IGAC a nivel nacional en el marco de la emergencia declarada&quot; COVD-19&quot;"/>
    <n v="47820"/>
    <s v="56820 "/>
    <s v="170820 "/>
    <s v="345620, 454420 "/>
    <s v="122281020, 147442620 "/>
    <n v="0"/>
    <x v="0"/>
  </r>
  <r>
    <n v="33220"/>
    <n v="43944"/>
    <d v="2020-04-23T15:13:00"/>
    <s v="Gasto"/>
    <s v="Con Compromiso"/>
    <n v="200"/>
    <x v="3"/>
    <x v="77"/>
    <s v="DOTACIÓN (PRENDAS DE VESTIR Y CALZADO)"/>
    <s v="Propios"/>
    <x v="1"/>
    <s v="CSF"/>
    <n v="435210386"/>
    <n v="0"/>
    <n v="435210386"/>
    <n v="435210386"/>
    <s v="Adquisición de dotación de vestuario de calle para los funcionarios a nivel nacional "/>
    <n v="45520"/>
    <s v="91420, 91520, 91620, 91720 "/>
    <s v="-0"/>
    <s v="-0"/>
    <s v="-0"/>
    <n v="0"/>
    <x v="0"/>
  </r>
  <r>
    <n v="33220"/>
    <n v="43944"/>
    <d v="2020-04-23T15:13:00"/>
    <s v="Gasto"/>
    <s v="Con Compromiso"/>
    <n v="200"/>
    <x v="3"/>
    <x v="77"/>
    <s v="DOTACIÓN (PRENDAS DE VESTIR Y CALZADO)"/>
    <s v="Nación"/>
    <x v="0"/>
    <s v="CSF"/>
    <n v="264789614"/>
    <n v="0"/>
    <n v="264789614"/>
    <n v="155154385.38"/>
    <s v="Adquisición de dotación de vestuario de calle para los funcionarios a nivel nacional "/>
    <n v="45520"/>
    <s v="91420, 91520, 91620, 91720 "/>
    <s v="-0"/>
    <s v="-0"/>
    <s v="-0"/>
    <n v="0"/>
    <x v="0"/>
  </r>
  <r>
    <n v="33320"/>
    <n v="43945"/>
    <d v="2020-04-24T16:10:00"/>
    <s v="Gasto"/>
    <s v="Con Compromiso"/>
    <n v="200"/>
    <x v="3"/>
    <x v="4"/>
    <s v="SUELDO BÁSICO"/>
    <s v="Nación"/>
    <x v="0"/>
    <s v="CSF"/>
    <n v="839002996"/>
    <n v="0"/>
    <n v="839002996"/>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5"/>
    <s v="AUXILIO DE TRANSPORTE "/>
    <s v="Nación"/>
    <x v="0"/>
    <s v="CSF"/>
    <n v="11008609"/>
    <n v="0"/>
    <n v="11008609"/>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39"/>
    <s v="INDEMNIZACIÓN POR VACACIONES"/>
    <s v="Nación"/>
    <x v="0"/>
    <s v="CSF"/>
    <n v="6080808"/>
    <n v="0"/>
    <n v="6080808"/>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8"/>
    <s v="PRIMA TÉCNICA NO SALARIAL"/>
    <s v="Nación"/>
    <x v="0"/>
    <s v="CSF"/>
    <n v="6398875"/>
    <n v="0"/>
    <n v="6398875"/>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45"/>
    <s v="PRIMA TÉCNICA SALARIAL"/>
    <s v="Nación"/>
    <x v="0"/>
    <s v="CSF"/>
    <n v="17664490"/>
    <n v="0"/>
    <n v="17664490"/>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26"/>
    <s v="PRIMA DE SERVICIO"/>
    <s v="Nación"/>
    <x v="0"/>
    <s v="CSF"/>
    <n v="2137903"/>
    <n v="0"/>
    <n v="213790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70"/>
    <s v="HORAS EXTRAS, DOMINICALES, FESTIVOS Y RECARGOS"/>
    <s v="Nación"/>
    <x v="0"/>
    <s v="CSF"/>
    <n v="2979543"/>
    <n v="0"/>
    <n v="297954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42"/>
    <s v="PRIMA DE COORDINACIÓN"/>
    <s v="Nación"/>
    <x v="0"/>
    <s v="CSF"/>
    <n v="21362552"/>
    <n v="0"/>
    <n v="21362552"/>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36"/>
    <s v="LICENCIAS DE MATERNIDAD Y PATERNIDAD (NO DE PENSIONES)"/>
    <s v="Nación"/>
    <x v="0"/>
    <s v="CSF"/>
    <n v="5610193"/>
    <n v="0"/>
    <n v="561019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3"/>
    <s v="SUBSIDIO DE ALIMENTACIÓN"/>
    <s v="Nación"/>
    <x v="0"/>
    <s v="CSF"/>
    <n v="9797563"/>
    <n v="0"/>
    <n v="979756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6"/>
    <s v="BONIFICACIÓN POR SERVICIOS PRESTADOS"/>
    <s v="Nación"/>
    <x v="0"/>
    <s v="CSF"/>
    <n v="19306202"/>
    <n v="0"/>
    <n v="19306202"/>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21"/>
    <s v="INCAPACIDADES (NO DE PENSIONES)"/>
    <s v="Nación"/>
    <x v="0"/>
    <s v="CSF"/>
    <n v="2496152"/>
    <n v="0"/>
    <n v="2496152"/>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7"/>
    <s v="PRIMA DE VACACIONES"/>
    <s v="Nación"/>
    <x v="0"/>
    <s v="CSF"/>
    <n v="27246375"/>
    <n v="0"/>
    <n v="27246375"/>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10"/>
    <s v="SUELDO DE VACACIONES"/>
    <s v="Nación"/>
    <x v="0"/>
    <s v="CSF"/>
    <n v="21577994"/>
    <n v="0"/>
    <n v="21577994"/>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9"/>
    <s v="BONIFICACIÓN ESPECIAL DE RECREACIÓN"/>
    <s v="Nación"/>
    <x v="0"/>
    <s v="CSF"/>
    <n v="2167025"/>
    <n v="0"/>
    <n v="2167025"/>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420"/>
    <n v="43948"/>
    <d v="2020-04-27T09:20:00"/>
    <s v="Gasto"/>
    <s v="Generado"/>
    <n v="160"/>
    <x v="25"/>
    <x v="60"/>
    <s v="ADQUISICIÓN DE BIENES Y SERVICIOS - SERVICIOS DE INFORMACIÓN IMPLEMENTADOS - FORTALECIMIENTO DE LOS PROCESOS DE DIFUSIÓN Y ACCESO A LA INFORMACIÓN GEOGRÁFICA A NIVEL   NACIONAL"/>
    <s v="Propios"/>
    <x v="1"/>
    <s v="CSF"/>
    <n v="1671600"/>
    <n v="0"/>
    <n v="1671600"/>
    <n v="1671600"/>
    <s v="Suministro de combustible para el funcionamiento de los vehículos del Instituto Geográfico Agustín Codazzi a nivel nacional "/>
    <n v="48020"/>
    <s v="-0"/>
    <s v="-0"/>
    <s v="-0"/>
    <s v="-0"/>
    <n v="0"/>
    <x v="1"/>
  </r>
  <r>
    <n v="33420"/>
    <n v="43948"/>
    <d v="2020-04-27T09:20: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0"/>
    <n v="17551800"/>
    <n v="17551800"/>
    <s v="Suministro de combustible para el funcionamiento de los vehículos del Instituto Geográfico Agustín Codazzi a nivel nacional "/>
    <n v="48020"/>
    <s v="-0"/>
    <s v="-0"/>
    <s v="-0"/>
    <s v="-0"/>
    <n v="0"/>
    <x v="1"/>
  </r>
  <r>
    <n v="33420"/>
    <n v="43948"/>
    <d v="2020-04-27T09:20: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0"/>
    <n v="7020720"/>
    <n v="7020720"/>
    <s v="Suministro de combustible para el funcionamiento de los vehículos del Instituto Geográfico Agustín Codazzi a nivel nacional "/>
    <n v="48020"/>
    <s v="-0"/>
    <s v="-0"/>
    <s v="-0"/>
    <s v="-0"/>
    <n v="0"/>
    <x v="1"/>
  </r>
  <r>
    <n v="33420"/>
    <n v="43948"/>
    <d v="2020-04-27T09:20:00"/>
    <s v="Gasto"/>
    <s v="Generado"/>
    <n v="300"/>
    <x v="9"/>
    <x v="68"/>
    <s v="ADQUISICIÓN DE BIENES Y SERVICIOS - SERVICIOS DE INFORMACIÓN GEODÉSICA ACTUALIZADO - LEVANTAMIENTO , GENERACIÓN Y ACTUALIZACIÓN DE LA RED GEODÉSICA Y LA CARTOGRAFÍA BÁSICA A NIVEL   NACIONAL"/>
    <s v="Propios"/>
    <x v="1"/>
    <s v="CSF"/>
    <n v="3510360"/>
    <n v="0"/>
    <n v="3510360"/>
    <n v="3510360"/>
    <s v="Suministro de combustible para el funcionamiento de los vehículos del Instituto Geográfico Agustín Codazzi a nivel nacional "/>
    <n v="48020"/>
    <s v="-0"/>
    <s v="-0"/>
    <s v="-0"/>
    <s v="-0"/>
    <n v="0"/>
    <x v="1"/>
  </r>
  <r>
    <n v="33420"/>
    <n v="43948"/>
    <d v="2020-04-27T09:20:00"/>
    <s v="Gasto"/>
    <s v="Generado"/>
    <n v="200"/>
    <x v="3"/>
    <x v="37"/>
    <s v="PRODUCTOS DE HORNOS DE COQUE; PRODUCTOS DE REFINACIÓN DE PETRÓLEO Y COMBUSTIBLE NUCLEAR"/>
    <s v="Nación"/>
    <x v="0"/>
    <s v="CSF"/>
    <n v="29253000"/>
    <n v="0"/>
    <n v="29253000"/>
    <n v="29253000"/>
    <s v="Suministro de combustible para el funcionamiento de los vehículos del Instituto Geográfico Agustín Codazzi a nivel nacional "/>
    <n v="48020"/>
    <s v="-0"/>
    <s v="-0"/>
    <s v="-0"/>
    <s v="-0"/>
    <n v="0"/>
    <x v="0"/>
  </r>
  <r>
    <n v="33420"/>
    <n v="43948"/>
    <d v="2020-04-27T09:20:00"/>
    <s v="Gasto"/>
    <s v="Generado"/>
    <n v="500"/>
    <x v="1"/>
    <x v="22"/>
    <s v="ADQUISICIÓN DE BIENES Y SERVICIOS - SERVICIO DE INFORMACIÓN CATASTRAL - ACTUALIZACIÓN  Y GESTIÓN CATASTRAL  NACIONAL"/>
    <s v="Propios"/>
    <x v="1"/>
    <s v="CSF"/>
    <n v="15568078"/>
    <n v="0"/>
    <n v="15568078"/>
    <n v="15568078"/>
    <s v="Suministro de combustible para el funcionamiento de los vehículos del Instituto Geográfico Agustín Codazzi a nivel nacional "/>
    <n v="48020"/>
    <s v="-0"/>
    <s v="-0"/>
    <s v="-0"/>
    <s v="-0"/>
    <n v="0"/>
    <x v="1"/>
  </r>
  <r>
    <n v="33420"/>
    <n v="43948"/>
    <d v="2020-04-27T09:20: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3510360"/>
    <n v="0"/>
    <n v="3510360"/>
    <n v="3510360"/>
    <s v="Suministro de combustible para el funcionamiento de los vehículos del Instituto Geográfico Agustín Codazzi a nivel nacional "/>
    <n v="48020"/>
    <s v="-0"/>
    <s v="-0"/>
    <s v="-0"/>
    <s v="-0"/>
    <n v="0"/>
    <x v="1"/>
  </r>
  <r>
    <n v="33420"/>
    <n v="43948"/>
    <d v="2020-04-27T09:20:00"/>
    <s v="Gasto"/>
    <s v="Generado"/>
    <n v="300"/>
    <x v="9"/>
    <x v="40"/>
    <s v="ADQUISICIÓN DE BIENES Y SERVICIOS - SERVICIO DE INFORMACIÓN CARTOGRÁFICA ACTUALIZADO - LEVANTAMIENTO , GENERACIÓN Y ACTUALIZACIÓN DE LA RED GEODÉSICA Y LA CARTOGRAFÍA BÁSICA A NIVEL   NACIONAL"/>
    <s v="Propios"/>
    <x v="1"/>
    <s v="CSF"/>
    <n v="3510360"/>
    <n v="0"/>
    <n v="3510360"/>
    <n v="3510360"/>
    <s v="Suministro de combustible para el funcionamiento de los vehículos del Instituto Geográfico Agustín Codazzi a nivel nacional "/>
    <n v="48020"/>
    <s v="-0"/>
    <s v="-0"/>
    <s v="-0"/>
    <s v="-0"/>
    <n v="0"/>
    <x v="1"/>
  </r>
  <r>
    <n v="33520"/>
    <n v="43948"/>
    <d v="2020-04-27T09:45: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24995257"/>
    <s v="Adquisición de consumibles de impresión a nivel nacional "/>
    <n v="48120"/>
    <s v="-0"/>
    <s v="-0"/>
    <s v="-0"/>
    <s v="-0"/>
    <n v="0"/>
    <x v="1"/>
  </r>
  <r>
    <n v="33520"/>
    <n v="43948"/>
    <d v="2020-04-27T09:45: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24995257"/>
    <s v="Adquisición de consumibles de impresión a nivel nacional "/>
    <n v="48120"/>
    <s v="-0"/>
    <s v="-0"/>
    <s v="-0"/>
    <s v="-0"/>
    <n v="0"/>
    <x v="1"/>
  </r>
  <r>
    <n v="33520"/>
    <n v="43948"/>
    <d v="2020-04-27T09:45: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24995257"/>
    <n v="0"/>
    <n v="24995257"/>
    <n v="24995257"/>
    <s v="Adquisición de consumibles de impresión a nivel nacional "/>
    <n v="48120"/>
    <s v="-0"/>
    <s v="-0"/>
    <s v="-0"/>
    <s v="-0"/>
    <n v="0"/>
    <x v="1"/>
  </r>
  <r>
    <n v="33520"/>
    <n v="43948"/>
    <d v="2020-04-27T09:45: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7994968"/>
    <n v="0"/>
    <n v="7994968"/>
    <n v="7994968"/>
    <s v="Adquisición de consumibles de impresión a nivel nacional "/>
    <n v="48120"/>
    <s v="-0"/>
    <s v="-0"/>
    <s v="-0"/>
    <s v="-0"/>
    <n v="0"/>
    <x v="1"/>
  </r>
  <r>
    <n v="33520"/>
    <n v="43948"/>
    <d v="2020-04-27T09:45:00"/>
    <s v="Gasto"/>
    <s v="Generado"/>
    <n v="200"/>
    <x v="3"/>
    <x v="47"/>
    <s v="ADQUISICIÓN DE BIENES Y SERVICIOS - SERVICIOS TECNOLÓGICOS - FORTALECIMIENTO DE LA GESTIÓN INSTITUCIONAL DEL IGAC A NIVEL   NACIONAL"/>
    <s v="Nación"/>
    <x v="0"/>
    <s v="CSF"/>
    <n v="5475974"/>
    <n v="0"/>
    <n v="5475974"/>
    <n v="5475974"/>
    <s v="Adquisición de consumibles de impresión a nivel nacional "/>
    <n v="48120"/>
    <s v="-0"/>
    <s v="-0"/>
    <s v="-0"/>
    <s v="-0"/>
    <n v="0"/>
    <x v="1"/>
  </r>
  <r>
    <n v="33520"/>
    <n v="43948"/>
    <d v="2020-04-27T09:45:00"/>
    <s v="Gasto"/>
    <s v="Generado"/>
    <n v="200"/>
    <x v="3"/>
    <x v="76"/>
    <s v="ADQUISICIÓN DE BIENES Y SERVICIOS - SERVICIOS DE INFORMACIÓN IMPLEMENTADOS - IMPLEMENTACIÓN DE UN SISTEMA DE GESTIÓN DOCUMENTAL EN EL IGAC A NIVEL   NACIONAL"/>
    <s v="Nación"/>
    <x v="0"/>
    <s v="CSF"/>
    <n v="5475974"/>
    <n v="0"/>
    <n v="5475974"/>
    <n v="5475974"/>
    <s v="Adquisición de consumibles de impresión a nivel nacional "/>
    <n v="48120"/>
    <s v="-0"/>
    <s v="-0"/>
    <s v="-0"/>
    <s v="-0"/>
    <n v="0"/>
    <x v="1"/>
  </r>
  <r>
    <n v="33520"/>
    <n v="43948"/>
    <d v="2020-04-27T09:45: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55850834"/>
    <s v="Adquisición de consumibles de impresión a nivel nacional "/>
    <n v="48120"/>
    <s v="-0"/>
    <s v="-0"/>
    <s v="-0"/>
    <s v="-0"/>
    <n v="0"/>
    <x v="1"/>
  </r>
  <r>
    <n v="33520"/>
    <n v="43948"/>
    <d v="2020-04-27T09:45:00"/>
    <s v="Gasto"/>
    <s v="Generado"/>
    <n v="500"/>
    <x v="1"/>
    <x v="22"/>
    <s v="ADQUISICIÓN DE BIENES Y SERVICIOS - SERVICIO DE INFORMACIÓN CATASTRAL - ACTUALIZACIÓN  Y GESTIÓN CATASTRAL  NACIONAL"/>
    <s v="Propios"/>
    <x v="1"/>
    <s v="CSF"/>
    <n v="198930371"/>
    <n v="0"/>
    <n v="198930371"/>
    <n v="198930371"/>
    <s v="Adquisición de consumibles de impresión a nivel nacional "/>
    <n v="48120"/>
    <s v="-0"/>
    <s v="-0"/>
    <s v="-0"/>
    <s v="-0"/>
    <n v="0"/>
    <x v="1"/>
  </r>
  <r>
    <n v="33520"/>
    <n v="43948"/>
    <d v="2020-04-27T09:45:00"/>
    <s v="Gasto"/>
    <s v="Generado"/>
    <n v="300"/>
    <x v="9"/>
    <x v="68"/>
    <s v="ADQUISICIÓN DE BIENES Y SERVICIOS - SERVICIOS DE INFORMACIÓN GEODÉSICA ACTUALIZADO - LEVANTAMIENTO , GENERACIÓN Y ACTUALIZACIÓN DE LA RED GEODÉSICA Y LA CARTOGRAFÍA BÁSICA A NIVEL   NACIONAL"/>
    <s v="Propios"/>
    <x v="1"/>
    <s v="CSF"/>
    <n v="24995257"/>
    <n v="0"/>
    <n v="24995257"/>
    <n v="24995257"/>
    <s v="Adquisición de consumibles de impresión a nivel nacional "/>
    <n v="48120"/>
    <s v="-0"/>
    <s v="-0"/>
    <s v="-0"/>
    <s v="-0"/>
    <n v="0"/>
    <x v="1"/>
  </r>
  <r>
    <n v="33520"/>
    <n v="43948"/>
    <d v="2020-04-27T09:45:00"/>
    <s v="Gasto"/>
    <s v="Generado"/>
    <n v="160"/>
    <x v="25"/>
    <x v="60"/>
    <s v="ADQUISICIÓN DE BIENES Y SERVICIOS - SERVICIOS DE INFORMACIÓN IMPLEMENTADOS - FORTALECIMIENTO DE LOS PROCESOS DE DIFUSIÓN Y ACCESO A LA INFORMACIÓN GEOGRÁFICA A NIVEL   NACIONAL"/>
    <s v="Propios"/>
    <x v="1"/>
    <s v="CSF"/>
    <n v="10951948"/>
    <n v="0"/>
    <n v="10951948"/>
    <n v="10951948"/>
    <s v="Adquisición de consumibles de impresión a nivel nacional "/>
    <n v="48120"/>
    <s v="-0"/>
    <s v="-0"/>
    <s v="-0"/>
    <s v="-0"/>
    <n v="0"/>
    <x v="1"/>
  </r>
  <r>
    <n v="33520"/>
    <n v="43948"/>
    <d v="2020-04-27T09:45:00"/>
    <s v="Gasto"/>
    <s v="Generado"/>
    <n v="200"/>
    <x v="3"/>
    <x v="75"/>
    <s v="MAQUINARIA DE OFICINA, CONTABILIDAD E INFORMÁTICA"/>
    <s v="Propios"/>
    <x v="1"/>
    <s v="CSF"/>
    <n v="109519479"/>
    <n v="0"/>
    <n v="109519479"/>
    <n v="109519479"/>
    <s v="Adquisición de consumibles de impresión a nivel nacional "/>
    <n v="48120"/>
    <s v="-0"/>
    <s v="-0"/>
    <s v="-0"/>
    <s v="-0"/>
    <n v="0"/>
    <x v="0"/>
  </r>
  <r>
    <n v="33520"/>
    <n v="43948"/>
    <d v="2020-04-27T09:45:00"/>
    <s v="Gasto"/>
    <s v="Generado"/>
    <n v="200"/>
    <x v="3"/>
    <x v="27"/>
    <s v="ADQUISICIÓN DE BIENES Y SERVICIOS - SEDES MANTENIDAS - FORTALECIMIENTO DE LA INFRAESTRUCTURA FÍSICA DEL IGAC A NIVEL  NACIONAL"/>
    <s v="Nación"/>
    <x v="0"/>
    <s v="CSF"/>
    <n v="5475974"/>
    <n v="0"/>
    <n v="5475974"/>
    <n v="5475974"/>
    <s v="Adquisición de consumibles de impresión a nivel nacional "/>
    <n v="48120"/>
    <s v="-0"/>
    <s v="-0"/>
    <s v="-0"/>
    <s v="-0"/>
    <n v="0"/>
    <x v="1"/>
  </r>
  <r>
    <n v="33520"/>
    <n v="43948"/>
    <d v="2020-04-27T09:45:00"/>
    <s v="Gasto"/>
    <s v="Generado"/>
    <n v="300"/>
    <x v="9"/>
    <x v="40"/>
    <s v="ADQUISICIÓN DE BIENES Y SERVICIOS - SERVICIO DE INFORMACIÓN CARTOGRÁFICA ACTUALIZADO - LEVANTAMIENTO , GENERACIÓN Y ACTUALIZACIÓN DE LA RED GEODÉSICA Y LA CARTOGRAFÍA BÁSICA A NIVEL   NACIONAL"/>
    <s v="Propios"/>
    <x v="1"/>
    <s v="CSF"/>
    <n v="24995257"/>
    <n v="0"/>
    <n v="24995257"/>
    <n v="24995257"/>
    <s v="Adquisición de consumibles de impresión a nivel nacional "/>
    <n v="48120"/>
    <s v="-0"/>
    <s v="-0"/>
    <s v="-0"/>
    <s v="-0"/>
    <n v="0"/>
    <x v="1"/>
  </r>
  <r>
    <n v="33620"/>
    <n v="43948"/>
    <d v="2020-04-27T10:13: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n v="48220"/>
    <s v="-0"/>
    <s v="-0"/>
    <s v="-0"/>
    <s v="-0"/>
    <n v="0"/>
    <x v="1"/>
  </r>
  <r>
    <n v="33620"/>
    <n v="43948"/>
    <d v="2020-04-27T10:13:00"/>
    <s v="Gasto"/>
    <s v="Generado"/>
    <n v="200"/>
    <x v="3"/>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n v="48220"/>
    <s v="-0"/>
    <s v="-0"/>
    <s v="-0"/>
    <s v="-0"/>
    <n v="0"/>
    <x v="1"/>
  </r>
  <r>
    <n v="33620"/>
    <n v="43948"/>
    <d v="2020-04-27T10:13: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n v="48220"/>
    <s v="-0"/>
    <s v="-0"/>
    <s v="-0"/>
    <s v="-0"/>
    <n v="0"/>
    <x v="1"/>
  </r>
  <r>
    <n v="33620"/>
    <n v="43948"/>
    <d v="2020-04-27T10:13: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185356068"/>
    <n v="-14718472"/>
    <n v="170637596"/>
    <n v="170637596"/>
    <s v="Servicio de transporte especial de Pasajeros y de carga a Nivel Nacional del Instituto Geográfico Agustín Codazzi."/>
    <n v="48220"/>
    <s v="-0"/>
    <s v="-0"/>
    <s v="-0"/>
    <s v="-0"/>
    <n v="0"/>
    <x v="1"/>
  </r>
  <r>
    <n v="33620"/>
    <n v="43948"/>
    <d v="2020-04-27T10:13: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170637596"/>
    <s v="Servicio de transporte especial de Pasajeros y de carga a Nivel Nacional del Instituto Geográfico Agustín Codazzi."/>
    <n v="48220"/>
    <s v="-0"/>
    <s v="-0"/>
    <s v="-0"/>
    <s v="-0"/>
    <n v="0"/>
    <x v="1"/>
  </r>
  <r>
    <n v="33620"/>
    <n v="43948"/>
    <d v="2020-04-27T10:13:00"/>
    <s v="Gasto"/>
    <s v="Generado"/>
    <n v="200"/>
    <x v="3"/>
    <x v="18"/>
    <s v="SERVICIOS DE TRANSPORTE DE PASAJEROS"/>
    <s v="Propios"/>
    <x v="1"/>
    <s v="CSF"/>
    <n v="9267803"/>
    <n v="-9267803"/>
    <n v="0"/>
    <n v="0"/>
    <s v="Servicio de transporte especial de Pasajeros y de carga a Nivel Nacional del Instituto Geográfico Agustín Codazzi."/>
    <n v="48220"/>
    <s v="-0"/>
    <s v="-0"/>
    <s v="-0"/>
    <s v="-0"/>
    <n v="0"/>
    <x v="0"/>
  </r>
  <r>
    <n v="33620"/>
    <n v="43948"/>
    <d v="2020-04-27T10:13: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n v="48220"/>
    <s v="-0"/>
    <s v="-0"/>
    <s v="-0"/>
    <s v="-0"/>
    <n v="0"/>
    <x v="1"/>
  </r>
  <r>
    <n v="33620"/>
    <n v="43948"/>
    <d v="2020-04-27T10:13:00"/>
    <s v="Gasto"/>
    <s v="Generado"/>
    <n v="300"/>
    <x v="9"/>
    <x v="68"/>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n v="48220"/>
    <s v="-0"/>
    <s v="-0"/>
    <s v="-0"/>
    <s v="-0"/>
    <n v="0"/>
    <x v="1"/>
  </r>
  <r>
    <n v="33620"/>
    <n v="43948"/>
    <d v="2020-04-27T10:13:00"/>
    <s v="Gasto"/>
    <s v="Generado"/>
    <n v="160"/>
    <x v="25"/>
    <x v="60"/>
    <s v="ADQUISICIÓN DE BIENES Y SERVICIOS - SERVICIOS DE INFORMACIÓN IMPLEMENTADOS - FORTALECIMIENTO DE LOS PROCESOS DE DIFUSIÓN Y ACCESO A LA INFORMACIÓN GEOGRÁFICA A NIVEL   NACIONAL"/>
    <s v="Propios"/>
    <x v="1"/>
    <s v="CSF"/>
    <n v="6178536"/>
    <n v="0"/>
    <n v="6178536"/>
    <n v="6178536"/>
    <s v="Servicio de transporte especial de Pasajeros y de carga a Nivel Nacional del Instituto Geográfico Agustín Codazzi."/>
    <n v="48220"/>
    <s v="-0"/>
    <s v="-0"/>
    <s v="-0"/>
    <s v="-0"/>
    <n v="0"/>
    <x v="1"/>
  </r>
  <r>
    <n v="33620"/>
    <n v="43948"/>
    <d v="2020-04-27T10:13:00"/>
    <s v="Gasto"/>
    <s v="Generado"/>
    <n v="500"/>
    <x v="1"/>
    <x v="22"/>
    <s v="ADQUISICIÓN DE BIENES Y SERVICIOS - SERVICIO DE INFORMACIÓN CATASTRAL - ACTUALIZACIÓN  Y GESTIÓN CATASTRAL  NACIONAL"/>
    <s v="Propios"/>
    <x v="1"/>
    <s v="CSF"/>
    <n v="493220808"/>
    <n v="0"/>
    <n v="493220808"/>
    <n v="493220808"/>
    <s v="Servicio de transporte especial de Pasajeros y de carga a Nivel Nacional del Instituto Geográfico Agustín Codazzi."/>
    <n v="48220"/>
    <s v="-0"/>
    <s v="-0"/>
    <s v="-0"/>
    <s v="-0"/>
    <n v="0"/>
    <x v="1"/>
  </r>
  <r>
    <n v="33720"/>
    <n v="43948"/>
    <d v="2020-04-27T10:24:00"/>
    <s v="Gasto"/>
    <s v="Generado"/>
    <n v="160"/>
    <x v="25"/>
    <x v="60"/>
    <s v="ADQUISICIÓN DE BIENES Y SERVICIOS - SERVICIOS DE INFORMACIÓN IMPLEMENTADOS - FORTALECIMIENTO DE LOS PROCESOS DE DIFUSIÓN Y ACCESO A LA INFORMACIÓN GEOGRÁFICA A NIVEL   NACIONAL"/>
    <s v="Propios"/>
    <x v="1"/>
    <s v="CSF"/>
    <n v="7200000"/>
    <n v="0"/>
    <n v="7200000"/>
    <n v="7200000"/>
    <s v="Suministro de tiquetes aéreos nacionales e internacionales para el Instituto Geográfico Agustín Codazzi."/>
    <n v="48320"/>
    <s v="-0"/>
    <s v="-0"/>
    <s v="-0"/>
    <s v="-0"/>
    <n v="0"/>
    <x v="1"/>
  </r>
  <r>
    <n v="33720"/>
    <n v="43948"/>
    <d v="2020-04-27T10:24: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200"/>
    <x v="3"/>
    <x v="27"/>
    <s v="ADQUISICIÓN DE BIENES Y SERVICIOS - SEDES MANTENIDAS - FORTALECIMIENTO DE LA INFRAESTRUCTURA FÍSICA DEL IGAC A NIVEL  NACIONAL"/>
    <s v="Nación"/>
    <x v="0"/>
    <s v="CSF"/>
    <n v="7200000"/>
    <n v="0"/>
    <n v="7200000"/>
    <n v="7200000"/>
    <s v="Suministro de tiquetes aéreos nacionales e internacionales para el Instituto Geográfico Agustín Codazzi."/>
    <n v="48320"/>
    <s v="-0"/>
    <s v="-0"/>
    <s v="-0"/>
    <s v="-0"/>
    <n v="0"/>
    <x v="1"/>
  </r>
  <r>
    <n v="33720"/>
    <n v="43948"/>
    <d v="2020-04-27T10:24: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0"/>
    <n v="158400000"/>
    <n v="158400000"/>
    <s v="Suministro de tiquetes aéreos nacionales e internacionales para el Instituto Geográfico Agustín Codazzi."/>
    <n v="48320"/>
    <s v="-0"/>
    <s v="-0"/>
    <s v="-0"/>
    <s v="-0"/>
    <n v="0"/>
    <x v="1"/>
  </r>
  <r>
    <n v="33720"/>
    <n v="43948"/>
    <d v="2020-04-27T10:24: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7200000"/>
    <n v="0"/>
    <n v="7200000"/>
    <n v="7200000"/>
    <s v="Suministro de tiquetes aéreos nacionales e internacionales para el Instituto Geográfico Agustín Codazzi."/>
    <n v="48320"/>
    <s v="-0"/>
    <s v="-0"/>
    <s v="-0"/>
    <s v="-0"/>
    <n v="0"/>
    <x v="1"/>
  </r>
  <r>
    <n v="33720"/>
    <n v="43948"/>
    <d v="2020-04-27T10:24:00"/>
    <s v="Gasto"/>
    <s v="Generado"/>
    <n v="200"/>
    <x v="3"/>
    <x v="49"/>
    <s v="SERVICIOS DE SOPORTE"/>
    <s v="Propios"/>
    <x v="1"/>
    <s v="CSF"/>
    <n v="100800000"/>
    <n v="0"/>
    <n v="100800000"/>
    <n v="100800000"/>
    <s v="Suministro de tiquetes aéreos nacionales e internacionales para el Instituto Geográfico Agustín Codazzi."/>
    <n v="48320"/>
    <s v="-0"/>
    <s v="-0"/>
    <s v="-0"/>
    <s v="-0"/>
    <n v="0"/>
    <x v="0"/>
  </r>
  <r>
    <n v="33720"/>
    <n v="43948"/>
    <d v="2020-04-27T10:24: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300"/>
    <x v="9"/>
    <x v="68"/>
    <s v="ADQUISICIÓN DE BIENES Y SERVICIOS - SERVICIOS DE INFORMACIÓN GEODÉSICA ACTUALIZADO - LEVANTAMIENTO , GENERACIÓN Y ACTUALIZACIÓN DE LA RED GEODÉSICA Y LA CARTOGRAFÍA BÁSICA A NIVEL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500"/>
    <x v="1"/>
    <x v="22"/>
    <s v="ADQUISICIÓN DE BIENES Y SERVICIOS - SERVICIO DE INFORMACIÓN CATASTRAL - ACTUALIZACIÓN  Y GESTIÓN CATASTRAL  NACIONAL"/>
    <s v="Propios"/>
    <x v="1"/>
    <s v="CSF"/>
    <n v="249063697"/>
    <n v="0"/>
    <n v="249063697"/>
    <n v="249063697"/>
    <s v="Suministro de tiquetes aéreos nacionales e internacionales para el Instituto Geográfico Agustín Codazzi."/>
    <n v="48320"/>
    <s v="-0"/>
    <s v="-0"/>
    <s v="-0"/>
    <s v="-0"/>
    <n v="0"/>
    <x v="1"/>
  </r>
  <r>
    <n v="33720"/>
    <n v="43948"/>
    <d v="2020-04-27T10:24: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300"/>
    <x v="9"/>
    <x v="40"/>
    <s v="ADQUISICIÓN DE BIENES Y SERVICIOS - SERVICIO DE INFORMACIÓN CARTOGRÁFICA ACTUALIZADO - LEVANTAMIENTO , GENERACIÓN Y ACTUALIZACIÓN DE LA RED GEODÉSICA Y LA CARTOGRAFÍA BÁSICA A NIVEL   NACIONAL"/>
    <s v="Propios"/>
    <x v="1"/>
    <s v="CSF"/>
    <n v="31680000"/>
    <n v="0"/>
    <n v="31680000"/>
    <n v="31680000"/>
    <s v="Suministro de tiquetes aéreos nacionales e internacionales para el Instituto Geográfico Agustín Codazzi."/>
    <n v="48320"/>
    <s v="-0"/>
    <s v="-0"/>
    <s v="-0"/>
    <s v="-0"/>
    <n v="0"/>
    <x v="1"/>
  </r>
  <r>
    <n v="33820"/>
    <n v="43948"/>
    <d v="2020-04-27T10:33:00"/>
    <s v="Gasto"/>
    <s v="Generado"/>
    <n v="200"/>
    <x v="3"/>
    <x v="71"/>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n v="48620"/>
    <s v="-0"/>
    <s v="-0"/>
    <s v="-0"/>
    <s v="-0"/>
    <n v="0"/>
    <x v="0"/>
  </r>
  <r>
    <n v="33820"/>
    <n v="43948"/>
    <d v="2020-04-27T10:33: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40"/>
    <s v="ADQUISICIÓN DE BIENES Y SERVICIOS - SERVICIO DE INFORMACIÓN CARTOGRÁFICA ACTUALIZADO - LEVANTAMIENTO , GENERACIÓN Y ACTUALIZACIÓN DE LA RED GEODÉSICA Y LA CARTOGRAFÍA BÁSICA A NIVEL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0"/>
    <n v="72490000"/>
    <n v="72490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160"/>
    <x v="25"/>
    <x v="60"/>
    <s v="ADQUISICIÓN DE BIENES Y SERVICIOS - SERVICIOS DE INFORMACIÓN IMPLEMENTADOS - FORTALECIMIENTO DE LOS PROCESOS DE DIFUSIÓN Y ACCESO A LA INFORMACIÓN GEOGRÁFICA A NIVEL   NACIONAL"/>
    <s v="Propios"/>
    <x v="1"/>
    <s v="CSF"/>
    <n v="1977000"/>
    <n v="0"/>
    <n v="1977000"/>
    <n v="1977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68"/>
    <s v="ADQUISICIÓN DE BIENES Y SERVICIOS - SERVICIOS DE INFORMACIÓN GEODÉSICA ACTUALIZADO - LEVANTAMIENTO , GENERACIÓN Y ACTUALIZACIÓN DE LA RED GEODÉSICA Y LA CARTOGRAFÍA BÁSICA A NIVEL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500"/>
    <x v="1"/>
    <x v="22"/>
    <s v="ADQUISICIÓN DE BIENES Y SERVICIOS - SERVICIO DE INFORMACIÓN CATASTRAL - ACTUALIZACIÓN  Y GESTIÓN CATASTRAL  NACIONAL"/>
    <s v="Propios"/>
    <x v="1"/>
    <s v="CSF"/>
    <n v="227085688"/>
    <n v="0"/>
    <n v="227085688"/>
    <n v="227085688"/>
    <s v="Prestación de servicios para el mantenimiento preventivo, correctivo y suministro e instalación de repuestos, para los vehículos livianos y unidades móviles del parque automotor del IGAC a nivel nacional"/>
    <n v="48620"/>
    <s v="-0"/>
    <s v="-0"/>
    <s v="-0"/>
    <s v="-0"/>
    <n v="0"/>
    <x v="1"/>
  </r>
  <r>
    <n v="33920"/>
    <n v="43948"/>
    <d v="2020-04-27T10:50:00"/>
    <s v="Gasto"/>
    <s v="Anulado"/>
    <n v="200"/>
    <x v="3"/>
    <x v="78"/>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200"/>
    <x v="3"/>
    <x v="50"/>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0"/>
  </r>
  <r>
    <n v="33920"/>
    <n v="43948"/>
    <d v="2020-04-27T10:50:00"/>
    <s v="Gasto"/>
    <s v="Anulado"/>
    <n v="300"/>
    <x v="9"/>
    <x v="40"/>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200"/>
    <x v="3"/>
    <x v="79"/>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0"/>
  </r>
  <r>
    <n v="33920"/>
    <n v="43948"/>
    <d v="2020-04-27T10:50:00"/>
    <s v="Gasto"/>
    <s v="Anul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500"/>
    <x v="1"/>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300"/>
    <x v="9"/>
    <x v="68"/>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4020"/>
    <n v="43948"/>
    <d v="2020-04-27T14:46:00"/>
    <s v="Gasto"/>
    <s v="Con Compromiso"/>
    <n v="300"/>
    <x v="9"/>
    <x v="40"/>
    <s v="ADQUISICIÓN DE BIENES Y SERVICIOS - SERVICIO DE INFORMACIÓN CARTOGRÁFICA ACTUALIZADO - LEVANTAMIENTO , GENERACIÓN Y ACTUALIZACIÓN DE LA RED GEODÉSICA Y LA CARTOGRAFÍA BÁSICA A NIVEL   NACIONAL"/>
    <s v="Nación"/>
    <x v="0"/>
    <s v="CSF"/>
    <n v="254463120"/>
    <n v="-84821040"/>
    <n v="169642080"/>
    <n v="21205260"/>
    <s v="Prestación de servicios para la captura o digitalización de elementos vectoriales a diferentes escalas y dimensiones, de conformidad con las especificaciones técnicas y rendimientos establecidos."/>
    <n v="44520"/>
    <s v="72420, 72520, 72620, 73420, 73620, 74220, 80220 "/>
    <s v="271020, 274120, 274220, 275520, 308620 "/>
    <s v="605520, 608320, 608420, 609720, 636820 "/>
    <s v="200419920, 200726020, 201256620, 201301720, 212381420 "/>
    <n v="0"/>
    <x v="1"/>
  </r>
  <r>
    <n v="34120"/>
    <n v="43948"/>
    <d v="2020-04-27T14:48:00"/>
    <s v="Gasto"/>
    <s v="Con Compromiso"/>
    <n v="300"/>
    <x v="9"/>
    <x v="40"/>
    <s v="ADQUISICIÓN DE BIENES Y SERVICIOS - SERVICIO DE INFORMACIÓN CARTOGRÁFICA ACTUALIZADO - LEVANTAMIENTO , GENERACIÓN Y ACTUALIZACIÓN DE LA RED GEODÉSICA Y LA CARTOGRAFÍA BÁSICA A NIVEL   NACIONAL"/>
    <s v="Nación"/>
    <x v="0"/>
    <s v="CSF"/>
    <n v="155620380"/>
    <n v="0"/>
    <n v="155620380"/>
    <n v="2334306"/>
    <s v="Prestación de servicios para elaborar ortoimágenes a diferentes escalas, de conformidad con las especificaciones técnicas y rendimientos establecidos."/>
    <n v="44620"/>
    <s v="57820, 57920, 58020, 59620, 59720, 63720, 72220, 72320, 78520, 94120 "/>
    <s v="208720, 220820, 229920, 249720, 257920, 258020, 272920, 273920, 275820 "/>
    <s v="462720, 514320, 520920, 542320, 542420, 551520, 551820, 554720, 555120, 556020, 556120, 602620, 608020, 608120, 609920, 633020, 633120, 633520, 633820, 650720, 650920, 651020 "/>
    <s v="151555120, 169631620, 169800520, 175337320, 175338720, 179868120, 179873620, 185216520, 185219120, 185354520, 185372720, 199879820, 200710220, 200723220, 201266520, 208960120, 208978020, 208981420, 208993720, 217437320, 217461320, 217462020 "/>
    <n v="0"/>
    <x v="1"/>
  </r>
  <r>
    <n v="34220"/>
    <n v="43948"/>
    <d v="2020-04-27T14:49:00"/>
    <s v="Gasto"/>
    <s v="Con Compromiso"/>
    <n v="300"/>
    <x v="9"/>
    <x v="40"/>
    <s v="ADQUISICIÓN DE BIENES Y SERVICIOS - SERVICIO DE INFORMACIÓN CARTOGRÁFICA ACTUALIZADO - LEVANTAMIENTO , GENERACIÓN Y ACTUALIZACIÓN DE LA RED GEODÉSICA Y LA CARTOGRAFÍA BÁSICA A NIVEL   NACIONAL"/>
    <s v="Nación"/>
    <x v="0"/>
    <s v="CSF"/>
    <n v="212052600"/>
    <n v="0"/>
    <n v="212052600"/>
    <n v="0"/>
    <s v="Prestación de servicios para realizar la edición, estructuración e integración de la cartografía básica, de conformidad con las especificaciones técnicas establecidas."/>
    <n v="44720"/>
    <s v="61120, 61320, 61420, 61520, 61620, 61720, 62020, 62120, 62220, 62620, 62920 "/>
    <s v="188520, 194320, 197720, 208120, 208620, 209020, 209120, 228320, 248320, 250420 "/>
    <s v="405020, 448020, 451020, 460620, 462020, 513820, 513920, 518920, 540920, 543120, 547320, 547420, 547520, 547620, 547920, 549320, 549520, 551420, 607920, 608520, 640020, 640220, 640320, 640520, 640720, 640820, 640920, 641220, 643420 "/>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
    <n v="0"/>
    <x v="1"/>
  </r>
  <r>
    <n v="34320"/>
    <n v="43948"/>
    <d v="2020-04-27T14:50:00"/>
    <s v="Gasto"/>
    <s v="Con Compromiso"/>
    <n v="300"/>
    <x v="9"/>
    <x v="40"/>
    <s v="ADQUISICIÓN DE BIENES Y SERVICIOS - SERVICIO DE INFORMACIÓN CARTOGRÁFICA ACTUALIZADO - LEVANTAMIENTO , GENERACIÓN Y ACTUALIZACIÓN DE LA RED GEODÉSICA Y LA CARTOGRAFÍA BÁSICA A NIVEL   NACIONAL"/>
    <s v="Nación"/>
    <x v="0"/>
    <s v="CSF"/>
    <n v="169642080"/>
    <n v="-42410520"/>
    <n v="127231560"/>
    <n v="3534210"/>
    <s v="Prestación de servicios para implementar los procesos de aseguramiento de la calidad de productos cartográficos, de conformidad con las especificaciones técnicas y rendimientos establecidos."/>
    <n v="44820"/>
    <s v="76520, 76620, 77120, 77220, 83420, 97320 "/>
    <s v="249420, 273620, 275120, 275320 "/>
    <s v="542120, 607820, 609320, 609420, 621420, 625420, 625520, 628420 "/>
    <s v="175229920, 200719420, 201249920, 201251720, 205354920, 205584820, 205588820, 207786020 "/>
    <n v="0"/>
    <x v="1"/>
  </r>
  <r>
    <n v="34420"/>
    <n v="43948"/>
    <d v="2020-04-27T14:52:00"/>
    <s v="Gasto"/>
    <s v="Con Compromiso"/>
    <n v="300"/>
    <x v="9"/>
    <x v="40"/>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n v="44920"/>
    <s v="63220, 63320, 63420, 63620 "/>
    <s v="207220, 209220, 220520, 220920 "/>
    <s v="459520, 460720, 514020, 514420, 539520, 544120, 544220, 624720, 630620, 630720, 636020 "/>
    <s v="147293020, 150055120, 169608120, 171391320, 174345120, 177086020, 177135020, 205357520, 208044520, 208045820, 211144620 "/>
    <n v="0"/>
    <x v="1"/>
  </r>
  <r>
    <n v="34520"/>
    <n v="43948"/>
    <d v="2020-04-27T14:53:00"/>
    <s v="Gasto"/>
    <s v="Con Compromiso"/>
    <n v="300"/>
    <x v="9"/>
    <x v="40"/>
    <s v="ADQUISICIÓN DE BIENES Y SERVICIOS - SERVICIO DE INFORMACIÓN CARTOGRÁFICA ACTUALIZADO - LEVANTAMIENTO , GENERACIÓN Y ACTUALIZACIÓN DE LA RED GEODÉSICA Y LA CARTOGRAFÍA BÁSICA A NIVEL   NACIONAL"/>
    <s v="Nación"/>
    <x v="0"/>
    <s v="CSF"/>
    <n v="113094912"/>
    <n v="0"/>
    <n v="113094912"/>
    <n v="2"/>
    <s v="Prestación de servicios para realizar captura en dos dimensiones, edición y estructuración de cartografía básica a escala 1:50.000, de conformidad con las especificaciones técnicas y rendimientos establecidos."/>
    <n v="45020"/>
    <s v="72720, 72820, 73020, 73120, 73220 "/>
    <s v="247220, 272720, 273220, 274420, 275220 "/>
    <s v="539820, 607220, 608620, 609020, 609220, 637120 "/>
    <s v="179870920, 201236120, 201283220, 201974820, 204790420 "/>
    <n v="0"/>
    <x v="1"/>
  </r>
  <r>
    <n v="34620"/>
    <n v="43948"/>
    <d v="2020-04-27T14:57:00"/>
    <s v="Gasto"/>
    <s v="Con Compromiso"/>
    <n v="300"/>
    <x v="9"/>
    <x v="68"/>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n v="45120"/>
    <s v="71420 "/>
    <s v="272820 "/>
    <s v="607320, 620920 "/>
    <s v="201247420, 207331620 "/>
    <n v="0"/>
    <x v="1"/>
  </r>
  <r>
    <n v="34720"/>
    <n v="43948"/>
    <d v="2020-04-27T14:58: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2848776"/>
    <n v="-6664226"/>
    <n v="16184550"/>
    <n v="0"/>
    <s v="Prestación de servicios para el copiado, administración y organización de información resultante del proceso de producción geográfico y cartográfico."/>
    <n v="45220"/>
    <s v="88220 "/>
    <s v="-0"/>
    <s v="-0"/>
    <s v="-0"/>
    <n v="0"/>
    <x v="1"/>
  </r>
  <r>
    <n v="34820"/>
    <n v="43948"/>
    <d v="2020-04-27T15:00: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n v="47520"/>
    <s v="83820 "/>
    <s v="-0"/>
    <s v="-0"/>
    <s v="-0"/>
    <n v="0"/>
    <x v="1"/>
  </r>
  <r>
    <n v="34920"/>
    <n v="43948"/>
    <d v="2020-04-27T15:01:00"/>
    <s v="Gasto"/>
    <s v="Generado"/>
    <n v="300"/>
    <x v="9"/>
    <x v="72"/>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n v="45320"/>
    <s v="-0"/>
    <s v="-0"/>
    <s v="-0"/>
    <s v="-0"/>
    <n v="0"/>
    <x v="1"/>
  </r>
  <r>
    <n v="35020"/>
    <n v="43948"/>
    <d v="2020-04-27T15:12: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84821040"/>
    <n v="-7288419"/>
    <n v="77532621"/>
    <n v="0"/>
    <s v="Prestación de servicios para realizar el control de calidad de las bases cartográficas y cartografía temática requeridas para las caracterizaciones territoriales de los municipios priorizados para Catastro Multipropósito "/>
    <n v="45620"/>
    <s v="65620, 65720, 66720 "/>
    <s v="258120, 259420, 269620 "/>
    <s v="552420, 552620, 604020, 643920, 648420, 651320 "/>
    <s v="180201620, 180205720, 198961620, 215221120, 217370620, 217470720 "/>
    <n v="0"/>
    <x v="1"/>
  </r>
  <r>
    <n v="35120"/>
    <n v="43948"/>
    <d v="2020-04-27T18:14:00"/>
    <s v="Gasto"/>
    <s v="Con Compromiso"/>
    <n v="300"/>
    <x v="9"/>
    <x v="40"/>
    <s v="ADQUISICIÓN DE BIENES Y SERVICIOS - SERVICIO DE INFORMACIÓN CARTOGRÁFICA ACTUALIZADO - LEVANTAMIENTO , GENERACIÓN Y ACTUALIZACIÓN DE LA RED GEODÉSICA Y LA CARTOGRAFÍA BÁSICA A NIVEL   NACIONAL"/>
    <s v="Nación"/>
    <x v="0"/>
    <s v="CSF"/>
    <n v="103820640"/>
    <n v="-2162930"/>
    <n v="101657710"/>
    <n v="0"/>
    <s v="Prestación de servicios profesionales para gestionar , controlar y hacer seguimiento de los procesos de  producción cartográfica, asignados de conformidad con los lineamientos establecidos  "/>
    <n v="44120"/>
    <s v="58620, 58720 "/>
    <s v="200520, 242320 "/>
    <s v="455020, 534520, 602720, 603920, 604920, 606020, 614320, 626020, 636920 "/>
    <s v="143681120, 173075320, 200509320, 206728120, 208830620, 213405820 "/>
    <n v="0"/>
    <x v="1"/>
  </r>
  <r>
    <n v="35220"/>
    <n v="43948"/>
    <d v="2020-04-27T18:15:00"/>
    <s v="Gasto"/>
    <s v="Con Compromiso"/>
    <n v="300"/>
    <x v="9"/>
    <x v="40"/>
    <s v="ADQUISICIÓN DE BIENES Y SERVICIOS - SERVICIO DE INFORMACIÓN CARTOGRÁFICA ACTUALIZADO - LEVANTAMIENTO , GENERACIÓN Y ACTUALIZACIÓN DE LA RED GEODÉSICA Y LA CARTOGRAFÍA BÁSICA A NIVEL   NACIONAL"/>
    <s v="Nación"/>
    <x v="0"/>
    <s v="CSF"/>
    <n v="144944400"/>
    <n v="0"/>
    <n v="144944400"/>
    <n v="0"/>
    <s v="Prestación de servicios para realizar la asignación , seguimiento y control de calidad de los procesos de producción cartográfica, de conformidad con las especificaciones técnicas y rendimientos establecidos."/>
    <n v="44220"/>
    <s v="64620, 64720, 64920, 65120, 65420 "/>
    <s v="242520, 244220, 246420, 259020, 275420 "/>
    <s v="534920, 539120, 540820, 541120, 551320, 607120, 609520, 621220, 630820, 635720 "/>
    <s v="173196020, 174341620, 175183920, 175205520, 179863520, 200646420, 201262420, 205354720, 208049320, 210902920 "/>
    <n v="0"/>
    <x v="1"/>
  </r>
  <r>
    <n v="35320"/>
    <n v="43948"/>
    <d v="2020-04-27T18:16:00"/>
    <s v="Gasto"/>
    <s v="Con Compromiso"/>
    <n v="300"/>
    <x v="9"/>
    <x v="68"/>
    <s v="ADQUISICIÓN DE BIENES Y SERVICIOS - SERVICIOS DE INFORMACIÓN GEODÉSICA ACTUALIZADO - LEVANTAMIENTO , GENERACIÓN Y ACTUALIZACIÓN DE LA RED GEODÉSICA Y LA CARTOGRAFÍA BÁSICA A NIVEL   NACIONAL"/>
    <s v="Nación"/>
    <x v="0"/>
    <s v="CSF"/>
    <n v="155620380"/>
    <n v="0"/>
    <n v="155620380"/>
    <n v="45389276"/>
    <s v="Prestación de servicios para la captura de coordenadas, elaboración de levantamiento topográficos y clasificación de campo, de acuerdo con las especificaciones de conformidad con los lineamientos establecidos "/>
    <n v="44320"/>
    <s v="85320, 89120, 91020, 91820, 92220, 93420, 93720, 98220 "/>
    <s v="-0"/>
    <s v="-0"/>
    <s v="-0"/>
    <n v="0"/>
    <x v="1"/>
  </r>
  <r>
    <n v="35420"/>
    <n v="43948"/>
    <d v="2020-04-27T18:17:00"/>
    <s v="Gasto"/>
    <s v="Con Compromiso"/>
    <n v="300"/>
    <x v="9"/>
    <x v="40"/>
    <s v="ADQUISICIÓN DE BIENES Y SERVICIOS - SERVICIO DE INFORMACIÓN CARTOGRÁFICA ACTUALIZADO - LEVANTAMIENTO , GENERACIÓN Y ACTUALIZACIÓN DE LA RED GEODÉSICA Y LA CARTOGRAFÍA BÁSICA A NIVEL   NACIONAL"/>
    <s v="Nación"/>
    <x v="0"/>
    <s v="CSF"/>
    <n v="127231776"/>
    <n v="-42410736"/>
    <n v="84821040"/>
    <n v="0"/>
    <s v="Prestación de servicios para realizar el proceso de aerotriangulación, de conformidad con las especificaciones técnicas y rendimientos establecidos."/>
    <n v="44420"/>
    <s v="73720, 76320, 77720, 83720 "/>
    <s v="273520, 301120 "/>
    <s v="607720, 633320, 633620, 633720 "/>
    <s v="200713220, 208988220, 208989520, 208991220 "/>
    <n v="0"/>
    <x v="1"/>
  </r>
  <r>
    <n v="35520"/>
    <n v="43948"/>
    <d v="2020-04-27T18:23: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84821040"/>
    <n v="-7068420"/>
    <n v="77752620"/>
    <n v="0"/>
    <s v="Prestación de servicios para desarrollar el componente temático asignado para la caracterización territorial de los municipios priorizados, de conformidad con la metodología establecida."/>
    <n v="45720"/>
    <s v="65520, 65920, 66420 "/>
    <s v="263120, 268020, 268320 "/>
    <s v="555820, 602520, 602820, 643820, 646120 "/>
    <s v="185350220, 198736020, 198739120, 215219920, 215913920 "/>
    <n v="0"/>
    <x v="1"/>
  </r>
  <r>
    <n v="35620"/>
    <n v="43948"/>
    <d v="2020-04-27T18:24:00"/>
    <s v="Gasto"/>
    <s v="Anulado"/>
    <n v="300"/>
    <x v="9"/>
    <x v="73"/>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n v="45820"/>
    <s v="-0"/>
    <s v="-0"/>
    <s v="-0"/>
    <s v="-0"/>
    <n v="0"/>
    <x v="1"/>
  </r>
  <r>
    <n v="35720"/>
    <n v="43948"/>
    <d v="2020-04-27T18:28: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n v="45820"/>
    <s v="64320 "/>
    <s v="221120 "/>
    <s v="514620, 553520 "/>
    <s v="169681620, 184043220 "/>
    <n v="0"/>
    <x v="1"/>
  </r>
  <r>
    <n v="35820"/>
    <n v="43948"/>
    <d v="2020-04-27T18:35: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62248152"/>
    <n v="-7435197"/>
    <n v="54812955"/>
    <n v="0"/>
    <s v="Prestación de servicios para la preparación y consolidación de la información geográfica insumo de las investigaciones temáticas."/>
    <n v="46020"/>
    <s v="62720, 62820, 77020 "/>
    <s v="208420, 212520, 275920 "/>
    <s v="462620, 463920, 548020, 549120, 610020 "/>
    <s v="151547420, 152734520, 177965520, 178693220, 201269620 "/>
    <n v="0"/>
    <x v="1"/>
  </r>
  <r>
    <n v="35920"/>
    <n v="43948"/>
    <d v="2020-04-27T18:36: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n v="46120"/>
    <s v="66820, 67220 "/>
    <s v="269720, 275620 "/>
    <s v="604120, 609620, 620620 "/>
    <s v="199874820, 201264120, 205354120 "/>
    <n v="0"/>
    <x v="1"/>
  </r>
  <r>
    <n v="36020"/>
    <n v="43948"/>
    <d v="2020-04-27T18:38: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19992679"/>
    <n v="-4430641"/>
    <n v="15562038"/>
    <n v="0"/>
    <s v="Prestación de servicios para procesar y analizar la información primaria y secundaria de las investigaciones temáticas"/>
    <n v="46220"/>
    <s v="81620 "/>
    <s v="-0"/>
    <s v="-0"/>
    <s v="-0"/>
    <n v="0"/>
    <x v="1"/>
  </r>
  <r>
    <n v="36120"/>
    <n v="43948"/>
    <d v="2020-04-27T18:39:00"/>
    <s v="Gasto"/>
    <s v="Con Compromiso"/>
    <n v="300"/>
    <x v="9"/>
    <x v="81"/>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n v="47620"/>
    <s v="68120, 68220, 68320 "/>
    <s v="221820, 241920, 244020 "/>
    <s v="515320, 534120, 536620, 627620, 631520, 637420 "/>
    <s v="168237920, 173062120, 173703120, 207325420, 208062220, 212539620 "/>
    <n v="0"/>
    <x v="1"/>
  </r>
  <r>
    <n v="36220"/>
    <n v="43948"/>
    <d v="2020-04-27T18:45:00"/>
    <s v="Gasto"/>
    <s v="Con Compromiso"/>
    <n v="300"/>
    <x v="9"/>
    <x v="81"/>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n v="46320"/>
    <s v="72120 "/>
    <s v="276320 "/>
    <s v="610420 "/>
    <s v="201298920 "/>
    <n v="0"/>
    <x v="1"/>
  </r>
  <r>
    <n v="36320"/>
    <n v="43948"/>
    <d v="2020-04-27T18:46:00"/>
    <s v="Gasto"/>
    <s v="Con Compromiso"/>
    <n v="300"/>
    <x v="9"/>
    <x v="81"/>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0"/>
    <s v="Prestación de servicios para organizar, estructurar y disponer la información validada de los topónimos a ser incorporados en la Base de datos del Diccionario Geográfico de Colombia"/>
    <n v="46420"/>
    <s v="64420 "/>
    <s v="220620 "/>
    <s v="514120, 603120 "/>
    <s v="169610220, 199930120 "/>
    <n v="0"/>
    <x v="1"/>
  </r>
  <r>
    <n v="36420"/>
    <n v="43948"/>
    <d v="2020-04-27T18:48:00"/>
    <s v="Gasto"/>
    <s v="Con Compromiso"/>
    <n v="300"/>
    <x v="9"/>
    <x v="82"/>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n v="46520"/>
    <s v="67420, 70320 "/>
    <s v="262620, 276120 "/>
    <s v="555320, 610220, 617420, 620520 "/>
    <s v="185223120, 201276520, 205352320, 205354020 "/>
    <n v="0"/>
    <x v="1"/>
  </r>
  <r>
    <n v="36520"/>
    <n v="43948"/>
    <d v="2020-04-27T18:49:00"/>
    <s v="Gasto"/>
    <s v="Con Compromiso"/>
    <n v="300"/>
    <x v="9"/>
    <x v="82"/>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n v="46620"/>
    <s v="60720, 76120 "/>
    <s v="226720, 276020 "/>
    <s v="517920, 610120, 626120 "/>
    <s v="169004620, 201272720, 206714220 "/>
    <n v="0"/>
    <x v="1"/>
  </r>
  <r>
    <n v="36620"/>
    <n v="43948"/>
    <d v="2020-04-27T18:5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36236100"/>
    <n v="0"/>
    <s v="Prestación de servicios profesionales para realizar los diagnósticos  de las áreas  de las entidades territoriales y estructurar la información de límites y fronteras-"/>
    <n v="46720"/>
    <s v="64220 "/>
    <s v="206520 "/>
    <s v="459820, 536420, 629420 "/>
    <s v="148492720, 173764420, 207837920 "/>
    <n v="0"/>
    <x v="1"/>
  </r>
  <r>
    <n v="36720"/>
    <n v="43948"/>
    <d v="2020-04-27T18:52:00"/>
    <s v="Gasto"/>
    <s v="Con Compromiso"/>
    <n v="300"/>
    <x v="9"/>
    <x v="68"/>
    <s v="ADQUISICIÓN DE BIENES Y SERVICIOS - SERVICIOS DE INFORMACIÓN GEODÉSICA ACTUALIZADO - LEVANTAMIENTO , GENERACIÓN Y ACTUALIZACIÓN DE LA RED GEODÉSICA Y LA CARTOGRAFÍA BÁSICA A NIVEL   NACIONAL"/>
    <s v="Nación"/>
    <x v="0"/>
    <s v="CSF"/>
    <n v="145618560"/>
    <n v="0"/>
    <n v="145618560"/>
    <n v="49550760"/>
    <s v="Prestación de servicios profesionales para la toma de datos en campo de exploración, materialización , GNSS, nivelación geodesica y gravimetria "/>
    <n v="46820"/>
    <s v="85420, 89220, 89320, 90620, 90920, 100220 "/>
    <s v="304220 "/>
    <s v="-0"/>
    <s v="-0"/>
    <n v="0"/>
    <x v="1"/>
  </r>
  <r>
    <n v="36820"/>
    <n v="43948"/>
    <d v="2020-04-27T18:53:00"/>
    <s v="Gasto"/>
    <s v="Con Compromiso"/>
    <n v="300"/>
    <x v="9"/>
    <x v="68"/>
    <s v="ADQUISICIÓN DE BIENES Y SERVICIOS - SERVICIOS DE INFORMACIÓN GEODÉSICA ACTUALIZADO - LEVANTAMIENTO , GENERACIÓN Y ACTUALIZACIÓN DE LA RED GEODÉSICA Y LA CARTOGRAFÍA BÁSICA A NIVEL   NACIONAL"/>
    <s v="Nación"/>
    <x v="0"/>
    <s v="CSF"/>
    <n v="28273680"/>
    <n v="0"/>
    <n v="28273680"/>
    <n v="5654736"/>
    <s v="Prestación de servicios para la revisión, compilación y validación de los datos de campo y calculados de gravimetria y geomagnetismo para su vinculación a la base de datos unificados"/>
    <n v="46920"/>
    <s v="78020 "/>
    <s v="-0"/>
    <s v="-0"/>
    <s v="-0"/>
    <n v="0"/>
    <x v="1"/>
  </r>
  <r>
    <n v="36920"/>
    <n v="43948"/>
    <d v="2020-04-27T18:57:00"/>
    <s v="Gasto"/>
    <s v="Con Compromiso"/>
    <n v="300"/>
    <x v="9"/>
    <x v="68"/>
    <s v="ADQUISICIÓN DE BIENES Y SERVICIOS - SERVICIOS DE INFORMACIÓN GEODÉSICA ACTUALIZADO - LEVANTAMIENTO , GENERACIÓN Y ACTUALIZACIÓN DE LA RED GEODÉSICA Y LA CARTOGRAFÍA BÁSICA A NIVEL   NACIONAL"/>
    <s v="Nación"/>
    <x v="0"/>
    <s v="CSF"/>
    <n v="41498768"/>
    <n v="0"/>
    <n v="41498768"/>
    <n v="25936730"/>
    <s v="Prestación de servicios para la gestión,  inventario y verificación de los equipos de medición de la Subdirección de Geografia y Cartografia "/>
    <n v="47120"/>
    <s v="90320 "/>
    <s v="-0"/>
    <s v="-0"/>
    <s v="-0"/>
    <n v="0"/>
    <x v="1"/>
  </r>
  <r>
    <n v="37020"/>
    <n v="43948"/>
    <d v="2020-04-27T18:59:00"/>
    <s v="Gasto"/>
    <s v="Con Compromiso"/>
    <n v="300"/>
    <x v="9"/>
    <x v="68"/>
    <s v="ADQUISICIÓN DE BIENES Y SERVICIOS - SERVICIOS DE INFORMACIÓN GEODÉSICA ACTUALIZADO - LEVANTAMIENTO , GENERACIÓN Y ACTUALIZACIÓN DE LA RED GEODÉSICA Y LA CARTOGRAFÍA BÁSICA A NIVEL   NACIONAL"/>
    <s v="Nación"/>
    <x v="0"/>
    <s v="CSF"/>
    <n v="77303680"/>
    <n v="0"/>
    <n v="77303680"/>
    <n v="20292216"/>
    <s v="Prestación de servicios para realizar la preparación, revisión y consolidación de datos de campo para el cálculo y ajuste de la linea de nivelación "/>
    <n v="47220"/>
    <s v="78920, 89620 "/>
    <s v="290220, 299920 "/>
    <s v="623620 "/>
    <s v="205356920 "/>
    <n v="0"/>
    <x v="1"/>
  </r>
  <r>
    <n v="37120"/>
    <n v="43948"/>
    <d v="2020-04-27T19:01:00"/>
    <s v="Gasto"/>
    <s v="Con Compromiso"/>
    <n v="300"/>
    <x v="9"/>
    <x v="68"/>
    <s v="ADQUISICIÓN DE BIENES Y SERVICIOS - SERVICIOS DE INFORMACIÓN GEODÉSICA ACTUALIZADO - LEVANTAMIENTO , GENERACIÓN Y ACTUALIZACIÓN DE LA RED GEODÉSICA Y LA CARTOGRAFÍA BÁSICA A NIVEL   NACIONAL"/>
    <s v="Nación"/>
    <x v="0"/>
    <s v="CSF"/>
    <n v="41498768"/>
    <n v="0"/>
    <n v="41498768"/>
    <n v="15994317"/>
    <s v="Prestación de servicios para la preparacion de insumos, validación, y digitación de la información levantada en campo. "/>
    <n v="47320"/>
    <s v="96720, 98420 "/>
    <s v="-0"/>
    <s v="-0"/>
    <s v="-0"/>
    <n v="0"/>
    <x v="1"/>
  </r>
  <r>
    <n v="37220"/>
    <n v="43948"/>
    <d v="2020-04-27T19:02:00"/>
    <s v="Gasto"/>
    <s v="Generado"/>
    <n v="300"/>
    <x v="9"/>
    <x v="40"/>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n v="47420"/>
    <s v="-0"/>
    <s v="-0"/>
    <s v="-0"/>
    <s v="-0"/>
    <n v="0"/>
    <x v="1"/>
  </r>
  <r>
    <n v="37320"/>
    <n v="43949"/>
    <d v="2020-04-28T12:33:00"/>
    <s v="Gasto"/>
    <s v="Generado"/>
    <n v="300"/>
    <x v="9"/>
    <x v="68"/>
    <s v="ADQUISICIÓN DE BIENES Y SERVICIOS - SERVICIOS DE INFORMACIÓN GEODÉSICA ACTUALIZADO - LEVANTAMIENTO , GENERACIÓN Y ACTUALIZACIÓN DE LA RED GEODÉSICA Y LA CARTOGRAFÍA BÁSICA A NIVEL   NACIONAL"/>
    <s v="Nación"/>
    <x v="0"/>
    <s v="CSF"/>
    <n v="41498768"/>
    <n v="0"/>
    <n v="41498768"/>
    <n v="41498768"/>
    <s v="Prestación de servicios para la toma de datos en campo de  gravimetria y geomacnetismo "/>
    <n v="47020"/>
    <s v="-0"/>
    <s v="-0"/>
    <s v="-0"/>
    <s v="-0"/>
    <n v="0"/>
    <x v="1"/>
  </r>
  <r>
    <n v="37420"/>
    <n v="43949"/>
    <d v="2020-04-28T16:02:00"/>
    <s v="Gasto"/>
    <s v="Con Compromiso"/>
    <n v="200"/>
    <x v="3"/>
    <x v="11"/>
    <s v="PENSIONES"/>
    <s v="Nación"/>
    <x v="0"/>
    <s v="CSF"/>
    <n v="20867300"/>
    <n v="0"/>
    <n v="208673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4"/>
    <s v="CAJAS DE COMPENSACIÓN FAMILIAR"/>
    <s v="Nación"/>
    <x v="0"/>
    <s v="CSF"/>
    <n v="39129800"/>
    <n v="0"/>
    <n v="391298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2"/>
    <s v="APORTES GENERALES AL SISTEMA DE RIESGOS LABORALES"/>
    <s v="Nación"/>
    <x v="0"/>
    <s v="CSF"/>
    <n v="8992200"/>
    <n v="0"/>
    <n v="89922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6"/>
    <s v="SALUD"/>
    <s v="Nación"/>
    <x v="0"/>
    <s v="CSF"/>
    <n v="78810300"/>
    <n v="0"/>
    <n v="788103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5"/>
    <s v="APORTES AL ICBF"/>
    <s v="Nación"/>
    <x v="0"/>
    <s v="CSF"/>
    <n v="29348900"/>
    <n v="0"/>
    <n v="293489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3"/>
    <s v="APORTES AL SENA"/>
    <s v="Nación"/>
    <x v="0"/>
    <s v="CSF"/>
    <n v="19569400"/>
    <n v="0"/>
    <n v="195694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520"/>
    <n v="43949"/>
    <d v="2020-04-28T20:41:00"/>
    <s v="Gasto"/>
    <s v="Con Compromiso"/>
    <n v="200"/>
    <x v="3"/>
    <x v="62"/>
    <s v="AUXILIO DE CESANTÍAS "/>
    <s v="Nación"/>
    <x v="0"/>
    <s v="CSF"/>
    <n v="643139703"/>
    <n v="0"/>
    <n v="643139703"/>
    <n v="0"/>
    <s v="APORTES FONDO NACIONAL DEL AHORRO MES DE ABRIL"/>
    <n v="48920"/>
    <s v="55720 "/>
    <s v="147620 "/>
    <s v="322020 "/>
    <s v="105780320 "/>
    <n v="0"/>
    <x v="0"/>
  </r>
  <r>
    <n v="37620"/>
    <n v="43955"/>
    <d v="2020-05-04T14:22:00"/>
    <s v="Gasto"/>
    <s v="Con Compromiso"/>
    <n v="200"/>
    <x v="3"/>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
    <n v="49020"/>
    <s v="59220 "/>
    <s v="209820 "/>
    <s v="463420, 463820 "/>
    <s v="159346320 "/>
    <n v="0"/>
    <x v="1"/>
  </r>
  <r>
    <n v="37720"/>
    <n v="43955"/>
    <d v="2020-05-04T14:26:00"/>
    <s v="Gasto"/>
    <s v="Con Compromiso"/>
    <n v="200"/>
    <x v="3"/>
    <x v="47"/>
    <s v="ADQUISICIÓN DE BIENES Y SERVICIOS - SERVICIOS TECNOLÓGICOS - FORTALECIMIENTO DE LA GESTIÓN INSTITUCIONAL DEL IGAC A NIVEL   NACIONAL"/>
    <s v="Nación"/>
    <x v="0"/>
    <s v="CSF"/>
    <n v="58642928"/>
    <n v="-7330366"/>
    <n v="51312562"/>
    <n v="0"/>
    <s v="Prestación de servicios profesionales para implementar, mantener, proponer y aplicar mejoras al sistema de gestión de seguridad de la información del IGAC."/>
    <n v="49120"/>
    <s v="65820 "/>
    <s v="238720 "/>
    <s v="531520, 628020 "/>
    <s v="175985620, 208072020 "/>
    <n v="0"/>
    <x v="1"/>
  </r>
  <r>
    <n v="37820"/>
    <n v="43955"/>
    <d v="2020-05-04T14:31:00"/>
    <s v="Gasto"/>
    <s v="Con Compromiso"/>
    <n v="200"/>
    <x v="3"/>
    <x v="25"/>
    <s v="ADQUISICIÓN DE BIENES Y SERVICIOS - SERVICIO DE IMPLEMENTACIÓN SISTEMAS DE GESTIÓN - FORTALECIMIENTO DE LA GESTIÓN INSTITUCIONAL DEL IGAC A NIVEL   NACIONAL"/>
    <s v="Propios"/>
    <x v="1"/>
    <s v="CSF"/>
    <n v="76623568"/>
    <n v="-6704562"/>
    <n v="69919006"/>
    <n v="0"/>
    <s v="Prestación de servicios profesionales para apoyar el proceso de direccionamiento estratégico y planeación, para apoyar la revisión y ajuste del Sistema Integrado de Gestión, así como realizar acciones tendientes al cumplimiento del plan para su imple"/>
    <n v="49320"/>
    <s v="65320 "/>
    <s v="260820 "/>
    <s v="553720, 651920 "/>
    <s v="184356720, 218093520 "/>
    <n v="0"/>
    <x v="1"/>
  </r>
  <r>
    <n v="37920"/>
    <n v="43955"/>
    <d v="2020-05-04T14:36:00"/>
    <s v="Gasto"/>
    <s v="Anulado"/>
    <n v="200"/>
    <x v="3"/>
    <x v="61"/>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
    <n v="49420"/>
    <s v="-0"/>
    <s v="-0"/>
    <s v="-0"/>
    <s v="-0"/>
    <n v="0"/>
    <x v="1"/>
  </r>
  <r>
    <n v="38020"/>
    <n v="43955"/>
    <d v="2020-05-04T14:40:00"/>
    <s v="Gasto"/>
    <s v="Con Compromiso"/>
    <n v="200"/>
    <x v="3"/>
    <x v="61"/>
    <s v="ADQUISICIÓN DE BIENES Y SERVICIOS - DOCUMENTOS DE PLANEACIÓN - FORTALECIMIENTO DE LA GESTIÓN INSTITUCIONAL DEL IGAC A NIVEL   NACIONAL"/>
    <s v="Nación"/>
    <x v="0"/>
    <s v="CSF"/>
    <n v="38651840"/>
    <n v="-2898888"/>
    <n v="35752952"/>
    <n v="0"/>
    <s v="Prestación de servicios profesionales para apoyar el proceso de direccionamiento estratégico y planeación, por medio de la gestión de procesos de parametrización administración manejo y montaje de bases de datos."/>
    <n v="49420"/>
    <s v="62420 "/>
    <s v="199220 "/>
    <s v="449420, 543020, 624820 "/>
    <s v="142224920, 176270720, 205357620 "/>
    <n v="0"/>
    <x v="1"/>
  </r>
  <r>
    <n v="38120"/>
    <n v="43955"/>
    <d v="2020-05-04T14:44:00"/>
    <s v="Gasto"/>
    <s v="Con Compromiso"/>
    <n v="200"/>
    <x v="3"/>
    <x v="61"/>
    <s v="ADQUISICIÓN DE BIENES Y SERVICIOS - DOCUMENTOS DE PLANEACIÓN - FORTALECIMIENTO DE LA GESTIÓN INSTITUCIONAL DEL IGAC A NIVEL   NACIONAL"/>
    <s v="Nación"/>
    <x v="0"/>
    <s v="CSF"/>
    <n v="58642928"/>
    <n v="-6597329"/>
    <n v="52045599"/>
    <n v="0"/>
    <s v="Prestación de servicios profesionales para apoyar el proceso de direccionamiento estratégico y planeación, fortalecimiento del Modelo Integrado de Planeación y Gestión y apoyo en lo referente a cooperación internacional y los lineamientos nacionales "/>
    <n v="49620"/>
    <s v="68020 "/>
    <s v="247020 "/>
    <s v="539620, 645820 "/>
    <s v="174585320, 216116920 "/>
    <n v="0"/>
    <x v="1"/>
  </r>
  <r>
    <n v="38220"/>
    <n v="43955"/>
    <d v="2020-05-04T15:04:00"/>
    <s v="Gasto"/>
    <s v="Con Compromiso"/>
    <n v="200"/>
    <x v="3"/>
    <x v="25"/>
    <s v="ADQUISICIÓN DE BIENES Y SERVICIOS - SERVICIO DE IMPLEMENTACIÓN SISTEMAS DE GESTIÓN - FORTALECIMIENTO DE LA GESTIÓN INSTITUCIONAL DEL IGAC A NIVEL   NACIONAL"/>
    <s v="Nación"/>
    <x v="0"/>
    <s v="CSF"/>
    <n v="58642928"/>
    <n v="-7574712"/>
    <n v="51068216"/>
    <n v="0"/>
    <s v="Prestación de servicios profesionales para apoyar la implementación del Modelo Integrado de Planeación y Gestión (MIPG) en la entidad y realizar las acciones tendientes al cumplimiento de los requisitos, promoción y divulgación de este  y brindar apo"/>
    <n v="49520"/>
    <s v="67920 "/>
    <s v="256420 "/>
    <s v="550620, 649520 "/>
    <s v="179876520, 217427720 "/>
    <n v="0"/>
    <x v="1"/>
  </r>
  <r>
    <n v="38320"/>
    <n v="43955"/>
    <d v="2020-05-04T16:10:00"/>
    <s v="Gasto"/>
    <s v="Con Compromiso"/>
    <n v="200"/>
    <x v="3"/>
    <x v="49"/>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n v="49220"/>
    <s v="62520 "/>
    <s v="210820 "/>
    <s v="463020, 517820, 611220 "/>
    <s v="151571920, 169344120, 202449420 "/>
    <n v="0"/>
    <x v="0"/>
  </r>
  <r>
    <n v="38420"/>
    <n v="43955"/>
    <d v="2020-05-04T17:33: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200"/>
    <x v="3"/>
    <x v="78"/>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500"/>
    <x v="1"/>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300"/>
    <x v="9"/>
    <x v="40"/>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200"/>
    <x v="3"/>
    <x v="79"/>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0"/>
  </r>
  <r>
    <n v="38420"/>
    <n v="43955"/>
    <d v="2020-05-04T17:33:00"/>
    <s v="Gasto"/>
    <s v="Anul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300"/>
    <x v="9"/>
    <x v="68"/>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200"/>
    <x v="3"/>
    <x v="50"/>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0"/>
  </r>
  <r>
    <n v="38520"/>
    <n v="43956"/>
    <d v="2020-05-05T17:32: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8273680"/>
    <n v="-5301315"/>
    <n v="22972365"/>
    <n v="0"/>
    <s v="Prestación de servicio para apoyar la preparación y trámite de información requerida para el desarrollo de los proyectos geográficos y cartográficos."/>
    <n v="45420"/>
    <s v="76720 "/>
    <s v="274620 "/>
    <s v="608920, 622920 "/>
    <s v="201228120, 205355620 "/>
    <n v="0"/>
    <x v="1"/>
  </r>
  <r>
    <n v="38620"/>
    <n v="43956"/>
    <d v="2020-05-05T17:34: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n v="45920"/>
    <s v="64520, 79120 "/>
    <s v="221020 "/>
    <s v="514520, 551020, 646020 "/>
    <s v="169676220, 179860520, 215906220 "/>
    <n v="0"/>
    <x v="1"/>
  </r>
  <r>
    <n v="38720"/>
    <n v="43957"/>
    <d v="2020-05-06T14:13:00"/>
    <s v="Gasto"/>
    <s v="Anulado"/>
    <n v="200"/>
    <x v="3"/>
    <x v="47"/>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n v="49920"/>
    <s v="-0"/>
    <s v="-0"/>
    <s v="-0"/>
    <s v="-0"/>
    <n v="0"/>
    <x v="1"/>
  </r>
  <r>
    <n v="38820"/>
    <n v="43957"/>
    <d v="2020-05-06T14:15:00"/>
    <s v="Gasto"/>
    <s v="Generado"/>
    <n v="200"/>
    <x v="3"/>
    <x v="47"/>
    <s v="ADQUISICIÓN DE BIENES Y SERVICIOS - SERVICIOS TECNOLÓGICOS - FORTALECIMIENTO DE LA GESTIÓN INSTITUCIONAL DEL IGAC A NIVEL   NACIONAL"/>
    <s v="Nación"/>
    <x v="0"/>
    <s v="CSF"/>
    <n v="0"/>
    <n v="275271594"/>
    <n v="275271594"/>
    <n v="275271594"/>
    <s v="Renovación, licenciamiento y soporte de las plataformas de seguridad"/>
    <n v="49820"/>
    <s v="-0"/>
    <s v="-0"/>
    <s v="-0"/>
    <s v="-0"/>
    <n v="0"/>
    <x v="1"/>
  </r>
  <r>
    <n v="38820"/>
    <n v="43957"/>
    <d v="2020-05-06T14:15:00"/>
    <s v="Gasto"/>
    <s v="Generado"/>
    <n v="200"/>
    <x v="3"/>
    <x v="47"/>
    <s v="ADQUISICIÓN DE BIENES Y SERVICIOS - SERVICIOS TECNOLÓGICOS - FORTALECIMIENTO DE LA GESTIÓN INSTITUCIONAL DEL IGAC A NIVEL   NACIONAL"/>
    <s v="Propios"/>
    <x v="1"/>
    <s v="CSF"/>
    <n v="275271594"/>
    <n v="-275271594"/>
    <n v="0"/>
    <n v="0"/>
    <s v="Renovación, licenciamiento y soporte de las plataformas de seguridad"/>
    <n v="49820"/>
    <s v="-0"/>
    <s v="-0"/>
    <s v="-0"/>
    <s v="-0"/>
    <n v="0"/>
    <x v="1"/>
  </r>
  <r>
    <n v="38920"/>
    <n v="43958"/>
    <d v="2020-05-07T14:08: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0"/>
    <n v="3600000"/>
    <n v="3600000"/>
    <s v="Inscripción  con  Wageningen University WEPAL de  Inter - Laboratorios para la compra de  muestras de referencia certificadas (2 rondas)."/>
    <n v="50020"/>
    <s v="-0"/>
    <s v="-0"/>
    <s v="-0"/>
    <s v="-0"/>
    <n v="0"/>
    <x v="1"/>
  </r>
  <r>
    <n v="39020"/>
    <n v="43958"/>
    <d v="2020-05-07T14:14:00"/>
    <s v="Gasto"/>
    <s v="Anulado"/>
    <n v="510"/>
    <x v="2"/>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n v="50120"/>
    <s v="-0"/>
    <s v="-0"/>
    <s v="-0"/>
    <s v="-0"/>
    <n v="0"/>
    <x v="1"/>
  </r>
  <r>
    <n v="39120"/>
    <n v="43958"/>
    <d v="2020-05-07T14:48:00"/>
    <s v="Gasto"/>
    <s v="Con Compromiso"/>
    <n v="500"/>
    <x v="1"/>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n v="50220"/>
    <s v="59520 "/>
    <s v="201120 "/>
    <s v="455620, 545520, 642420 "/>
    <s v="147301720, 177496520, 213978620 "/>
    <n v="0"/>
    <x v="1"/>
  </r>
  <r>
    <n v="39220"/>
    <n v="43958"/>
    <d v="2020-05-07T14:51:00"/>
    <s v="Gasto"/>
    <s v="Anulado"/>
    <n v="500"/>
    <x v="1"/>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n v="50320"/>
    <s v="-0"/>
    <s v="-0"/>
    <s v="-0"/>
    <s v="-0"/>
    <n v="0"/>
    <x v="1"/>
  </r>
  <r>
    <n v="39320"/>
    <n v="43958"/>
    <d v="2020-05-07T14:55:00"/>
    <s v="Gasto"/>
    <s v="Con Compromiso"/>
    <n v="500"/>
    <x v="1"/>
    <x v="22"/>
    <s v="ADQUISICIÓN DE BIENES Y SERVICIOS - SERVICIO DE INFORMACIÓN CATASTRAL - ACTUALIZACIÓN  Y GESTIÓN CATASTRAL  NACIONAL"/>
    <s v="Propios"/>
    <x v="1"/>
    <s v="CSF"/>
    <n v="94601168"/>
    <n v="-5518401"/>
    <n v="89082767"/>
    <n v="0"/>
    <s v="Prestación de servicios profesionales para desarrollar e implementar los análisis económicos y financieros para establecer las mejores prácticas y fuente de información en el desarrollo de metodologías masivas de valoración de predios "/>
    <n v="50420"/>
    <s v="63120 "/>
    <s v="203820 "/>
    <s v="456720, 535620, 618620 "/>
    <s v="145305120, 174343520, 206869520 "/>
    <n v="0"/>
    <x v="1"/>
  </r>
  <r>
    <n v="39420"/>
    <n v="43962"/>
    <d v="2020-05-11T15:32:00"/>
    <s v="Gasto"/>
    <s v="Con Compromiso"/>
    <n v="200"/>
    <x v="3"/>
    <x v="16"/>
    <s v="SALUD"/>
    <s v="Nación"/>
    <x v="0"/>
    <s v="CSF"/>
    <n v="11510700"/>
    <n v="0"/>
    <n v="11510700"/>
    <n v="3866898"/>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3"/>
    <s v="APORTES AL SENA"/>
    <s v="Nación"/>
    <x v="0"/>
    <s v="CSF"/>
    <n v="2149900"/>
    <n v="0"/>
    <n v="2149900"/>
    <n v="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4"/>
    <s v="CAJAS DE COMPENSACIÓN FAMILIAR"/>
    <s v="Nación"/>
    <x v="0"/>
    <s v="CSF"/>
    <n v="4315300"/>
    <n v="0"/>
    <n v="4315300"/>
    <n v="4740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5"/>
    <s v="APORTES AL ICBF"/>
    <s v="Nación"/>
    <x v="0"/>
    <s v="CSF"/>
    <n v="3231700"/>
    <n v="0"/>
    <n v="3231700"/>
    <n v="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1"/>
    <s v="PENSIONES"/>
    <s v="Nación"/>
    <x v="0"/>
    <s v="CSF"/>
    <n v="15187400"/>
    <n v="0"/>
    <n v="15187400"/>
    <n v="4199075"/>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2"/>
    <s v="APORTES GENERALES AL SISTEMA DE RIESGOS LABORALES"/>
    <s v="Nación"/>
    <x v="0"/>
    <s v="CSF"/>
    <n v="838200"/>
    <n v="0"/>
    <n v="838200"/>
    <n v="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520"/>
    <n v="43963"/>
    <d v="2020-05-12T16:1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593673"/>
    <n v="18155711"/>
    <n v="0"/>
    <s v="Prestación de servicios personales para la organización de información edafológica y de capacidad de uso de las tierras dentro de los procesos de levantamientos de suelos y aplicaciones agrológicas."/>
    <n v="50720"/>
    <s v="70420 "/>
    <s v="229520 "/>
    <s v="520520, 637320 "/>
    <s v="169827720, 212538820 "/>
    <n v="0"/>
    <x v="1"/>
  </r>
  <r>
    <n v="39620"/>
    <n v="43963"/>
    <d v="2020-05-12T16:22: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9101160"/>
    <n v="63708120"/>
    <n v="0"/>
    <s v="Prestación de servicios profesionales para ejecutar las diferentes etapas de la actualización de Áreas Homogéneas de Tierras, en los municipios o áreas establecidas según programación de la Subdirección de Agrología a nivel nacional"/>
    <n v="50520"/>
    <s v="70620, 70720, 70820 "/>
    <s v="244420, 245420, 249920 "/>
    <s v="536720, 538220, 542520, 641120, 641520, 641620 "/>
    <s v="173705020, 174325920, 175359520, 213227720, 213243120, 213245020 "/>
    <n v="0"/>
    <x v="1"/>
  </r>
  <r>
    <n v="39720"/>
    <n v="43963"/>
    <d v="2020-05-12T16:5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4494440"/>
    <n v="101461080"/>
    <n v="0"/>
    <s v="Prestación de servicios profesionales para garantizar la calidad de los levantamientos de suelos y aplicaciones agrológicas multidisciplinarias"/>
    <n v="50620"/>
    <s v="69720, 69820, 70520 "/>
    <s v="227820, 229720, 233420 "/>
    <s v="518420, 520720, 527420, 627420, 650620 "/>
    <s v="169145920, 169832620, 171120720, 207306320 "/>
    <n v="0"/>
    <x v="1"/>
  </r>
  <r>
    <n v="39820"/>
    <n v="43963"/>
    <d v="2020-05-12T17:0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134844"/>
    <n v="21134916"/>
    <n v="0"/>
    <s v="Prestación de servicios profesionales para apoyar las actividades de fortalecimiento institucional del proceso agrologico mediante la formulación e implementación de lineamientos de ejecución, seguimiento y control."/>
    <n v="50820"/>
    <s v="68920 "/>
    <s v="229820 "/>
    <s v="520820, 626220 "/>
    <s v="169834420, 206738420 "/>
    <n v="0"/>
    <x v="1"/>
  </r>
  <r>
    <n v="39920"/>
    <n v="43963"/>
    <d v="2020-05-12T17:05: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7037640"/>
    <n v="21236040"/>
    <n v="0"/>
    <s v="Prestación de servicios profesionales para la ejecución de análisis de mediana complejidad y validación metodológica que garantice el cumplimiento oportuno de la prestación de servicios de análisis en el área de biología del GIT Laboratorio Nacional "/>
    <n v="51120"/>
    <s v="74320 "/>
    <s v="272520 "/>
    <s v="607020, 625020 "/>
    <s v="200532320, 205574420 "/>
    <n v="0"/>
    <x v="1"/>
  </r>
  <r>
    <n v="40020"/>
    <n v="43963"/>
    <d v="2020-05-12T17:0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6770270"/>
    <n v="72671170"/>
    <n v="0"/>
    <s v="Prestación de servicios profesionales para adelantar actividades en desarrollo de las  aplicaciones agrológicas, innovación en aplicaciones agrológicas"/>
    <n v="51020"/>
    <s v="76020, 76920 "/>
    <s v="261220, 271120 "/>
    <s v="553820, 605620, 612820, 651220 "/>
    <s v="183574720, 200434020, 205596520, 217469420 "/>
    <n v="0"/>
    <x v="1"/>
  </r>
  <r>
    <n v="40120"/>
    <n v="43963"/>
    <d v="2020-05-12T17:1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5475677"/>
    <n v="33176163"/>
    <n v="0"/>
    <s v="Prestación de servicios profesionales para la realización de los procedimientos requeridos para el mantenimiento  y ajuste permanente del programa de aseguramiento de la calidad en el GIT  Laboratorio Nacional de Suelos. "/>
    <n v="51220"/>
    <s v="74520 "/>
    <s v="274020 "/>
    <s v="608220 "/>
    <s v="200724720 "/>
    <n v="0"/>
    <x v="1"/>
  </r>
  <r>
    <n v="40220"/>
    <n v="43963"/>
    <d v="2020-05-12T17:12: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4831480"/>
    <n v="33820360"/>
    <n v="0"/>
    <s v="Prestación de servicios profesionales para realizar la programación y cuantificación de los procesos  de campo de los proyectos y acciones que maneja la Subdirección de Agrología"/>
    <n v="50920"/>
    <s v="71620 "/>
    <s v="249220 "/>
    <s v="542020, 646420 "/>
    <s v="175228020, 216094320 "/>
    <n v="0"/>
    <x v="1"/>
  </r>
  <r>
    <n v="40320"/>
    <n v="43963"/>
    <d v="2020-05-12T17:16: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890510"/>
    <n v="16858874"/>
    <n v="0"/>
    <s v="Prestación de Servicios personales para realizar actividades de digitación y control de los análisis en el GIT Laboratorio Nacional de Suelos"/>
    <n v="51320"/>
    <s v="76820 "/>
    <s v="271520 "/>
    <s v="606120, 637620 "/>
    <s v="200499820, 212514920 "/>
    <n v="0"/>
    <x v="1"/>
  </r>
  <r>
    <n v="40420"/>
    <n v="43963"/>
    <d v="2020-05-12T17:18: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2593673"/>
    <n v="18155711"/>
    <n v="0"/>
    <s v="Prestación de servicios personales para implementar y ejecutar las actividades de control ambiental bajo la Norma ISO 14001 y manejo de residuos en el GIT Laboratorio Nacional de Suelos"/>
    <n v="51420"/>
    <s v="70220 "/>
    <s v="284120 "/>
    <s v="621920 "/>
    <s v="205355320 "/>
    <n v="0"/>
    <x v="1"/>
  </r>
  <r>
    <n v="40520"/>
    <n v="43963"/>
    <d v="2020-05-12T17:2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4139342"/>
    <n v="28975394"/>
    <n v="0"/>
    <s v="Prestación de servicios profesionales para ejecutar el programa de aseguramiento metrológico de los equipos e instrumentos  conforme a los requisitos de la Norma ISO 17025, en el GIT Laboratorio Nacional de Suelos"/>
    <n v="51520"/>
    <s v="69920 "/>
    <s v="247720 "/>
    <s v="540320, 646820 "/>
    <s v="174736720, 216167020 "/>
    <n v="0"/>
    <x v="1"/>
  </r>
  <r>
    <n v="40620"/>
    <n v="43963"/>
    <d v="2020-05-12T17:22: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0"/>
    <n v="18155711"/>
    <n v="0"/>
    <s v="Prestación de servicios profesionales para la verificación, consolidación y delineación digital de información cartográfica y alfanumérica de los proyectos que adelanta la Subdirección de Agrología"/>
    <n v="51720"/>
    <s v="74420 "/>
    <s v="273320 "/>
    <s v="607620, 610620 "/>
    <s v="200648420, 201303120 "/>
    <n v="0"/>
    <x v="1"/>
  </r>
  <r>
    <n v="40720"/>
    <n v="43963"/>
    <d v="2020-05-12T17:2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0696710"/>
    <n v="144876970"/>
    <n v="0"/>
    <s v="Prestación de servicios profesionales para la interpretación y consolidación de información de Geomorfología y/o Cobertura de la Tierra en sectores priorizados por la Subdirección de Agrología."/>
    <n v="51820"/>
    <s v="67020, 67120, 67820, 70020, 70120, 71020 "/>
    <s v="240020, 245220, 247620, 249020, 249120 "/>
    <s v="534720, 537820, 540220, 541720, 541820, 620220, 623820, 624020, 644320 "/>
    <s v="173193720, 174320020, 174735620, 175218120, 175219120, 205353720, 205357020, 205357120, 215720620 "/>
    <n v="0"/>
    <x v="1"/>
  </r>
  <r>
    <n v="40820"/>
    <n v="43963"/>
    <d v="2020-05-12T17:3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9662960"/>
    <n v="67640720"/>
    <n v="0"/>
    <s v="Prestación de servicios profesionales para la interpretación, control de calidad y consolidación de información de cobertura de la tierra o gemorfología, de acuerdo a los lineamientos y metas de la Subdirección de Agrología. "/>
    <n v="51920"/>
    <s v="67320, 67720 "/>
    <s v="229120, 247120 "/>
    <s v="534620, 539720, 634120, 634720 "/>
    <s v="173173020, 174346020, 209066620, 210842720 "/>
    <n v="0"/>
    <x v="1"/>
  </r>
  <r>
    <n v="40920"/>
    <n v="43963"/>
    <d v="2020-05-12T17:3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5590090"/>
    <n v="39130630"/>
    <n v="0"/>
    <s v="Prestación de servicios profesionales para avalar la calidad y consolidación de la información generada de cobertura de la tierra de acuerdo a los lineamientos y metas de la Subdirección de Agrología."/>
    <n v="52020"/>
    <s v="71920 "/>
    <s v="271420 "/>
    <s v="605920, 630320 "/>
    <s v="200496720, 208647420 "/>
    <n v="0"/>
    <x v="1"/>
  </r>
  <r>
    <n v="41020"/>
    <n v="43964"/>
    <d v="2020-05-13T10:20:00"/>
    <s v="Gasto"/>
    <s v="Anulado"/>
    <n v="500"/>
    <x v="1"/>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n v="52320"/>
    <s v="-0"/>
    <s v="-0"/>
    <s v="-0"/>
    <s v="-0"/>
    <n v="0"/>
    <x v="1"/>
  </r>
  <r>
    <n v="41120"/>
    <n v="43965"/>
    <d v="2020-05-14T14:09: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
    <n v="52420"/>
    <s v="72020 "/>
    <s v="275720 "/>
    <s v="609820, 612420 "/>
    <s v="201259220, 205347720 "/>
    <n v="0"/>
    <x v="1"/>
  </r>
  <r>
    <n v="41220"/>
    <n v="43965"/>
    <d v="2020-05-14T14:11:00"/>
    <s v="Gasto"/>
    <s v="Generado"/>
    <n v="300"/>
    <x v="9"/>
    <x v="68"/>
    <s v="ADQUISICIÓN DE BIENES Y SERVICIOS - SERVICIOS DE INFORMACIÓN GEODÉSICA ACTUALIZADO - LEVANTAMIENTO , GENERACIÓN Y ACTUALIZACIÓN DE LA RED GEODÉSICA Y LA CARTOGRAFÍA BÁSICA A NIVEL   NACIONAL"/>
    <s v="Nación"/>
    <x v="0"/>
    <s v="CSF"/>
    <n v="120000000"/>
    <n v="30000000"/>
    <n v="150000000"/>
    <n v="150000000"/>
    <s v="Adquisición de equipos de comunicación para transmisión de datos de estaciones GNSS de funcionamiento continuo"/>
    <n v="52520"/>
    <s v="-0"/>
    <s v="-0"/>
    <s v="-0"/>
    <s v="-0"/>
    <n v="0"/>
    <x v="1"/>
  </r>
  <r>
    <n v="41320"/>
    <n v="43965"/>
    <d v="2020-05-14T14:14: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n v="52620"/>
    <s v="82720 "/>
    <s v="316020 "/>
    <s v="647920 "/>
    <s v="217366220 "/>
    <n v="0"/>
    <x v="1"/>
  </r>
  <r>
    <n v="41420"/>
    <n v="43966"/>
    <d v="2020-05-15T09:2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0"/>
    <n v="31404620"/>
    <n v="0"/>
    <s v="Prestacion de servicios profesionales para el procesamiento y análisis de imágenes de sensores remotos  así como la generación de cartografía básica y temática requeridos en los proyectos en tecnologías geoespaciales a cargo de la Oficina CIAF_x0009__x0009__x0009__x0009__x0009__x0009__x0009_"/>
    <n v="52720"/>
    <s v="66920 "/>
    <s v="260620 "/>
    <s v="553220 "/>
    <s v="180571720 "/>
    <n v="0"/>
    <x v="1"/>
  </r>
  <r>
    <n v="41520"/>
    <n v="43969"/>
    <d v="2020-05-18T17:21:00"/>
    <s v="Gasto"/>
    <s v="Con Compromiso"/>
    <n v="200"/>
    <x v="3"/>
    <x v="47"/>
    <s v="ADQUISICIÓN DE BIENES Y SERVICIOS - SERVICIOS TECNOLÓGICOS - FORTALECIMIENTO DE LA GESTIÓN INSTITUCIONAL DEL IGAC A NIVEL   NACIONAL"/>
    <s v="Nación"/>
    <x v="0"/>
    <s v="CSF"/>
    <n v="44720720"/>
    <n v="-5590090"/>
    <n v="39130630"/>
    <n v="0"/>
    <s v="Prestación de servicios profesionales para gestionar, ejecutar y hacer seguimiento a las tareas de mantenimiento y atención de incidentes relacionadas con el editor gráfico de los sistemas de información de la oficina de informática y telecomunicacio"/>
    <n v="53220"/>
    <s v="71220 "/>
    <s v="260520 "/>
    <s v="553120, 626320 "/>
    <s v="180558520, 207532520 "/>
    <n v="0"/>
    <x v="1"/>
  </r>
  <r>
    <n v="41620"/>
    <n v="43969"/>
    <d v="2020-05-18T17:26:00"/>
    <s v="Gasto"/>
    <s v="Con Compromiso"/>
    <n v="200"/>
    <x v="3"/>
    <x v="6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n v="53320"/>
    <s v="87420 "/>
    <s v="-0"/>
    <s v="-0"/>
    <s v="-0"/>
    <n v="0"/>
    <x v="1"/>
  </r>
  <r>
    <n v="41720"/>
    <n v="43969"/>
    <d v="2020-05-18T17:29:00"/>
    <s v="Gasto"/>
    <s v="Con Compromiso"/>
    <n v="200"/>
    <x v="3"/>
    <x v="76"/>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n v="53420"/>
    <s v="69620 "/>
    <s v="224920 "/>
    <s v="602120 "/>
    <s v="198694120 "/>
    <n v="0"/>
    <x v="1"/>
  </r>
  <r>
    <n v="41820"/>
    <n v="43970"/>
    <d v="2020-05-19T14:08:00"/>
    <s v="Gasto"/>
    <s v="Con Compromiso"/>
    <n v="200"/>
    <x v="3"/>
    <x v="20"/>
    <s v="IMPUESTO DE INDUSTRIA Y COMERCIO"/>
    <s v="Propios"/>
    <x v="1"/>
    <s v="CSF"/>
    <n v="1912000"/>
    <n v="0"/>
    <n v="1912000"/>
    <n v="0"/>
    <s v="IMPUESTO DE INDUSTRIA Y COMERCIO"/>
    <n v="54520"/>
    <s v="61820 "/>
    <s v="170920 "/>
    <s v="345720 "/>
    <s v="122305620 "/>
    <n v="0"/>
    <x v="0"/>
  </r>
  <r>
    <n v="41920"/>
    <n v="43971"/>
    <d v="2020-05-20T15:39: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1931694"/>
    <n v="56019094"/>
    <n v="0"/>
    <s v="Prestación de servicios profesionales para la ejecución de análisis de alta complejidad y validación  metodológica en el GIT Laboratorio Nacional de Suelos."/>
    <n v="54620"/>
    <s v="76420, 77320 "/>
    <s v="246720, 271720 "/>
    <s v="539320, 606320, 624420, 639020 "/>
    <s v="174342420, 200458020, 205357320, 212585720 "/>
    <n v="0"/>
    <x v="1"/>
  </r>
  <r>
    <n v="42020"/>
    <n v="43971"/>
    <d v="2020-05-20T15:4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3534210"/>
    <n v="24739470"/>
    <n v="0"/>
    <s v="Prestación de servicios profesionales para realizar el proceso gráfico y maquetación de las publicaciones impresas y/o digitales de la Subdirección de Agrología."/>
    <n v="54820"/>
    <s v="71520 "/>
    <s v="246020 "/>
    <s v="537920, 645520 "/>
    <s v="174320920, 215894920 "/>
    <n v="0"/>
    <x v="1"/>
  </r>
  <r>
    <n v="42120"/>
    <n v="43971"/>
    <d v="2020-05-20T15:4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186336"/>
    <n v="38944294"/>
    <n v="0"/>
    <s v="Prestación de servicios profesionales para realizar el control de calidad final de la información cartográfica, alfanumérica y geoespacial mediante software libre en los proyectos que desarrolla la subdirección de agrología."/>
    <n v="54720"/>
    <s v="73320 "/>
    <s v="273120 "/>
    <s v="607520, 630220 "/>
    <s v="200565220, 208316420 "/>
    <n v="0"/>
    <x v="1"/>
  </r>
  <r>
    <n v="42220"/>
    <n v="43973"/>
    <d v="2020-05-22T18:39:00"/>
    <s v="Gasto"/>
    <s v="Con Compromiso"/>
    <n v="200"/>
    <x v="3"/>
    <x v="4"/>
    <s v="SUELDO BÁSICO"/>
    <s v="Nación"/>
    <x v="0"/>
    <s v="CSF"/>
    <n v="868706118"/>
    <n v="0"/>
    <n v="868706118"/>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45"/>
    <s v="PRIMA TÉCNICA SALARIAL"/>
    <s v="Nación"/>
    <x v="0"/>
    <s v="CSF"/>
    <n v="19608654"/>
    <n v="0"/>
    <n v="19608654"/>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10"/>
    <s v="SUELDO DE VACACIONES"/>
    <s v="Nación"/>
    <x v="0"/>
    <s v="CSF"/>
    <n v="101991702"/>
    <n v="0"/>
    <n v="101991702"/>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9"/>
    <s v="BONIFICACIÓN ESPECIAL DE RECREACIÓN"/>
    <s v="Nación"/>
    <x v="0"/>
    <s v="CSF"/>
    <n v="7586220"/>
    <n v="0"/>
    <n v="7586220"/>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3"/>
    <s v="SUBSIDIO DE ALIMENTACIÓN"/>
    <s v="Nación"/>
    <x v="0"/>
    <s v="CSF"/>
    <n v="10585787"/>
    <n v="0"/>
    <n v="10585787"/>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26"/>
    <s v="PRIMA DE SERVICIO"/>
    <s v="Nación"/>
    <x v="0"/>
    <s v="CSF"/>
    <n v="4709286"/>
    <n v="0"/>
    <n v="4709286"/>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42"/>
    <s v="PRIMA DE COORDINACIÓN"/>
    <s v="Nación"/>
    <x v="0"/>
    <s v="CSF"/>
    <n v="20062873"/>
    <n v="0"/>
    <n v="20062873"/>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36"/>
    <s v="LICENCIAS DE MATERNIDAD Y PATERNIDAD (NO DE PENSIONES)"/>
    <s v="Nación"/>
    <x v="0"/>
    <s v="CSF"/>
    <n v="4831077"/>
    <n v="0"/>
    <n v="4831077"/>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7"/>
    <s v="PRIMA DE VACACIONES"/>
    <s v="Nación"/>
    <x v="0"/>
    <s v="CSF"/>
    <n v="85945566"/>
    <n v="0"/>
    <n v="85945566"/>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39"/>
    <s v="INDEMNIZACIÓN POR VACACIONES"/>
    <s v="Nación"/>
    <x v="0"/>
    <s v="CSF"/>
    <n v="1299945"/>
    <n v="0"/>
    <n v="1299945"/>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8"/>
    <s v="PRIMA TÉCNICA NO SALARIAL"/>
    <s v="Nación"/>
    <x v="0"/>
    <s v="CSF"/>
    <n v="11677468"/>
    <n v="0"/>
    <n v="11677468"/>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21"/>
    <s v="INCAPACIDADES (NO DE PENSIONES)"/>
    <s v="Nación"/>
    <x v="0"/>
    <s v="CSF"/>
    <n v="3327611"/>
    <n v="0"/>
    <n v="3327611"/>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5"/>
    <s v="AUXILIO DE TRANSPORTE "/>
    <s v="Nación"/>
    <x v="0"/>
    <s v="CSF"/>
    <n v="11903637"/>
    <n v="0"/>
    <n v="11903637"/>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6"/>
    <s v="BONIFICACIÓN POR SERVICIOS PRESTADOS"/>
    <s v="Nación"/>
    <x v="0"/>
    <s v="CSF"/>
    <n v="19064688"/>
    <n v="0"/>
    <n v="19064688"/>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320"/>
    <n v="43973"/>
    <d v="2020-05-22T21:00:00"/>
    <s v="Gasto"/>
    <s v="Con Compromiso"/>
    <n v="200"/>
    <x v="3"/>
    <x v="15"/>
    <s v="APORTES AL ICBF"/>
    <s v="Nación"/>
    <x v="0"/>
    <s v="CSF"/>
    <n v="31044300"/>
    <n v="0"/>
    <n v="310443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6"/>
    <s v="SALUD"/>
    <s v="Nación"/>
    <x v="0"/>
    <s v="CSF"/>
    <n v="79085000"/>
    <n v="0"/>
    <n v="790850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4"/>
    <s v="CAJAS DE COMPENSACIÓN FAMILIAR"/>
    <s v="Nación"/>
    <x v="0"/>
    <s v="CSF"/>
    <n v="41391100"/>
    <n v="0"/>
    <n v="413911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3"/>
    <s v="APORTES AL SENA"/>
    <s v="Nación"/>
    <x v="0"/>
    <s v="CSF"/>
    <n v="20699800"/>
    <n v="0"/>
    <n v="206998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1"/>
    <s v="PENSIONES"/>
    <s v="Nación"/>
    <x v="0"/>
    <s v="CSF"/>
    <n v="111645600"/>
    <n v="0"/>
    <n v="1116456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2"/>
    <s v="APORTES GENERALES AL SISTEMA DE RIESGOS LABORALES"/>
    <s v="Nación"/>
    <x v="0"/>
    <s v="CSF"/>
    <n v="9272300"/>
    <n v="0"/>
    <n v="92723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420"/>
    <n v="43977"/>
    <d v="2020-05-26T08:17: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0"/>
    <n v="28273680"/>
    <n v="28273680"/>
    <s v="Prestación de servicios profesionales para el apoyo a los asuntos relacionados con los requerimientos de limites de entidades territoriales "/>
    <n v="54020"/>
    <s v="-0"/>
    <s v="-0"/>
    <s v="-0"/>
    <s v="-0"/>
    <n v="0"/>
    <x v="1"/>
  </r>
  <r>
    <n v="42520"/>
    <n v="43977"/>
    <d v="2020-05-26T08:19: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n v="54120"/>
    <s v="86620 "/>
    <s v="-0"/>
    <s v="-0"/>
    <s v="-0"/>
    <n v="0"/>
    <x v="1"/>
  </r>
  <r>
    <n v="42620"/>
    <n v="43977"/>
    <d v="2020-05-26T08:2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0"/>
    <n v="34273164"/>
    <n v="0"/>
    <s v="Prestación de servicios profesionales para realizar la evaluación y documentación de los límites de las entidades territoriales."/>
    <n v="54220"/>
    <s v="72920, 73820 "/>
    <s v="271220, 271320 "/>
    <s v="605720, 605820, 619320, 621120 "/>
    <s v="200438920, 200475420, 205353120, 205354420 "/>
    <n v="0"/>
    <x v="1"/>
  </r>
  <r>
    <n v="42720"/>
    <n v="43977"/>
    <d v="2020-05-26T08:25:00"/>
    <s v="Gasto"/>
    <s v="Con Compromiso"/>
    <n v="300"/>
    <x v="9"/>
    <x v="40"/>
    <s v="ADQUISICIÓN DE BIENES Y SERVICIOS - SERVICIO DE INFORMACIÓN CARTOGRÁFICA ACTUALIZADO - LEVANTAMIENTO , GENERACIÓN Y ACTUALIZACIÓN DE LA RED GEODÉSICA Y LA CARTOGRAFÍA BÁSICA A NIVEL   NACIONAL"/>
    <s v="Nación"/>
    <x v="0"/>
    <s v="CSF"/>
    <n v="31124076"/>
    <n v="0"/>
    <n v="31124076"/>
    <n v="2334306"/>
    <s v="Prestación de servicios para el análisis, procesamiento y caracterización de imágenes insumo para la producción cartográfica."/>
    <n v="54420"/>
    <s v="74120, 93120 "/>
    <s v="273020 "/>
    <s v="607420, 634020 "/>
    <s v="200567120, 208998020 "/>
    <n v="0"/>
    <x v="1"/>
  </r>
  <r>
    <n v="42820"/>
    <n v="43978"/>
    <d v="2020-05-27T14:2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_x0009__x0009__x0009__x0009__x0009__x0009__x0009__x0009__x0009__x0009__x0009__x0009__x0009__x0009__x0009__x0009__x0009__x0009_"/>
    <n v="55320"/>
    <s v="85820 "/>
    <s v="-0"/>
    <s v="-0"/>
    <s v="-0"/>
    <n v="0"/>
    <x v="1"/>
  </r>
  <r>
    <n v="42920"/>
    <n v="43980"/>
    <d v="2020-05-29T19:19:00"/>
    <s v="Gasto"/>
    <s v="Con Compromiso"/>
    <n v="300"/>
    <x v="9"/>
    <x v="40"/>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_x0009__x0009__x0009__x0009__x0009__x0009__x0009__x0009__x0009__x0009__x0009__x0009__x0009__x0009__x0009__x0009__x0009__x0009_"/>
    <n v="55620"/>
    <s v="66020, 66120 "/>
    <s v="191820, 192020 "/>
    <s v="410020, 410220 "/>
    <s v="139830720, 139832820 "/>
    <n v="0"/>
    <x v="1"/>
  </r>
  <r>
    <n v="43020"/>
    <n v="43985"/>
    <d v="2020-06-03T10:30: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_x0009__x0009__x0009__x0009__x0009__x0009__x0009__x0009__x0009__x0009__x0009__x0009__x0009__x0009__x0009__x0009__x0009__x0009_"/>
    <n v="55920"/>
    <s v="69220 "/>
    <s v="202820 "/>
    <s v="454220 "/>
    <s v="143591420 "/>
    <n v="0"/>
    <x v="1"/>
  </r>
  <r>
    <n v="43120"/>
    <n v="43985"/>
    <d v="2020-06-03T12:30: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97331850"/>
    <n v="0"/>
    <n v="97331850"/>
    <n v="0"/>
    <s v="Prestación de servicios profesionales para realizar el desarrollo, ajuste, implementación, documentación y diseño de las etapas de los proyectos de sistemas de informacion geográfica en el marco del contrato Interadministrativo  IGAC-ICBF._x0009__x0009__x0009__x0009__x0009__x0009__x0009__x0009__x0009__x0009__x0009_"/>
    <n v="53720"/>
    <s v="75820, 75920, 76220 "/>
    <s v="307620, 319920 "/>
    <s v="643520, 643620, 651520 "/>
    <s v="215121320, 216053220, 217678820 "/>
    <n v="0"/>
    <x v="1"/>
  </r>
  <r>
    <n v="43220"/>
    <n v="43985"/>
    <d v="2020-06-03T15:46:00"/>
    <s v="Gasto"/>
    <s v="Con Compromiso"/>
    <n v="200"/>
    <x v="3"/>
    <x v="26"/>
    <s v="PRIMA DE SERVICIO"/>
    <s v="Nación"/>
    <x v="0"/>
    <s v="CSF"/>
    <n v="932126563"/>
    <n v="0"/>
    <n v="932126563"/>
    <n v="0"/>
    <s v="PRIMA DE SERVICIOS"/>
    <n v="56020"/>
    <s v="68720 "/>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
    <n v="0"/>
    <x v="0"/>
  </r>
  <r>
    <n v="43320"/>
    <n v="43986"/>
    <d v="2020-06-04T11:56:00"/>
    <s v="Gasto"/>
    <s v="Anulado"/>
    <n v="200"/>
    <x v="3"/>
    <x v="27"/>
    <s v="ADQUISICIÓN DE BIENES Y SERVICIOS - SEDES MANTENIDAS - FORTALECIMIENTO DE LA INFRAESTRUCTURA FÍSICA DEL IGAC A NIVEL  NACIONAL"/>
    <s v="Nación"/>
    <x v="0"/>
    <s v="CSF"/>
    <n v="150000000"/>
    <n v="-150000000"/>
    <n v="0"/>
    <n v="0"/>
    <s v="Realizar actividades de mantenimiento de maquinaria y equipos"/>
    <n v="56120"/>
    <s v="-0"/>
    <s v="-0"/>
    <s v="-0"/>
    <s v="-0"/>
    <n v="0"/>
    <x v="1"/>
  </r>
  <r>
    <n v="43420"/>
    <n v="43986"/>
    <d v="2020-06-04T13:18:00"/>
    <s v="Gasto"/>
    <s v="Con Compromiso"/>
    <n v="200"/>
    <x v="3"/>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n v="56120"/>
    <s v="71120 "/>
    <s v="260020 "/>
    <s v="635920 "/>
    <s v="212365220 "/>
    <n v="0"/>
    <x v="1"/>
  </r>
  <r>
    <n v="43520"/>
    <n v="43990"/>
    <d v="2020-06-08T14:43:00"/>
    <s v="Gasto"/>
    <s v="Con Compromiso"/>
    <n v="200"/>
    <x v="3"/>
    <x v="54"/>
    <s v="SERVICIOS JURÍDICOS Y CONTABLES"/>
    <s v="Nación"/>
    <x v="0"/>
    <s v="CSF"/>
    <n v="23800"/>
    <n v="0"/>
    <n v="23800"/>
    <n v="0"/>
    <s v="REEMBOLSO CAJA MENOR SEGUN RESOLUCION 496"/>
    <n v="57520"/>
    <s v="71320 "/>
    <s v="207120 "/>
    <s v="459420 "/>
    <s v="147021020 "/>
    <n v="0"/>
    <x v="0"/>
  </r>
  <r>
    <n v="43620"/>
    <n v="43991"/>
    <d v="2020-06-09T09:26:00"/>
    <s v="Gasto"/>
    <s v="Anulado"/>
    <n v="200"/>
    <x v="3"/>
    <x v="61"/>
    <s v="ADQUISICIÓN DE BIENES Y SERVICIOS - DOCUMENTOS DE PLANEACIÓN - FORTALECIMIENTO DE LA GESTIÓN INSTITUCIONAL DEL IGAC A NIVEL   NACIONAL"/>
    <s v="Nación"/>
    <x v="0"/>
    <s v="CSF"/>
    <n v="8400000"/>
    <n v="-8400000"/>
    <n v="0"/>
    <n v="0"/>
    <s v="Recursos para el centro de servicios integrados CIS - Tumaco"/>
    <n v="57320"/>
    <s v="-0"/>
    <s v="-0"/>
    <s v="-0"/>
    <s v="-0"/>
    <n v="0"/>
    <x v="1"/>
  </r>
  <r>
    <n v="43720"/>
    <n v="43991"/>
    <d v="2020-06-09T09:29:00"/>
    <s v="Gasto"/>
    <s v="Con Compromiso"/>
    <n v="200"/>
    <x v="3"/>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n v="57420"/>
    <s v="90420 "/>
    <s v="-0"/>
    <s v="-0"/>
    <s v="-0"/>
    <n v="0"/>
    <x v="1"/>
  </r>
  <r>
    <n v="43820"/>
    <n v="43991"/>
    <d v="2020-06-09T09:31:00"/>
    <s v="Gasto"/>
    <s v="Anulado"/>
    <n v="200"/>
    <x v="3"/>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n v="57620"/>
    <s v="-0"/>
    <s v="-0"/>
    <s v="-0"/>
    <s v="-0"/>
    <n v="0"/>
    <x v="1"/>
  </r>
  <r>
    <n v="43920"/>
    <n v="43991"/>
    <d v="2020-06-09T11:5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5688345"/>
    <n v="0"/>
    <n v="35688345"/>
    <n v="0"/>
    <s v="Prestación de servicios profesionales para definir, proponer e implementar metodologías y herramientas de procesamiento de datos haciendo uso de técnicas de inteligencia artificial y procesamiento de grandes volúmenes de datos en los proyectos adelan"/>
    <n v="56720"/>
    <s v="79020 "/>
    <s v="-0"/>
    <s v="-0"/>
    <s v="-0"/>
    <n v="0"/>
    <x v="1"/>
  </r>
  <r>
    <n v="44020"/>
    <n v="43991"/>
    <d v="2020-06-09T12:20: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estructuración de información geográfica de los  proyectos de tecnologías geoespaciales que adelante la oficina CIAF. "/>
    <n v="56320"/>
    <s v="77520 "/>
    <s v="-0"/>
    <s v="-0"/>
    <s v="-0"/>
    <n v="0"/>
    <x v="1"/>
  </r>
  <r>
    <n v="44120"/>
    <n v="43991"/>
    <d v="2020-06-09T12:22: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ón de servicios profesionales para definir, proponer e implementar metodologías, procedimientos y técnicas que incorporen el componente geoespacial en los proyectos de la Jefatura CIAF."/>
    <n v="56820"/>
    <s v="77420 "/>
    <s v="293720 "/>
    <s v="624520, 624620 "/>
    <s v="205357420, 207567820 "/>
    <n v="0"/>
    <x v="1"/>
  </r>
  <r>
    <n v="44220"/>
    <n v="43991"/>
    <d v="2020-06-09T12:24: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n v="56620"/>
    <s v="-0"/>
    <s v="-0"/>
    <s v="-0"/>
    <s v="-0"/>
    <n v="0"/>
    <x v="1"/>
  </r>
  <r>
    <n v="44320"/>
    <n v="43991"/>
    <d v="2020-06-09T12:25: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on de servicios profesionales para el desarrollo de procesos fotogramétricos requeridos en los proyectos de tecnologías geoespaciales a cargo de la Oficina CIAF."/>
    <n v="56420"/>
    <s v="78720 "/>
    <s v="-0"/>
    <s v="-0"/>
    <s v="-0"/>
    <n v="0"/>
    <x v="1"/>
  </r>
  <r>
    <n v="44420"/>
    <n v="43991"/>
    <d v="2020-06-09T12:2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12078700"/>
    <n v="19325920"/>
    <n v="0"/>
    <s v="Prestación de servicios profesionales para la elaboración del material gráfico requerido en el desarrollo de los proyectos del CIAF."/>
    <n v="56520"/>
    <s v="90120 "/>
    <s v="-0"/>
    <s v="-0"/>
    <s v="-0"/>
    <n v="0"/>
    <x v="1"/>
  </r>
  <r>
    <n v="44520"/>
    <n v="43991"/>
    <d v="2020-06-09T12:28: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62809240"/>
    <n v="-4831480"/>
    <n v="57977760"/>
    <n v="0"/>
    <s v="Prestación de servicios profesionales para definir e implementar herramientas pedagógicas y didácticas para el desarrollo de contenidos de la oferta académica del CIAF, de acuerdo con las particularidades de cada programa"/>
    <n v="56920"/>
    <s v="79820, 82520 "/>
    <s v="297320, 309020 "/>
    <s v="629520, 637220 "/>
    <s v="207841020, 212482720 "/>
    <n v="0"/>
    <x v="1"/>
  </r>
  <r>
    <n v="44620"/>
    <n v="43991"/>
    <d v="2020-06-09T12:2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actualización, configuración, administración, migración y gestión de contenidos, soporte técnico y monitoreo a la plataformas Telecentro regional."/>
    <n v="56220"/>
    <s v="79420 "/>
    <s v="316320 "/>
    <s v="648920 "/>
    <s v="217426220 "/>
    <n v="0"/>
    <x v="1"/>
  </r>
  <r>
    <n v="44720"/>
    <n v="43991"/>
    <d v="2020-06-09T14:5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6905723"/>
    <n v="0"/>
    <n v="26905723"/>
    <n v="0"/>
    <s v="Prestacion de servicios profesionales para la actualización de planes, formatos, informes de evaluación y anexos soporte requeridos para mantener activo el reconocimiento del Centro de Investigación ante Minciencias."/>
    <n v="56620"/>
    <s v="78120 "/>
    <s v="302620 "/>
    <s v="635320, 635420 "/>
    <s v="210894820, 210897920 "/>
    <n v="0"/>
    <x v="1"/>
  </r>
  <r>
    <n v="44820"/>
    <n v="43991"/>
    <d v="2020-06-09T15:22:00"/>
    <s v="Gasto"/>
    <s v="Generado"/>
    <n v="300"/>
    <x v="9"/>
    <x v="40"/>
    <s v="ADQUISICIÓN DE BIENES Y SERVICIOS - SERVICIO DE INFORMACIÓN CARTOGRÁFICA ACTUALIZADO - LEVANTAMIENTO , GENERACIÓN Y ACTUALIZACIÓN DE LA RED GEODÉSICA Y LA CARTOGRAFÍA BÁSICA A NIVEL   NACIONAL"/>
    <s v="Nación"/>
    <x v="0"/>
    <s v="CSF"/>
    <n v="320000000"/>
    <n v="0"/>
    <n v="320000000"/>
    <n v="320000000"/>
    <s v="Prestación de servicios de mantenimiento preventivo programado de rutina y de imprevistos, incluyendo repuestos para mantener la aeronavegabilidad del avión Twinn Commander 690A con matrícula HK117G propiedad del IGAC_x0009__x0009__x0009__x0009__x0009__x0009__x0009__x0009__x0009__x0009__x0009__x0009__x0009__x0009__x0009__x0009__x0009__x0009_"/>
    <n v="57020"/>
    <s v="-0"/>
    <s v="-0"/>
    <s v="-0"/>
    <s v="-0"/>
    <n v="0"/>
    <x v="1"/>
  </r>
  <r>
    <n v="44920"/>
    <n v="43991"/>
    <d v="2020-06-09T15:24:00"/>
    <s v="Gasto"/>
    <s v="Con Compromiso"/>
    <n v="300"/>
    <x v="9"/>
    <x v="74"/>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_x0009_"/>
    <n v="57120"/>
    <s v="85020, 89020 "/>
    <s v="-0"/>
    <s v="-0"/>
    <s v="-0"/>
    <n v="0"/>
    <x v="1"/>
  </r>
  <r>
    <n v="45020"/>
    <n v="43991"/>
    <d v="2020-06-09T15:30: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_x000a_Prestación de servicios profesionales para la gestión, análisis y respuesta oportuna de actuaciones asociadas con los procesos cartográficos, geográficos y geodésicos, en los diferentes ámbitos._x000a__x0009__x0009__x0009__x0009__x0009__x0009__x0009__x0009__x0009__x0009__x0009__x0009__x0009__x0009__x0009__x0009__x0009__x0009_"/>
    <n v="57220"/>
    <s v="78420 "/>
    <s v="275020 "/>
    <s v="609120 "/>
    <s v="201239820 "/>
    <n v="0"/>
    <x v="1"/>
  </r>
  <r>
    <n v="45120"/>
    <n v="43994"/>
    <d v="2020-06-12T14:18:00"/>
    <s v="Gasto"/>
    <s v="Con Compromiso"/>
    <n v="300"/>
    <x v="9"/>
    <x v="40"/>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_x0009__x0009__x0009__x0009__x0009__x0009__x0009__x0009__x0009__x0009__x0009__x0009__x0009__x0009__x0009__x0009__x0009__x0009__x000a_"/>
    <n v="58120"/>
    <s v="74620, 74720, 74820 "/>
    <s v="210920, 211020, 211120 "/>
    <s v="463120, 463220, 463320 "/>
    <s v="151811020, 151811120, 151812220 "/>
    <n v="7120"/>
    <x v="1"/>
  </r>
  <r>
    <n v="45220"/>
    <n v="43994"/>
    <d v="2020-06-12T18:34:00"/>
    <s v="Gasto"/>
    <s v="Con Compromiso"/>
    <n v="300"/>
    <x v="9"/>
    <x v="40"/>
    <s v="ADQUISICIÓN DE BIENES Y SERVICIOS - SERVICIO DE INFORMACIÓN CARTOGRÁFICA ACTUALIZADO - LEVANTAMIENTO , GENERACIÓN Y ACTUALIZACIÓN DE LA RED GEODÉSICA Y LA CARTOGRAFÍA BÁSICA A NIVEL   NACIONAL"/>
    <s v="Nación"/>
    <x v="0"/>
    <s v="CSF"/>
    <n v="44511886"/>
    <n v="2664379"/>
    <n v="47176265"/>
    <n v="6164743"/>
    <s v="Comisión para levantamiento de puntos de control, como insumo en la generación de catrografía básica escala 1:1000 en 12 cabeceras municipales  en el departamento de Boyacá"/>
    <n v="58220"/>
    <s v="74920, 75020, 75120, 75220, 75320, 75420, 75720 "/>
    <s v="212820, 212920, 213120, 213220, 213320, 213420, 213520 "/>
    <s v="464220, 464320, 464420, 464520, 464620, 464720, 464820 "/>
    <s v="152889620, 152889820, 152890620, 152890920, 152891720, 152892120, 152892620 "/>
    <m/>
    <x v="1"/>
  </r>
  <r>
    <n v="45320"/>
    <n v="43999"/>
    <d v="2020-06-17T14:33: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94213860"/>
    <n v="-21741660"/>
    <n v="72472200"/>
    <n v="0"/>
    <s v="Prestación de servicios profesionales para gestionar y asegurar la disposición de datos fundamentales de la ICDE."/>
    <n v="57920"/>
    <s v="95620, 95920, 96020 "/>
    <s v="-0"/>
    <s v="-0"/>
    <s v="-0"/>
    <n v="0"/>
    <x v="1"/>
  </r>
  <r>
    <n v="45420"/>
    <n v="43999"/>
    <d v="2020-06-17T14:34: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_x0009__x0009__x0009__x0009__x0009__x0009__x0009__x0009__x0009__x0009__x0009__x0009__x0009__x0009__x0009__x0009__x0009__x0009__x000a_"/>
    <n v="57720"/>
    <s v="93320 "/>
    <s v="-0"/>
    <s v="-0"/>
    <s v="-0"/>
    <n v="0"/>
    <x v="1"/>
  </r>
  <r>
    <n v="45520"/>
    <n v="43999"/>
    <d v="2020-06-17T14:3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_x0009__x0009__x0009__x0009__x0009__x0009__x0009__x0009__x0009__x0009__x0009__x0009__x0009__x0009__x0009_"/>
    <n v="57820"/>
    <s v="87120 "/>
    <s v="-0"/>
    <s v="-0"/>
    <s v="-0"/>
    <n v="0"/>
    <x v="1"/>
  </r>
  <r>
    <n v="45620"/>
    <n v="43999"/>
    <d v="2020-06-17T14:4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14265201.5"/>
    <n v="-1296836.5"/>
    <n v="12968365"/>
    <n v="0"/>
    <s v="Prestación de servicios para realizar el análisis de datos, generación de reportes, visualización de resultados y apoyar el desarrollo de  los proyectos adelantados por la Jefatura CIAF._x0009__x0009__x0009__x0009__x0009__x0009__x0009__x0009__x0009__x0009__x0009__x0009__x0009__x0009__x0009__x0009__x0009__x0009__x000a_"/>
    <n v="58020"/>
    <s v="97620 "/>
    <s v="-0"/>
    <s v="-0"/>
    <s v="-0"/>
    <n v="0"/>
    <x v="1"/>
  </r>
  <r>
    <n v="45720"/>
    <n v="44005"/>
    <d v="2020-06-23T13:02:00"/>
    <s v="Gasto"/>
    <s v="Generado"/>
    <n v="200"/>
    <x v="3"/>
    <x v="83"/>
    <s v="IMPUESTO SOBRE VEHÍCULOS AUTOMOTORES"/>
    <s v="Nación"/>
    <x v="0"/>
    <s v="CSF"/>
    <n v="4130000"/>
    <n v="0"/>
    <n v="4130000"/>
    <n v="4130000"/>
    <s v="PAGO CORRESPONDIENTE A SEMAFORIZACIÓN DEL PARQUE AUTOMOTOR DE LA ENTIDAD, MATRICULADO EN LA CIUDAD DE BOGOTÁ"/>
    <n v="58420"/>
    <s v="-0"/>
    <s v="-0"/>
    <s v="-0"/>
    <s v="-0"/>
    <n v="0"/>
    <x v="0"/>
  </r>
  <r>
    <n v="45820"/>
    <n v="44005"/>
    <d v="2020-06-23T17:19:00"/>
    <s v="Gasto"/>
    <s v="Con Compromiso"/>
    <n v="200"/>
    <x v="3"/>
    <x v="3"/>
    <s v="SUBSIDIO DE ALIMENTACIÓN"/>
    <s v="Nación"/>
    <x v="0"/>
    <s v="CSF"/>
    <n v="9773782"/>
    <n v="0"/>
    <n v="9773782"/>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26"/>
    <s v="PRIMA DE SERVICIO"/>
    <s v="Nación"/>
    <x v="0"/>
    <s v="CSF"/>
    <n v="15150338"/>
    <n v="0"/>
    <n v="15150338"/>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84"/>
    <s v="BONIFICACIÓN DE DIRECCIÓN"/>
    <s v="Nación"/>
    <x v="0"/>
    <s v="CSF"/>
    <n v="22990678"/>
    <n v="0"/>
    <n v="22990678"/>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6"/>
    <s v="BONIFICACIÓN POR SERVICIOS PRESTADOS"/>
    <s v="Nación"/>
    <x v="0"/>
    <s v="CSF"/>
    <n v="30321219"/>
    <n v="0"/>
    <n v="3032121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9"/>
    <s v="BONIFICACIÓN ESPECIAL DE RECREACIÓN"/>
    <s v="Nación"/>
    <x v="0"/>
    <s v="CSF"/>
    <n v="2335401"/>
    <n v="0"/>
    <n v="2335401"/>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42"/>
    <s v="PRIMA DE COORDINACIÓN"/>
    <s v="Nación"/>
    <x v="0"/>
    <s v="CSF"/>
    <n v="19790099"/>
    <n v="0"/>
    <n v="1979009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36"/>
    <s v="LICENCIAS DE MATERNIDAD Y PATERNIDAD (NO DE PENSIONES)"/>
    <s v="Nación"/>
    <x v="0"/>
    <s v="CSF"/>
    <n v="5097451"/>
    <n v="0"/>
    <n v="5097451"/>
    <n v="145598"/>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4"/>
    <s v="SUELDO BÁSICO"/>
    <s v="Nación"/>
    <x v="0"/>
    <s v="CSF"/>
    <n v="824817433"/>
    <n v="345598"/>
    <n v="825163031"/>
    <n v="20000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45"/>
    <s v="PRIMA TÉCNICA SALARIAL"/>
    <s v="Nación"/>
    <x v="0"/>
    <s v="CSF"/>
    <n v="20580736"/>
    <n v="0"/>
    <n v="20580736"/>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7"/>
    <s v="PRIMA DE VACACIONES"/>
    <s v="Nación"/>
    <x v="0"/>
    <s v="CSF"/>
    <n v="24869619"/>
    <n v="0"/>
    <n v="2486961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10"/>
    <s v="SUELDO DE VACACIONES"/>
    <s v="Nación"/>
    <x v="0"/>
    <s v="CSF"/>
    <n v="29326431"/>
    <n v="0"/>
    <n v="29326431"/>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8"/>
    <s v="PRIMA TÉCNICA NO SALARIAL"/>
    <s v="Nación"/>
    <x v="0"/>
    <s v="CSF"/>
    <n v="14023876"/>
    <n v="0"/>
    <n v="14023876"/>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21"/>
    <s v="INCAPACIDADES (NO DE PENSIONES)"/>
    <s v="Nación"/>
    <x v="0"/>
    <s v="CSF"/>
    <n v="1315849"/>
    <n v="0"/>
    <n v="131584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28"/>
    <s v="AUXILIO DE CONECTIVIDAD DIGITAL "/>
    <s v="Nación"/>
    <x v="0"/>
    <s v="CSF"/>
    <n v="11121944"/>
    <n v="0"/>
    <n v="11121944"/>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39"/>
    <s v="INDEMNIZACIÓN POR VACACIONES"/>
    <s v="Nación"/>
    <x v="0"/>
    <s v="CSF"/>
    <n v="1165602"/>
    <n v="0"/>
    <n v="1165602"/>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920"/>
    <n v="44005"/>
    <d v="2020-06-23T17:35:00"/>
    <s v="Gasto"/>
    <s v="Con Compromiso"/>
    <n v="200"/>
    <x v="3"/>
    <x v="11"/>
    <s v="PENSIONES"/>
    <s v="Nación"/>
    <x v="0"/>
    <s v="CSF"/>
    <n v="114241600"/>
    <n v="0"/>
    <n v="1142416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6"/>
    <s v="SALUD"/>
    <s v="Nación"/>
    <x v="0"/>
    <s v="CSF"/>
    <n v="80924500"/>
    <n v="0"/>
    <n v="809245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2"/>
    <s v="APORTES GENERALES AL SISTEMA DE RIESGOS LABORALES"/>
    <s v="Nación"/>
    <x v="0"/>
    <s v="CSF"/>
    <n v="8819000"/>
    <n v="0"/>
    <n v="88190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4"/>
    <s v="CAJAS DE COMPENSACIÓN FAMILIAR"/>
    <s v="Nación"/>
    <x v="0"/>
    <s v="CSF"/>
    <n v="77165700"/>
    <n v="0"/>
    <n v="771657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5"/>
    <s v="APORTES AL ICBF"/>
    <s v="Nación"/>
    <x v="0"/>
    <s v="CSF"/>
    <n v="57880100"/>
    <n v="0"/>
    <n v="578801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3"/>
    <s v="APORTES AL SENA"/>
    <s v="Nación"/>
    <x v="0"/>
    <s v="CSF"/>
    <n v="38595000"/>
    <n v="0"/>
    <n v="385950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6020"/>
    <n v="44005"/>
    <d v="2020-06-23T19:38:00"/>
    <s v="Gasto"/>
    <s v="Generado"/>
    <n v="200"/>
    <x v="3"/>
    <x v="27"/>
    <s v="ADQUISICIÓN DE BIENES Y SERVICIOS - SEDES MANTENIDAS - FORTALECIMIENTO DE LA INFRAESTRUCTURA FÍSICA DEL IGAC A NIVEL  NACIONAL"/>
    <s v="Nación"/>
    <x v="0"/>
    <s v="CSF"/>
    <n v="4010820"/>
    <n v="0"/>
    <n v="4010820"/>
    <n v="4010820"/>
    <s v="ADQUISICION E INSTALACION DE VIDRIOS LAMINA 3X3 INCOLORO CON ESTRUCTURA DE ALUMINIO PARA LA INSTALACION DE VENTANILLAS DE ATENCION DE USUARIOS CASANARE"/>
    <n v="58820"/>
    <s v="-0"/>
    <s v="-0"/>
    <s v="-0"/>
    <s v="-0"/>
    <n v="0"/>
    <x v="1"/>
  </r>
  <r>
    <n v="46120"/>
    <n v="44005"/>
    <d v="2020-06-23T19:41:00"/>
    <s v="Gasto"/>
    <s v="Generado"/>
    <n v="200"/>
    <x v="3"/>
    <x v="27"/>
    <s v="ADQUISICIÓN DE BIENES Y SERVICIOS - SEDES MANTENIDAS - FORTALECIMIENTO DE LA INFRAESTRUCTURA FÍSICA DEL IGAC A NIVEL  NACIONAL"/>
    <s v="Nación"/>
    <x v="0"/>
    <s v="CSF"/>
    <n v="2530000"/>
    <n v="0"/>
    <n v="2530000"/>
    <n v="2530000"/>
    <s v="Adquisición e instalación de divisiones de vidrio lamina 3+3 incoloro, con estructura de aluminio para la adecuación de ventanillas de atención al usuario para la UOC Arauca"/>
    <n v="58920"/>
    <s v="-0"/>
    <s v="-0"/>
    <s v="-0"/>
    <s v="-0"/>
    <n v="0"/>
    <x v="1"/>
  </r>
  <r>
    <n v="46220"/>
    <n v="44007"/>
    <d v="2020-06-25T11:19:00"/>
    <s v="Gasto"/>
    <s v="Con Compromiso"/>
    <n v="300"/>
    <x v="9"/>
    <x v="40"/>
    <s v="ADQUISICIÓN DE BIENES Y SERVICIOS - SERVICIO DE INFORMACIÓN CARTOGRÁFICA ACTUALIZADO - LEVANTAMIENTO , GENERACIÓN Y ACTUALIZACIÓN DE LA RED GEODÉSICA Y LA CARTOGRAFÍA BÁSICA A NIVEL   NACIONAL"/>
    <s v="Nación"/>
    <x v="0"/>
    <s v="CSF"/>
    <n v="3000000"/>
    <n v="0"/>
    <n v="3000000"/>
    <n v="1893300"/>
    <s v="ARL PILOTO Y COPILOTO"/>
    <n v="55520"/>
    <s v="79220, 79320, 92120 "/>
    <s v="239520, 239620, 266020 "/>
    <s v="543720, 543820, 600520 "/>
    <s v="177158620, 177176620, 196679420 "/>
    <n v="0"/>
    <x v="1"/>
  </r>
  <r>
    <n v="46320"/>
    <n v="44007"/>
    <d v="2020-06-25T11:4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7647379"/>
    <n v="-23489979"/>
    <n v="24157400"/>
    <n v="0"/>
    <s v="Prestación de servicios profesionales para realizar la conceptualización y formulación de la línea de investigación de Catastro de acuerdo con el CONPES 3958 de 2019_x0009__x0009__x0009__x0009__x0009__x0009__x0009__x0009__x0009__x0009__x0009__x0009__x0009__x0009__x0009__x0009__x0009__x0009_"/>
    <n v="58620"/>
    <s v="96820 "/>
    <s v="-0"/>
    <s v="-0"/>
    <s v="-0"/>
    <n v="0"/>
    <x v="1"/>
  </r>
  <r>
    <n v="46420"/>
    <n v="44007"/>
    <d v="2020-06-25T11:48: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3982196"/>
    <n v="-3665183"/>
    <n v="40317013"/>
    <n v="0"/>
    <s v="Prestación de servicios profesionales para el desarrollo de las actividades en los proyectos de innovación, investigación y desarrollo relacionados con datos de observación de la tierra._x0009__x0009__x0009__x0009__x0009__x0009__x0009__x0009__x0009__x0009__x0009__x0009__x0009__x0009__x0009__x0009__x0009__x0009_"/>
    <n v="58720"/>
    <s v="88920 "/>
    <s v="-0"/>
    <s v="-0"/>
    <s v="-0"/>
    <n v="0"/>
    <x v="1"/>
  </r>
  <r>
    <n v="46520"/>
    <n v="44007"/>
    <d v="2020-06-25T15:34: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_x0009__x0009__x0009__x0009__x0009__x0009__x0009__x0009__x0009__x0009__x0009__x0009__x0009__x0009__x0009__x0009__x0009__x0009_"/>
    <n v="59420"/>
    <s v="87520 "/>
    <s v="-0"/>
    <s v="-0"/>
    <s v="-0"/>
    <n v="0"/>
    <x v="1"/>
  </r>
  <r>
    <n v="46620"/>
    <n v="44007"/>
    <d v="2020-06-25T15:35:00"/>
    <s v="Gasto"/>
    <s v="Generado"/>
    <n v="140"/>
    <x v="24"/>
    <x v="65"/>
    <s v="ADQUISICIÓN DE BIENES Y SERVICIOS - DOCUMENTOS NORMATIVOS - FORTALECIMIENTO DE LA GESTIÓN DEL CONOCIMIENTO Y LA INNOVACIÓN EN EL ÁMBITO GEOGRÁFICO DEL  TERRITORIO   NACIONAL"/>
    <s v="Nación"/>
    <x v="0"/>
    <s v="CSF"/>
    <n v="36335585"/>
    <n v="0"/>
    <n v="36335585"/>
    <n v="36335585"/>
    <s v="Prestación de servicios profesionales para realizar la  definición, caracterización y disposición de datos fundamentales asociados a la ICDE _x0009__x0009__x0009__x0009__x0009__x0009__x0009__x0009__x0009__x0009__x0009__x0009__x0009__x0009__x0009__x0009__x0009__x0009_"/>
    <n v="59520"/>
    <s v="-0"/>
    <s v="-0"/>
    <s v="-0"/>
    <s v="-0"/>
    <n v="0"/>
    <x v="1"/>
  </r>
  <r>
    <n v="46720"/>
    <n v="44007"/>
    <d v="2020-06-25T15:41:00"/>
    <s v="Gasto"/>
    <s v="Anulado"/>
    <n v="200"/>
    <x v="3"/>
    <x v="27"/>
    <s v="ADQUISICIÓN DE BIENES Y SERVICIOS - SEDES MANTENIDAS - FORTALECIMIENTO DE LA INFRAESTRUCTURA FÍSICA DEL IGAC A NIVEL  NACIONAL"/>
    <s v="Nación"/>
    <x v="0"/>
    <s v="CSF"/>
    <n v="5005625"/>
    <n v="-5005625"/>
    <n v="0"/>
    <n v="0"/>
    <s v="Instalación de Ventanillas en atención al publico_x000a_"/>
    <n v="59920"/>
    <s v="-0"/>
    <s v="-0"/>
    <s v="-0"/>
    <s v="-0"/>
    <n v="0"/>
    <x v="1"/>
  </r>
  <r>
    <n v="46820"/>
    <n v="44007"/>
    <d v="2020-06-25T15:45:00"/>
    <s v="Gasto"/>
    <s v="Anulado"/>
    <n v="200"/>
    <x v="3"/>
    <x v="27"/>
    <s v="ADQUISICIÓN DE BIENES Y SERVICIOS - SEDES MANTENIDAS - FORTALECIMIENTO DE LA INFRAESTRUCTURA FÍSICA DEL IGAC A NIVEL  NACIONAL"/>
    <s v="Nación"/>
    <x v="0"/>
    <s v="CSF"/>
    <n v="2479960"/>
    <n v="-2479960"/>
    <n v="0"/>
    <n v="0"/>
    <s v="compra gas refrigerante 4410, para el sistema de aire acondicionado"/>
    <n v="60020"/>
    <s v="-0"/>
    <s v="-0"/>
    <s v="-0"/>
    <s v="-0"/>
    <n v="0"/>
    <x v="1"/>
  </r>
  <r>
    <n v="46920"/>
    <n v="44007"/>
    <d v="2020-06-25T17:18:00"/>
    <s v="Gasto"/>
    <s v="Generado"/>
    <n v="200"/>
    <x v="3"/>
    <x v="50"/>
    <s v="SERVICIOS DE FABRICACIÓN DE INSUMOS FÍSICOS QUE SON PROPIEDAD DE OTROS"/>
    <s v="Propios"/>
    <x v="1"/>
    <s v="CSF"/>
    <n v="10000000"/>
    <n v="0"/>
    <n v="10000000"/>
    <n v="10000000"/>
    <s v="Adquisición de desfibriladores en la sede central_x0009__x0009__x0009__x0009__x0009__x0009__x0009__x0009__x0009__x0009__x0009__x0009__x0009__x0009__x0009__x0009__x0009__x0009_"/>
    <n v="59720"/>
    <s v="-0"/>
    <s v="-0"/>
    <s v="-0"/>
    <s v="-0"/>
    <n v="0"/>
    <x v="0"/>
  </r>
  <r>
    <n v="47020"/>
    <n v="44007"/>
    <d v="2020-06-25T17:26:00"/>
    <s v="Gasto"/>
    <s v="Con Compromiso"/>
    <n v="200"/>
    <x v="3"/>
    <x v="50"/>
    <s v="SERVICIOS DE FABRICACIÓN DE INSUMOS FÍSICOS QUE SON PROPIEDAD DE OTROS"/>
    <s v="Propios"/>
    <x v="1"/>
    <s v="CSF"/>
    <n v="250000000"/>
    <n v="-50000000"/>
    <n v="200000000"/>
    <n v="75200713"/>
    <s v="Elementos de protección personal para la prevención de contagio del COVID-19_x0009__x0009__x0009__x0009__x0009__x0009__x0009__x0009__x0009__x0009__x0009__x0009__x0009__x0009__x0009__x0009__x0009__x0009_"/>
    <n v="59820"/>
    <s v="85920, 86020, 86120 "/>
    <s v="296820, 296920, 297020 "/>
    <s v="627720, 627820 "/>
    <s v="207344320 "/>
    <n v="0"/>
    <x v="0"/>
  </r>
  <r>
    <n v="47120"/>
    <n v="44007"/>
    <d v="2020-06-25T21:09:00"/>
    <s v="Gasto"/>
    <s v="Con Compromiso"/>
    <n v="200"/>
    <x v="3"/>
    <x v="62"/>
    <s v="AUXILIO DE CESANTÍAS "/>
    <s v="Nación"/>
    <x v="0"/>
    <s v="CSF"/>
    <n v="540000000"/>
    <n v="0"/>
    <n v="540000000"/>
    <n v="0"/>
    <s v="APORTES FONDO NACIONAL DEL AHORRO MES DE JUNIO"/>
    <n v="60120"/>
    <s v="78820 "/>
    <s v="220420 "/>
    <s v="513720 "/>
    <s v="166769120 "/>
    <n v="0"/>
    <x v="0"/>
  </r>
  <r>
    <n v="47220"/>
    <n v="44011"/>
    <d v="2020-06-29T10:14:00"/>
    <s v="Gasto"/>
    <s v="Con Compromiso"/>
    <n v="300"/>
    <x v="9"/>
    <x v="40"/>
    <s v="ADQUISICIÓN DE BIENES Y SERVICIOS - SERVICIO DE INFORMACIÓN CARTOGRÁFICA ACTUALIZADO - LEVANTAMIENTO , GENERACIÓN Y ACTUALIZACIÓN DE LA RED GEODÉSICA Y LA CARTOGRAFÍA BÁSICA A NIVEL   NACIONAL"/>
    <s v="Nación"/>
    <x v="0"/>
    <s v="CSF"/>
    <n v="124496304"/>
    <n v="0"/>
    <n v="124496304"/>
    <n v="21613909"/>
    <s v="Prestación de servicios para la vectorización de datos, de conformidad con las especificaciones técnicas y rendimientos establecidos._x0009__x0009__x0009__x0009__x0009__x0009__x0009__x0009__x0009__x0009__x0009__x0009__x0009__x0009__x0009__x0009__x0009__x0009_"/>
    <n v="60720"/>
    <s v="83220, 83320, 83520, 83620, 83920, 86820, 92020 "/>
    <s v="-0"/>
    <s v="-0"/>
    <s v="-0"/>
    <n v="0"/>
    <x v="1"/>
  </r>
  <r>
    <n v="47320"/>
    <n v="44012"/>
    <d v="2020-06-30T08:5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_x0009__x0009__x0009__x0009__x0009__x0009__x0009__x0009__x0009__x0009__x0009_"/>
    <n v="60920"/>
    <s v="87020 "/>
    <s v="-0"/>
    <s v="-0"/>
    <s v="-0"/>
    <n v="0"/>
    <x v="1"/>
  </r>
  <r>
    <n v="47420"/>
    <n v="44012"/>
    <d v="2020-06-30T08:5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8988880"/>
    <n v="-2415740"/>
    <n v="26573140"/>
    <n v="0"/>
    <s v="Prestación de servicios  profesionales para formular y desarrollar proyectos de investigación aplicada al Catastro Multipropósito a partir de tecnologias de analítica de datos._x0009__x0009__x0009__x0009__x0009__x0009__x0009__x0009__x0009__x0009__x0009__x0009__x0009__x0009__x0009__x0009__x0009__x0009__x000a_"/>
    <n v="60820"/>
    <s v="89520 "/>
    <s v="-0"/>
    <s v="-0"/>
    <s v="-0"/>
    <n v="0"/>
    <x v="1"/>
  </r>
  <r>
    <n v="47520"/>
    <n v="44012"/>
    <d v="2020-06-30T09:0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diseñar y generar material academico relacionado con el Catastro Multipropósito asegurando la articulación entre las distintas areas misionales y de acuerdo con el marco normativo establecido._x0009__x0009__x0009__x0009__x0009__x0009__x0009__x0009__x0009__x0009__x0009__x0009__x0009__x0009__x0009_"/>
    <n v="61120"/>
    <s v="87920 "/>
    <s v="-0"/>
    <s v="-0"/>
    <s v="-0"/>
    <n v="0"/>
    <x v="1"/>
  </r>
  <r>
    <n v="47620"/>
    <n v="44012"/>
    <d v="2020-06-30T10:4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n v="61320"/>
    <s v="85720 "/>
    <s v="317120 "/>
    <s v="649820 "/>
    <s v="217426920 "/>
    <n v="0"/>
    <x v="1"/>
  </r>
  <r>
    <n v="47720"/>
    <n v="44012"/>
    <d v="2020-06-30T10:55: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77865480"/>
    <n v="0"/>
    <n v="77865480"/>
    <n v="25955160"/>
    <s v="Prestación de servicios profesionales para estructurar e implementar la estrategia de ampliación de la oferta académica en áreas de estudio relacionadas con la actividad catastral de acuerdo con CONPES 3958 de 2019._x0009__x0009__x0009__x0009__x0009__x0009__x0009__x0009__x0009__x0009__x0009__x0009__x0009__x0009__x0009__x0009__x0009__x0009_"/>
    <n v="61220"/>
    <s v="88720, 88820 "/>
    <s v="-0"/>
    <s v="-0"/>
    <s v="-0"/>
    <n v="0"/>
    <x v="1"/>
  </r>
  <r>
    <n v="47820"/>
    <n v="44012"/>
    <d v="2020-06-30T18:15:00"/>
    <s v="Gasto"/>
    <s v="Con Compromiso"/>
    <n v="200"/>
    <x v="3"/>
    <x v="61"/>
    <s v="ADQUISICIÓN DE BIENES Y SERVICIOS - DOCUMENTOS DE PLANEACIÓN - FORTALECIMIENTO DE LA GESTIÓN INSTITUCIONAL DEL IGAC A NIVEL   NACIONAL"/>
    <s v="Nación"/>
    <x v="0"/>
    <s v="CSF"/>
    <n v="47647379"/>
    <n v="-3665183"/>
    <n v="43982196"/>
    <n v="0"/>
    <s v="Prestación de servicios profesionales para gestión y atención de los asuntos jurídicos y contractuales que sean competencia de la Secretaría General del Instituto Geográfico Agustín Codazzi"/>
    <n v="61620"/>
    <s v="80820 "/>
    <s v="321020 "/>
    <s v="652620 "/>
    <s v="-0"/>
    <n v="0"/>
    <x v="1"/>
  </r>
  <r>
    <n v="47920"/>
    <n v="44013"/>
    <d v="2020-07-01T08:30:00"/>
    <s v="Gasto"/>
    <s v="Con Compromiso"/>
    <n v="500"/>
    <x v="1"/>
    <x v="22"/>
    <s v="ADQUISICIÓN DE BIENES Y SERVICIOS - SERVICIO DE INFORMACIÓN CATASTRAL - ACTUALIZACIÓN  Y GESTIÓN CATASTRAL  NACIONAL"/>
    <s v="Nación"/>
    <x v="0"/>
    <s v="CSF"/>
    <n v="33540540"/>
    <n v="0"/>
    <n v="33540540"/>
    <n v="5031081"/>
    <s v="Prestación de servicios profesionales para apoyar el proceso de habilitación de gestores catastrales para fortalecer la gestión, transferencia de conocimiento y el seguimiento técnico del mismo._x0009__x0009__x0009__x0009__x0009__x0009__x0009__x0009__x0009__x0009__x0009__x0009__x0009__x0009__x0009__x0009__x0009__x0009_"/>
    <n v="61520"/>
    <s v="96220 "/>
    <s v="-0"/>
    <s v="-0"/>
    <s v="-0"/>
    <n v="0"/>
    <x v="1"/>
  </r>
  <r>
    <n v="48020"/>
    <n v="44013"/>
    <d v="2020-07-01T08:3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_x0009__x0009__x0009__x0009__x0009__x0009__x0009__x0009__x0009__x0009__x0009__x0009__x0009__x0009__x0009__x0009__x0009__x0009_"/>
    <n v="60220"/>
    <s v="80620 "/>
    <s v="241820 "/>
    <s v="533920 "/>
    <s v="172901020 "/>
    <n v="0"/>
    <x v="1"/>
  </r>
  <r>
    <n v="48120"/>
    <n v="44013"/>
    <d v="2020-07-01T08:43:00"/>
    <s v="Gasto"/>
    <s v="Anul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_x0009__x0009__x0009__x0009__x0009__x0009__x0009__x0009__x0009__x0009__x0009__x0009__x0009__x0009__x0009__x0009__x0009__x0009_"/>
    <n v="61420"/>
    <s v="-0"/>
    <s v="-0"/>
    <s v="-0"/>
    <s v="-0"/>
    <n v="0"/>
    <x v="1"/>
  </r>
  <r>
    <n v="48220"/>
    <n v="44013"/>
    <d v="2020-07-01T10:27:00"/>
    <s v="Gasto"/>
    <s v="Generado"/>
    <n v="500"/>
    <x v="1"/>
    <x v="22"/>
    <s v="ADQUISICIÓN DE BIENES Y SERVICIOS - SERVICIO DE INFORMACIÓN CATASTRAL - ACTUALIZACIÓN  Y GESTIÓN CATASTRAL  NACIONAL"/>
    <s v="Nación"/>
    <x v="0"/>
    <s v="CSF"/>
    <n v="13482504"/>
    <n v="0"/>
    <n v="13482504"/>
    <n v="13482504"/>
    <s v="VIATICOS Y GASTOS DE COMISION  CONSERVACION CATASTRAL CASANARE_x0009__x0009__x0009__x0009__x0009__x0009__x0009__x0009__x0009__x0009__x0009__x0009__x0009__x0009__x0009__x0009__x0009__x0009_"/>
    <n v="58320"/>
    <s v="-0"/>
    <s v="-0"/>
    <s v="-0"/>
    <s v="-0"/>
    <n v="0"/>
    <x v="1"/>
  </r>
  <r>
    <n v="48320"/>
    <n v="44013"/>
    <d v="2020-07-01T10:31:00"/>
    <s v="Gasto"/>
    <s v="Con Compromiso"/>
    <n v="200"/>
    <x v="3"/>
    <x v="27"/>
    <s v="ADQUISICIÓN DE BIENES Y SERVICIOS - SEDES MANTENIDAS - FORTALECIMIENTO DE LA INFRAESTRUCTURA FÍSICA DEL IGAC A NIVEL  NACIONAL"/>
    <s v="Nación"/>
    <x v="0"/>
    <s v="CSF"/>
    <n v="2500000"/>
    <n v="0"/>
    <n v="2500000"/>
    <n v="0"/>
    <s v="ADQUISICIÓN DE CINTA PARA SEÑALIZACIÓN_x0009__x0009__x0009__x0009__x0009__x0009__x0009__x0009__x0009__x0009__x0009__x0009__x0009__x0009__x0009__x0009__x0009__x0009_"/>
    <n v="61720"/>
    <s v="85520 "/>
    <s v="-0"/>
    <s v="-0"/>
    <s v="-0"/>
    <n v="0"/>
    <x v="1"/>
  </r>
  <r>
    <n v="48420"/>
    <n v="44013"/>
    <d v="2020-07-01T11:55:00"/>
    <s v="Gasto"/>
    <s v="Con Compromiso"/>
    <n v="160"/>
    <x v="25"/>
    <x v="60"/>
    <s v="ADQUISICIÓN DE BIENES Y SERVICIOS - SERVICIOS DE INFORMACIÓN IMPLEMENTADOS - FORTALECIMIENTO DE LOS PROCESOS DE DIFUSIÓN Y ACCESO A LA INFORMACIÓN GEOGRÁFICA A NIVEL   NACIONAL"/>
    <s v="Nación"/>
    <x v="0"/>
    <s v="CSF"/>
    <n v="29738100"/>
    <n v="0"/>
    <n v="29738100"/>
    <n v="360000"/>
    <s v="Adquisición de película en PVC blando."/>
    <n v="58520"/>
    <s v="96620 "/>
    <s v="-0"/>
    <s v="-0"/>
    <s v="-0"/>
    <n v="0"/>
    <x v="1"/>
  </r>
  <r>
    <n v="48520"/>
    <n v="44014"/>
    <d v="2020-07-02T10:57:00"/>
    <s v="Gasto"/>
    <s v="Con Compromiso"/>
    <n v="200"/>
    <x v="3"/>
    <x v="69"/>
    <s v="ADQUISICIÓN DE BIENES Y SERVICIOS - SERVICIO DE GESTIÓN DOCUMENTAL - IMPLEMENTACIÓN DE UN SISTEMA DE GESTIÓN DOCUMENTAL EN EL IGAC A NIVEL   NACIONAL"/>
    <s v="Nación"/>
    <x v="0"/>
    <s v="CSF"/>
    <n v="5328940"/>
    <n v="0"/>
    <n v="5328940"/>
    <n v="5070620"/>
    <s v="Viáticos funcionarios GIT Gestión Documental"/>
    <n v="60320"/>
    <s v="84120 "/>
    <s v="251320 "/>
    <s v="543420 "/>
    <s v="176997720 "/>
    <n v="0"/>
    <x v="1"/>
  </r>
  <r>
    <n v="48620"/>
    <n v="44014"/>
    <d v="2020-07-02T10:58:00"/>
    <s v="Gasto"/>
    <s v="Con Compromiso"/>
    <n v="200"/>
    <x v="3"/>
    <x v="69"/>
    <s v="ADQUISICIÓN DE BIENES Y SERVICIOS - SERVICIO DE GESTIÓN DOCUMENTAL - IMPLEMENTACIÓN DE UN SISTEMA DE GESTIÓN DOCUMENTAL EN EL IGAC A NIVEL   NACIONAL"/>
    <s v="Nación"/>
    <x v="0"/>
    <s v="CSF"/>
    <n v="10070900"/>
    <n v="0"/>
    <n v="10070900"/>
    <n v="8086018"/>
    <s v="Gastos de comisión contratistas del GIT Gestión Documental"/>
    <n v="60420"/>
    <s v="84220, 84320, 84420, 84520, 84620, 84720, 84820, 84920 "/>
    <s v="253320, 253520, 253720, 257020, 257120, 257220, 257320, 260920 "/>
    <s v="546120, 546420, 549020, 549220, 549420, 549620, 549720, 553420 "/>
    <s v="178710820, 178720420, 178722720, 178724320, 178724920, 178725420, 178727020, 183535420 "/>
    <n v="0"/>
    <x v="1"/>
  </r>
  <r>
    <n v="48720"/>
    <n v="44014"/>
    <d v="2020-07-02T11:04:00"/>
    <s v="Gasto"/>
    <s v="Anulado"/>
    <n v="200"/>
    <x v="3"/>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n v="59320"/>
    <s v="-0"/>
    <s v="-0"/>
    <s v="-0"/>
    <s v="-0"/>
    <n v="0"/>
    <x v="1"/>
  </r>
  <r>
    <n v="48820"/>
    <n v="44015"/>
    <d v="2020-07-03T16:26:00"/>
    <s v="Gasto"/>
    <s v="Con Compromiso"/>
    <n v="200"/>
    <x v="3"/>
    <x v="78"/>
    <s v="ADQUISICIÓN DE BIENES Y SERVICIOS - SERVICIO DE EDUCACIÓN INFORMAL PARA LA GESTIÓN ADMINISTRATIVA - FORTALECIMIENTO DE LA GESTIÓN INSTITUCIONAL DEL IGAC A NIVEL   NACIONAL"/>
    <s v="Nación"/>
    <x v="0"/>
    <s v="CSF"/>
    <n v="177417600"/>
    <n v="0"/>
    <n v="177417600"/>
    <n v="0"/>
    <s v="Prestación de servicios de apoyo a la Gestión para llevar a cabo los programas y proyectos Institucionales que forman  parte del plan de bienestar  y estímulos, capacitación, seguridad y salud en el trabajo dirigido a los funcionarios del Instituto G"/>
    <n v="61820"/>
    <s v="94020 "/>
    <s v="-0"/>
    <s v="-0"/>
    <s v="-0"/>
    <n v="0"/>
    <x v="1"/>
  </r>
  <r>
    <n v="48820"/>
    <n v="44015"/>
    <d v="2020-07-03T16:26:00"/>
    <s v="Gasto"/>
    <s v="Con Compromiso"/>
    <n v="200"/>
    <x v="3"/>
    <x v="50"/>
    <s v="SERVICIOS DE FABRICACIÓN DE INSUMOS FÍSICOS QUE SON PROPIEDAD DE OTROS"/>
    <s v="Propios"/>
    <x v="1"/>
    <s v="CSF"/>
    <n v="50000000"/>
    <n v="0"/>
    <n v="50000000"/>
    <n v="0"/>
    <s v="Prestación de servicios de apoyo a la Gestión para llevar a cabo los programas y proyectos Institucionales que forman  parte del plan de bienestar  y estímulos, capacitación, seguridad y salud en el trabajo dirigido a los funcionarios del Instituto G"/>
    <n v="61820"/>
    <s v="94020 "/>
    <s v="-0"/>
    <s v="-0"/>
    <s v="-0"/>
    <n v="0"/>
    <x v="0"/>
  </r>
  <r>
    <n v="48920"/>
    <n v="44018"/>
    <d v="2020-07-06T13:20:00"/>
    <s v="Gasto"/>
    <s v="Con Compromiso"/>
    <n v="500"/>
    <x v="1"/>
    <x v="22"/>
    <s v="ADQUISICIÓN DE BIENES Y SERVICIOS - SERVICIO DE INFORMACIÓN CATASTRAL - ACTUALIZACIÓN  Y GESTIÓN CATASTRAL  NACIONAL"/>
    <s v="Nación"/>
    <x v="0"/>
    <s v="CSF"/>
    <n v="48314800"/>
    <n v="0"/>
    <n v="48314800"/>
    <n v="22546907"/>
    <s v="Prestación de servicios profesionales para adelantar las labores relacionadas con la implementación de la política de restitución de tierras en lo que compete al IGAC, así como atender los diferentes requerimientos presentados ante la subdirección de"/>
    <n v="62220"/>
    <s v="89420 "/>
    <s v="-0"/>
    <s v="-0"/>
    <s v="-0"/>
    <n v="0"/>
    <x v="1"/>
  </r>
  <r>
    <n v="49020"/>
    <n v="44020"/>
    <d v="2020-07-08T08:21:00"/>
    <s v="Gasto"/>
    <s v="Con Compromiso"/>
    <n v="300"/>
    <x v="9"/>
    <x v="40"/>
    <s v="ADQUISICIÓN DE BIENES Y SERVICIOS - SERVICIO DE INFORMACIÓN CARTOGRÁFICA ACTUALIZADO - LEVANTAMIENTO , GENERACIÓN Y ACTUALIZACIÓN DE LA RED GEODÉSICA Y LA CARTOGRAFÍA BÁSICA A NIVEL   NACIONAL"/>
    <s v="Nación"/>
    <x v="0"/>
    <s v="CSF"/>
    <n v="19995348"/>
    <n v="-3821780"/>
    <n v="16173568"/>
    <n v="0"/>
    <s v="PROGRAMACION DE VIATICOS Y GASTOS DE COMISION PARA REALIZAR FOTOCONTROL CENTROS POBLADOS RISARALDA"/>
    <n v="62420"/>
    <s v="86220, 86320, 86420 "/>
    <s v="259520, 259620, 259720 "/>
    <s v="552020, 552120, 552220 "/>
    <s v="179856520, 179857120, 179873020 "/>
    <n v="0"/>
    <x v="1"/>
  </r>
  <r>
    <n v="49120"/>
    <n v="44020"/>
    <d v="2020-07-08T14:38:00"/>
    <s v="Gasto"/>
    <s v="Con Compromiso"/>
    <n v="200"/>
    <x v="3"/>
    <x v="54"/>
    <s v="SERVICIOS JURÍDICOS Y CONTABLES"/>
    <s v="Nación"/>
    <x v="0"/>
    <s v="CSF"/>
    <n v="421260"/>
    <n v="0"/>
    <n v="421260"/>
    <n v="0"/>
    <s v="REEMBOLSO CAJA MENOR SEGUN RESOLUCIÓN 608"/>
    <n v="62720"/>
    <s v="85220 "/>
    <s v="256720 "/>
    <s v="548320 "/>
    <s v="178355320 "/>
    <n v="0"/>
    <x v="0"/>
  </r>
  <r>
    <n v="49220"/>
    <n v="44021"/>
    <d v="2020-07-09T09:22:00"/>
    <s v="Gasto"/>
    <s v="Con Compromiso"/>
    <n v="140"/>
    <x v="24"/>
    <x v="65"/>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_x0009__x0009__x0009__x0009__x0009__x0009__x0009__x0009__x0009__x0009__x0009__x0009__x0009__x0009__x0009__x0009__x0009__x0009_"/>
    <n v="62520"/>
    <s v="90520 "/>
    <s v="-0"/>
    <s v="-0"/>
    <s v="-0"/>
    <n v="0"/>
    <x v="1"/>
  </r>
  <r>
    <n v="49320"/>
    <n v="44021"/>
    <d v="2020-07-09T11:11:00"/>
    <s v="Gasto"/>
    <s v="Generado"/>
    <n v="300"/>
    <x v="9"/>
    <x v="40"/>
    <s v="ADQUISICIÓN DE BIENES Y SERVICIOS - SERVICIO DE INFORMACIÓN CARTOGRÁFICA ACTUALIZADO - LEVANTAMIENTO , GENERACIÓN Y ACTUALIZACIÓN DE LA RED GEODÉSICA Y LA CARTOGRAFÍA BÁSICA A NIVEL   NACIONAL"/>
    <s v="Nación"/>
    <x v="0"/>
    <s v="CSF"/>
    <n v="2058308"/>
    <n v="0"/>
    <n v="2058308"/>
    <n v="2058308"/>
    <s v="PROGRAMACION DE VIATICOS Y GASTOS DE COMISION PARA REALIZAR LA TOMA DE AEROFOTOGRAFIA EN EL TERRITORIO NACIONAL CON BASE DE OPERACIONES EN BOGOTÁ_x0009__x0009__x0009__x0009__x0009__x0009__x0009__x0009__x0009__x0009__x0009__x0009__x0009__x0009__x0009__x0009__x0009__x0009_"/>
    <n v="62320"/>
    <s v="-0"/>
    <s v="-0"/>
    <s v="-0"/>
    <s v="-0"/>
    <n v="0"/>
    <x v="1"/>
  </r>
  <r>
    <n v="49420"/>
    <n v="44021"/>
    <d v="2020-07-09T16:29: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504156"/>
    <n v="0"/>
    <n v="2504156"/>
    <n v="2504156"/>
    <s v="Renovación de licencias académicas de Arcgis requeridas en los procesos de transferencia de conocimientos del programa académico de la Oficina CIAF.    _x0009__x0009__x0009__x0009__x0009__x0009__x0009__x0009__x0009__x0009__x0009__x0009__x0009__x0009__x0009__x0009__x0009__x0009_"/>
    <n v="62920"/>
    <s v="-0"/>
    <s v="-0"/>
    <s v="-0"/>
    <s v="-0"/>
    <n v="0"/>
    <x v="1"/>
  </r>
  <r>
    <n v="49520"/>
    <n v="44022"/>
    <d v="2020-07-10T14:56:00"/>
    <s v="Gasto"/>
    <s v="Con Compromiso"/>
    <n v="200"/>
    <x v="3"/>
    <x v="61"/>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n v="62120"/>
    <s v="99420 "/>
    <s v="-0"/>
    <s v="-0"/>
    <s v="-0"/>
    <n v="0"/>
    <x v="1"/>
  </r>
  <r>
    <n v="49620"/>
    <n v="44022"/>
    <d v="2020-07-10T15:15: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2972365"/>
    <n v="0"/>
    <n v="22972365"/>
    <n v="9320625"/>
    <s v="Prestacion de servicios profesionales para apoyar procesos de compilación, clasificación y registro de evidencias técnicas digitales generadas por el CIAF, de acuerdo con los criterios de existencia de productos de Centros de Investigación definidos "/>
    <n v="63020"/>
    <s v="98520 "/>
    <s v="-0"/>
    <s v="-0"/>
    <s v="-0"/>
    <n v="0"/>
    <x v="1"/>
  </r>
  <r>
    <n v="49720"/>
    <n v="44022"/>
    <d v="2020-07-10T16:47: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_x0009__x0009__x0009__x0009__x0009__x0009__x0009__x0009__x0009__x0009__x0009__x0009__x0009__x0009__x0009__x0009__x0009_"/>
    <n v="63120"/>
    <s v="86920 "/>
    <s v="260720 "/>
    <s v="553320 "/>
    <s v="183533520 "/>
    <n v="0"/>
    <x v="1"/>
  </r>
  <r>
    <n v="49820"/>
    <n v="44026"/>
    <d v="2020-07-14T09:16: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0"/>
    <n v="29130000"/>
    <n v="29130000"/>
    <s v="Prestación de servicios para la extracción, limpieza, recolección, transporte y disposición final de los residuos generados por el Instituto Geográfico Agustín Codazzi con observancia de las normas, procedimientos y criterios técnicos y ambientales._x0009_"/>
    <n v="63220"/>
    <s v="-0"/>
    <s v="-0"/>
    <s v="-0"/>
    <s v="-0"/>
    <n v="0"/>
    <x v="1"/>
  </r>
  <r>
    <n v="49920"/>
    <n v="44026"/>
    <d v="2020-07-14T12:53: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n v="63320"/>
    <s v="93220 "/>
    <s v="-0"/>
    <s v="-0"/>
    <s v="-0"/>
    <n v="0"/>
    <x v="1"/>
  </r>
  <r>
    <n v="50020"/>
    <n v="44026"/>
    <d v="2020-07-14T12:55: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14487697"/>
    <n v="0"/>
    <n v="14487697"/>
    <n v="0"/>
    <s v="Prestación de servicios profesionales para realizar la estructuración y carga de información geográfica en las bases de datos en el marco del contrato Interadministrativo entre el IGAC-ICBF."/>
    <n v="63420"/>
    <s v="90020 "/>
    <s v="-0"/>
    <s v="-0"/>
    <s v="-0"/>
    <n v="0"/>
    <x v="1"/>
  </r>
  <r>
    <n v="50120"/>
    <n v="44026"/>
    <d v="2020-07-14T15:12: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n v="63620"/>
    <s v="-0"/>
    <s v="-0"/>
    <s v="-0"/>
    <s v="-0"/>
    <n v="0"/>
    <x v="1"/>
  </r>
  <r>
    <n v="50220"/>
    <n v="44026"/>
    <d v="2020-07-14T17:05:00"/>
    <s v="Gasto"/>
    <s v="Con Compromiso"/>
    <n v="300"/>
    <x v="9"/>
    <x v="68"/>
    <s v="ADQUISICIÓN DE BIENES Y SERVICIOS - SERVICIOS DE INFORMACIÓN GEODÉSICA ACTUALIZADO - LEVANTAMIENTO , GENERACIÓN Y ACTUALIZACIÓN DE LA RED GEODÉSICA Y LA CARTOGRAFÍA BÁSICA A NIVEL   NACIONAL"/>
    <s v="Nación"/>
    <x v="0"/>
    <s v="CSF"/>
    <n v="9129676"/>
    <n v="-400000"/>
    <n v="8729676"/>
    <n v="0"/>
    <s v="VIATICOS Y GASTOS DE COMISION PARA REALIZAR EXPLORACIÓN DE SITIOS PARA ESTACIONES CORS EN LOS DEPARTAMENTOS DE ANTIOQUIA, SUCRE  Y BOLÍVA"/>
    <n v="63520"/>
    <s v="88520, 88620 "/>
    <s v="264020, 264120 "/>
    <s v="556720, 556820 "/>
    <s v="186496120, 186499220 "/>
    <n v="0"/>
    <x v="1"/>
  </r>
  <r>
    <n v="50320"/>
    <n v="44028"/>
    <d v="2020-07-16T08:2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n v="64420"/>
    <s v="98320 "/>
    <s v="-0"/>
    <s v="-0"/>
    <s v="-0"/>
    <n v="0"/>
    <x v="1"/>
  </r>
  <r>
    <n v="50320"/>
    <n v="44028"/>
    <d v="2020-07-16T08:2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n v="64420"/>
    <s v="98320 "/>
    <s v="-0"/>
    <s v="-0"/>
    <s v="-0"/>
    <n v="0"/>
    <x v="1"/>
  </r>
  <r>
    <n v="50320"/>
    <n v="44028"/>
    <d v="2020-07-16T08:29:00"/>
    <s v="Gasto"/>
    <s v="Con Compromiso"/>
    <n v="500"/>
    <x v="1"/>
    <x v="22"/>
    <s v="ADQUISICIÓN DE BIENES Y SERVICIOS - SERVICIO DE INFORMACIÓN CATASTRAL - ACTUALIZACIÓN  Y GESTIÓN CATASTRAL  NACIONAL"/>
    <s v="Nación"/>
    <x v="2"/>
    <s v="CSF"/>
    <n v="100000000"/>
    <n v="0"/>
    <n v="100000000"/>
    <n v="0"/>
    <s v="Adquisición de productos y servicios microsoft,"/>
    <n v="64420"/>
    <s v="98320 "/>
    <s v="-0"/>
    <s v="-0"/>
    <s v="-0"/>
    <n v="0"/>
    <x v="1"/>
  </r>
  <r>
    <n v="50320"/>
    <n v="44028"/>
    <d v="2020-07-16T08:29:00"/>
    <s v="Gasto"/>
    <s v="Con Compromiso"/>
    <n v="200"/>
    <x v="3"/>
    <x v="47"/>
    <s v="ADQUISICIÓN DE BIENES Y SERVICIOS - SERVICIOS TECNOLÓGICOS - FORTALECIMIENTO DE LA GESTIÓN INSTITUCIONAL DEL IGAC A NIVEL   NACIONAL"/>
    <s v="Nación"/>
    <x v="0"/>
    <s v="CSF"/>
    <n v="142000000"/>
    <n v="0"/>
    <n v="142000000"/>
    <n v="129104649.8"/>
    <s v="Adquisición de productos y servicios microsoft,"/>
    <n v="64420"/>
    <s v="98320 "/>
    <s v="-0"/>
    <s v="-0"/>
    <s v="-0"/>
    <n v="0"/>
    <x v="1"/>
  </r>
  <r>
    <n v="50320"/>
    <n v="44028"/>
    <d v="2020-07-16T08:29:00"/>
    <s v="Gasto"/>
    <s v="Con Compromiso"/>
    <n v="200"/>
    <x v="3"/>
    <x v="76"/>
    <s v="ADQUISICIÓN DE BIENES Y SERVICIOS - SERVICIOS DE INFORMACIÓN IMPLEMENTADOS - IMPLEMENTACIÓN DE UN SISTEMA DE GESTIÓN DOCUMENTAL EN EL IGAC A NIVEL   NACIONAL"/>
    <s v="Nación"/>
    <x v="0"/>
    <s v="CSF"/>
    <n v="288000000"/>
    <n v="0"/>
    <n v="288000000"/>
    <n v="0"/>
    <s v="Adquisición de productos y servicios microsoft,"/>
    <n v="64420"/>
    <s v="98320 "/>
    <s v="-0"/>
    <s v="-0"/>
    <s v="-0"/>
    <n v="0"/>
    <x v="1"/>
  </r>
  <r>
    <n v="50420"/>
    <n v="44028"/>
    <d v="2020-07-16T09:31: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38932740"/>
    <n v="0"/>
    <n v="38932740"/>
    <n v="6488790"/>
    <s v="Prestación de servicios profesionales para el análisis geográfico, la redacción de textos y la articulación de las investigaciones temáticas_x0009__x0009__x0009__x0009__x0009__x0009__x0009__x0009__x0009__x0009__x0009__x0009__x0009__x0009__x0009__x0009__x0009__x0009_"/>
    <n v="63920"/>
    <s v="94420 "/>
    <s v="-0"/>
    <s v="-0"/>
    <s v="-0"/>
    <n v="0"/>
    <x v="1"/>
  </r>
  <r>
    <n v="50520"/>
    <n v="44028"/>
    <d v="2020-07-16T10:46: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0"/>
    <n v="27000000"/>
    <n v="27000000"/>
    <s v="Adquisición de licenciamiento autodesk_x0009__x0009__x0009__x0009__x0009__x0009__x0009__x0009__x0009__x0009__x0009__x0009__x0009__x0009__x0009__x0009__x0009__x0009__x000a_"/>
    <n v="63820"/>
    <s v="-0"/>
    <s v="-0"/>
    <s v="-0"/>
    <s v="-0"/>
    <n v="0"/>
    <x v="1"/>
  </r>
  <r>
    <n v="50620"/>
    <n v="44028"/>
    <d v="2020-07-16T10:48:00"/>
    <s v="Gasto"/>
    <s v="Generado"/>
    <n v="300"/>
    <x v="9"/>
    <x v="40"/>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_x0009__x0009__x0009__x0009__x0009__x0009__x0009__x0009__x0009__x0009__x0009__x0009__x0009__x0009__x0009__x0009__x0009__x0009_"/>
    <n v="64020"/>
    <s v="-0"/>
    <s v="-0"/>
    <s v="-0"/>
    <s v="-0"/>
    <n v="0"/>
    <x v="1"/>
  </r>
  <r>
    <n v="50620"/>
    <n v="44028"/>
    <d v="2020-07-16T10:48:00"/>
    <s v="Gasto"/>
    <s v="Generado"/>
    <n v="300"/>
    <x v="9"/>
    <x v="40"/>
    <s v="ADQUISICIÓN DE BIENES Y SERVICIOS - SERVICIO DE INFORMACIÓN CARTOGRÁFICA ACTUALIZADO - LEVANTAMIENTO , GENERACIÓN Y ACTUALIZACIÓN DE LA RED GEODÉSICA Y LA CARTOGRAFÍA BÁSICA A NIVEL   NACIONAL"/>
    <s v="Propios"/>
    <x v="1"/>
    <s v="CSF"/>
    <n v="0"/>
    <n v="14000000"/>
    <n v="14000000"/>
    <n v="14000000"/>
    <s v="Servicio de mantenimiento preventivo y correctivo, incluidos los repuestos del dron Ebee plus RTK/PPK_x0009__x0009__x0009__x0009__x0009__x0009__x0009__x0009__x0009__x0009__x0009__x0009__x0009__x0009__x0009__x0009__x0009__x0009_"/>
    <n v="64020"/>
    <s v="-0"/>
    <s v="-0"/>
    <s v="-0"/>
    <s v="-0"/>
    <n v="0"/>
    <x v="1"/>
  </r>
  <r>
    <n v="50720"/>
    <n v="44028"/>
    <d v="2020-07-16T10:53: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5936730"/>
    <n v="0"/>
    <n v="25936730"/>
    <n v="864558"/>
    <s v="Prestación de servicios para la organización, administración y disposición de los productos cartográficos, geográficos y geodésicos de la Subdirección de Geografía y Cartografía._x0009__x0009__x0009__x0009__x0009__x0009__x0009__x0009__x0009__x0009__x0009__x0009__x0009__x0009__x0009__x0009__x0009__x0009_"/>
    <n v="64120"/>
    <s v="100520, 100620 "/>
    <s v="-0"/>
    <s v="-0"/>
    <s v="-0"/>
    <n v="0"/>
    <x v="1"/>
  </r>
  <r>
    <n v="50820"/>
    <n v="44028"/>
    <d v="2020-07-16T10:55: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_x0009__x0009__x0009__x0009__x0009__x0009__x0009__x0009__x0009__x0009__x0009__x0009__x0009__x0009__x0009__x0009__x0009__x0009_"/>
    <n v="64220"/>
    <s v="94320 "/>
    <s v="-0"/>
    <s v="-0"/>
    <s v="-0"/>
    <n v="0"/>
    <x v="1"/>
  </r>
  <r>
    <n v="50920"/>
    <n v="44034"/>
    <d v="2020-07-22T08:0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0"/>
    <n v="17671050"/>
    <n v="0"/>
    <s v="Prestación de servicios profesionales para realizar el proceso gráfico y generar las memorias técnicas resultado de los diferentes proyectos de la Subdirección de Agrología."/>
    <n v="64920"/>
    <s v="94220 "/>
    <s v="-0"/>
    <s v="-0"/>
    <s v="-0"/>
    <n v="0"/>
    <x v="1"/>
  </r>
  <r>
    <n v="51020"/>
    <n v="44034"/>
    <d v="2020-07-22T08:0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0"/>
    <n v="8826605"/>
    <n v="0"/>
    <s v="Prestación de servicios personales para realizar el alistamiento de información de Áreas Homogeneas de Tierras como insumo para el  Catastro Multiproposito"/>
    <n v="64620"/>
    <s v="94520 "/>
    <s v="-0"/>
    <s v="-0"/>
    <s v="-0"/>
    <n v="0"/>
    <x v="1"/>
  </r>
  <r>
    <n v="51120"/>
    <n v="44034"/>
    <d v="2020-07-22T08:08: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0"/>
    <n v="12847315"/>
    <n v="0"/>
    <s v="Prestación de servicios profesionales para la consolidación y delineación digital de información cartográfica y alfanumérica del Mapa Nacional de Suelos"/>
    <n v="64520"/>
    <s v="98620 "/>
    <s v="-0"/>
    <s v="-0"/>
    <s v="-0"/>
    <n v="0"/>
    <x v="1"/>
  </r>
  <r>
    <n v="51220"/>
    <n v="44034"/>
    <d v="2020-07-22T08:09: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0"/>
    <n v="24157400"/>
    <n v="24157400"/>
    <s v="Prestación de servicios profesionales para apoyar la elaboración del Mapa de Suelos en la caracterización climática y los demás proyectos que adelanta la Subdirección de Agrología"/>
    <n v="64720"/>
    <s v="-0"/>
    <s v="-0"/>
    <s v="-0"/>
    <s v="-0"/>
    <n v="0"/>
    <x v="1"/>
  </r>
  <r>
    <n v="51320"/>
    <n v="44034"/>
    <d v="2020-07-22T08:10: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0"/>
    <n v="55900900"/>
    <n v="55900900"/>
    <s v="Prestación de servicios para gestionar el cambio y mejoramiento en aplicaciones agrológicas"/>
    <n v="64820"/>
    <s v="-0"/>
    <s v="-0"/>
    <s v="-0"/>
    <s v="-0"/>
    <n v="0"/>
    <x v="1"/>
  </r>
  <r>
    <n v="51420"/>
    <n v="44034"/>
    <d v="2020-07-22T08:12: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20696710"/>
    <s v="Prestación de servicios profesionales para apoyar la elaboración del Mapa Nacional de Suelos en el desarrollo de la correlación de suelos "/>
    <n v="65020"/>
    <s v="-0"/>
    <s v="-0"/>
    <s v="-0"/>
    <s v="-0"/>
    <n v="0"/>
    <x v="1"/>
  </r>
  <r>
    <n v="51520"/>
    <n v="44034"/>
    <d v="2020-07-22T08:1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0"/>
    <n v="41393420"/>
    <n v="827868"/>
    <s v="Prestación de servicios profesionales para la interpretación de Geomorfología o Cobertura de la Tierra en sectores priorizados por la Subdirección de Agrología."/>
    <n v="65120"/>
    <s v="97420, 97520 "/>
    <s v="-0"/>
    <s v="-0"/>
    <s v="-0"/>
    <n v="0"/>
    <x v="1"/>
  </r>
  <r>
    <n v="51620"/>
    <n v="44034"/>
    <d v="2020-07-22T08:1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0"/>
    <s v="Prestación de servicios profesionales para realizar el control de calidad de la información cartográfica, alfanumérica y geoespacial del Mapa Nacional de Suelos y proyectos de la Subdirección de Agrología"/>
    <n v="65320"/>
    <s v="95120 "/>
    <s v="-0"/>
    <s v="-0"/>
    <s v="-0"/>
    <n v="0"/>
    <x v="1"/>
  </r>
  <r>
    <n v="51720"/>
    <n v="44034"/>
    <d v="2020-07-22T08:1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0"/>
    <n v="24157400"/>
    <n v="0"/>
    <s v="Prestación de servicios profesionales para apoyar el mantenimiento  y ajuste permanente del programa de aseguramiento de la calidad."/>
    <n v="65420"/>
    <s v="100120 "/>
    <s v="-0"/>
    <s v="-0"/>
    <s v="-0"/>
    <n v="0"/>
    <x v="1"/>
  </r>
  <r>
    <n v="51820"/>
    <n v="44034"/>
    <d v="2020-07-22T08:2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0"/>
    <n v="35342100"/>
    <n v="0"/>
    <s v="Prestación de servicios profesionales para la elaboración de cartografía de cobertura y uso de la tierra, geomorfología o temática de los proyectos de la Subdirección de Agrología."/>
    <n v="65220"/>
    <s v="99620, 100020 "/>
    <s v="-0"/>
    <s v="-0"/>
    <s v="-0"/>
    <n v="0"/>
    <x v="1"/>
  </r>
  <r>
    <n v="51920"/>
    <n v="44034"/>
    <d v="2020-07-22T08:23: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0"/>
    <n v="12968365"/>
    <n v="12968365"/>
    <s v="Prestación de servicios personales para  verificar la información analitica, y preparar los documentos de resultados de los análisis  de los proyectos que desarrolla la Subdirección de Agrología."/>
    <n v="65520"/>
    <s v="-0"/>
    <s v="-0"/>
    <s v="-0"/>
    <s v="-0"/>
    <n v="0"/>
    <x v="1"/>
  </r>
  <r>
    <n v="52020"/>
    <n v="44034"/>
    <d v="2020-07-22T08:44:00"/>
    <s v="Gasto"/>
    <s v="Anulado"/>
    <n v="200"/>
    <x v="3"/>
    <x v="20"/>
    <s v="IMPUESTO DE INDUSTRIA Y COMERCIO"/>
    <s v="Propios"/>
    <x v="1"/>
    <s v="CSF"/>
    <n v="29225000"/>
    <n v="-29225000"/>
    <n v="0"/>
    <n v="0"/>
    <s v="IMPUESTO DE INDUSTRIA Y COMERCIO"/>
    <n v="65720"/>
    <s v="89820 "/>
    <s v="-0"/>
    <s v="-0"/>
    <s v="-0"/>
    <n v="0"/>
    <x v="0"/>
  </r>
  <r>
    <n v="52120"/>
    <n v="44034"/>
    <d v="2020-07-22T08:51:00"/>
    <s v="Gasto"/>
    <s v="Con Compromiso"/>
    <n v="200"/>
    <x v="3"/>
    <x v="20"/>
    <s v="IMPUESTO DE INDUSTRIA Y COMERCIO"/>
    <s v="Propios"/>
    <x v="1"/>
    <s v="CSF"/>
    <n v="20601000"/>
    <n v="0"/>
    <n v="20601000"/>
    <n v="0"/>
    <s v="IMPUESTO DE INDUSTRIA Y COMERCIO"/>
    <n v="65820"/>
    <s v="89920 "/>
    <s v="265220 "/>
    <s v="557720 "/>
    <s v="193473820 "/>
    <n v="0"/>
    <x v="0"/>
  </r>
  <r>
    <n v="52220"/>
    <n v="44034"/>
    <d v="2020-07-22T10:49:00"/>
    <s v="Gasto"/>
    <s v="Con Compromiso"/>
    <n v="300"/>
    <x v="9"/>
    <x v="68"/>
    <s v="ADQUISICIÓN DE BIENES Y SERVICIOS - SERVICIOS DE INFORMACIÓN GEODÉSICA ACTUALIZADO - LEVANTAMIENTO , GENERACIÓN Y ACTUALIZACIÓN DE LA RED GEODÉSICA Y LA CARTOGRAFÍA BÁSICA A NIVEL   NACIONAL"/>
    <s v="Nación"/>
    <x v="0"/>
    <s v="CSF"/>
    <n v="7102547"/>
    <n v="0"/>
    <n v="7102547"/>
    <n v="0"/>
    <s v="VIATICOS Y GASTOS DE COMISION PARA REALIZAR EXPLORACIÓN DE SITIOS PARA ESTACIONES CORS EN LOS DEPARTAMENTOS DE CAUCA Y TOLIMA_x0009__x0009__x0009__x0009__x0009__x0009__x0009__x0009__x0009__x0009__x0009__x0009__x0009__x0009__x0009__x0009__x0009__x0009_"/>
    <n v="65620"/>
    <s v="90720, 90820 "/>
    <s v="265420, 265520 "/>
    <s v="557920, 558020 "/>
    <s v="194451620, 194453620 "/>
    <n v="0"/>
    <x v="1"/>
  </r>
  <r>
    <n v="52320"/>
    <n v="44035"/>
    <d v="2020-07-23T18:34:00"/>
    <s v="Gasto"/>
    <s v="Con Compromiso"/>
    <n v="200"/>
    <x v="3"/>
    <x v="15"/>
    <s v="APORTES AL ICBF"/>
    <s v="Nación"/>
    <x v="0"/>
    <s v="CSF"/>
    <n v="30905300"/>
    <n v="0"/>
    <n v="309053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3"/>
    <s v="APORTES AL SENA"/>
    <s v="Nación"/>
    <x v="0"/>
    <s v="CSF"/>
    <n v="20606700"/>
    <n v="0"/>
    <n v="206067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2"/>
    <s v="APORTES GENERALES AL SISTEMA DE RIESGOS LABORALES"/>
    <s v="Nación"/>
    <x v="0"/>
    <s v="CSF"/>
    <n v="9137800"/>
    <n v="0"/>
    <n v="91378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1"/>
    <s v="PENSIONES"/>
    <s v="Nación"/>
    <x v="0"/>
    <s v="CSF"/>
    <n v="115478400"/>
    <n v="0"/>
    <n v="1154784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6"/>
    <s v="SALUD"/>
    <s v="Nación"/>
    <x v="0"/>
    <s v="CSF"/>
    <n v="81799500"/>
    <n v="0"/>
    <n v="817995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4"/>
    <s v="CAJAS DE COMPENSACIÓN FAMILIAR"/>
    <s v="Nación"/>
    <x v="0"/>
    <s v="CSF"/>
    <n v="41202000"/>
    <n v="0"/>
    <n v="412020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420"/>
    <n v="44035"/>
    <d v="2020-07-23T19:06:00"/>
    <s v="Gasto"/>
    <s v="Con Compromiso"/>
    <n v="200"/>
    <x v="3"/>
    <x v="45"/>
    <s v="PRIMA TÉCNICA SALARIAL"/>
    <s v="Nación"/>
    <x v="0"/>
    <s v="CSF"/>
    <n v="23768178"/>
    <n v="-102952"/>
    <n v="23665226"/>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7"/>
    <s v="PRIMA DE VACACIONES"/>
    <s v="Nación"/>
    <x v="0"/>
    <s v="CSF"/>
    <n v="37984301"/>
    <n v="0"/>
    <n v="37984301"/>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9"/>
    <s v="BONIFICACIÓN ESPECIAL DE RECREACIÓN"/>
    <s v="Nación"/>
    <x v="0"/>
    <s v="CSF"/>
    <n v="3371510"/>
    <n v="0"/>
    <n v="3371510"/>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6"/>
    <s v="BONIFICACIÓN POR SERVICIOS PRESTADOS"/>
    <s v="Nación"/>
    <x v="0"/>
    <s v="CSF"/>
    <n v="25036181"/>
    <n v="0"/>
    <n v="25036181"/>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39"/>
    <s v="INDEMNIZACIÓN POR VACACIONES"/>
    <s v="Nación"/>
    <x v="0"/>
    <s v="CSF"/>
    <n v="5941445"/>
    <n v="0"/>
    <n v="5941445"/>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42"/>
    <s v="PRIMA DE COORDINACIÓN"/>
    <s v="Nación"/>
    <x v="0"/>
    <s v="CSF"/>
    <n v="17307852"/>
    <n v="0"/>
    <n v="17307852"/>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36"/>
    <s v="LICENCIAS DE MATERNIDAD Y PATERNIDAD (NO DE PENSIONES)"/>
    <s v="Nación"/>
    <x v="0"/>
    <s v="CSF"/>
    <n v="2056850"/>
    <n v="0"/>
    <n v="2056850"/>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26"/>
    <s v="PRIMA DE SERVICIO"/>
    <s v="Nación"/>
    <x v="0"/>
    <s v="CSF"/>
    <n v="1453476"/>
    <n v="0"/>
    <n v="1453476"/>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70"/>
    <s v="HORAS EXTRAS, DOMINICALES, FESTIVOS Y RECARGOS"/>
    <s v="Nación"/>
    <x v="0"/>
    <s v="CSF"/>
    <n v="755282"/>
    <n v="0"/>
    <n v="755282"/>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28"/>
    <s v="AUXILIO DE CONECTIVIDAD DIGITAL "/>
    <s v="Nación"/>
    <x v="0"/>
    <s v="CSF"/>
    <n v="12009919"/>
    <n v="0"/>
    <n v="12009919"/>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8"/>
    <s v="PRIMA TÉCNICA NO SALARIAL"/>
    <s v="Nación"/>
    <x v="0"/>
    <s v="CSF"/>
    <n v="14832585"/>
    <n v="102952"/>
    <n v="14935537"/>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3"/>
    <s v="SUBSIDIO DE ALIMENTACIÓN"/>
    <s v="Nación"/>
    <x v="0"/>
    <s v="CSF"/>
    <n v="10513318"/>
    <n v="0"/>
    <n v="10513318"/>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10"/>
    <s v="SUELDO DE VACACIONES"/>
    <s v="Nación"/>
    <x v="0"/>
    <s v="CSF"/>
    <n v="36489648"/>
    <n v="0"/>
    <n v="36489648"/>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21"/>
    <s v="INCAPACIDADES (NO DE PENSIONES)"/>
    <s v="Nación"/>
    <x v="0"/>
    <s v="CSF"/>
    <n v="336121"/>
    <n v="0"/>
    <n v="336121"/>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4"/>
    <s v="SUELDO BÁSICO"/>
    <s v="Nación"/>
    <x v="0"/>
    <s v="CSF"/>
    <n v="864302891"/>
    <n v="873589"/>
    <n v="865176480"/>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520"/>
    <n v="44036"/>
    <d v="2020-07-24T15:27:00"/>
    <s v="Gasto"/>
    <s v="Con Compromiso"/>
    <n v="300"/>
    <x v="9"/>
    <x v="40"/>
    <s v="ADQUISICIÓN DE BIENES Y SERVICIOS - SERVICIO DE INFORMACIÓN CARTOGRÁFICA ACTUALIZADO - LEVANTAMIENTO , GENERACIÓN Y ACTUALIZACIÓN DE LA RED GEODÉSICA Y LA CARTOGRAFÍA BÁSICA A NIVEL   NACIONAL"/>
    <s v="Nación"/>
    <x v="0"/>
    <s v="CSF"/>
    <n v="18291603"/>
    <n v="0"/>
    <n v="18291603"/>
    <n v="1002035"/>
    <s v="VIATICOS Y GASTOS DE COMISION PARA REALIZAR FOTOCONTROL CABECERA MUNICIPAL DE PIENDAMÓ Y MORALES Y ZONA RURAL PIENDAMÓ Y MORALES _x0009__x0009__x0009__x0009__x0009__x0009__x0009__x0009__x0009__x0009__x0009__x0009__x0009__x0009__x0009__x0009__x0009__x0009_"/>
    <n v="65920"/>
    <s v="92320, 92420, 92520, 99720 "/>
    <s v="269920, 270120, 270220, 316720 "/>
    <s v="604320, 604520, 604620, 647620 "/>
    <s v="199932020, 199932820, 199936420, 216697520 "/>
    <n v="0"/>
    <x v="1"/>
  </r>
  <r>
    <n v="52620"/>
    <n v="44039"/>
    <d v="2020-07-27T11:25:00"/>
    <s v="Gasto"/>
    <s v="Con Compromiso"/>
    <n v="300"/>
    <x v="9"/>
    <x v="40"/>
    <s v="ADQUISICIÓN DE BIENES Y SERVICIOS - SERVICIO DE INFORMACIÓN CARTOGRÁFICA ACTUALIZADO - LEVANTAMIENTO , GENERACIÓN Y ACTUALIZACIÓN DE LA RED GEODÉSICA Y LA CARTOGRAFÍA BÁSICA A NIVEL   NACIONAL"/>
    <s v="Nación"/>
    <x v="0"/>
    <s v="CSF"/>
    <n v="6185656"/>
    <n v="0"/>
    <n v="6185656"/>
    <n v="145"/>
    <s v="VIATICOS Y GASTOS DE COMISION PARA REALIZAR FOTOCONTROL CABECERA MUNICIPAL DE GAMEZA, TOPAGA Y MONGUI _x0009__x0009__x0009__x0009__x0009__x0009__x0009__x0009__x0009__x0009__x0009__x0009__x0009__x0009__x0009__x0009__x0009__x0009_"/>
    <n v="66420"/>
    <s v="92920, 93020 "/>
    <s v="270320, 270420 "/>
    <s v="604720, 604820 "/>
    <s v="199940920, 199941220 "/>
    <n v="0"/>
    <x v="1"/>
  </r>
  <r>
    <n v="52720"/>
    <n v="44039"/>
    <d v="2020-07-27T11:27:00"/>
    <s v="Gasto"/>
    <s v="Con Compromiso"/>
    <n v="300"/>
    <x v="9"/>
    <x v="68"/>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_x0009__x0009__x0009__x0009__x0009__x0009__x0009__x0009__x0009__x0009__x0009__x0009__x0009__x0009__x0009__x0009__x0009__x0009_"/>
    <n v="66720"/>
    <s v="92720 "/>
    <s v="267820 "/>
    <s v="602320 "/>
    <s v="198721720 "/>
    <n v="0"/>
    <x v="1"/>
  </r>
  <r>
    <n v="52820"/>
    <n v="44039"/>
    <d v="2020-07-27T11:30:00"/>
    <s v="Gasto"/>
    <s v="Con Compromiso"/>
    <n v="300"/>
    <x v="9"/>
    <x v="68"/>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_x000a__x0009__x0009__x0009__x0009__x0009__x0009__x0009__x0009__x0009__x0009__x0009__x0009__x0009__x0009__x0009__x0009__x0009__x0009_"/>
    <n v="66620"/>
    <s v="92620 "/>
    <s v="267720 "/>
    <s v="602220 "/>
    <s v="198697120 "/>
    <n v="0"/>
    <x v="1"/>
  </r>
  <r>
    <n v="52920"/>
    <n v="44041"/>
    <d v="2020-07-29T08:52:00"/>
    <s v="Gasto"/>
    <s v="Con Compromiso"/>
    <n v="200"/>
    <x v="3"/>
    <x v="24"/>
    <s v="IMPUESTO PREDIAL Y SOBRETASA AMBIENTAL"/>
    <s v="Nación"/>
    <x v="0"/>
    <s v="CSF"/>
    <n v="742000"/>
    <n v="0"/>
    <n v="742000"/>
    <n v="0"/>
    <s v="PAGO IMPUESTO PREDIAL ISLA DE FUQUENE 2020"/>
    <n v="67020"/>
    <s v="93520 "/>
    <s v="273820 "/>
    <s v="-0"/>
    <s v="-0"/>
    <n v="0"/>
    <x v="0"/>
  </r>
  <r>
    <n v="53020"/>
    <n v="44041"/>
    <d v="2020-07-29T09:16:00"/>
    <s v="Gasto"/>
    <s v="Con Compromiso"/>
    <n v="200"/>
    <x v="3"/>
    <x v="71"/>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n v="66820"/>
    <s v="95820 "/>
    <s v="-0"/>
    <s v="-0"/>
    <s v="-0"/>
    <n v="0"/>
    <x v="0"/>
  </r>
  <r>
    <n v="53120"/>
    <n v="44041"/>
    <d v="2020-07-29T12:01:00"/>
    <s v="Gasto"/>
    <s v="Generado"/>
    <n v="200"/>
    <x v="3"/>
    <x v="49"/>
    <s v="SERVICIOS DE SOPORTE"/>
    <s v="Propios"/>
    <x v="1"/>
    <s v="CSF"/>
    <n v="217431330.77000001"/>
    <n v="0"/>
    <n v="217431330.77000001"/>
    <n v="217431330.77000001"/>
    <s v="Contrato de aseo y Cafetería - Vigencia Futura"/>
    <n v="66520"/>
    <s v="-0"/>
    <s v="-0"/>
    <s v="-0"/>
    <s v="-0"/>
    <n v="0"/>
    <x v="0"/>
  </r>
  <r>
    <n v="53120"/>
    <n v="44041"/>
    <d v="2020-07-29T12:01:00"/>
    <s v="Gasto"/>
    <s v="Generado"/>
    <n v="200"/>
    <x v="3"/>
    <x v="48"/>
    <s v="ALOJAMIENTO; SERVICIOS DE SUMINISTROS DE COMIDAS Y BEBIDAS"/>
    <s v="Propios"/>
    <x v="1"/>
    <s v="CSF"/>
    <n v="21504197.550000001"/>
    <n v="0"/>
    <n v="21504197.550000001"/>
    <n v="21504197.550000001"/>
    <s v="Contrato de aseo y Cafetería - Vigencia Futura"/>
    <n v="66520"/>
    <s v="-0"/>
    <s v="-0"/>
    <s v="-0"/>
    <s v="-0"/>
    <n v="0"/>
    <x v="0"/>
  </r>
  <r>
    <n v="53220"/>
    <n v="44041"/>
    <d v="2020-07-29T19:46:00"/>
    <s v="Gasto"/>
    <s v="Con Compromiso"/>
    <n v="200"/>
    <x v="3"/>
    <x v="62"/>
    <s v="AUXILIO DE CESANTÍAS "/>
    <s v="Nación"/>
    <x v="0"/>
    <s v="CSF"/>
    <n v="287000000"/>
    <n v="0"/>
    <n v="287000000"/>
    <n v="0"/>
    <s v="PAGO DE CESANTIAS MES DE JULIO"/>
    <n v="67220"/>
    <s v="93920 "/>
    <s v="277020 "/>
    <s v="611020 "/>
    <s v="201984020 "/>
    <n v="0"/>
    <x v="0"/>
  </r>
  <r>
    <n v="53320"/>
    <n v="44042"/>
    <d v="2020-07-30T14:25:00"/>
    <s v="Gasto"/>
    <s v="Generado"/>
    <n v="160"/>
    <x v="25"/>
    <x v="60"/>
    <s v="ADQUISICIÓN DE BIENES Y SERVICIOS - SERVICIOS DE INFORMACIÓN IMPLEMENTADOS - FORTALECIMIENTO DE LOS PROCESOS DE DIFUSIÓN Y ACCESO A LA INFORMACIÓN GEOGRÁFICA A NIVEL   NACIONAL"/>
    <s v="Nación"/>
    <x v="0"/>
    <s v="CSF"/>
    <n v="2000000"/>
    <n v="0"/>
    <n v="2000000"/>
    <n v="2000000"/>
    <s v="Adquisición de equipos para desarrollar las estrategias de difusión y marketing de los productos y servicios del Instituto Geográfico Agustín Codazzi."/>
    <n v="66920"/>
    <s v="-0"/>
    <s v="-0"/>
    <s v="-0"/>
    <s v="-0"/>
    <n v="0"/>
    <x v="1"/>
  </r>
  <r>
    <n v="53420"/>
    <n v="44047"/>
    <d v="2020-08-04T09:1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Acompañamiento a la Policía Antinarcóticos en el monitoreo de zonas de erradicación por aspersión terrestre, para la toma de muestras, en el programa PECAT_x0009__x0009__x0009__x0009__x0009__x0009__x0009__x0009__x0009__x0009__x0009__x0009__x0009__x0009__x0009__x0009__x0009__x0009_"/>
    <n v="67420"/>
    <s v="97220 "/>
    <s v="304320 "/>
    <s v="635820 "/>
    <s v="210911520 "/>
    <n v="0"/>
    <x v="1"/>
  </r>
  <r>
    <n v="53520"/>
    <n v="44048"/>
    <d v="2020-08-05T17:39:00"/>
    <s v="Gasto"/>
    <s v="Generado"/>
    <n v="140"/>
    <x v="24"/>
    <x v="65"/>
    <s v="ADQUISICIÓN DE BIENES Y SERVICIOS - DOCUMENTOS NORMATIVOS - FORTALECIMIENTO DE LA GESTIÓN DEL CONOCIMIENTO Y LA INNOVACIÓN EN EL ÁMBITO GEOGRÁFICO DEL  TERRITORIO   NACIONAL"/>
    <s v="Nación"/>
    <x v="0"/>
    <s v="CSF"/>
    <n v="13651740"/>
    <n v="0"/>
    <n v="13651740"/>
    <n v="13651740"/>
    <s v="Prestación de servicios profesionales para gestionar información y documentar los procedimientos relacionados con la ICDE a cargo del grupo de Gobierno Geoespacial._x0009__x0009__x0009__x0009__x0009__x0009__x0009__x0009__x0009__x0009__x0009__x0009__x0009__x0009__x0009__x0009__x0009__x0009_"/>
    <n v="67920"/>
    <s v="-0"/>
    <s v="-0"/>
    <s v="-0"/>
    <s v="-0"/>
    <n v="0"/>
    <x v="1"/>
  </r>
  <r>
    <n v="53620"/>
    <n v="44048"/>
    <d v="2020-08-05T17:43: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1741660"/>
    <n v="0"/>
    <n v="21741660"/>
    <n v="21741660"/>
    <s v="Prestación de servicios profesionales para realizar procesamiento y análisis de datos de observación de la tierra de los proyectos de innovación a cargo de la oficina CIAF._x0009__x0009__x0009__x0009__x0009__x0009__x0009__x0009__x0009__x0009__x0009__x0009__x0009__x0009__x0009__x0009__x0009__x0009_"/>
    <n v="67820"/>
    <s v="-0"/>
    <s v="-0"/>
    <s v="-0"/>
    <s v="-0"/>
    <n v="0"/>
    <x v="1"/>
  </r>
  <r>
    <n v="53720"/>
    <n v="44049"/>
    <d v="2020-08-06T14:5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_x0009__x0009__x0009__x0009__x0009__x0009__x0009__x0009__x0009__x0009__x0009__x0009__x0009__x0009__x0009__x0009__x0009__x0009_"/>
    <n v="68120"/>
    <s v="98720, 98820, 98920, 99120 "/>
    <s v="312520, 312620, 312720, 315720 "/>
    <s v="644220, 644420, 644520, 647320 "/>
    <s v="216129520, 216134820, 216136620, 216405920 "/>
    <n v="0"/>
    <x v="1"/>
  </r>
  <r>
    <n v="53820"/>
    <n v="44049"/>
    <d v="2020-08-06T16:45:00"/>
    <s v="Gasto"/>
    <s v="Generado"/>
    <n v="300"/>
    <x v="9"/>
    <x v="40"/>
    <s v="ADQUISICIÓN DE BIENES Y SERVICIOS - SERVICIO DE INFORMACIÓN CARTOGRÁFICA ACTUALIZADO - LEVANTAMIENTO , GENERACIÓN Y ACTUALIZACIÓN DE LA RED GEODÉSICA Y LA CARTOGRAFÍA BÁSICA A NIVEL   NACIONAL"/>
    <s v="Nación"/>
    <x v="0"/>
    <s v="CSF"/>
    <n v="6468968"/>
    <n v="0"/>
    <n v="6468968"/>
    <n v="6468968"/>
    <s v="PROGRAMACION DE VIATICOS Y GASTOS DE COMISION PARA REALIZAR LA TOMA DE AEROFOTOGRAFIA EN EL TERRITORIO NACIONAL CON BASE DE OPERACIONES EN BOGOTÁ_x0009__x0009__x0009__x0009__x0009__x0009__x0009__x0009__x0009__x0009__x0009__x0009__x0009__x0009__x0009__x0009__x0009__x0009_"/>
    <n v="68020"/>
    <s v="-0"/>
    <s v="-0"/>
    <s v="-0"/>
    <s v="-0"/>
    <n v="0"/>
    <x v="1"/>
  </r>
  <r>
    <n v="53920"/>
    <n v="44054"/>
    <d v="2020-08-11T19:13:00"/>
    <s v="Gasto"/>
    <s v="Con Compromiso"/>
    <n v="510"/>
    <x v="2"/>
    <x v="23"/>
    <s v="ADQUISICIÓN DE BIENES Y SERVICIOS - SERVICIO DE AVALÚOS - ACTUALIZACIÓN  Y GESTIÓN CATASTRAL  NACIONAL"/>
    <s v="Nación"/>
    <x v="2"/>
    <s v="CSF"/>
    <n v="389920"/>
    <n v="0"/>
    <n v="389920"/>
    <n v="0"/>
    <s v="Realizar avalúos de tres predios urbanos ubicados en Villavicencio - Meta."/>
    <n v="68420"/>
    <s v="99820 "/>
    <s v="318320 "/>
    <s v="648520 "/>
    <s v="217371920 "/>
    <n v="0"/>
    <x v="1"/>
  </r>
  <r>
    <n v="54020"/>
    <n v="44055"/>
    <d v="2020-08-12T08:38:00"/>
    <s v="Gasto"/>
    <s v="Generado"/>
    <n v="200"/>
    <x v="3"/>
    <x v="47"/>
    <s v="ADQUISICIÓN DE BIENES Y SERVICIOS - SERVICIOS TECNOLÓGICOS - FORTALECIMIENTO DE LA GESTIÓN INSTITUCIONAL DEL IGAC A NIVEL   NACIONAL"/>
    <s v="Nación"/>
    <x v="0"/>
    <s v="CSF"/>
    <n v="123379321.12"/>
    <n v="0"/>
    <n v="123379321.12"/>
    <n v="123379321.12"/>
    <s v="Modificación (adición y prórroga) a la orden de compra No. 34530-2018, de objeto &quot;Prestación de servicios para la transmisión de datos, voz, video y acceso a internet a nivel nacional&quot;."/>
    <n v="68320"/>
    <s v="-0"/>
    <s v="-0"/>
    <s v="-0"/>
    <s v="-0"/>
    <n v="0"/>
    <x v="1"/>
  </r>
  <r>
    <n v="54020"/>
    <n v="44055"/>
    <d v="2020-08-12T08:38:00"/>
    <s v="Gasto"/>
    <s v="Generado"/>
    <n v="200"/>
    <x v="3"/>
    <x v="47"/>
    <s v="ADQUISICIÓN DE BIENES Y SERVICIOS - SERVICIOS TECNOLÓGICOS - FORTALECIMIENTO DE LA GESTIÓN INSTITUCIONAL DEL IGAC A NIVEL   NACIONAL"/>
    <s v="Propios"/>
    <x v="1"/>
    <s v="CSF"/>
    <n v="244620678.88"/>
    <n v="0"/>
    <n v="244620678.88"/>
    <n v="244620678.88"/>
    <s v="Modificación (adición y prórroga) a la orden de compra No. 34530-2018, de objeto &quot;Prestación de servicios para la transmisión de datos, voz, video y acceso a internet a nivel nacional&quot;."/>
    <n v="68320"/>
    <s v="-0"/>
    <s v="-0"/>
    <s v="-0"/>
    <s v="-0"/>
    <n v="0"/>
    <x v="1"/>
  </r>
  <r>
    <n v="54120"/>
    <n v="44055"/>
    <d v="2020-08-12T14:35:00"/>
    <s v="Gasto"/>
    <s v="Generado"/>
    <n v="510"/>
    <x v="2"/>
    <x v="23"/>
    <s v="ADQUISICIÓN DE BIENES Y SERVICIOS - SERVICIO DE AVALÚOS - ACTUALIZACIÓN  Y GESTIÓN CATASTRAL  NACIONAL"/>
    <s v="Propios"/>
    <x v="1"/>
    <s v="CSF"/>
    <n v="226398645"/>
    <n v="0"/>
    <n v="226398645"/>
    <n v="226398645"/>
    <s v="Prestación de servicios profesionales para realizar avalúos comerciales a nivel nacional, de acuerdo con los contratos suscritos por la Subdirección de Catastro."/>
    <n v="67720"/>
    <s v="-0"/>
    <s v="-0"/>
    <s v="-0"/>
    <s v="-0"/>
    <n v="0"/>
    <x v="1"/>
  </r>
  <r>
    <n v="54220"/>
    <n v="44055"/>
    <d v="2020-08-12T14:38:00"/>
    <s v="Gasto"/>
    <s v="Generado"/>
    <n v="510"/>
    <x v="2"/>
    <x v="23"/>
    <s v="ADQUISICIÓN DE BIENES Y SERVICIOS - SERVICIO DE AVALÚOS - ACTUALIZACIÓN  Y GESTIÓN CATASTRAL  NACIONAL"/>
    <s v="Propios"/>
    <x v="1"/>
    <s v="CSF"/>
    <n v="50310810"/>
    <n v="0"/>
    <n v="50310810"/>
    <n v="50310810"/>
    <s v="Prestación de servicios profesionales para realizar, estructurar, implementar y aprobar metodologías para la actualización del componente económico"/>
    <n v="67320"/>
    <s v="-0"/>
    <s v="-0"/>
    <s v="-0"/>
    <s v="-0"/>
    <n v="0"/>
    <x v="1"/>
  </r>
  <r>
    <n v="54320"/>
    <n v="44055"/>
    <d v="2020-08-12T14:40:00"/>
    <s v="Gasto"/>
    <s v="Generado"/>
    <n v="510"/>
    <x v="2"/>
    <x v="23"/>
    <s v="ADQUISICIÓN DE BIENES Y SERVICIOS - SERVICIO DE AVALÚOS - ACTUALIZACIÓN  Y GESTIÓN CATASTRAL  NACIONAL"/>
    <s v="Propios"/>
    <x v="1"/>
    <s v="CSF"/>
    <n v="197919882"/>
    <n v="0"/>
    <n v="197919882"/>
    <n v="197919882"/>
    <s v="Prestación de servicios profesionales encaminados a efectuar el apoyo técnico y control de calidad de los avalúos a cargo de la Subdirección de Catastro"/>
    <n v="67620"/>
    <s v="-0"/>
    <s v="-0"/>
    <s v="-0"/>
    <s v="-0"/>
    <n v="0"/>
    <x v="1"/>
  </r>
  <r>
    <n v="54420"/>
    <n v="44055"/>
    <d v="2020-08-12T14:43:00"/>
    <s v="Gasto"/>
    <s v="Generado"/>
    <n v="510"/>
    <x v="2"/>
    <x v="23"/>
    <s v="ADQUISICIÓN DE BIENES Y SERVICIOS - SERVICIO DE AVALÚOS - ACTUALIZACIÓN  Y GESTIÓN CATASTRAL  NACIONAL"/>
    <s v="Propios"/>
    <x v="1"/>
    <s v="CSF"/>
    <n v="64262183"/>
    <n v="0"/>
    <n v="64262183"/>
    <n v="64262183"/>
    <s v="Prestación de servicios profesionales para ejecer como auxiliares de la justicia y en la elaboración de avalúos comerciales de los bienes inmuebles a nivel nacional, que le sean asignados por la Subdirección de Catastro"/>
    <n v="67520"/>
    <s v="-0"/>
    <s v="-0"/>
    <s v="-0"/>
    <s v="-0"/>
    <n v="0"/>
    <x v="1"/>
  </r>
  <r>
    <n v="54520"/>
    <n v="44055"/>
    <d v="2020-08-12T16:32:00"/>
    <s v="Gasto"/>
    <s v="Generado"/>
    <n v="200"/>
    <x v="3"/>
    <x v="44"/>
    <s v="ADQUISICIÓN DE BIENES Y SERVICIOS - SEDES ADECUADAS - FORTALECIMIENTO DE LA INFRAESTRUCTURA FÍSICA DEL IGAC A NIVEL  NACIONAL"/>
    <s v="Nación"/>
    <x v="0"/>
    <s v="CSF"/>
    <n v="250000000"/>
    <n v="0"/>
    <n v="250000000"/>
    <n v="250000000"/>
    <s v="Adecuaciones locativas de la nueva sede de la Dirección Territorial Casanare con suministro e instalación del cableado estructurado"/>
    <n v="68520"/>
    <s v="-0"/>
    <s v="-0"/>
    <s v="-0"/>
    <s v="-0"/>
    <n v="0"/>
    <x v="1"/>
  </r>
  <r>
    <n v="54620"/>
    <n v="44056"/>
    <d v="2020-08-13T09:42: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5155405"/>
    <n v="0"/>
    <n v="25155405"/>
    <n v="25155405"/>
    <s v="Prestación de servicios profesionales para diseñar, implementar y documentar los procedimientos necesarios para disponer y monitorear servicios geograficos._x0009__x0009__x0009__x0009__x0009__x0009__x0009__x0009__x0009__x0009__x0009__x0009__x0009__x0009__x0009__x0009__x0009__x0009_"/>
    <n v="68620"/>
    <s v="-0"/>
    <s v="-0"/>
    <s v="-0"/>
    <s v="-0"/>
    <n v="0"/>
    <x v="1"/>
  </r>
  <r>
    <n v="54720"/>
    <n v="44056"/>
    <d v="2020-08-13T11:43: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5955160"/>
    <n v="0"/>
    <n v="25955160"/>
    <n v="25955160"/>
    <s v="Prestación de servicios  profesionales para formular, desarrollar y transferir el conocimiento de los  proyectos de investigación e innovación asociada al Catastro Multipropósito._x0009__x0009__x0009__x0009__x0009__x0009__x0009__x0009__x0009__x0009__x0009__x0009__x0009__x0009__x0009__x0009__x0009__x0009_"/>
    <n v="68720"/>
    <s v="-0"/>
    <s v="-0"/>
    <s v="-0"/>
    <s v="-0"/>
    <n v="0"/>
    <x v="1"/>
  </r>
  <r>
    <n v="120"/>
    <n v="43847"/>
    <d v="2020-01-17T07:35:00"/>
    <s v="Gasto"/>
    <s v="Con Compromiso"/>
    <n v="20"/>
    <x v="26"/>
    <x v="5"/>
    <s v="AUXILIO DE TRANSPORTE "/>
    <s v="Nación"/>
    <x v="0"/>
    <s v="CSF"/>
    <n v="898258"/>
    <n v="0"/>
    <n v="898258"/>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7"/>
    <s v="PRIMA DE VACACIONES"/>
    <s v="Nación"/>
    <x v="0"/>
    <s v="CSF"/>
    <n v="2915048"/>
    <n v="0"/>
    <n v="2915048"/>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3"/>
    <s v="SUBSIDIO DE ALIMENTACIÓN"/>
    <s v="Nación"/>
    <x v="0"/>
    <s v="CSF"/>
    <n v="639259"/>
    <n v="0"/>
    <n v="639259"/>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10"/>
    <s v="SUELDO DE VACACIONES"/>
    <s v="Nación"/>
    <x v="0"/>
    <s v="CSF"/>
    <n v="2461596"/>
    <n v="0"/>
    <n v="2461596"/>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9"/>
    <s v="BONIFICACIÓN ESPECIAL DE RECREACIÓN"/>
    <s v="Nación"/>
    <x v="0"/>
    <s v="CSF"/>
    <n v="199162"/>
    <n v="0"/>
    <n v="199162"/>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8"/>
    <s v="PRIMA TÉCNICA NO SALARIAL"/>
    <s v="Nación"/>
    <x v="0"/>
    <s v="CSF"/>
    <n v="2240265"/>
    <n v="0"/>
    <n v="2240265"/>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4"/>
    <s v="SUELDO BÁSICO"/>
    <s v="Nación"/>
    <x v="0"/>
    <s v="CSF"/>
    <n v="30891631"/>
    <n v="0"/>
    <n v="30891631"/>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6"/>
    <s v="BONIFICACIÓN POR SERVICIOS PRESTADOS"/>
    <s v="Nación"/>
    <x v="0"/>
    <s v="CSF"/>
    <n v="2919162"/>
    <n v="0"/>
    <n v="2919162"/>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220"/>
    <n v="43847"/>
    <d v="2020-01-17T10:09:00"/>
    <s v="Gasto"/>
    <s v="Con Compromiso"/>
    <n v="20"/>
    <x v="26"/>
    <x v="0"/>
    <s v="SERVICIOS DE DISTRIBUCIÓN DE ELECTRICIDAD, GAS Y AGUA (POR CUENTA PROPIA)"/>
    <s v="Nación"/>
    <x v="0"/>
    <s v="CSF"/>
    <n v="37000000"/>
    <n v="0"/>
    <n v="37000000"/>
    <n v="14494720"/>
    <s v="PARA ENERGIA ELECTRICA  Y ACUEDUCTO DEL 2020"/>
    <n v="320"/>
    <s v="120, 920, 2020, 2220, 3820, 4020, 4220, 4920, 5520, 5920, 6620, 6820, 7120, 7620, 7820, 8320, 8620 "/>
    <s v="220, 620, 2220, 2420, 3720, 3920, 4220, 4520, 5720, 6220, 7720, 8020, 8220, 9520, 11020 "/>
    <s v="220, 4320, 8820, 9020, 15120, 15320, 16920, 17220, 21620, 22220, 28920, 29220, 29420, 33920, 37020 "/>
    <s v="4516920, 22959620, 48357920, 48421220, 88446920, 88452820, 90614620, 91814820, 116773020, 122797320, 125884720, 152163420, 152169720, 153369820, 180517320, 198951520 "/>
    <n v="0"/>
    <x v="0"/>
  </r>
  <r>
    <n v="320"/>
    <n v="43847"/>
    <d v="2020-01-17T10:36:00"/>
    <s v="Gasto"/>
    <s v="Con Compromiso"/>
    <n v="20"/>
    <x v="26"/>
    <x v="34"/>
    <s v="SERVICIOS INMOBILIARIOS"/>
    <s v="Nación"/>
    <x v="0"/>
    <s v="CSF"/>
    <n v="24240000"/>
    <n v="0"/>
    <n v="24240000"/>
    <n v="0"/>
    <s v="PARA ADMINISTRACIÓN DE LA PROPIEDAD HORIZONTAL, SEDE IGAC"/>
    <n v="420"/>
    <s v="220, 820, 1220, 1920, 4620, 5820, 6320 "/>
    <s v="320, 920, 2120, 4120, 6020, 7620 "/>
    <s v="320, 4820, 8720, 16820, 22020, 28820, 34520, 36820 "/>
    <s v="4519820, 27609620, 46972720, 90605620, 120214920, 145340220, 193234820, 195136720 "/>
    <n v="0"/>
    <x v="0"/>
  </r>
  <r>
    <n v="420"/>
    <n v="43847"/>
    <d v="2020-01-17T10:52:00"/>
    <s v="Gasto"/>
    <s v="Con Compromiso"/>
    <n v="20"/>
    <x v="26"/>
    <x v="2"/>
    <s v="SERVICIOS DE ALCANTARILLADO, RECOLECCIÓN, TRATAMIENTO Y DISPOSICIÓN DE DESECHOS Y OTROS SERVICIOS DE SANEAMIENTO AMBIENTAL"/>
    <s v="Nación"/>
    <x v="0"/>
    <s v="CSF"/>
    <n v="1100000"/>
    <n v="0"/>
    <n v="1100000"/>
    <n v="66867"/>
    <s v="SERVICIO DE ASEO Y ALCANTARILLADO"/>
    <n v="520"/>
    <s v="320, 1020, 1120, 2120, 2320, 3920, 4120, 4320, 4520, 4820, 5620, 6020, 6720, 6920, 7220, 7720, 8220, 8720 "/>
    <s v="120, 720, 820, 2320, 2520, 3820, 4020, 4320, 4420, 5820, 6320, 7820, 7920, 8320, 9620, 10920 "/>
    <s v="120, 4420, 4520, 8920, 9120, 15220, 15420, 17020, 17120, 21720, 22320, 29020, 29120, 29520, 34020, 36920 "/>
    <s v="4515520, 22961320, 23125620, 48361220, 48426420, 88450120, 88464320, 90624320, 91812720, 116775820, 122878420, 125895020, 152165520, 152167520, 153370820, 180521220, 198948420 "/>
    <n v="0"/>
    <x v="0"/>
  </r>
  <r>
    <n v="520"/>
    <n v="43847"/>
    <d v="2020-01-17T11:09:00"/>
    <s v="Gasto"/>
    <s v="Con Compromiso"/>
    <n v="20"/>
    <x v="26"/>
    <x v="1"/>
    <s v="SERVICIOS DE TELECOMUNICACIONES, TRANSMISIÓN Y SUMINISTRO DE INFORMACIÓN"/>
    <s v="Nación"/>
    <x v="0"/>
    <s v="CSF"/>
    <n v="350000"/>
    <n v="0"/>
    <n v="350000"/>
    <n v="89775"/>
    <s v="TELEFONIA FIJA "/>
    <n v="620"/>
    <s v="420, 2920, 3020, 5720, 7020, 7920, 8520 "/>
    <s v="520, 2620, 2720, 6120, 8120, 9720, 11620 "/>
    <s v="2920, 9220, 9320, 22120, 29320, 34120, 38920 "/>
    <s v="7050420, 54585920, 56446020, 56457520, 120215020, 152889120, 184441620, 216655320 "/>
    <n v="0"/>
    <x v="0"/>
  </r>
  <r>
    <n v="620"/>
    <n v="43853"/>
    <d v="2020-01-23T15:01:00"/>
    <s v="Gasto"/>
    <s v="Con Compromiso"/>
    <n v="20"/>
    <x v="26"/>
    <x v="11"/>
    <s v="PENSIONES"/>
    <s v="Nación"/>
    <x v="0"/>
    <s v="CSF"/>
    <n v="4968400"/>
    <n v="0"/>
    <n v="49684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6"/>
    <s v="SALUD"/>
    <s v="Nación"/>
    <x v="0"/>
    <s v="CSF"/>
    <n v="3519100"/>
    <n v="0"/>
    <n v="35191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4"/>
    <s v="CAJAS DE COMPENSACIÓN FAMILIAR"/>
    <s v="Nación"/>
    <x v="0"/>
    <s v="CSF"/>
    <n v="1830200"/>
    <n v="0"/>
    <n v="18302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3"/>
    <s v="APORTES AL SENA"/>
    <s v="Nación"/>
    <x v="0"/>
    <s v="CSF"/>
    <n v="915700"/>
    <n v="0"/>
    <n v="9157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2"/>
    <s v="APORTES GENERALES AL SISTEMA DE RIESGOS LABORALES"/>
    <s v="Nación"/>
    <x v="0"/>
    <s v="CSF"/>
    <n v="336900"/>
    <n v="0"/>
    <n v="3369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5"/>
    <s v="APORTES AL ICBF"/>
    <s v="Nación"/>
    <x v="0"/>
    <s v="CSF"/>
    <n v="1373300"/>
    <n v="0"/>
    <n v="13733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720"/>
    <n v="43865"/>
    <d v="2020-02-04T15:36:00"/>
    <s v="Gasto"/>
    <s v="Con Compromiso"/>
    <n v="20"/>
    <x v="26"/>
    <x v="34"/>
    <s v="SERVICIOS INMOBILIARIOS"/>
    <s v="Nación"/>
    <x v="0"/>
    <s v="CSF"/>
    <n v="4000000"/>
    <n v="0"/>
    <n v="4000000"/>
    <n v="0"/>
    <s v="pago de parqueadero vehiculo OBI 109 terr sucre"/>
    <n v="920"/>
    <s v="3420 "/>
    <s v="5120 "/>
    <s v="19820, 20220, 26720, 33520, 34820 "/>
    <s v="100776020, 103833020, 137456320, 172551620, 194916420 "/>
    <n v="0"/>
    <x v="0"/>
  </r>
  <r>
    <n v="820"/>
    <n v="43872"/>
    <d v="2020-02-11T09:01:00"/>
    <s v="Gasto"/>
    <s v="Con Compromiso"/>
    <n v="20"/>
    <x v="26"/>
    <x v="19"/>
    <s v="VIÁTICOS DE LOS FUNCIONARIOS EN COMISIÓN"/>
    <s v="Nación"/>
    <x v="0"/>
    <s v="CSF"/>
    <n v="258320"/>
    <n v="258320"/>
    <n v="516640"/>
    <n v="0"/>
    <s v="COMISION DE DIRECTORES SEDE CENTRAL"/>
    <n v="1020"/>
    <s v="1320 "/>
    <s v="1220 "/>
    <s v="4620, 4720 "/>
    <s v="23496720, 23497320 "/>
    <n v="0"/>
    <x v="0"/>
  </r>
  <r>
    <n v="820"/>
    <n v="43872"/>
    <d v="2020-02-11T09:01:00"/>
    <s v="Gasto"/>
    <s v="Con Compromiso"/>
    <n v="20"/>
    <x v="26"/>
    <x v="18"/>
    <s v="SERVICIOS DE TRANSPORTE DE PASAJEROS"/>
    <s v="Nación"/>
    <x v="0"/>
    <s v="CSF"/>
    <n v="78400"/>
    <n v="0"/>
    <n v="78400"/>
    <n v="0"/>
    <s v="COMISION DE DIRECTORES SEDE CENTRAL"/>
    <n v="1020"/>
    <s v="1320 "/>
    <s v="1220 "/>
    <s v="4620, 4720 "/>
    <s v="23496720, 23497320 "/>
    <n v="0"/>
    <x v="0"/>
  </r>
  <r>
    <n v="920"/>
    <n v="43880"/>
    <d v="2020-02-19T10:25:00"/>
    <s v="Gasto"/>
    <s v="Con Compromiso"/>
    <n v="20"/>
    <x v="26"/>
    <x v="4"/>
    <s v="SUELDO BÁSICO"/>
    <s v="Nación"/>
    <x v="0"/>
    <s v="CSF"/>
    <n v="36378778"/>
    <n v="0"/>
    <n v="36378778"/>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5"/>
    <s v="AUXILIO DE TRANSPORTE "/>
    <s v="Nación"/>
    <x v="0"/>
    <s v="CSF"/>
    <n v="887973"/>
    <n v="0"/>
    <n v="887973"/>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8"/>
    <s v="PRIMA TÉCNICA NO SALARIAL"/>
    <s v="Nación"/>
    <x v="0"/>
    <s v="CSF"/>
    <n v="2240265"/>
    <n v="0"/>
    <n v="2240265"/>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21"/>
    <s v="INCAPACIDADES (NO DE PENSIONES)"/>
    <s v="Nación"/>
    <x v="0"/>
    <s v="CSF"/>
    <n v="125438"/>
    <n v="-87780"/>
    <n v="37658"/>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3"/>
    <s v="SUBSIDIO DE ALIMENTACIÓN"/>
    <s v="Nación"/>
    <x v="0"/>
    <s v="CSF"/>
    <n v="668602"/>
    <n v="0"/>
    <n v="668602"/>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1020"/>
    <n v="43881"/>
    <d v="2020-02-20T09:39:00"/>
    <s v="Gasto"/>
    <s v="Con Compromiso"/>
    <n v="20"/>
    <x v="26"/>
    <x v="11"/>
    <s v="PENSIONES"/>
    <s v="Nación"/>
    <x v="0"/>
    <s v="CSF"/>
    <n v="4617200"/>
    <n v="0"/>
    <n v="46172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4"/>
    <s v="CAJAS DE COMPENSACIÓN FAMILIAR"/>
    <s v="Nación"/>
    <x v="0"/>
    <s v="CSF"/>
    <n v="1597400"/>
    <n v="0"/>
    <n v="15974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5"/>
    <s v="APORTES AL ICBF"/>
    <s v="Nación"/>
    <x v="0"/>
    <s v="CSF"/>
    <n v="1198600"/>
    <n v="0"/>
    <n v="11986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3"/>
    <s v="APORTES AL SENA"/>
    <s v="Nación"/>
    <x v="0"/>
    <s v="CSF"/>
    <n v="799100"/>
    <n v="0"/>
    <n v="7991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6"/>
    <s v="SALUD"/>
    <s v="Nación"/>
    <x v="0"/>
    <s v="CSF"/>
    <n v="3270600"/>
    <n v="0"/>
    <n v="32706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2"/>
    <s v="APORTES GENERALES AL SISTEMA DE RIESGOS LABORALES"/>
    <s v="Nación"/>
    <x v="0"/>
    <s v="CSF"/>
    <n v="395900"/>
    <n v="0"/>
    <n v="3959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120"/>
    <n v="43881"/>
    <d v="2020-02-20T10:16:00"/>
    <s v="Gasto"/>
    <s v="Con Compromiso"/>
    <n v="20"/>
    <x v="26"/>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n v="1420"/>
    <s v="1420 "/>
    <s v="1820 "/>
    <s v="8520, 8620 "/>
    <s v="45282220, 45286820 "/>
    <n v="0"/>
    <x v="0"/>
  </r>
  <r>
    <n v="1220"/>
    <n v="43885"/>
    <d v="2020-02-24T16:08:00"/>
    <s v="Gasto"/>
    <s v="Con Compromiso"/>
    <n v="20"/>
    <x v="26"/>
    <x v="16"/>
    <s v="SALUD"/>
    <s v="Nación"/>
    <x v="0"/>
    <s v="CSF"/>
    <n v="284100"/>
    <n v="0"/>
    <n v="284100"/>
    <n v="0"/>
    <s v="APROPIACIÓN COMPLEMENTARIA PARA APORTES PATRONALES, NOMINA FEBRERO "/>
    <n v="1520"/>
    <s v="1720 "/>
    <s v="-0"/>
    <s v="8220, 8320 "/>
    <s v="34430120, 34430220 "/>
    <n v="0"/>
    <x v="0"/>
  </r>
  <r>
    <n v="1320"/>
    <n v="43894"/>
    <d v="2020-03-04T10:05:00"/>
    <s v="Gasto"/>
    <s v="Con Compromiso"/>
    <n v="500"/>
    <x v="1"/>
    <x v="22"/>
    <s v="ADQUISICIÓN DE BIENES Y SERVICIOS - SERVICIO DE INFORMACIÓN CATASTRAL - ACTUALIZACIÓN  Y GESTIÓN CATASTRAL  NACIONAL"/>
    <s v="Nación"/>
    <x v="2"/>
    <s v="CSF"/>
    <n v="7404302"/>
    <n v="0"/>
    <n v="7404302"/>
    <n v="7333719"/>
    <s v="VIÁTICOS - CONSERVACIÓN CATASTRAL "/>
    <n v="2020"/>
    <s v="1820 "/>
    <s v="11520 "/>
    <s v="-0"/>
    <s v="-0"/>
    <n v="0"/>
    <x v="1"/>
  </r>
  <r>
    <n v="1420"/>
    <n v="43894"/>
    <d v="2020-03-04T10:08:00"/>
    <s v="Gasto"/>
    <s v="Con Compromiso"/>
    <n v="500"/>
    <x v="1"/>
    <x v="22"/>
    <s v="ADQUISICIÓN DE BIENES Y SERVICIOS - SERVICIO DE INFORMACIÓN CATASTRAL - ACTUALIZACIÓN  Y GESTIÓN CATASTRAL  NACIONAL"/>
    <s v="Nación"/>
    <x v="0"/>
    <s v="CSF"/>
    <n v="128027550"/>
    <n v="0"/>
    <n v="128027550"/>
    <n v="30272"/>
    <s v="CONTRATACIÓN DE PERSONAL - CONSERVACIÓN CATASTRAL "/>
    <n v="1920"/>
    <s v="2420, 2520, 2620, 2720, 2820, 3120, 3220 "/>
    <s v="2820, 2920, 3120, 3220, 3420, 3520, 3620 "/>
    <s v="14320, 14420, 14520, 14720, 14820, 14920, 15020, 17320, 17420, 17520, 17620, 17720, 19920, 20020, 25820, 25920, 26020, 26120, 26220, 26320, 26520, 31520, 31620, 31720, 31820, 31920, 32020, 34220, 34320, 34420, 34620, 38520, 38620, 38820 "/>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
    <n v="0"/>
    <x v="1"/>
  </r>
  <r>
    <n v="1520"/>
    <n v="43894"/>
    <d v="2020-03-04T10:12:00"/>
    <s v="Gasto"/>
    <s v="Con Compromiso"/>
    <n v="500"/>
    <x v="1"/>
    <x v="22"/>
    <s v="ADQUISICIÓN DE BIENES Y SERVICIOS - SERVICIO DE INFORMACIÓN CATASTRAL - ACTUALIZACIÓN  Y GESTIÓN CATASTRAL  NACIONAL"/>
    <s v="Nación"/>
    <x v="2"/>
    <s v="CSF"/>
    <n v="29500000"/>
    <n v="-2000000"/>
    <n v="27500000"/>
    <n v="0"/>
    <s v="PARA CONTRATACIÓN DE PRESTACIÓN DE SERVICIOS DEL PROCESO: POLÍTICA DE TIERRAS Y LEY DE VICTIMAS ( $ 27.500.000) Y MANUTENCIÓN ($ 2.000.000) "/>
    <n v="1620"/>
    <s v="3320 "/>
    <s v="3320 "/>
    <s v="14620, 20120, 26420, 32120, 34720 "/>
    <s v="74153020, 101496820, 132550920, 162542920, 193295320 "/>
    <n v="0"/>
    <x v="1"/>
  </r>
  <r>
    <n v="1620"/>
    <n v="43914"/>
    <d v="2020-03-24T10:33:00"/>
    <s v="Gasto"/>
    <s v="Con Compromiso"/>
    <n v="20"/>
    <x v="26"/>
    <x v="5"/>
    <s v="AUXILIO DE TRANSPORTE "/>
    <s v="Nación"/>
    <x v="0"/>
    <s v="CSF"/>
    <n v="1134823"/>
    <n v="0"/>
    <n v="1134823"/>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26"/>
    <s v="PRIMA DE SERVICIO"/>
    <s v="Nación"/>
    <x v="0"/>
    <s v="CSF"/>
    <n v="416441"/>
    <n v="0"/>
    <n v="416441"/>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9"/>
    <s v="BONIFICACIÓN ESPECIAL DE RECREACIÓN"/>
    <s v="Nación"/>
    <x v="0"/>
    <s v="CSF"/>
    <n v="327936"/>
    <n v="0"/>
    <n v="327936"/>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8"/>
    <s v="PRIMA TÉCNICA NO SALARIAL"/>
    <s v="Nación"/>
    <x v="0"/>
    <s v="CSF"/>
    <n v="2584371"/>
    <n v="0"/>
    <n v="2584371"/>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6"/>
    <s v="BONIFICACIÓN POR SERVICIOS PRESTADOS"/>
    <s v="Nación"/>
    <x v="0"/>
    <s v="CSF"/>
    <n v="2563287"/>
    <n v="0"/>
    <n v="2563287"/>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10"/>
    <s v="SUELDO DE VACACIONES"/>
    <s v="Nación"/>
    <x v="0"/>
    <s v="CSF"/>
    <n v="3865042"/>
    <n v="0"/>
    <n v="3865042"/>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39"/>
    <s v="INDEMNIZACIÓN POR VACACIONES"/>
    <s v="Nación"/>
    <x v="0"/>
    <s v="CSF"/>
    <n v="199191"/>
    <n v="0"/>
    <n v="199191"/>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21"/>
    <s v="INCAPACIDADES (NO DE PENSIONES)"/>
    <s v="Nación"/>
    <x v="0"/>
    <s v="CSF"/>
    <n v="1276308"/>
    <n v="0"/>
    <n v="1276308"/>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4"/>
    <s v="SUELDO BÁSICO"/>
    <s v="Nación"/>
    <x v="0"/>
    <s v="CSF"/>
    <n v="41959100"/>
    <n v="0"/>
    <n v="41959100"/>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3"/>
    <s v="SUBSIDIO DE ALIMENTACIÓN"/>
    <s v="Nación"/>
    <x v="0"/>
    <s v="CSF"/>
    <n v="767937"/>
    <n v="0"/>
    <n v="767937"/>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7"/>
    <s v="PRIMA DE VACACIONES"/>
    <s v="Nación"/>
    <x v="0"/>
    <s v="CSF"/>
    <n v="4131849"/>
    <n v="0"/>
    <n v="4131849"/>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720"/>
    <n v="43914"/>
    <d v="2020-03-24T16:04:00"/>
    <s v="Gasto"/>
    <s v="Con Compromiso"/>
    <n v="20"/>
    <x v="26"/>
    <x v="16"/>
    <s v="SALUD"/>
    <s v="Nación"/>
    <x v="0"/>
    <s v="CSF"/>
    <n v="3322300"/>
    <n v="0"/>
    <n v="33223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1"/>
    <s v="PENSIONES"/>
    <s v="Nación"/>
    <x v="0"/>
    <s v="CSF"/>
    <n v="5091100"/>
    <n v="0"/>
    <n v="50911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4"/>
    <s v="CAJAS DE COMPENSACIÓN FAMILIAR"/>
    <s v="Nación"/>
    <x v="0"/>
    <s v="CSF"/>
    <n v="1879100"/>
    <n v="0"/>
    <n v="18791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2"/>
    <s v="APORTES GENERALES AL SISTEMA DE RIESGOS LABORALES"/>
    <s v="Nación"/>
    <x v="0"/>
    <s v="CSF"/>
    <n v="451400"/>
    <n v="0"/>
    <n v="4514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5"/>
    <s v="APORTES AL ICBF"/>
    <s v="Nación"/>
    <x v="0"/>
    <s v="CSF"/>
    <n v="1409500"/>
    <n v="0"/>
    <n v="14095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3"/>
    <s v="APORTES AL SENA"/>
    <s v="Nación"/>
    <x v="0"/>
    <s v="CSF"/>
    <n v="939900"/>
    <n v="0"/>
    <n v="9399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820"/>
    <n v="43922"/>
    <d v="2020-04-01T19:45:00"/>
    <s v="Gasto"/>
    <s v="Con Compromiso"/>
    <n v="20"/>
    <x v="26"/>
    <x v="14"/>
    <s v="CAJAS DE COMPENSACIÓN FAMILIAR"/>
    <s v="Nación"/>
    <x v="0"/>
    <s v="CSF"/>
    <n v="93600"/>
    <n v="0"/>
    <n v="936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5"/>
    <s v="APORTES AL ICBF"/>
    <s v="Nación"/>
    <x v="0"/>
    <s v="CSF"/>
    <n v="69800"/>
    <n v="0"/>
    <n v="698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3"/>
    <s v="APORTES AL SENA"/>
    <s v="Nación"/>
    <x v="0"/>
    <s v="CSF"/>
    <n v="47000"/>
    <n v="0"/>
    <n v="470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6"/>
    <s v="SALUD"/>
    <s v="Nación"/>
    <x v="0"/>
    <s v="CSF"/>
    <n v="108400"/>
    <n v="0"/>
    <n v="1084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2"/>
    <s v="APORTES GENERALES AL SISTEMA DE RIESGOS LABORALES"/>
    <s v="Nación"/>
    <x v="0"/>
    <s v="CSF"/>
    <n v="17300"/>
    <n v="0"/>
    <n v="173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1"/>
    <s v="PENSIONES"/>
    <s v="Nación"/>
    <x v="0"/>
    <s v="CSF"/>
    <n v="182500"/>
    <n v="0"/>
    <n v="1825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920"/>
    <n v="43924"/>
    <d v="2020-04-03T17:02:00"/>
    <s v="Gasto"/>
    <s v="Con Compromiso"/>
    <n v="510"/>
    <x v="2"/>
    <x v="23"/>
    <s v="ADQUISICIÓN DE BIENES Y SERVICIOS - SERVICIO DE AVALÚOS - ACTUALIZACIÓN  Y GESTIÓN CATASTRAL  NACIONAL"/>
    <s v="Propios"/>
    <x v="1"/>
    <s v="CSF"/>
    <n v="20000000"/>
    <n v="0"/>
    <n v="20000000"/>
    <n v="0"/>
    <s v="PARA CONTRATACIÓN - PERITOS AVALÚOS COMERCIALES "/>
    <n v="2520"/>
    <s v="5020 "/>
    <s v="9420 "/>
    <s v="33820 "/>
    <s v="172551320 "/>
    <n v="0"/>
    <x v="1"/>
  </r>
  <r>
    <n v="2020"/>
    <n v="43924"/>
    <d v="2020-04-03T17:24:00"/>
    <s v="Gasto"/>
    <s v="Con Compromiso"/>
    <n v="510"/>
    <x v="2"/>
    <x v="23"/>
    <s v="ADQUISICIÓN DE BIENES Y SERVICIOS - SERVICIO DE AVALÚOS - ACTUALIZACIÓN  Y GESTIÓN CATASTRAL  NACIONAL"/>
    <s v="Propios"/>
    <x v="1"/>
    <s v="CSF"/>
    <n v="34807890"/>
    <n v="0"/>
    <n v="34807890"/>
    <n v="3000000"/>
    <s v="PARA CONTRATACIÓN - CONTROL DE CALIDAD"/>
    <n v="2620"/>
    <s v="4720 "/>
    <s v="5620 "/>
    <s v="21920, 26620, 33720, 38420 "/>
    <s v="120214820, 133786320, 172551420, 199273320 "/>
    <n v="0"/>
    <x v="1"/>
  </r>
  <r>
    <n v="2120"/>
    <n v="43934"/>
    <d v="2020-04-13T11:43:00"/>
    <s v="Gasto"/>
    <s v="Con Compromiso"/>
    <n v="200"/>
    <x v="3"/>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n v="2720"/>
    <s v="5120 "/>
    <s v="7320 "/>
    <s v="26820, 28720, 33620, 38720 "/>
    <s v="137457720, 145337920, 172551520, 211169020 "/>
    <n v="0"/>
    <x v="1"/>
  </r>
  <r>
    <n v="2220"/>
    <n v="43943"/>
    <d v="2020-04-22T14:41:00"/>
    <s v="Gasto"/>
    <s v="Con Compromiso"/>
    <n v="20"/>
    <x v="26"/>
    <x v="4"/>
    <s v="SUELDO BÁSICO"/>
    <s v="Nación"/>
    <x v="0"/>
    <s v="CSF"/>
    <n v="36716618"/>
    <n v="0"/>
    <n v="36716618"/>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21"/>
    <s v="INCAPACIDADES (NO DE PENSIONES)"/>
    <s v="Nación"/>
    <x v="0"/>
    <s v="CSF"/>
    <n v="547759"/>
    <n v="0"/>
    <n v="547759"/>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3"/>
    <s v="SUBSIDIO DE ALIMENTACIÓN"/>
    <s v="Nación"/>
    <x v="0"/>
    <s v="CSF"/>
    <n v="671996"/>
    <n v="0"/>
    <n v="671996"/>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5"/>
    <s v="AUXILIO DE TRANSPORTE "/>
    <s v="Nación"/>
    <x v="0"/>
    <s v="CSF"/>
    <n v="942828"/>
    <n v="0"/>
    <n v="942828"/>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6"/>
    <s v="BONIFICACIÓN POR SERVICIOS PRESTADOS"/>
    <s v="Nación"/>
    <x v="0"/>
    <s v="CSF"/>
    <n v="805995"/>
    <n v="0"/>
    <n v="805995"/>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8"/>
    <s v="PRIMA TÉCNICA NO SALARIAL"/>
    <s v="Nación"/>
    <x v="0"/>
    <s v="CSF"/>
    <n v="2354967"/>
    <n v="0"/>
    <n v="2354967"/>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320"/>
    <n v="43949"/>
    <d v="2020-04-28T13:02:00"/>
    <s v="Gasto"/>
    <s v="Con Compromiso"/>
    <n v="20"/>
    <x v="26"/>
    <x v="16"/>
    <s v="SALUD"/>
    <s v="Nación"/>
    <x v="0"/>
    <s v="CSF"/>
    <n v="3380100"/>
    <n v="0"/>
    <n v="33801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4"/>
    <s v="CAJAS DE COMPENSACIÓN FAMILIAR"/>
    <s v="Nación"/>
    <x v="0"/>
    <s v="CSF"/>
    <n v="1629000"/>
    <n v="0"/>
    <n v="16290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5"/>
    <s v="APORTES AL ICBF"/>
    <s v="Nación"/>
    <x v="0"/>
    <s v="CSF"/>
    <n v="1222100"/>
    <n v="0"/>
    <n v="12221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3"/>
    <s v="APORTES AL SENA"/>
    <s v="Nación"/>
    <x v="0"/>
    <s v="CSF"/>
    <n v="814900"/>
    <n v="0"/>
    <n v="8149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1"/>
    <s v="PENSIONES"/>
    <s v="Nación"/>
    <x v="0"/>
    <s v="CSF"/>
    <n v="894800"/>
    <n v="0"/>
    <n v="8948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2"/>
    <s v="APORTES GENERALES AL SISTEMA DE RIESGOS LABORALES"/>
    <s v="Nación"/>
    <x v="0"/>
    <s v="CSF"/>
    <n v="442700"/>
    <n v="0"/>
    <n v="4427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420"/>
    <n v="43972"/>
    <d v="2020-05-21T12:13:00"/>
    <s v="Gasto"/>
    <s v="Con Compromiso"/>
    <n v="20"/>
    <x v="26"/>
    <x v="4"/>
    <s v="SUELDO BÁSICO"/>
    <s v="Nación"/>
    <x v="0"/>
    <s v="CSF"/>
    <n v="32823582"/>
    <n v="0"/>
    <n v="32823582"/>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8"/>
    <s v="PRIMA TÉCNICA NO SALARIAL"/>
    <s v="Nación"/>
    <x v="0"/>
    <s v="CSF"/>
    <n v="2354967"/>
    <n v="0"/>
    <n v="2354967"/>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3"/>
    <s v="SUBSIDIO DE ALIMENTACIÓN"/>
    <s v="Nación"/>
    <x v="0"/>
    <s v="CSF"/>
    <n v="669793"/>
    <n v="0"/>
    <n v="669793"/>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5"/>
    <s v="AUXILIO DE TRANSPORTE "/>
    <s v="Nación"/>
    <x v="0"/>
    <s v="CSF"/>
    <n v="1028540"/>
    <n v="0"/>
    <n v="1028540"/>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7"/>
    <s v="PRIMA DE VACACIONES"/>
    <s v="Nación"/>
    <x v="0"/>
    <s v="CSF"/>
    <n v="3931849"/>
    <n v="0"/>
    <n v="3931849"/>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10"/>
    <s v="SUELDO DE VACACIONES"/>
    <s v="Nación"/>
    <x v="0"/>
    <s v="CSF"/>
    <n v="3844474"/>
    <n v="0"/>
    <n v="3844474"/>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9"/>
    <s v="BONIFICACIÓN ESPECIAL DE RECREACIÓN"/>
    <s v="Nación"/>
    <x v="0"/>
    <s v="CSF"/>
    <n v="313996"/>
    <n v="0"/>
    <n v="313996"/>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6"/>
    <s v="BONIFICACIÓN POR SERVICIOS PRESTADOS"/>
    <s v="Nación"/>
    <x v="0"/>
    <s v="CSF"/>
    <n v="871127"/>
    <n v="0"/>
    <n v="871127"/>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520"/>
    <n v="43977"/>
    <d v="2020-05-26T10:19:00"/>
    <s v="Gasto"/>
    <s v="Con Compromiso"/>
    <n v="20"/>
    <x v="26"/>
    <x v="12"/>
    <s v="APORTES GENERALES AL SISTEMA DE RIESGOS LABORALES"/>
    <s v="Nación"/>
    <x v="0"/>
    <s v="CSF"/>
    <n v="399600"/>
    <n v="0"/>
    <n v="3996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3"/>
    <s v="APORTES AL SENA"/>
    <s v="Nación"/>
    <x v="0"/>
    <s v="CSF"/>
    <n v="872100"/>
    <n v="0"/>
    <n v="8721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1"/>
    <s v="PENSIONES"/>
    <s v="Nación"/>
    <x v="0"/>
    <s v="CSF"/>
    <n v="4568200"/>
    <n v="0"/>
    <n v="45682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6"/>
    <s v="SALUD"/>
    <s v="Nación"/>
    <x v="0"/>
    <s v="CSF"/>
    <n v="3236100"/>
    <n v="0"/>
    <n v="32361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5"/>
    <s v="APORTES AL ICBF"/>
    <s v="Nación"/>
    <x v="0"/>
    <s v="CSF"/>
    <n v="1308100"/>
    <n v="0"/>
    <n v="13081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4"/>
    <s v="CAJAS DE COMPENSACIÓN FAMILIAR"/>
    <s v="Nación"/>
    <x v="0"/>
    <s v="CSF"/>
    <n v="1743300"/>
    <n v="0"/>
    <n v="17433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620"/>
    <n v="43985"/>
    <d v="2020-06-03T13:20:00"/>
    <s v="Gasto"/>
    <s v="Con Compromiso"/>
    <n v="20"/>
    <x v="26"/>
    <x v="26"/>
    <s v="PRIMA DE SERVICIO"/>
    <s v="Nación"/>
    <x v="0"/>
    <s v="CSF"/>
    <n v="41082087"/>
    <n v="0"/>
    <n v="41082087"/>
    <n v="0"/>
    <s v="PRIMA DE SERVICIOS, AÑO 2020"/>
    <n v="3220"/>
    <s v="6520 "/>
    <s v="-0"/>
    <s v="26920, 27020, 27120, 27220, 27320, 27420, 27520, 27620, 27720, 27820, 27920, 28020, 28120, 28220, 28320, 28420, 28520, 28620 "/>
    <s v="142452920, 142453020, 142453120, 142453220, 142453320, 142453420, 142453520, 142453620, 142453720, 142453820, 142453920, 142454020, 142454120, 142454220, 142454320, 142454420, 142454520, 142454620 "/>
    <n v="0"/>
    <x v="0"/>
  </r>
  <r>
    <n v="2720"/>
    <n v="44005"/>
    <d v="2020-06-23T14:14:00"/>
    <s v="Gasto"/>
    <s v="Con Compromiso"/>
    <n v="20"/>
    <x v="26"/>
    <x v="4"/>
    <s v="SUELDO BÁSICO"/>
    <s v="Nación"/>
    <x v="0"/>
    <s v="CSF"/>
    <n v="36269172"/>
    <n v="0"/>
    <n v="36269172"/>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9"/>
    <s v="BONIFICACIÓN ESPECIAL DE RECREACIÓN"/>
    <s v="Nación"/>
    <x v="0"/>
    <s v="CSF"/>
    <n v="122194"/>
    <n v="0"/>
    <n v="122194"/>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8"/>
    <s v="PRIMA TÉCNICA NO SALARIAL"/>
    <s v="Nación"/>
    <x v="0"/>
    <s v="CSF"/>
    <n v="2354967"/>
    <n v="0"/>
    <n v="2354967"/>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3"/>
    <s v="SUBSIDIO DE ALIMENTACIÓN"/>
    <s v="Nación"/>
    <x v="0"/>
    <s v="CSF"/>
    <n v="627931"/>
    <n v="0"/>
    <n v="627931"/>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5"/>
    <s v="AUXILIO DE TRANSPORTE "/>
    <s v="Nación"/>
    <x v="0"/>
    <s v="CSF"/>
    <n v="977113"/>
    <n v="0"/>
    <n v="977113"/>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39"/>
    <s v="INDEMNIZACIÓN POR VACACIONES"/>
    <s v="Nación"/>
    <x v="0"/>
    <s v="CSF"/>
    <n v="1150434"/>
    <n v="0"/>
    <n v="1150434"/>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6"/>
    <s v="BONIFICACIÓN POR SERVICIOS PRESTADOS"/>
    <s v="Nación"/>
    <x v="0"/>
    <s v="CSF"/>
    <n v="267282"/>
    <n v="0"/>
    <n v="267282"/>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7"/>
    <s v="PRIMA DE VACACIONES"/>
    <s v="Nación"/>
    <x v="0"/>
    <s v="CSF"/>
    <n v="1725651"/>
    <n v="0"/>
    <n v="1725651"/>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820"/>
    <n v="44006"/>
    <d v="2020-06-24T09:59:00"/>
    <s v="Gasto"/>
    <s v="Con Compromiso"/>
    <n v="20"/>
    <x v="26"/>
    <x v="16"/>
    <s v="SALUD"/>
    <s v="Nación"/>
    <x v="0"/>
    <s v="CSF"/>
    <n v="3105900"/>
    <n v="0"/>
    <n v="31059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5"/>
    <s v="APORTES AL ICBF"/>
    <s v="Nación"/>
    <x v="0"/>
    <s v="CSF"/>
    <n v="2425300"/>
    <n v="0"/>
    <n v="24253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4"/>
    <s v="CAJAS DE COMPENSACIÓN FAMILIAR"/>
    <s v="Nación"/>
    <x v="0"/>
    <s v="CSF"/>
    <n v="3233300"/>
    <n v="0"/>
    <n v="32333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3"/>
    <s v="APORTES AL SENA"/>
    <s v="Nación"/>
    <x v="0"/>
    <s v="CSF"/>
    <n v="1617200"/>
    <n v="0"/>
    <n v="16172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1"/>
    <s v="PENSIONES"/>
    <s v="Nación"/>
    <x v="0"/>
    <s v="CSF"/>
    <n v="4384400"/>
    <n v="0"/>
    <n v="43844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2"/>
    <s v="APORTES GENERALES AL SISTEMA DE RIESGOS LABORALES"/>
    <s v="Nación"/>
    <x v="0"/>
    <s v="CSF"/>
    <n v="426100"/>
    <n v="0"/>
    <n v="4261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920"/>
    <n v="44033"/>
    <d v="2020-07-21T16:22:00"/>
    <s v="Gasto"/>
    <s v="Con Compromiso"/>
    <n v="20"/>
    <x v="26"/>
    <x v="4"/>
    <s v="SUELDO BÁSICO"/>
    <s v="Nación"/>
    <x v="0"/>
    <s v="CSF"/>
    <n v="35586752"/>
    <n v="0"/>
    <n v="35586752"/>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3"/>
    <s v="SUBSIDIO DE ALIMENTACIÓN"/>
    <s v="Nación"/>
    <x v="0"/>
    <s v="CSF"/>
    <n v="594882"/>
    <n v="0"/>
    <n v="594882"/>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6"/>
    <s v="BONIFICACIÓN POR SERVICIOS PRESTADOS"/>
    <s v="Nación"/>
    <x v="0"/>
    <s v="CSF"/>
    <n v="1559604"/>
    <n v="0"/>
    <n v="1559604"/>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7"/>
    <s v="PRIMA DE VACACIONES"/>
    <s v="Nación"/>
    <x v="0"/>
    <s v="CSF"/>
    <n v="3395455"/>
    <n v="0"/>
    <n v="3395455"/>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9"/>
    <s v="BONIFICACIÓN ESPECIAL DE RECREACIÓN"/>
    <s v="Nación"/>
    <x v="0"/>
    <s v="CSF"/>
    <n v="258072"/>
    <n v="0"/>
    <n v="258072"/>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28"/>
    <s v="AUXILIO DE CONECTIVIDAD DIGITAL "/>
    <s v="Nación"/>
    <x v="0"/>
    <s v="CSF"/>
    <n v="925686"/>
    <n v="0"/>
    <n v="925686"/>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10"/>
    <s v="SUELDO DE VACACIONES"/>
    <s v="Nación"/>
    <x v="0"/>
    <s v="CSF"/>
    <n v="3586075"/>
    <n v="0"/>
    <n v="3586075"/>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8"/>
    <s v="PRIMA TÉCNICA NO SALARIAL"/>
    <s v="Nación"/>
    <x v="0"/>
    <s v="CSF"/>
    <n v="2354967"/>
    <n v="0"/>
    <n v="2354967"/>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3020"/>
    <n v="44036"/>
    <d v="2020-07-24T15:50:00"/>
    <s v="Gasto"/>
    <s v="Con Compromiso"/>
    <n v="20"/>
    <x v="26"/>
    <x v="14"/>
    <s v="CAJAS DE COMPENSACIÓN FAMILIAR"/>
    <s v="Nación"/>
    <x v="0"/>
    <s v="CSF"/>
    <n v="1677700"/>
    <n v="0"/>
    <n v="16777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2"/>
    <s v="APORTES GENERALES AL SISTEMA DE RIESGOS LABORALES"/>
    <s v="Nación"/>
    <x v="0"/>
    <s v="CSF"/>
    <n v="429200"/>
    <n v="0"/>
    <n v="4292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5"/>
    <s v="APORTES AL ICBF"/>
    <s v="Nación"/>
    <x v="0"/>
    <s v="CSF"/>
    <n v="1258600"/>
    <n v="0"/>
    <n v="12586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1"/>
    <s v="PENSIONES"/>
    <s v="Nación"/>
    <x v="0"/>
    <s v="CSF"/>
    <n v="4457600"/>
    <n v="0"/>
    <n v="44576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6"/>
    <s v="SALUD"/>
    <s v="Nación"/>
    <x v="0"/>
    <s v="CSF"/>
    <n v="3157700"/>
    <n v="0"/>
    <n v="31577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3"/>
    <s v="APORTES AL SENA"/>
    <s v="Nación"/>
    <x v="0"/>
    <s v="CSF"/>
    <n v="839200"/>
    <n v="0"/>
    <n v="8392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120"/>
    <n v="43839"/>
    <d v="2020-01-09T17:34:00"/>
    <s v="Gasto"/>
    <s v="Con Compromiso"/>
    <n v="21"/>
    <x v="27"/>
    <x v="0"/>
    <s v="SERVICIOS DE DISTRIBUCIÓN DE ELECTRICIDAD, GAS Y AGUA (POR CUENTA PROPIA)"/>
    <s v="Nación"/>
    <x v="0"/>
    <s v="CSF"/>
    <n v="21000000"/>
    <n v="0"/>
    <n v="21000000"/>
    <n v="11574631"/>
    <s v="Servicio de energía y agua de la Territorial Tolima ."/>
    <n v="120"/>
    <s v="120, 620, 1220, 1820, 3120, 5420, 6020, 6220, 7920, 8120, 9120, 9320 "/>
    <s v="120, 2020, 2320, 3220, 4720, 5120, 9220, 9320, 10920, 11320, 13120, 13320 "/>
    <s v="120, 6620, 6920, 10720, 13320, 19420, 27020, 27120, 37320, 37620, 44720, 44920 "/>
    <s v="5078320, 5730120, 16492120, 25043720, 36449020, 52618320, 74350420, 118372420, 118385520, 155350520, 159078620, 186478420, 186633920 "/>
    <n v="0"/>
    <x v="0"/>
  </r>
  <r>
    <n v="220"/>
    <n v="43839"/>
    <d v="2020-01-09T17:35:00"/>
    <s v="Gasto"/>
    <s v="Con Compromiso"/>
    <n v="21"/>
    <x v="27"/>
    <x v="34"/>
    <s v="SERVICIOS INMOBILIARIOS"/>
    <s v="Nación"/>
    <x v="0"/>
    <s v="CSF"/>
    <n v="0"/>
    <n v="2100000"/>
    <n v="2100000"/>
    <n v="0"/>
    <s v="Arrendamiento bien inmueble parqueadero vehiculo de la Territorial Tolima"/>
    <n v="220"/>
    <s v="7020 "/>
    <s v="-0"/>
    <s v="-0"/>
    <s v="-0"/>
    <n v="0"/>
    <x v="0"/>
  </r>
  <r>
    <n v="220"/>
    <n v="43839"/>
    <d v="2020-01-09T17:35:00"/>
    <s v="Gasto"/>
    <s v="Con Compromiso"/>
    <n v="21"/>
    <x v="27"/>
    <x v="35"/>
    <s v="SERVICIOS FINANCIEROS Y SERVICIOS CONEXOS"/>
    <s v="Nación"/>
    <x v="0"/>
    <s v="CSF"/>
    <n v="2100000"/>
    <n v="-2100000"/>
    <n v="0"/>
    <n v="0"/>
    <s v="Arrendamiento bien inmueble parqueadero vehiculo de la Territorial Tolima"/>
    <n v="220"/>
    <s v="7020 "/>
    <s v="-0"/>
    <s v="-0"/>
    <s v="-0"/>
    <n v="0"/>
    <x v="0"/>
  </r>
  <r>
    <n v="320"/>
    <n v="43839"/>
    <d v="2020-01-09T17:37:00"/>
    <s v="Gasto"/>
    <s v="Con Compromiso"/>
    <n v="21"/>
    <x v="27"/>
    <x v="1"/>
    <s v="SERVICIOS DE TELECOMUNICACIONES, TRANSMISIÓN Y SUMINISTRO DE INFORMACIÓN"/>
    <s v="Nación"/>
    <x v="0"/>
    <s v="CSF"/>
    <n v="2000000"/>
    <n v="0"/>
    <n v="2000000"/>
    <n v="917100"/>
    <s v="Servicio de telefono Territorial Tolima"/>
    <n v="320"/>
    <s v="320, 1420, 4220, 5620, 6820, 8320, 9520 "/>
    <s v="320, 2520, 4920, 7920, 9620, 11120, 13720 "/>
    <s v="320, 7120, 13520, 13620, 21420, 31720, 37520, 45320 "/>
    <s v="5754920, 25061120, 62403120, 99111420, 132691320, 159067020, 187484920 "/>
    <n v="0"/>
    <x v="0"/>
  </r>
  <r>
    <n v="420"/>
    <n v="43839"/>
    <d v="2020-01-09T17:40:00"/>
    <s v="Gasto"/>
    <s v="Con Compromiso"/>
    <n v="21"/>
    <x v="27"/>
    <x v="2"/>
    <s v="SERVICIOS DE ALCANTARILLADO, RECOLECCIÓN, TRATAMIENTO Y DISPOSICIÓN DE DESECHOS Y OTROS SERVICIOS DE SANEAMIENTO AMBIENTAL"/>
    <s v="Nación"/>
    <x v="0"/>
    <s v="CSF"/>
    <n v="800000"/>
    <n v="0"/>
    <n v="800000"/>
    <n v="374303"/>
    <s v="Servicio de aseo y alcantarillado DT Tolima"/>
    <n v="420"/>
    <s v="220, 720, 1320, 1920, 3220, 5520, 6120, 6320, 8020, 8220, 9220, 9420 "/>
    <s v="220, 2120, 2420, 3320, 4820, 5220, 9120, 9420, 11020, 11420, 13220, 13420 "/>
    <s v="220, 6720, 7020, 10820, 13420, 19520, 26920, 27220, 37420, 37720, 44820, 45020 "/>
    <s v="5083720, 5742620, 16493220, 25045820, 36450220, 52622220, 74361420, 118373220, 118383620, 155353420, 159082120, 186479620, 186629420 "/>
    <n v="0"/>
    <x v="0"/>
  </r>
  <r>
    <n v="520"/>
    <n v="43854"/>
    <d v="2020-01-24T18:41:00"/>
    <s v="Gasto"/>
    <s v="Con Compromiso"/>
    <n v="21"/>
    <x v="27"/>
    <x v="3"/>
    <s v="SUBSIDIO DE ALIMENTACIÓN"/>
    <s v="Nación"/>
    <x v="0"/>
    <s v="CSF"/>
    <n v="1083598"/>
    <n v="0"/>
    <n v="1083598"/>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10"/>
    <s v="SUELDO DE VACACIONES"/>
    <s v="Nación"/>
    <x v="0"/>
    <s v="CSF"/>
    <n v="2391737"/>
    <n v="0"/>
    <n v="2391737"/>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9"/>
    <s v="BONIFICACIÓN ESPECIAL DE RECREACIÓN"/>
    <s v="Nación"/>
    <x v="0"/>
    <s v="CSF"/>
    <n v="210058"/>
    <n v="0"/>
    <n v="210058"/>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8"/>
    <s v="PRIMA TÉCNICA NO SALARIAL"/>
    <s v="Nación"/>
    <x v="0"/>
    <s v="CSF"/>
    <n v="2240265"/>
    <n v="0"/>
    <n v="2240265"/>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4"/>
    <s v="SUELDO BÁSICO"/>
    <s v="Nación"/>
    <x v="0"/>
    <s v="CSF"/>
    <n v="44383410"/>
    <n v="0"/>
    <n v="44383410"/>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7"/>
    <s v="PRIMA DE VACACIONES"/>
    <s v="Nación"/>
    <x v="0"/>
    <s v="CSF"/>
    <n v="2392796"/>
    <n v="0"/>
    <n v="2392796"/>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5"/>
    <s v="AUXILIO DE TRANSPORTE "/>
    <s v="Nación"/>
    <x v="0"/>
    <s v="CSF"/>
    <n v="1491382"/>
    <n v="0"/>
    <n v="1491382"/>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6"/>
    <s v="BONIFICACIÓN POR SERVICIOS PRESTADOS"/>
    <s v="Nación"/>
    <x v="0"/>
    <s v="CSF"/>
    <n v="834460"/>
    <n v="0"/>
    <n v="834460"/>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21"/>
    <s v="INCAPACIDADES (NO DE PENSIONES)"/>
    <s v="Nación"/>
    <x v="0"/>
    <s v="CSF"/>
    <n v="0"/>
    <n v="251785"/>
    <n v="251785"/>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620"/>
    <n v="43858"/>
    <d v="2020-01-28T12:58:00"/>
    <s v="Gasto"/>
    <s v="Con Compromiso"/>
    <n v="21"/>
    <x v="27"/>
    <x v="14"/>
    <s v="CAJAS DE COMPENSACIÓN FAMILIAR"/>
    <s v="Nación"/>
    <x v="0"/>
    <s v="CSF"/>
    <n v="2206600"/>
    <n v="0"/>
    <n v="22066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2"/>
    <s v="APORTES GENERALES AL SISTEMA DE RIESGOS LABORALES"/>
    <s v="Nación"/>
    <x v="0"/>
    <s v="CSF"/>
    <n v="601400"/>
    <n v="0"/>
    <n v="6014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1"/>
    <s v="PENSIONES"/>
    <s v="Nación"/>
    <x v="0"/>
    <s v="CSF"/>
    <n v="6015100"/>
    <n v="0"/>
    <n v="60151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6"/>
    <s v="SALUD"/>
    <s v="Nación"/>
    <x v="0"/>
    <s v="CSF"/>
    <n v="4260800"/>
    <n v="0"/>
    <n v="42608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3"/>
    <s v="APORTES AL SENA"/>
    <s v="Nación"/>
    <x v="0"/>
    <s v="CSF"/>
    <n v="1104000"/>
    <n v="0"/>
    <n v="11040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5"/>
    <s v="APORTES AL ICBF"/>
    <s v="Nación"/>
    <x v="0"/>
    <s v="CSF"/>
    <n v="1655400"/>
    <n v="0"/>
    <n v="16554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720"/>
    <n v="43872"/>
    <d v="2020-02-11T09:41:00"/>
    <s v="Gasto"/>
    <s v="Con Compromiso"/>
    <n v="21"/>
    <x v="27"/>
    <x v="19"/>
    <s v="VIÁTICOS DE LOS FUNCIONARIOS EN COMISIÓN"/>
    <s v="Nación"/>
    <x v="0"/>
    <s v="CSF"/>
    <n v="258320"/>
    <n v="0"/>
    <n v="258320"/>
    <n v="0"/>
    <s v="COMISIÓN DE DIRECTOR TERRITORIAL PARA REUNIÓN EN LA DIRECCIÓN GENERAL"/>
    <n v="720"/>
    <s v="920 "/>
    <s v="2220 "/>
    <s v="6820 "/>
    <s v="25025820 "/>
    <n v="0"/>
    <x v="0"/>
  </r>
  <r>
    <n v="820"/>
    <n v="43873"/>
    <d v="2020-02-12T10:51:00"/>
    <s v="Gasto"/>
    <s v="Con Compromiso"/>
    <n v="500"/>
    <x v="1"/>
    <x v="22"/>
    <s v="ADQUISICIÓN DE BIENES Y SERVICIOS - SERVICIO DE INFORMACIÓN CATASTRAL - ACTUALIZACIÓN  Y GESTIÓN CATASTRAL  NACIONAL"/>
    <s v="Nación"/>
    <x v="2"/>
    <s v="CSF"/>
    <n v="34884644"/>
    <n v="0"/>
    <n v="34884644"/>
    <n v="31106805"/>
    <s v="Viáticos Proceso de Conservación."/>
    <n v="820"/>
    <s v="1020, 1120, 1520, 2120, 2220, 2320, 2420, 2920, 3020, 3320, 3420, 3520, 3620, 3720, 3820 "/>
    <s v="2620, 2720, 3120, 3420, 3620, 3720, 3820, 4620, 6520, 6620, 6720, 6820, 6920, 7020, 7120 "/>
    <s v="7220, 7320, 7420, 12420, 12520, 12620, 12720, 13220, 20720, 20820, 20920, 21020, 21120, 21220, 21320 "/>
    <s v="25233120, 25236820, 31060720, 37401120, 43351320, 43353020, 43353920, 52272920, 88236220, 88245020, 88245720, 88246720, 88251220, 88252120, 88257320 "/>
    <n v="120"/>
    <x v="1"/>
  </r>
  <r>
    <n v="920"/>
    <n v="43874"/>
    <d v="2020-02-13T16:48:00"/>
    <s v="Gasto"/>
    <s v="Con Compromiso"/>
    <n v="500"/>
    <x v="1"/>
    <x v="22"/>
    <s v="ADQUISICIÓN DE BIENES Y SERVICIOS - SERVICIO DE INFORMACIÓN CATASTRAL - ACTUALIZACIÓN  Y GESTIÓN CATASTRAL  NACIONAL"/>
    <s v="Nación"/>
    <x v="2"/>
    <s v="CSF"/>
    <n v="4000000"/>
    <n v="0"/>
    <n v="4000000"/>
    <n v="3647085"/>
    <s v="VIÁTICOS POLÍTICA DE TIERRAS Y LEY DE VICTIMAS"/>
    <n v="920"/>
    <s v="9920 "/>
    <s v="14220 "/>
    <s v="49920 "/>
    <s v="216369820 "/>
    <n v="0"/>
    <x v="1"/>
  </r>
  <r>
    <n v="1020"/>
    <n v="43882"/>
    <d v="2020-02-21T19:12:00"/>
    <s v="Gasto"/>
    <s v="Con Compromiso"/>
    <n v="21"/>
    <x v="27"/>
    <x v="3"/>
    <s v="SUBSIDIO DE ALIMENTACIÓN"/>
    <s v="Nación"/>
    <x v="0"/>
    <s v="CSF"/>
    <n v="1123420"/>
    <n v="0"/>
    <n v="1123420"/>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9"/>
    <s v="BONIFICACIÓN ESPECIAL DE RECREACIÓN"/>
    <s v="Nación"/>
    <x v="0"/>
    <s v="CSF"/>
    <n v="144921"/>
    <n v="0"/>
    <n v="144921"/>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5"/>
    <s v="AUXILIO DE TRANSPORTE "/>
    <s v="Nación"/>
    <x v="0"/>
    <s v="CSF"/>
    <n v="1577095"/>
    <n v="0"/>
    <n v="1577095"/>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10"/>
    <s v="SUELDO DE VACACIONES"/>
    <s v="Nación"/>
    <x v="0"/>
    <s v="CSF"/>
    <n v="2103332"/>
    <n v="0"/>
    <n v="2103332"/>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21"/>
    <s v="INCAPACIDADES (NO DE PENSIONES)"/>
    <s v="Nación"/>
    <x v="0"/>
    <s v="CSF"/>
    <n v="203826"/>
    <n v="0"/>
    <n v="203826"/>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4"/>
    <s v="SUELDO BÁSICO"/>
    <s v="Nación"/>
    <x v="0"/>
    <s v="CSF"/>
    <n v="47825627"/>
    <n v="0"/>
    <n v="47825627"/>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6"/>
    <s v="BONIFICACIÓN POR SERVICIOS PRESTADOS"/>
    <s v="Nación"/>
    <x v="0"/>
    <s v="CSF"/>
    <n v="1148638"/>
    <n v="0"/>
    <n v="1148638"/>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7"/>
    <s v="PRIMA DE VACACIONES"/>
    <s v="Nación"/>
    <x v="0"/>
    <s v="CSF"/>
    <n v="1405050"/>
    <n v="0"/>
    <n v="1405050"/>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8"/>
    <s v="PRIMA TÉCNICA NO SALARIAL"/>
    <s v="Nación"/>
    <x v="0"/>
    <s v="CSF"/>
    <n v="2240265"/>
    <n v="0"/>
    <n v="2240265"/>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120"/>
    <n v="43885"/>
    <d v="2020-02-24T16:24:00"/>
    <s v="Gasto"/>
    <s v="Con Compromiso"/>
    <n v="21"/>
    <x v="27"/>
    <x v="11"/>
    <s v="PENSIONES"/>
    <s v="Nación"/>
    <x v="0"/>
    <s v="CSF"/>
    <n v="6105600"/>
    <n v="0"/>
    <n v="61056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6"/>
    <s v="SALUD"/>
    <s v="Nación"/>
    <x v="0"/>
    <s v="CSF"/>
    <n v="4325100"/>
    <n v="0"/>
    <n v="43251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2"/>
    <s v="APORTES GENERALES AL SISTEMA DE RIESGOS LABORALES"/>
    <s v="Nación"/>
    <x v="0"/>
    <s v="CSF"/>
    <n v="676600"/>
    <n v="0"/>
    <n v="6766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5"/>
    <s v="APORTES AL ICBF"/>
    <s v="Nación"/>
    <x v="0"/>
    <s v="CSF"/>
    <n v="1638500"/>
    <n v="0"/>
    <n v="16385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3"/>
    <s v="APORTES AL SENA"/>
    <s v="Nación"/>
    <x v="0"/>
    <s v="CSF"/>
    <n v="1092500"/>
    <n v="0"/>
    <n v="10925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4"/>
    <s v="CAJAS DE COMPENSACIÓN FAMILIAR"/>
    <s v="Nación"/>
    <x v="0"/>
    <s v="CSF"/>
    <n v="2183600"/>
    <n v="0"/>
    <n v="21836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220"/>
    <n v="43894"/>
    <d v="2020-03-04T17:32:00"/>
    <s v="Gasto"/>
    <s v="Con Compromiso"/>
    <n v="500"/>
    <x v="1"/>
    <x v="22"/>
    <s v="ADQUISICIÓN DE BIENES Y SERVICIOS - SERVICIO DE INFORMACIÓN CATASTRAL - ACTUALIZACIÓN  Y GESTIÓN CATASTRAL  NACIONAL"/>
    <s v="Nación"/>
    <x v="0"/>
    <s v="CSF"/>
    <n v="201742380"/>
    <n v="-11528136"/>
    <n v="190214244"/>
    <n v="21134916"/>
    <s v="CONTRATACION PROCESO DE CONSERVACION CATASTRAL IE913 PRESTACION DE SERVICIOS ACTIVIDADES DE RECONOCIMIENTO PREDIAL URBANO Y RURAL DT TOLIMA"/>
    <n v="1220"/>
    <s v="7320, 7420, 7520, 7620, 7720, 7820, 8920, 9020 "/>
    <s v="12720, 12820, 12920, 13520, 13620, 13920 "/>
    <s v="44320, 44420, 44520, 45120, 45220, 45420, 51020, 51120, 51220 "/>
    <s v="186466520, 186467420, 186468720, 187478620, 187479320, 190846920, 217476720, 217477120 "/>
    <n v="0"/>
    <x v="1"/>
  </r>
  <r>
    <n v="1320"/>
    <n v="43894"/>
    <d v="2020-03-04T17:39:00"/>
    <s v="Gasto"/>
    <s v="Con Compromiso"/>
    <n v="500"/>
    <x v="1"/>
    <x v="22"/>
    <s v="ADQUISICIÓN DE BIENES Y SERVICIOS - SERVICIO DE INFORMACIÓN CATASTRAL - ACTUALIZACIÓN  Y GESTIÓN CATASTRAL  NACIONAL"/>
    <s v="Nación"/>
    <x v="0"/>
    <s v="CSF"/>
    <n v="107928184"/>
    <n v="-17640"/>
    <n v="107910544"/>
    <n v="0"/>
    <s v="CONTRATACION PROCESO DE CONSERVACION CATASTRAL IE913 PRESTACION DE SERVICIOS PARA REALIZAR ACTIVIDADES DE APOYO OPERATIVO EN PROCESOS CATASTRALES DT TOLIMA"/>
    <n v="1320"/>
    <s v="4520, 4820, 4920, 5020, 5120, 5320, 6420 "/>
    <s v="5420, 5520, 5620, 5720, 5820, 5920, 10820 "/>
    <s v="19620, 19720, 19820, 19920, 20020, 20120, 25920, 26020, 26120, 26220, 26320, 27320, 33320, 33420, 33520, 33620, 33720, 37020, 37220, 43220, 43320, 43420, 43520, 43620, 43820, 44220, 50020, 50120, 50220, 50420, 50520, 51420, 51620 "/>
    <s v="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
    <n v="0"/>
    <x v="1"/>
  </r>
  <r>
    <n v="1420"/>
    <n v="43894"/>
    <d v="2020-03-04T17:51:00"/>
    <s v="Gasto"/>
    <s v="Con Compromiso"/>
    <n v="500"/>
    <x v="1"/>
    <x v="22"/>
    <s v="ADQUISICIÓN DE BIENES Y SERVICIOS - SERVICIO DE INFORMACIÓN CATASTRAL - ACTUALIZACIÓN  Y GESTIÓN CATASTRAL  NACIONAL"/>
    <s v="Nación"/>
    <x v="0"/>
    <s v="CSF"/>
    <n v="58057407"/>
    <n v="0"/>
    <n v="58057407"/>
    <n v="0"/>
    <s v="CONTRATACION PROCESO DE CONSERVACION CATASTRAL IE913 PRESTACION DE SERVICIOS TECNICOS Y ADMINISTRATIVOS PARA REALIZAR INVENTARIO, ORGANIZACION, PRESTAMO , DEVOLUCION Y CUSTODIA DE LAS FICHAS PREDIALES DT TOLIMA"/>
    <n v="1420"/>
    <s v="4020, 4120, 4320, 7220 "/>
    <s v="6120, 6320, 6420, 14120 "/>
    <s v="20320, 20520, 20620, 26520, 26720, 26820, 34020, 34120, 37120, 41620, 44020, 44120, 45620, 50720, 50820, 51520 "/>
    <s v="86277020, 86283720, 87098120, 112046220, 112060720, 112062920, 143097620, 143103920, 150959620, 166746720, 178414420, 178416020, 196217720, 208297620, 217471320, 217472720 "/>
    <n v="0"/>
    <x v="1"/>
  </r>
  <r>
    <n v="1520"/>
    <n v="43895"/>
    <d v="2020-03-05T17:22:00"/>
    <s v="Gasto"/>
    <s v="Con Compromiso"/>
    <n v="500"/>
    <x v="1"/>
    <x v="22"/>
    <s v="ADQUISICIÓN DE BIENES Y SERVICIOS - SERVICIO DE INFORMACIÓN CATASTRAL - ACTUALIZACIÓN  Y GESTIÓN CATASTRAL  NACIONAL"/>
    <s v="Nación"/>
    <x v="0"/>
    <s v="CSF"/>
    <n v="19352469"/>
    <n v="0"/>
    <n v="19352469"/>
    <n v="0"/>
    <s v="PRESTACIÓN DE SERVICIOS DE APOYO A LA GESTIÓN EN VENTANILLA PARA ATENCIÓN AL PÚBLICO EN LOS PROCESOS CATASTRALES DE LA DIRECCIÓN TERRITORIAL TOLIMA Y SUS UOC, SEGÚN PAA APROBADO Y ASIGNACIÓN PRESUPUESTAL CON MEMORANDO 8002020IE913 DEL 03-03-2020"/>
    <n v="1520"/>
    <s v="3920 "/>
    <s v="6220 "/>
    <s v="20420, 26620, 33920, 43920, 51320 "/>
    <s v="86281220, 112048120, 143090520, 178411620 "/>
    <n v="0"/>
    <x v="1"/>
  </r>
  <r>
    <n v="1620"/>
    <n v="43896"/>
    <d v="2020-03-06T07:49:00"/>
    <s v="Gasto"/>
    <s v="Con Compromiso"/>
    <n v="21"/>
    <x v="27"/>
    <x v="24"/>
    <s v="IMPUESTO PREDIAL Y SOBRETASA AMBIENTAL"/>
    <s v="Nación"/>
    <x v="0"/>
    <s v="CSF"/>
    <n v="11829000"/>
    <n v="0"/>
    <n v="11829000"/>
    <n v="0"/>
    <s v="IMPUESTO PREDIAL EDIFICIO CALLE 13 # 3A-22 SEDE IBAGUE DT TOLIMA"/>
    <n v="1620"/>
    <s v="2520 "/>
    <s v="3920 "/>
    <s v="12820 "/>
    <s v="47119520 "/>
    <n v="0"/>
    <x v="0"/>
  </r>
  <r>
    <n v="1720"/>
    <n v="43896"/>
    <d v="2020-03-06T08:10:00"/>
    <s v="Gasto"/>
    <s v="Con Compromiso"/>
    <n v="21"/>
    <x v="27"/>
    <x v="20"/>
    <s v="IMPUESTO DE INDUSTRIA Y COMERCIO"/>
    <s v="Propios"/>
    <x v="1"/>
    <s v="CSF"/>
    <n v="1275000"/>
    <n v="0"/>
    <n v="1275000"/>
    <n v="0"/>
    <s v="IMPUESTO DE INDUSTRIA Y COMERCIO DT TOLIMA MUNICIPIO DE IBAGUE"/>
    <n v="1720"/>
    <s v="2620 "/>
    <s v="4020 "/>
    <s v="12920 "/>
    <s v="47121820 "/>
    <n v="0"/>
    <x v="0"/>
  </r>
  <r>
    <n v="1820"/>
    <n v="43896"/>
    <d v="2020-03-06T09:34:00"/>
    <s v="Gasto"/>
    <s v="Con Compromiso"/>
    <n v="21"/>
    <x v="27"/>
    <x v="20"/>
    <s v="IMPUESTO DE INDUSTRIA Y COMERCIO"/>
    <s v="Propios"/>
    <x v="1"/>
    <s v="CSF"/>
    <n v="167000"/>
    <n v="0"/>
    <n v="167000"/>
    <n v="0"/>
    <s v="IMPUESTO DE INDUSTRIA Y COMERCIO DT TOLIMA MUNICIPIO DE CHAPARRAL UOC"/>
    <n v="1820"/>
    <s v="2720 "/>
    <s v="4120 "/>
    <s v="13020 "/>
    <s v="47122620 "/>
    <n v="0"/>
    <x v="0"/>
  </r>
  <r>
    <n v="1920"/>
    <n v="43896"/>
    <d v="2020-03-06T09:56:00"/>
    <s v="Gasto"/>
    <s v="Con Compromiso"/>
    <n v="21"/>
    <x v="27"/>
    <x v="20"/>
    <s v="IMPUESTO DE INDUSTRIA Y COMERCIO"/>
    <s v="Propios"/>
    <x v="1"/>
    <s v="CSF"/>
    <n v="190000"/>
    <n v="0"/>
    <n v="190000"/>
    <n v="0"/>
    <s v="IMPUESTO DE INDUSTRIA Y COMERCIO DT TOLIMA MUNICIPIO DE SAN SEBASTIAN DE MARIQUITA UOC"/>
    <n v="1920"/>
    <s v="2820 "/>
    <s v="4220 "/>
    <s v="13120 "/>
    <s v="47123420 "/>
    <n v="0"/>
    <x v="0"/>
  </r>
  <r>
    <n v="2020"/>
    <n v="43899"/>
    <d v="2020-03-09T11:23:00"/>
    <s v="Gasto"/>
    <s v="Con Compromiso"/>
    <n v="500"/>
    <x v="1"/>
    <x v="22"/>
    <s v="ADQUISICIÓN DE BIENES Y SERVICIOS - SERVICIO DE INFORMACIÓN CATASTRAL - ACTUALIZACIÓN  Y GESTIÓN CATASTRAL  NACIONAL"/>
    <s v="Nación"/>
    <x v="2"/>
    <s v="CSF"/>
    <n v="16516920"/>
    <n v="0"/>
    <n v="16516920"/>
    <n v="0"/>
    <s v="PRESTACIÓN DE SERVICIOS PERSONALES  PARA EL SEGUIMIENTO A LAS SOLICITUDES REALIZADAS EN EL MARCO DE LA POLÍTICA INTEGRAL DE REPARACIÓN A VICTIMAS  EN LA DT TOLIMA, SEGÚN PAA APROBADO Y ASIGNACIÓN PRESUPUESTAL CON MEMORANDO 8002020IE913 DEL 03-03-2020"/>
    <n v="2020"/>
    <s v="4420 "/>
    <s v="6020 "/>
    <s v="20220, 26420, 33820, 43720, 50320 "/>
    <s v="86275120, 112044720, 143090120, 178408120, 217443820 "/>
    <n v="0"/>
    <x v="1"/>
  </r>
  <r>
    <n v="2120"/>
    <n v="43899"/>
    <d v="2020-03-09T11:53:00"/>
    <s v="Gasto"/>
    <s v="Generado"/>
    <n v="500"/>
    <x v="1"/>
    <x v="22"/>
    <s v="ADQUISICIÓN DE BIENES Y SERVICIOS - SERVICIO DE INFORMACIÓN CATASTRAL - ACTUALIZACIÓN  Y GESTIÓN CATASTRAL  NACIONAL"/>
    <s v="Nación"/>
    <x v="2"/>
    <s v="CSF"/>
    <n v="27500000"/>
    <n v="0"/>
    <n v="27500000"/>
    <n v="27500000"/>
    <s v="PRESTACIÓN DE SERVICIOS PERSONALES PARA ADELANTAR ACTIVIDADES DE RECONOCIMIENTO PREDIAL URBANO Y RURAL, EN ATENCIÓN A LOS REQUERIMIENTOS ADMINISTRATIVOS Y JUDICIALES DEL PROCESO DE RESTITUCIÓN DE TIERRAS EN LA DIRECCIÓN  SEGÚN PAA APROBADO Y ASIGNACI"/>
    <n v="2120"/>
    <s v="-0"/>
    <s v="-0"/>
    <s v="-0"/>
    <s v="-0"/>
    <n v="0"/>
    <x v="1"/>
  </r>
  <r>
    <n v="2220"/>
    <n v="43914"/>
    <d v="2020-03-24T17:33:00"/>
    <s v="Gasto"/>
    <s v="Con Compromiso"/>
    <n v="21"/>
    <x v="27"/>
    <x v="4"/>
    <s v="SUELDO BÁSICO"/>
    <s v="Nación"/>
    <x v="0"/>
    <s v="CSF"/>
    <n v="52351970"/>
    <n v="0"/>
    <n v="52351970"/>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7"/>
    <s v="PRIMA DE VACACIONES"/>
    <s v="Nación"/>
    <x v="0"/>
    <s v="CSF"/>
    <n v="2457377"/>
    <n v="0"/>
    <n v="2457377"/>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8"/>
    <s v="PRIMA TÉCNICA NO SALARIAL"/>
    <s v="Nación"/>
    <x v="0"/>
    <s v="CSF"/>
    <n v="2584371"/>
    <n v="0"/>
    <n v="2584371"/>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6"/>
    <s v="BONIFICACIÓN POR SERVICIOS PRESTADOS"/>
    <s v="Nación"/>
    <x v="0"/>
    <s v="CSF"/>
    <n v="2303954"/>
    <n v="0"/>
    <n v="2303954"/>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10"/>
    <s v="SUELDO DE VACACIONES"/>
    <s v="Nación"/>
    <x v="0"/>
    <s v="CSF"/>
    <n v="2572614"/>
    <n v="0"/>
    <n v="2572614"/>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3"/>
    <s v="SUBSIDIO DE ALIMENTACIÓN"/>
    <s v="Nación"/>
    <x v="0"/>
    <s v="CSF"/>
    <n v="1291874"/>
    <n v="0"/>
    <n v="1291874"/>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5"/>
    <s v="AUXILIO DE TRANSPORTE "/>
    <s v="Nación"/>
    <x v="0"/>
    <s v="CSF"/>
    <n v="1827373"/>
    <n v="0"/>
    <n v="1827373"/>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9"/>
    <s v="BONIFICACIÓN ESPECIAL DE RECREACIÓN"/>
    <s v="Nación"/>
    <x v="0"/>
    <s v="CSF"/>
    <n v="205252"/>
    <n v="0"/>
    <n v="205252"/>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21"/>
    <s v="INCAPACIDADES (NO DE PENSIONES)"/>
    <s v="Nación"/>
    <x v="0"/>
    <s v="CSF"/>
    <n v="458130"/>
    <n v="0"/>
    <n v="458130"/>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320"/>
    <n v="43915"/>
    <d v="2020-03-25T18:31:00"/>
    <s v="Gasto"/>
    <s v="Con Compromiso"/>
    <n v="21"/>
    <x v="27"/>
    <x v="11"/>
    <s v="PENSIONES"/>
    <s v="Nación"/>
    <x v="0"/>
    <s v="CSF"/>
    <n v="6853200"/>
    <n v="0"/>
    <n v="68532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4"/>
    <s v="CAJAS DE COMPENSACIÓN FAMILIAR"/>
    <s v="Nación"/>
    <x v="0"/>
    <s v="CSF"/>
    <n v="2330200"/>
    <n v="0"/>
    <n v="23302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6"/>
    <s v="SALUD"/>
    <s v="Nación"/>
    <x v="0"/>
    <s v="CSF"/>
    <n v="4854800"/>
    <n v="0"/>
    <n v="48548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2"/>
    <s v="APORTES GENERALES AL SISTEMA DE RIESGOS LABORALES"/>
    <s v="Nación"/>
    <x v="0"/>
    <s v="CSF"/>
    <n v="696100"/>
    <n v="0"/>
    <n v="6961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5"/>
    <s v="APORTES AL ICBF"/>
    <s v="Nación"/>
    <x v="0"/>
    <s v="CSF"/>
    <n v="1748400"/>
    <n v="0"/>
    <n v="17484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3"/>
    <s v="APORTES AL SENA"/>
    <s v="Nación"/>
    <x v="0"/>
    <s v="CSF"/>
    <n v="1165700"/>
    <n v="0"/>
    <n v="11657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420"/>
    <n v="43937"/>
    <d v="2020-04-16T18:57: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EN LA DT TOLIMA EN EL MARCO DE LOS LINEAMIENTOS INSTITUCIONALES VIGENTES"/>
    <n v="2420"/>
    <s v="8420 "/>
    <s v="14020 "/>
    <s v="45520, 50920 "/>
    <s v="196217320, 217475720 "/>
    <n v="0"/>
    <x v="1"/>
  </r>
  <r>
    <n v="2520"/>
    <n v="43945"/>
    <d v="2020-04-24T13:26:00"/>
    <s v="Gasto"/>
    <s v="Con Compromiso"/>
    <n v="21"/>
    <x v="27"/>
    <x v="3"/>
    <s v="SUBSIDIO DE ALIMENTACIÓN"/>
    <s v="Nación"/>
    <x v="0"/>
    <s v="CSF"/>
    <n v="1222813"/>
    <n v="0"/>
    <n v="1222813"/>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5"/>
    <s v="AUXILIO DE TRANSPORTE "/>
    <s v="Nación"/>
    <x v="0"/>
    <s v="CSF"/>
    <n v="1697091"/>
    <n v="0"/>
    <n v="1697091"/>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39"/>
    <s v="INDEMNIZACIÓN POR VACACIONES"/>
    <s v="Nación"/>
    <x v="0"/>
    <s v="CSF"/>
    <n v="1459983"/>
    <n v="0"/>
    <n v="1459983"/>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7"/>
    <s v="PRIMA DE VACACIONES"/>
    <s v="Nación"/>
    <x v="0"/>
    <s v="CSF"/>
    <n v="2106083"/>
    <n v="0"/>
    <n v="2106083"/>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6"/>
    <s v="BONIFICACIÓN POR SERVICIOS PRESTADOS"/>
    <s v="Nación"/>
    <x v="0"/>
    <s v="CSF"/>
    <n v="658296"/>
    <n v="0"/>
    <n v="658296"/>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9"/>
    <s v="BONIFICACIÓN ESPECIAL DE RECREACIÓN"/>
    <s v="Nación"/>
    <x v="0"/>
    <s v="CSF"/>
    <n v="247839"/>
    <n v="0"/>
    <n v="247839"/>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8"/>
    <s v="PRIMA TÉCNICA NO SALARIAL"/>
    <s v="Nación"/>
    <x v="0"/>
    <s v="CSF"/>
    <n v="2354967"/>
    <n v="0"/>
    <n v="2354967"/>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4"/>
    <s v="SUELDO BÁSICO"/>
    <s v="Nación"/>
    <x v="0"/>
    <s v="CSF"/>
    <n v="47158159"/>
    <n v="0"/>
    <n v="47158159"/>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10"/>
    <s v="SUELDO DE VACACIONES"/>
    <s v="Nación"/>
    <x v="0"/>
    <s v="CSF"/>
    <n v="1559416"/>
    <n v="0"/>
    <n v="1559416"/>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620"/>
    <n v="43949"/>
    <d v="2020-04-28T19:55:00"/>
    <s v="Gasto"/>
    <s v="Con Compromiso"/>
    <n v="21"/>
    <x v="27"/>
    <x v="15"/>
    <s v="APORTES AL ICBF"/>
    <s v="Nación"/>
    <x v="0"/>
    <s v="CSF"/>
    <n v="1684100"/>
    <n v="0"/>
    <n v="16841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2"/>
    <s v="APORTES GENERALES AL SISTEMA DE RIESGOS LABORALES"/>
    <s v="Nación"/>
    <x v="0"/>
    <s v="CSF"/>
    <n v="677700"/>
    <n v="0"/>
    <n v="6777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3"/>
    <s v="APORTES AL SENA"/>
    <s v="Nación"/>
    <x v="0"/>
    <s v="CSF"/>
    <n v="1122800"/>
    <n v="0"/>
    <n v="11228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1"/>
    <s v="PENSIONES"/>
    <s v="Nación"/>
    <x v="0"/>
    <s v="CSF"/>
    <n v="1192300"/>
    <n v="0"/>
    <n v="11923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6"/>
    <s v="SALUD"/>
    <s v="Nación"/>
    <x v="0"/>
    <s v="CSF"/>
    <n v="4502700"/>
    <n v="0"/>
    <n v="45027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4"/>
    <s v="CAJAS DE COMPENSACIÓN FAMILIAR"/>
    <s v="Nación"/>
    <x v="0"/>
    <s v="CSF"/>
    <n v="2244500"/>
    <n v="0"/>
    <n v="22445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720"/>
    <n v="43972"/>
    <d v="2020-05-21T18:42:00"/>
    <s v="Gasto"/>
    <s v="Con Compromiso"/>
    <n v="21"/>
    <x v="27"/>
    <x v="4"/>
    <s v="SUELDO BÁSICO"/>
    <s v="Nación"/>
    <x v="0"/>
    <s v="CSF"/>
    <n v="48794016"/>
    <n v="0"/>
    <n v="48794016"/>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3"/>
    <s v="SUBSIDIO DE ALIMENTACIÓN"/>
    <s v="Nación"/>
    <x v="0"/>
    <s v="CSF"/>
    <n v="1227220"/>
    <n v="0"/>
    <n v="1227220"/>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5"/>
    <s v="AUXILIO DE TRANSPORTE "/>
    <s v="Nación"/>
    <x v="0"/>
    <s v="CSF"/>
    <n v="1748518"/>
    <n v="0"/>
    <n v="1748518"/>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6"/>
    <s v="BONIFICACIÓN POR SERVICIOS PRESTADOS"/>
    <s v="Nación"/>
    <x v="0"/>
    <s v="CSF"/>
    <n v="80568"/>
    <n v="0"/>
    <n v="80568"/>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46"/>
    <s v="PRIMA DE NAVIDAD"/>
    <s v="Nación"/>
    <x v="0"/>
    <s v="CSF"/>
    <n v="1199811"/>
    <n v="0"/>
    <n v="1199811"/>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39"/>
    <s v="INDEMNIZACIÓN POR VACACIONES"/>
    <s v="Nación"/>
    <x v="0"/>
    <s v="CSF"/>
    <n v="1492870"/>
    <n v="0"/>
    <n v="1492870"/>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9"/>
    <s v="BONIFICACIÓN ESPECIAL DE RECREACIÓN"/>
    <s v="Nación"/>
    <x v="0"/>
    <s v="CSF"/>
    <n v="121235"/>
    <n v="0"/>
    <n v="121235"/>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7"/>
    <s v="PRIMA DE VACACIONES"/>
    <s v="Nación"/>
    <x v="0"/>
    <s v="CSF"/>
    <n v="1599504"/>
    <n v="0"/>
    <n v="1599504"/>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8"/>
    <s v="PRIMA TÉCNICA NO SALARIAL"/>
    <s v="Nación"/>
    <x v="0"/>
    <s v="CSF"/>
    <n v="2354967"/>
    <n v="0"/>
    <n v="2354967"/>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820"/>
    <n v="43977"/>
    <d v="2020-05-26T13:00:00"/>
    <s v="Gasto"/>
    <s v="Con Compromiso"/>
    <n v="21"/>
    <x v="27"/>
    <x v="11"/>
    <s v="PENSIONES"/>
    <s v="Nación"/>
    <x v="0"/>
    <s v="CSF"/>
    <n v="6287100"/>
    <n v="0"/>
    <n v="62871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4"/>
    <s v="CAJAS DE COMPENSACIÓN FAMILIAR"/>
    <s v="Nación"/>
    <x v="0"/>
    <s v="CSF"/>
    <n v="2230800"/>
    <n v="0"/>
    <n v="22308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2"/>
    <s v="APORTES GENERALES AL SISTEMA DE RIESGOS LABORALES"/>
    <s v="Nación"/>
    <x v="0"/>
    <s v="CSF"/>
    <n v="688300"/>
    <n v="0"/>
    <n v="6883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5"/>
    <s v="APORTES AL ICBF"/>
    <s v="Nación"/>
    <x v="0"/>
    <s v="CSF"/>
    <n v="1673800"/>
    <n v="0"/>
    <n v="16738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3"/>
    <s v="APORTES AL SENA"/>
    <s v="Nación"/>
    <x v="0"/>
    <s v="CSF"/>
    <n v="1115800"/>
    <n v="0"/>
    <n v="11158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6"/>
    <s v="SALUD"/>
    <s v="Nación"/>
    <x v="0"/>
    <s v="CSF"/>
    <n v="4453700"/>
    <n v="0"/>
    <n v="44537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920"/>
    <n v="43978"/>
    <d v="2020-05-27T19:44:00"/>
    <s v="Gasto"/>
    <s v="Con Compromiso"/>
    <n v="21"/>
    <x v="27"/>
    <x v="12"/>
    <s v="APORTES GENERALES AL SISTEMA DE RIESGOS LABORALES"/>
    <s v="Nación"/>
    <x v="0"/>
    <s v="CSF"/>
    <n v="69300"/>
    <n v="0"/>
    <n v="693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3"/>
    <s v="APORTES AL SENA"/>
    <s v="Nación"/>
    <x v="0"/>
    <s v="CSF"/>
    <n v="133100"/>
    <n v="0"/>
    <n v="1331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1"/>
    <s v="PENSIONES"/>
    <s v="Nación"/>
    <x v="0"/>
    <s v="CSF"/>
    <n v="707000"/>
    <n v="0"/>
    <n v="7070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5"/>
    <s v="APORTES AL ICBF"/>
    <s v="Nación"/>
    <x v="0"/>
    <s v="CSF"/>
    <n v="199800"/>
    <n v="0"/>
    <n v="1998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6"/>
    <s v="SALUD"/>
    <s v="Nación"/>
    <x v="0"/>
    <s v="CSF"/>
    <n v="442700"/>
    <n v="0"/>
    <n v="4427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4"/>
    <s v="CAJAS DE COMPENSACIÓN FAMILIAR"/>
    <s v="Nación"/>
    <x v="0"/>
    <s v="CSF"/>
    <n v="267000"/>
    <n v="0"/>
    <n v="2670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3020"/>
    <n v="43987"/>
    <d v="2020-06-05T20:07:00"/>
    <s v="Gasto"/>
    <s v="Con Compromiso"/>
    <n v="21"/>
    <x v="27"/>
    <x v="26"/>
    <s v="PRIMA DE SERVICIO"/>
    <s v="Nación"/>
    <x v="0"/>
    <s v="CSF"/>
    <n v="55606236"/>
    <n v="0"/>
    <n v="55606236"/>
    <n v="0"/>
    <s v="PAGO PRIMA DE SERVICIOS FUNCIONARIOS DT TOLIMA"/>
    <n v="3020"/>
    <s v="7120 "/>
    <s v="-0"/>
    <s v="34220, 34320, 34420, 34520, 34620, 34720, 34820, 34920, 35020, 35120, 35220, 35320, 35420, 35520, 35620, 35720, 35820, 35920, 36020, 36120, 36220, 36320, 36420, 36520, 36620, 36720, 36820, 36920 "/>
    <s v="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
    <n v="0"/>
    <x v="0"/>
  </r>
  <r>
    <n v="3120"/>
    <n v="43991"/>
    <d v="2020-06-09T20:06:00"/>
    <s v="Gasto"/>
    <s v="Con Compromiso"/>
    <n v="500"/>
    <x v="1"/>
    <x v="22"/>
    <s v="ADQUISICIÓN DE BIENES Y SERVICIOS - SERVICIO DE INFORMACIÓN CATASTRAL - ACTUALIZACIÓN  Y GESTIÓN CATASTRAL  NACIONAL"/>
    <s v="Nación"/>
    <x v="0"/>
    <s v="CSF"/>
    <n v="11506787"/>
    <n v="0"/>
    <n v="11506787"/>
    <n v="0"/>
    <s v="PRESTACIÓN DE SERVICIOS PERSONALES DE APOYO A LA GESTIÓN DESARROLLADA EN PROCESOS CATASTRALES DE LA TERRITORIAL TOLIMA SEGÚN PAA APROBADO 06/05/2020"/>
    <n v="3120"/>
    <s v="8820 "/>
    <s v="13020 "/>
    <s v="44620, 50620 "/>
    <s v="186478020, 217470420 "/>
    <n v="0"/>
    <x v="1"/>
  </r>
  <r>
    <n v="3220"/>
    <n v="44006"/>
    <d v="2020-06-24T13:24:00"/>
    <s v="Gasto"/>
    <s v="Con Compromiso"/>
    <n v="21"/>
    <x v="27"/>
    <x v="4"/>
    <s v="SUELDO BÁSICO"/>
    <s v="Nación"/>
    <x v="0"/>
    <s v="CSF"/>
    <n v="49050955"/>
    <n v="0"/>
    <n v="49050955"/>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7"/>
    <s v="PRIMA DE VACACIONES"/>
    <s v="Nación"/>
    <x v="0"/>
    <s v="CSF"/>
    <n v="6902126"/>
    <n v="0"/>
    <n v="6902126"/>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8"/>
    <s v="PRIMA TÉCNICA NO SALARIAL"/>
    <s v="Nación"/>
    <x v="0"/>
    <s v="CSF"/>
    <n v="2354967"/>
    <n v="0"/>
    <n v="2354967"/>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39"/>
    <s v="INDEMNIZACIÓN POR VACACIONES"/>
    <s v="Nación"/>
    <x v="0"/>
    <s v="CSF"/>
    <n v="4145342"/>
    <n v="0"/>
    <n v="4145342"/>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9"/>
    <s v="BONIFICACIÓN ESPECIAL DE RECREACIÓN"/>
    <s v="Nación"/>
    <x v="0"/>
    <s v="CSF"/>
    <n v="654148"/>
    <n v="0"/>
    <n v="654148"/>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5"/>
    <s v="AUXILIO DE TRANSPORTE "/>
    <s v="Nación"/>
    <x v="0"/>
    <s v="CSF"/>
    <n v="1745090"/>
    <n v="0"/>
    <n v="1745090"/>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10"/>
    <s v="SUELDO DE VACACIONES"/>
    <s v="Nación"/>
    <x v="0"/>
    <s v="CSF"/>
    <n v="3853587"/>
    <n v="0"/>
    <n v="3853587"/>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3"/>
    <s v="SUBSIDIO DE ALIMENTACIÓN"/>
    <s v="Nación"/>
    <x v="0"/>
    <s v="CSF"/>
    <n v="1236033"/>
    <n v="0"/>
    <n v="1236033"/>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6"/>
    <s v="BONIFICACIÓN POR SERVICIOS PRESTADOS"/>
    <s v="Nación"/>
    <x v="0"/>
    <s v="CSF"/>
    <n v="6498938"/>
    <n v="0"/>
    <n v="6498938"/>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320"/>
    <n v="44007"/>
    <d v="2020-06-25T20:01:00"/>
    <s v="Gasto"/>
    <s v="Con Compromiso"/>
    <n v="21"/>
    <x v="27"/>
    <x v="15"/>
    <s v="APORTES AL ICBF"/>
    <s v="Nación"/>
    <x v="0"/>
    <s v="CSF"/>
    <n v="3771900"/>
    <n v="0"/>
    <n v="37719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4"/>
    <s v="CAJAS DE COMPENSACIÓN FAMILIAR"/>
    <s v="Nación"/>
    <x v="0"/>
    <s v="CSF"/>
    <n v="5028300"/>
    <n v="0"/>
    <n v="50283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2"/>
    <s v="APORTES GENERALES AL SISTEMA DE RIESGOS LABORALES"/>
    <s v="Nación"/>
    <x v="0"/>
    <s v="CSF"/>
    <n v="753900"/>
    <n v="0"/>
    <n v="7539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1"/>
    <s v="PENSIONES"/>
    <s v="Nación"/>
    <x v="0"/>
    <s v="CSF"/>
    <n v="6927100"/>
    <n v="0"/>
    <n v="69271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6"/>
    <s v="SALUD"/>
    <s v="Nación"/>
    <x v="0"/>
    <s v="CSF"/>
    <n v="4894800"/>
    <n v="0"/>
    <n v="48948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3"/>
    <s v="APORTES AL SENA"/>
    <s v="Nación"/>
    <x v="0"/>
    <s v="CSF"/>
    <n v="2514800"/>
    <n v="0"/>
    <n v="25148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420"/>
    <n v="44020"/>
    <d v="2020-07-08T19:32:00"/>
    <s v="Gasto"/>
    <s v="Generado"/>
    <n v="200"/>
    <x v="3"/>
    <x v="27"/>
    <s v="ADQUISICIÓN DE BIENES Y SERVICIOS - SEDES MANTENIDAS - FORTALECIMIENTO DE LA INFRAESTRUCTURA FÍSICA DEL IGAC A NIVEL  NACIONAL"/>
    <s v="Nación"/>
    <x v="0"/>
    <s v="CSF"/>
    <n v="2320500"/>
    <n v="0"/>
    <n v="2320500"/>
    <n v="2320500"/>
    <s v="ADQUISICIÓN E INSTALACIÓN DE DIVISIONES EN VIDRIO LAMINADO 3+3 INCOLORO, CON ESTRUCTURA EN ALUMINIO PARA LA ADECUACIÓN DE LAS VENTANILLAS DE ATENCIÓN AL USUARIO PARA LA DIRECCIÓN TERRITORIAL TOLIMA"/>
    <n v="3420"/>
    <s v="-0"/>
    <s v="-0"/>
    <s v="-0"/>
    <s v="-0"/>
    <n v="0"/>
    <x v="1"/>
  </r>
  <r>
    <n v="3520"/>
    <n v="44036"/>
    <d v="2020-07-24T18:30:00"/>
    <s v="Gasto"/>
    <s v="Con Compromiso"/>
    <n v="21"/>
    <x v="27"/>
    <x v="6"/>
    <s v="BONIFICACIÓN POR SERVICIOS PRESTADOS"/>
    <s v="Nación"/>
    <x v="0"/>
    <s v="CSF"/>
    <n v="2566842"/>
    <n v="0"/>
    <n v="2566842"/>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4"/>
    <s v="SUELDO BÁSICO"/>
    <s v="Nación"/>
    <x v="0"/>
    <s v="CSF"/>
    <n v="45049943"/>
    <n v="0"/>
    <n v="45049943"/>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3"/>
    <s v="SUBSIDIO DE ALIMENTACIÓN"/>
    <s v="Nación"/>
    <x v="0"/>
    <s v="CSF"/>
    <n v="1255862"/>
    <n v="0"/>
    <n v="1255862"/>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28"/>
    <s v="AUXILIO DE CONECTIVIDAD DIGITAL "/>
    <s v="Nación"/>
    <x v="0"/>
    <s v="CSF"/>
    <n v="1748518"/>
    <n v="0"/>
    <n v="1748518"/>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8"/>
    <s v="PRIMA TÉCNICA NO SALARIAL"/>
    <s v="Nación"/>
    <x v="0"/>
    <s v="CSF"/>
    <n v="2354967"/>
    <n v="0"/>
    <n v="2354967"/>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21"/>
    <s v="INCAPACIDADES (NO DE PENSIONES)"/>
    <s v="Nación"/>
    <x v="0"/>
    <s v="CSF"/>
    <n v="922804"/>
    <n v="0"/>
    <n v="922804"/>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620"/>
    <n v="44039"/>
    <d v="2020-07-27T16:07:00"/>
    <s v="Gasto"/>
    <s v="Con Compromiso"/>
    <n v="21"/>
    <x v="27"/>
    <x v="16"/>
    <s v="SALUD"/>
    <s v="Nación"/>
    <x v="0"/>
    <s v="CSF"/>
    <n v="4419700"/>
    <n v="0"/>
    <n v="44197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5"/>
    <s v="APORTES AL ICBF"/>
    <s v="Nación"/>
    <x v="0"/>
    <s v="CSF"/>
    <n v="1624000"/>
    <n v="0"/>
    <n v="16240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4"/>
    <s v="CAJAS DE COMPENSACIÓN FAMILIAR"/>
    <s v="Nación"/>
    <x v="0"/>
    <s v="CSF"/>
    <n v="2164400"/>
    <n v="0"/>
    <n v="21644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3"/>
    <s v="APORTES AL SENA"/>
    <s v="Nación"/>
    <x v="0"/>
    <s v="CSF"/>
    <n v="1082600"/>
    <n v="0"/>
    <n v="10826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2"/>
    <s v="APORTES GENERALES AL SISTEMA DE RIESGOS LABORALES"/>
    <s v="Nación"/>
    <x v="0"/>
    <s v="CSF"/>
    <n v="650000"/>
    <n v="0"/>
    <n v="6500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1"/>
    <s v="PENSIONES"/>
    <s v="Nación"/>
    <x v="0"/>
    <s v="CSF"/>
    <n v="6239200"/>
    <n v="0"/>
    <n v="62392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720"/>
    <n v="44042"/>
    <d v="2020-07-30T10:00:00"/>
    <s v="Gasto"/>
    <s v="Generado"/>
    <n v="510"/>
    <x v="2"/>
    <x v="23"/>
    <s v="ADQUISICIÓN DE BIENES Y SERVICIOS - SERVICIO DE AVALÚOS - ACTUALIZACIÓN  Y GESTIÓN CATASTRAL  NACIONAL"/>
    <s v="Propios"/>
    <x v="1"/>
    <s v="CSF"/>
    <n v="31807890"/>
    <n v="0"/>
    <n v="31807890"/>
    <n v="31807890"/>
    <s v="PRESTACIÓN DE SERVICIOS PROFESIONALES PARA REALIZAR EL CONTROL DE CALIDAD A LOS INFORMES DE AVALÚOS COMERCIALES, ASÍ COMO REALIZAR AVALÚOS A BIENES INMUEBLES URBANOS Y RURALES, SOLICITADOS POR LA LA DIRECCIÓN TERRITORIAL TOLIMA SUGÚN PAA APROBADO Y C"/>
    <n v="3720"/>
    <s v="-0"/>
    <s v="-0"/>
    <s v="-0"/>
    <s v="-0"/>
    <n v="0"/>
    <x v="1"/>
  </r>
  <r>
    <n v="3820"/>
    <n v="44042"/>
    <d v="2020-07-30T10:47:00"/>
    <s v="Gasto"/>
    <s v="Generado"/>
    <n v="510"/>
    <x v="2"/>
    <x v="23"/>
    <s v="ADQUISICIÓN DE BIENES Y SERVICIOS - SERVICIO DE AVALÚOS - ACTUALIZACIÓN  Y GESTIÓN CATASTRAL  NACIONAL"/>
    <s v="Propios"/>
    <x v="1"/>
    <s v="CSF"/>
    <n v="3000000"/>
    <n v="0"/>
    <n v="3000000"/>
    <n v="3000000"/>
    <s v="GASTOS DE MANUTENCIÓN, ALOJAMIENTO Y TRANSPORTE DE LOS CONTRATISTAS DEL PROYECTO DE AVALÚOS SEGÚN PAA APROBADO Y CIRCULAR CI22 05/03/2020"/>
    <n v="3820"/>
    <s v="-0"/>
    <s v="-0"/>
    <s v="-0"/>
    <s v="-0"/>
    <n v="0"/>
    <x v="1"/>
  </r>
  <r>
    <n v="3920"/>
    <n v="44042"/>
    <d v="2020-07-30T17:26:00"/>
    <s v="Gasto"/>
    <s v="Generado"/>
    <n v="21"/>
    <x v="27"/>
    <x v="17"/>
    <s v="OTROS SERVICIOS PROFESIONALES, CIENTÍFICOS Y TÉCNICOS"/>
    <s v="Nación"/>
    <x v="0"/>
    <s v="CSF"/>
    <n v="210405"/>
    <n v="0"/>
    <n v="210405"/>
    <n v="210405"/>
    <s v="REVISIÓN TECNOMECÁNICA CAMIONETA DE PLACAS OGL069 MARCA NISSAN FRONTIER DE LA TERRITORIAL TOLIMA."/>
    <n v="3920"/>
    <s v="-0"/>
    <s v="-0"/>
    <s v="-0"/>
    <s v="-0"/>
    <n v="0"/>
    <x v="0"/>
  </r>
  <r>
    <n v="120"/>
    <n v="43839"/>
    <d v="2020-01-09T15:07:00"/>
    <s v="Gasto"/>
    <s v="Con Compromiso"/>
    <n v="22"/>
    <x v="28"/>
    <x v="2"/>
    <s v="SERVICIOS DE ALCANTARILLADO, RECOLECCIÓN, TRATAMIENTO Y DISPOSICIÓN DE DESECHOS Y OTROS SERVICIOS DE SANEAMIENTO AMBIENTAL"/>
    <s v="Nación"/>
    <x v="0"/>
    <s v="CSF"/>
    <n v="1700000"/>
    <n v="0"/>
    <n v="1700000"/>
    <n v="481200"/>
    <s v="CDP PARA PAGO SERVICIOS PUBLICOS TVALLE  VIGENCIA 2020, SEGUN ASIGNACION PPTAL AUTORIZADA POR GIT SERVICIOS ADMINISTRATIVOS DEL 07 ENERO/20 "/>
    <n v="120"/>
    <s v="120, 220, 320, 420, 820, 920, 1020, 1120, 1320, 1420, 2520, 2620, 2920, 3020, 4320, 5520, 5620, 5720, 6220, 6620, 6720, 6820, 6920, 7420, 7820, 7920, 8020, 8120, 8520, 8620, 8720, 8820, 8920, 9120, 9520, 9620, 9720, 9820 "/>
    <s v="120, 220, 320, 520, 620, 720, 820, 1020, 1220, 2620, 2720, 3020, 3120, 3520, 4020, 4120, 4220, 4520, 6420, 6520, 6620, 6720, 6820, 8520, 8620, 8720, 8820, 10720, 10820, 10920, 11020, 11120, 13020, 13120, 13220, 13320 "/>
    <s v="120, 220, 320, 8020, 8120, 8220, 8320, 8520, 8620, 15920, 16020, 16320, 25520, 26020, 26120, 26220, 31920, 34920, 35120, 35220, 43420, 50020, 50120, 50220, 57420, 59320, 59420, 59520, 59620, 59720, 68720, 68820, 68920, 69020 "/>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
    <n v="0"/>
    <x v="0"/>
  </r>
  <r>
    <n v="120"/>
    <n v="43839"/>
    <d v="2020-01-09T15:07:00"/>
    <s v="Gasto"/>
    <s v="Con Compromiso"/>
    <n v="22"/>
    <x v="28"/>
    <x v="0"/>
    <s v="SERVICIOS DE DISTRIBUCIÓN DE ELECTRICIDAD, GAS Y AGUA (POR CUENTA PROPIA)"/>
    <s v="Nación"/>
    <x v="0"/>
    <s v="CSF"/>
    <n v="45000000"/>
    <n v="0"/>
    <n v="45000000"/>
    <n v="11077013"/>
    <s v="CDP PARA PAGO SERVICIOS PUBLICOS TVALLE  VIGENCIA 2020, SEGUN ASIGNACION PPTAL AUTORIZADA POR GIT SERVICIOS ADMINISTRATIVOS DEL 07 ENERO/20 "/>
    <n v="120"/>
    <s v="120, 220, 320, 420, 820, 920, 1020, 1120, 1320, 1420, 2520, 2620, 2920, 3020, 4320, 5520, 5620, 5720, 6220, 6620, 6720, 6820, 6920, 7420, 7820, 7920, 8020, 8120, 8520, 8620, 8720, 8820, 8920, 9120, 9520, 9620, 9720, 9820 "/>
    <s v="120, 220, 320, 520, 620, 720, 820, 1020, 1220, 2620, 2720, 3020, 3120, 3520, 4020, 4120, 4220, 4520, 6420, 6520, 6620, 6720, 6820, 8520, 8620, 8720, 8820, 10720, 10820, 10920, 11020, 11120, 13020, 13120, 13220, 13320 "/>
    <s v="120, 220, 320, 8020, 8120, 8220, 8320, 8520, 8620, 15920, 16020, 16320, 25520, 26020, 26120, 26220, 31920, 34920, 35120, 35220, 43420, 50020, 50120, 50220, 57420, 59320, 59420, 59520, 59620, 59720, 68720, 68820, 68920, 69020 "/>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
    <n v="0"/>
    <x v="0"/>
  </r>
  <r>
    <n v="120"/>
    <n v="43839"/>
    <d v="2020-01-09T15:07:00"/>
    <s v="Gasto"/>
    <s v="Con Compromiso"/>
    <n v="22"/>
    <x v="28"/>
    <x v="1"/>
    <s v="SERVICIOS DE TELECOMUNICACIONES, TRANSMISIÓN Y SUMINISTRO DE INFORMACIÓN"/>
    <s v="Nación"/>
    <x v="0"/>
    <s v="CSF"/>
    <n v="4000000"/>
    <n v="0"/>
    <n v="4000000"/>
    <n v="1729926"/>
    <s v="CDP PARA PAGO SERVICIOS PUBLICOS TVALLE  VIGENCIA 2020, SEGUN ASIGNACION PPTAL AUTORIZADA POR GIT SERVICIOS ADMINISTRATIVOS DEL 07 ENERO/20 "/>
    <n v="120"/>
    <s v="120, 220, 320, 420, 820, 920, 1020, 1120, 1320, 1420, 2520, 2620, 2920, 3020, 4320, 5520, 5620, 5720, 6220, 6620, 6720, 6820, 6920, 7420, 7820, 7920, 8020, 8120, 8520, 8620, 8720, 8820, 8920, 9120, 9520, 9620, 9720, 9820 "/>
    <s v="120, 220, 320, 520, 620, 720, 820, 1020, 1220, 2620, 2720, 3020, 3120, 3520, 4020, 4120, 4220, 4520, 6420, 6520, 6620, 6720, 6820, 8520, 8620, 8720, 8820, 10720, 10820, 10920, 11020, 11120, 13020, 13120, 13220, 13320 "/>
    <s v="120, 220, 320, 8020, 8120, 8220, 8320, 8520, 8620, 15920, 16020, 16320, 25520, 26020, 26120, 26220, 31920, 34920, 35120, 35220, 43420, 50020, 50120, 50220, 57420, 59320, 59420, 59520, 59620, 59720, 68720, 68820, 68920, 69020 "/>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
    <n v="0"/>
    <x v="0"/>
  </r>
  <r>
    <n v="220"/>
    <n v="43852"/>
    <d v="2020-01-22T13:43:00"/>
    <s v="Gasto"/>
    <s v="Con Compromiso"/>
    <n v="22"/>
    <x v="28"/>
    <x v="3"/>
    <s v="SUBSIDIO DE ALIMENTACIÓN"/>
    <s v="Nación"/>
    <x v="0"/>
    <s v="CSF"/>
    <n v="1819268"/>
    <n v="0"/>
    <n v="1819268"/>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21"/>
    <s v="INCAPACIDADES (NO DE PENSIONES)"/>
    <s v="Nación"/>
    <x v="0"/>
    <s v="CSF"/>
    <n v="14855"/>
    <n v="0"/>
    <n v="14855"/>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6"/>
    <s v="BONIFICACIÓN POR SERVICIOS PRESTADOS"/>
    <s v="Nación"/>
    <x v="0"/>
    <s v="CSF"/>
    <n v="4149143"/>
    <n v="0"/>
    <n v="4149143"/>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5"/>
    <s v="AUXILIO DE TRANSPORTE "/>
    <s v="Nación"/>
    <x v="0"/>
    <s v="CSF"/>
    <n v="2666766"/>
    <n v="0"/>
    <n v="2666766"/>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7"/>
    <s v="PRIMA DE VACACIONES"/>
    <s v="Nación"/>
    <x v="0"/>
    <s v="CSF"/>
    <n v="2583971"/>
    <n v="0"/>
    <n v="2583971"/>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9"/>
    <s v="BONIFICACIÓN ESPECIAL DE RECREACIÓN"/>
    <s v="Nación"/>
    <x v="0"/>
    <s v="CSF"/>
    <n v="180130"/>
    <n v="0"/>
    <n v="180130"/>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4"/>
    <s v="SUELDO BÁSICO"/>
    <s v="Nación"/>
    <x v="0"/>
    <s v="CSF"/>
    <n v="69548465"/>
    <n v="0"/>
    <n v="69548465"/>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10"/>
    <s v="SUELDO DE VACACIONES"/>
    <s v="Nación"/>
    <x v="0"/>
    <s v="CSF"/>
    <n v="2412678"/>
    <n v="0"/>
    <n v="2412678"/>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320"/>
    <n v="43852"/>
    <d v="2020-01-22T15:30:00"/>
    <s v="Gasto"/>
    <s v="Con Compromiso"/>
    <n v="22"/>
    <x v="28"/>
    <x v="16"/>
    <s v="SALUD"/>
    <s v="Nación"/>
    <x v="0"/>
    <s v="CSF"/>
    <n v="7275100"/>
    <n v="0"/>
    <n v="72751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2"/>
    <s v="APORTES GENERALES AL SISTEMA DE RIESGOS LABORALES"/>
    <s v="Nación"/>
    <x v="0"/>
    <s v="CSF"/>
    <n v="1037800"/>
    <n v="0"/>
    <n v="10378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3"/>
    <s v="APORTES AL SENA"/>
    <s v="Nación"/>
    <x v="0"/>
    <s v="CSF"/>
    <n v="2504800"/>
    <n v="0"/>
    <n v="25048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1"/>
    <s v="PENSIONES"/>
    <s v="Nación"/>
    <x v="0"/>
    <s v="CSF"/>
    <n v="10270100"/>
    <n v="0"/>
    <n v="102701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4"/>
    <s v="CAJAS DE COMPENSACIÓN FAMILIAR"/>
    <s v="Nación"/>
    <x v="0"/>
    <s v="CSF"/>
    <n v="5006900"/>
    <n v="0"/>
    <n v="50069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5"/>
    <s v="APORTES AL ICBF"/>
    <s v="Nación"/>
    <x v="0"/>
    <s v="CSF"/>
    <n v="3756000"/>
    <n v="0"/>
    <n v="37560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420"/>
    <n v="43872"/>
    <d v="2020-02-11T09:20:00"/>
    <s v="Gasto"/>
    <s v="Con Compromiso"/>
    <n v="22"/>
    <x v="28"/>
    <x v="34"/>
    <s v="SERVICIOS INMOBILIARIOS"/>
    <s v="Propios"/>
    <x v="1"/>
    <s v="CSF"/>
    <n v="55584900"/>
    <n v="0"/>
    <n v="55584900"/>
    <n v="0"/>
    <s v="CDP PARA PAGO ARRENDAMIENTO UOC DE PALMIRA POR 10 MESES VIGENCIA 2020"/>
    <n v="420"/>
    <s v="2320 "/>
    <s v="3620 "/>
    <s v="25620, 25920, 34220, 44020, 57520, 66920 "/>
    <s v="73393320, 73405620, 84066820, 106044420, 132428920, 162400020, 198970020 "/>
    <n v="0"/>
    <x v="0"/>
  </r>
  <r>
    <n v="520"/>
    <n v="43872"/>
    <d v="2020-02-11T14:05:00"/>
    <s v="Gasto"/>
    <s v="Con Compromiso"/>
    <n v="22"/>
    <x v="28"/>
    <x v="18"/>
    <s v="SERVICIOS DE TRANSPORTE DE PASAJEROS"/>
    <s v="Nación"/>
    <x v="0"/>
    <s v="CSF"/>
    <n v="78400"/>
    <n v="0"/>
    <n v="78400"/>
    <n v="0"/>
    <s v="CDP PARA VIATICOS Y GASTOS DE VIAJE COMISION DIRECTOR TERRITORIAL A SEDE CENTRAL "/>
    <n v="520"/>
    <s v="1220 "/>
    <s v="920 "/>
    <s v="8420 "/>
    <s v="23878620 "/>
    <n v="0"/>
    <x v="0"/>
  </r>
  <r>
    <n v="520"/>
    <n v="43872"/>
    <d v="2020-02-11T14:05:00"/>
    <s v="Gasto"/>
    <s v="Con Compromiso"/>
    <n v="22"/>
    <x v="28"/>
    <x v="19"/>
    <s v="VIÁTICOS DE LOS FUNCIONARIOS EN COMISIÓN"/>
    <s v="Nación"/>
    <x v="0"/>
    <s v="CSF"/>
    <n v="258320"/>
    <n v="0"/>
    <n v="258320"/>
    <n v="0"/>
    <s v="CDP PARA VIATICOS Y GASTOS DE VIAJE COMISION DIRECTOR TERRITORIAL A SEDE CENTRAL "/>
    <n v="520"/>
    <s v="1220 "/>
    <s v="920 "/>
    <s v="8420 "/>
    <s v="23878620 "/>
    <n v="0"/>
    <x v="0"/>
  </r>
  <r>
    <n v="620"/>
    <n v="43872"/>
    <d v="2020-02-11T15:09:00"/>
    <s v="Gasto"/>
    <s v="Con Compromiso"/>
    <n v="22"/>
    <x v="28"/>
    <x v="20"/>
    <s v="IMPUESTO DE INDUSTRIA Y COMERCIO"/>
    <s v="Propios"/>
    <x v="1"/>
    <s v="CSF"/>
    <n v="4320000"/>
    <n v="-749000"/>
    <n v="3571000"/>
    <n v="0"/>
    <s v="SCDP PARA PAGO DECLARACIONES DE INDUSTRIA Y COMERCIO CORRESPONDIENTE A LA VIGENCIA 2019 PARA LA TVALLE Y LAS UOC DE BUENAVENTURA, BUGA, TULUA, CARTAGO Y PALMIRA "/>
    <n v="620"/>
    <s v="2220, 3720, 3820, 3920, 4020, 4120, 5920 "/>
    <s v="1820, 3220, 3320, 3420, 3720, 4320 "/>
    <s v="15620, 15720, 25220, 25320, 25420, 25720, 26320 "/>
    <s v="37609820, 40830020, 70214120, 70230320, 70246220, 73534520, 94234220 "/>
    <n v="0"/>
    <x v="0"/>
  </r>
  <r>
    <n v="720"/>
    <n v="43874"/>
    <d v="2020-02-13T09:39:00"/>
    <s v="Gasto"/>
    <s v="Con Compromiso"/>
    <n v="500"/>
    <x v="1"/>
    <x v="22"/>
    <s v="ADQUISICIÓN DE BIENES Y SERVICIOS - SERVICIO DE INFORMACIÓN CATASTRAL - ACTUALIZACIÓN  Y GESTIÓN CATASTRAL  NACIONAL"/>
    <s v="Nación"/>
    <x v="0"/>
    <s v="CSF"/>
    <n v="0"/>
    <n v="7400752"/>
    <n v="7400752"/>
    <n v="7400752"/>
    <s v="CDP PARA VIATICOS PROCESO DE CONSERVACION"/>
    <n v="720"/>
    <s v="1820, 1920, 2020, 2120 "/>
    <s v="1320, 1520, 1620, 1720 "/>
    <s v="15220, 15320, 15420, 15520 "/>
    <s v="35720120, 35728120, 35736320, 35746220 "/>
    <n v="0"/>
    <x v="1"/>
  </r>
  <r>
    <n v="720"/>
    <n v="43874"/>
    <d v="2020-02-13T09:39:00"/>
    <s v="Gasto"/>
    <s v="Con Compromiso"/>
    <n v="500"/>
    <x v="1"/>
    <x v="22"/>
    <s v="ADQUISICIÓN DE BIENES Y SERVICIOS - SERVICIO DE INFORMACIÓN CATASTRAL - ACTUALIZACIÓN  Y GESTIÓN CATASTRAL  NACIONAL"/>
    <s v="Nación"/>
    <x v="2"/>
    <s v="CSF"/>
    <n v="49837000"/>
    <n v="0"/>
    <n v="49837000"/>
    <n v="48993417"/>
    <s v="CDP PARA VIATICOS PROCESO DE CONSERVACION"/>
    <n v="720"/>
    <s v="1820, 1920, 2020, 2120 "/>
    <s v="1320, 1520, 1620, 1720 "/>
    <s v="15220, 15320, 15420, 15520 "/>
    <s v="35720120, 35728120, 35736320, 35746220 "/>
    <n v="0"/>
    <x v="1"/>
  </r>
  <r>
    <n v="820"/>
    <n v="43874"/>
    <d v="2020-02-13T09:43:00"/>
    <s v="Gasto"/>
    <s v="Generado"/>
    <n v="500"/>
    <x v="1"/>
    <x v="22"/>
    <s v="ADQUISICIÓN DE BIENES Y SERVICIOS - SERVICIO DE INFORMACIÓN CATASTRAL - ACTUALIZACIÓN  Y GESTIÓN CATASTRAL  NACIONAL"/>
    <s v="Nación"/>
    <x v="2"/>
    <s v="CSF"/>
    <n v="3000000"/>
    <n v="3684210"/>
    <n v="6684210"/>
    <n v="6684210"/>
    <s v="CDP PARA VIATICOS PROCESO POLITICA DE TIERRAS Y LEY DE VICTIMAS"/>
    <n v="820"/>
    <s v="-0"/>
    <s v="-0"/>
    <s v="-0"/>
    <s v="-0"/>
    <n v="0"/>
    <x v="1"/>
  </r>
  <r>
    <n v="920"/>
    <n v="43874"/>
    <d v="2020-02-13T09:47:00"/>
    <s v="Gasto"/>
    <s v="Con Compromiso"/>
    <n v="510"/>
    <x v="2"/>
    <x v="23"/>
    <s v="ADQUISICIÓN DE BIENES Y SERVICIOS - SERVICIO DE AVALÚOS - ACTUALIZACIÓN  Y GESTIÓN CATASTRAL  NACIONAL"/>
    <s v="Propios"/>
    <x v="1"/>
    <s v="CSF"/>
    <n v="2000000"/>
    <n v="0"/>
    <n v="2000000"/>
    <n v="1492268"/>
    <s v="CDP PARA VIATICOS PROCESO DE AVALUOS"/>
    <n v="920"/>
    <s v="2720, 2820 "/>
    <s v="2820, 2920 "/>
    <s v="16120, 16220 "/>
    <s v="54090120, 54091720 "/>
    <m/>
    <x v="1"/>
  </r>
  <r>
    <n v="1020"/>
    <n v="43878"/>
    <d v="2020-02-17T09:00:00"/>
    <s v="Gasto"/>
    <s v="Con Compromiso"/>
    <n v="22"/>
    <x v="28"/>
    <x v="24"/>
    <s v="IMPUESTO PREDIAL Y SOBRETASA AMBIENTAL"/>
    <s v="Nación"/>
    <x v="0"/>
    <s v="CSF"/>
    <n v="30515000"/>
    <n v="0"/>
    <n v="30515000"/>
    <n v="0"/>
    <s v="CDP PARA PAGO IMPUESTO PREDIAL CORRESPONDIENTE A LA TVALLE VIGENCIA 2020"/>
    <n v="1020"/>
    <s v="2420 "/>
    <s v="2120 "/>
    <s v="15820 "/>
    <s v="41886220 "/>
    <n v="0"/>
    <x v="0"/>
  </r>
  <r>
    <n v="1120"/>
    <n v="43881"/>
    <d v="2020-02-20T15:24:00"/>
    <s v="Gasto"/>
    <s v="Con Compromiso"/>
    <n v="22"/>
    <x v="28"/>
    <x v="3"/>
    <s v="SUBSIDIO DE ALIMENTACIÓN"/>
    <s v="Nación"/>
    <x v="0"/>
    <s v="CSF"/>
    <n v="2112700"/>
    <n v="0"/>
    <n v="2112700"/>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7"/>
    <s v="PRIMA DE VACACIONES"/>
    <s v="Nación"/>
    <x v="0"/>
    <s v="CSF"/>
    <n v="1624516"/>
    <n v="0"/>
    <n v="1624516"/>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4"/>
    <s v="SUELDO BÁSICO"/>
    <s v="Nación"/>
    <x v="0"/>
    <s v="CSF"/>
    <n v="79476264"/>
    <n v="0"/>
    <n v="79476264"/>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5"/>
    <s v="AUXILIO DE TRANSPORTE "/>
    <s v="Nación"/>
    <x v="0"/>
    <s v="CSF"/>
    <n v="3147332"/>
    <n v="0"/>
    <n v="3147332"/>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6"/>
    <s v="BONIFICACIÓN POR SERVICIOS PRESTADOS"/>
    <s v="Nación"/>
    <x v="0"/>
    <s v="CSF"/>
    <n v="1327661"/>
    <n v="0"/>
    <n v="1327661"/>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10"/>
    <s v="SUELDO DE VACACIONES"/>
    <s v="Nación"/>
    <x v="0"/>
    <s v="CSF"/>
    <n v="1588416"/>
    <n v="0"/>
    <n v="1588416"/>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9"/>
    <s v="BONIFICACIÓN ESPECIAL DE RECREACIÓN"/>
    <s v="Nación"/>
    <x v="0"/>
    <s v="CSF"/>
    <n v="129234"/>
    <n v="0"/>
    <n v="129234"/>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220"/>
    <n v="43882"/>
    <d v="2020-02-21T09:51:00"/>
    <s v="Gasto"/>
    <s v="Con Compromiso"/>
    <n v="22"/>
    <x v="28"/>
    <x v="16"/>
    <s v="SALUD"/>
    <s v="Nación"/>
    <x v="0"/>
    <s v="CSF"/>
    <n v="7028700"/>
    <n v="0"/>
    <n v="70287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5"/>
    <s v="APORTES AL ICBF"/>
    <s v="Nación"/>
    <x v="0"/>
    <s v="CSF"/>
    <n v="2689200"/>
    <n v="0"/>
    <n v="26892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4"/>
    <s v="CAJAS DE COMPENSACIÓN FAMILIAR"/>
    <s v="Nación"/>
    <x v="0"/>
    <s v="CSF"/>
    <n v="3584400"/>
    <n v="0"/>
    <n v="35844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2"/>
    <s v="APORTES GENERALES AL SISTEMA DE RIESGOS LABORALES"/>
    <s v="Nación"/>
    <x v="0"/>
    <s v="CSF"/>
    <n v="1220700"/>
    <n v="0"/>
    <n v="12207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1"/>
    <s v="PENSIONES"/>
    <s v="Nación"/>
    <x v="0"/>
    <s v="CSF"/>
    <n v="9923000"/>
    <n v="0"/>
    <n v="99230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3"/>
    <s v="APORTES AL SENA"/>
    <s v="Nación"/>
    <x v="0"/>
    <s v="CSF"/>
    <n v="1792900"/>
    <n v="0"/>
    <n v="17929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320"/>
    <n v="43894"/>
    <d v="2020-03-04T11:03:00"/>
    <s v="Gasto"/>
    <s v="Generado"/>
    <n v="500"/>
    <x v="1"/>
    <x v="22"/>
    <s v="ADQUISICIÓN DE BIENES Y SERVICIOS - SERVICIO DE INFORMACIÓN CATASTRAL - ACTUALIZACIÓN  Y GESTIÓN CATASTRAL  NACIONAL"/>
    <s v="Nación"/>
    <x v="0"/>
    <s v="CSF"/>
    <n v="163820880"/>
    <n v="-36311422"/>
    <n v="127509458"/>
    <n v="127509458"/>
    <s v="CDP PARA PRESTACION DE SERVICIOS PERSONALES PARA REALIZAR ACTIVIDADES DE RECONOCIMIENTO PREDIAL URBANO Y RURAL PARA LA ATENCION DE TRAMITES EN LOS PROCESOS CATASTRALES DE LA DIRECCION TERRITORIAL VALLE Y SUS UOC."/>
    <n v="1320"/>
    <s v="-0"/>
    <s v="-0"/>
    <s v="-0"/>
    <s v="-0"/>
    <n v="0"/>
    <x v="1"/>
  </r>
  <r>
    <n v="1420"/>
    <n v="43894"/>
    <d v="2020-03-04T11:09:00"/>
    <s v="Gasto"/>
    <s v="Con Compromiso"/>
    <n v="500"/>
    <x v="1"/>
    <x v="22"/>
    <s v="ADQUISICIÓN DE BIENES Y SERVICIOS - SERVICIO DE INFORMACIÓN CATASTRAL - ACTUALIZACIÓN  Y GESTIÓN CATASTRAL  NACIONAL"/>
    <s v="Nación"/>
    <x v="0"/>
    <s v="CSF"/>
    <n v="118921824"/>
    <n v="0"/>
    <n v="118921824"/>
    <n v="0"/>
    <s v="CDP PARA PRESTACION DE SERVICIOS PERSONALES PARA REALIZAR ACTIVIDADES DE APOYO OPERATIVO EN LOS PROCESOS CATASTRALES EN LA DIRECCION TERRITORIAL VALLE Y SUS UOC."/>
    <n v="1420"/>
    <s v="4420, 4520, 4620, 4720, 4820, 4920, 5020, 5220 "/>
    <s v="4620, 4720, 4820, 4920, 5020, 5120, 5220, 5920 "/>
    <s v="33420, 33520, 33620, 33720, 33820, 33920, 34020, 34520, 43620, 43720, 43820, 44320, 44420, 44820, 44920, 45020, 57620, 57920, 58020, 58420, 58720, 59020, 59120, 59220, 67220, 67320, 67520, 67920, 68120, 68320, 68420, 68520 "/>
    <s v="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
    <n v="0"/>
    <x v="1"/>
  </r>
  <r>
    <n v="1520"/>
    <n v="43894"/>
    <d v="2020-03-04T11:15:00"/>
    <s v="Gasto"/>
    <s v="Con Compromiso"/>
    <n v="500"/>
    <x v="1"/>
    <x v="22"/>
    <s v="ADQUISICIÓN DE BIENES Y SERVICIOS - SERVICIO DE INFORMACIÓN CATASTRAL - ACTUALIZACIÓN  Y GESTIÓN CATASTRAL  NACIONAL"/>
    <s v="Nación"/>
    <x v="0"/>
    <s v="CSF"/>
    <n v="31500000"/>
    <n v="0"/>
    <n v="31500000"/>
    <n v="0"/>
    <s v="SCDP PARA PRESTACION DE SERVICIOS PERSONALES PARA REALIZAR LAS ACTIVIDADES DE CONTROL Y VERIFICACION A LOS TRAMITES DEL PROCESO DE CONSERVACION CATASTRAL EN LA DIRECCION TERRITORIAL VALLE Y SUS UOC."/>
    <n v="1520"/>
    <s v="5120 "/>
    <s v="6120 "/>
    <s v="34620, 44520, 57720, 68020 "/>
    <s v="108756820, 135992620, 170223020, 207704020 "/>
    <n v="0"/>
    <x v="1"/>
  </r>
  <r>
    <n v="1620"/>
    <n v="43894"/>
    <d v="2020-03-04T11:22:00"/>
    <s v="Gasto"/>
    <s v="Con Compromiso"/>
    <n v="500"/>
    <x v="1"/>
    <x v="22"/>
    <s v="ADQUISICIÓN DE BIENES Y SERVICIOS - SERVICIO DE INFORMACIÓN CATASTRAL - ACTUALIZACIÓN  Y GESTIÓN CATASTRAL  NACIONAL"/>
    <s v="Nación"/>
    <x v="0"/>
    <s v="CSF"/>
    <n v="36667836"/>
    <n v="0"/>
    <n v="36667836"/>
    <n v="0"/>
    <s v="CDP PARA PRESTACION DE SERVICIOS DE APOYO A LA GESTION EN VENTANILLA PARA ATENCION AL PUBLICO EN LOS  PROCESOS CATASTRALES DE LA DIRECCION TERRITORIAL VALLE Y SUS UOC."/>
    <n v="1620"/>
    <s v="5320, 5420 "/>
    <s v="5820, 6220 "/>
    <s v="34420, 34720, 43920, 44720, 58120, 58520, 67120, 67820 "/>
    <s v="106062820, 108758320, 134949220, 136001220, 170196820, 170206720, 207629620, 207688620 "/>
    <n v="0"/>
    <x v="1"/>
  </r>
  <r>
    <n v="1720"/>
    <n v="43894"/>
    <d v="2020-03-04T11:27:00"/>
    <s v="Gasto"/>
    <s v="Con Compromiso"/>
    <n v="500"/>
    <x v="1"/>
    <x v="22"/>
    <s v="ADQUISICIÓN DE BIENES Y SERVICIOS - SERVICIO DE INFORMACIÓN CATASTRAL - ACTUALIZACIÓN  Y GESTIÓN CATASTRAL  NACIONAL"/>
    <s v="Nación"/>
    <x v="0"/>
    <s v="CSF"/>
    <n v="18333918"/>
    <n v="0"/>
    <n v="18333918"/>
    <n v="0"/>
    <s v="CDP PARA PRESTACION DE SERVICIOS DE APOYO A LA GESTION DESARROLLADA EN PROCESOS CATASTRALES DE LA TERRITORIAL VALLE Y SUS UOC."/>
    <n v="1720"/>
    <s v="3220 "/>
    <s v="5720 "/>
    <s v="34320, 43520, 57820, 67420 "/>
    <s v="106046020, 134939120, 170220220, 207670520 "/>
    <n v="0"/>
    <x v="1"/>
  </r>
  <r>
    <n v="1820"/>
    <n v="43894"/>
    <d v="2020-03-04T11:35:00"/>
    <s v="Gasto"/>
    <s v="Con Compromiso"/>
    <n v="500"/>
    <x v="1"/>
    <x v="22"/>
    <s v="ADQUISICIÓN DE BIENES Y SERVICIOS - SERVICIO DE INFORMACIÓN CATASTRAL - ACTUALIZACIÓN  Y GESTIÓN CATASTRAL  NACIONAL"/>
    <s v="Nación"/>
    <x v="0"/>
    <s v="CSF"/>
    <n v="31807890"/>
    <n v="0"/>
    <n v="31807890"/>
    <n v="0"/>
    <s v="CDP PARA PRESTACION DE SERVICIOS PROFESIONALES PARA ATENDER DESDE EL COMPONENTE JURIDICO LAS ACTIVIDADES DE LOS PROCESOS CATASTRALES EN LA DIRECCION TERRITORIAL VALLE "/>
    <n v="1820"/>
    <s v="3120 "/>
    <s v="3820 "/>
    <s v="25820, 34120, 44120, 58220, 67020 "/>
    <s v="83187220, 106043620, 135093320, 170205020, 207625820 "/>
    <n v="0"/>
    <x v="1"/>
  </r>
  <r>
    <n v="1920"/>
    <n v="43894"/>
    <d v="2020-03-04T11:42:00"/>
    <s v="Gasto"/>
    <s v="Con Compromiso"/>
    <n v="500"/>
    <x v="1"/>
    <x v="22"/>
    <s v="ADQUISICIÓN DE BIENES Y SERVICIOS - SERVICIO DE INFORMACIÓN CATASTRAL - ACTUALIZACIÓN  Y GESTIÓN CATASTRAL  NACIONAL"/>
    <s v="Nación"/>
    <x v="2"/>
    <s v="CSF"/>
    <n v="35342100"/>
    <n v="-3534210"/>
    <n v="31807890"/>
    <n v="0"/>
    <s v="CDP PARA PRESTACION DE SERVICIOS PROFESIONALES PARA APOYAR A LA DIRECCION TERRITORIAL VALLE DEL CAUCA EN LOS REQUERIMIENTOS DEL TRAMITE ADMINISTRATIVO, JUDICIAL Y EL POSFALLO DEL PROCESO DE RESTITUCION DE TIERRAS EN EL MARCO DE LA LEY 1448 DE 2011 Y "/>
    <n v="1920"/>
    <s v="3320 "/>
    <s v="6020 "/>
    <s v="34820, 44620, 58320, 68220 "/>
    <s v="108781020, 135998120, 170201920, 207710820 "/>
    <n v="0"/>
    <x v="1"/>
  </r>
  <r>
    <n v="2020"/>
    <n v="43894"/>
    <d v="2020-03-04T11:46:00"/>
    <s v="Gasto"/>
    <s v="Generado"/>
    <n v="500"/>
    <x v="1"/>
    <x v="22"/>
    <s v="ADQUISICIÓN DE BIENES Y SERVICIOS - SERVICIO DE INFORMACIÓN CATASTRAL - ACTUALIZACIÓN  Y GESTIÓN CATASTRAL  NACIONAL"/>
    <s v="Nación"/>
    <x v="2"/>
    <s v="CSF"/>
    <n v="1000000"/>
    <n v="0"/>
    <n v="1000000"/>
    <n v="1000000"/>
    <s v="CDP VIATICOS PARA PROFESIONAL QUE  APOYA A LA DIRECCION TERRITORIAL VALLE DEL CAUCA EN LOS REQUERIMIENTOS DEL TRAMITE ADMINISTRATIVO, JUDICIAL Y EL POSFALLO DEL PROCESO DE RESTITUCION DE TIERRAS EN EL MARCO DE LA LEY 1448 DE 2011 Y LA POLITICA INTEGR"/>
    <n v="2020"/>
    <s v="4220 "/>
    <s v="-0"/>
    <s v="-0"/>
    <s v="-0"/>
    <n v="0"/>
    <x v="1"/>
  </r>
  <r>
    <n v="2120"/>
    <n v="43903"/>
    <d v="2020-03-13T16:32:00"/>
    <s v="Gasto"/>
    <s v="Generado"/>
    <n v="22"/>
    <x v="28"/>
    <x v="19"/>
    <s v="VIÁTICOS DE LOS FUNCIONARIOS EN COMISIÓN"/>
    <s v="Propios"/>
    <x v="1"/>
    <s v="CSF"/>
    <n v="781123"/>
    <n v="0"/>
    <n v="781123"/>
    <n v="781123"/>
    <s v="CDP SEGUN ASIGNACION PRESUPUESTAL PARA VIATICOS Y GASTOS DE COMISION PARA CONTADOR Y AUXILIAR ADMINISTRATIVO SEGUN MEMO IE105 A  FIN DE REALIZAR TOMA FISICA DE INVENTARIOS Y ELEMENTOS DEVOLUTIVOS DE LA UOC DE CARTAGO Y UOC DE TULUA "/>
    <n v="2120"/>
    <s v="-0"/>
    <s v="-0"/>
    <s v="-0"/>
    <s v="-0"/>
    <n v="0"/>
    <x v="0"/>
  </r>
  <r>
    <n v="2120"/>
    <n v="43903"/>
    <d v="2020-03-13T16:32:00"/>
    <s v="Gasto"/>
    <s v="Generado"/>
    <n v="22"/>
    <x v="28"/>
    <x v="18"/>
    <s v="SERVICIOS DE TRANSPORTE DE PASAJEROS"/>
    <s v="Propios"/>
    <x v="1"/>
    <s v="CSF"/>
    <n v="90000"/>
    <n v="0"/>
    <n v="90000"/>
    <n v="90000"/>
    <s v="CDP SEGUN ASIGNACION PRESUPUESTAL PARA VIATICOS Y GASTOS DE COMISION PARA CONTADOR Y AUXILIAR ADMINISTRATIVO SEGUN MEMO IE105 A  FIN DE REALIZAR TOMA FISICA DE INVENTARIOS Y ELEMENTOS DEVOLUTIVOS DE LA UOC DE CARTAGO Y UOC DE TULUA "/>
    <n v="2120"/>
    <s v="-0"/>
    <s v="-0"/>
    <s v="-0"/>
    <s v="-0"/>
    <n v="0"/>
    <x v="0"/>
  </r>
  <r>
    <n v="2220"/>
    <n v="43910"/>
    <d v="2020-03-20T13:44:00"/>
    <s v="Gasto"/>
    <s v="Con Compromiso"/>
    <n v="22"/>
    <x v="28"/>
    <x v="4"/>
    <s v="SUELDO BÁSICO"/>
    <s v="Nación"/>
    <x v="0"/>
    <s v="CSF"/>
    <n v="88138215"/>
    <n v="0"/>
    <n v="88138215"/>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3"/>
    <s v="SUBSIDIO DE ALIMENTACIÓN"/>
    <s v="Nación"/>
    <x v="0"/>
    <s v="CSF"/>
    <n v="2499044"/>
    <n v="0"/>
    <n v="2499044"/>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5"/>
    <s v="AUXILIO DE TRANSPORTE "/>
    <s v="Nación"/>
    <x v="0"/>
    <s v="CSF"/>
    <n v="3575891"/>
    <n v="0"/>
    <n v="3575891"/>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7"/>
    <s v="PRIMA DE VACACIONES"/>
    <s v="Nación"/>
    <x v="0"/>
    <s v="CSF"/>
    <n v="10685058"/>
    <n v="0"/>
    <n v="10685058"/>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10"/>
    <s v="SUELDO DE VACACIONES"/>
    <s v="Nación"/>
    <x v="0"/>
    <s v="CSF"/>
    <n v="10753660"/>
    <n v="0"/>
    <n v="10753660"/>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9"/>
    <s v="BONIFICACIÓN ESPECIAL DE RECREACIÓN"/>
    <s v="Nación"/>
    <x v="0"/>
    <s v="CSF"/>
    <n v="826200"/>
    <n v="0"/>
    <n v="826200"/>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6"/>
    <s v="BONIFICACIÓN POR SERVICIOS PRESTADOS"/>
    <s v="Nación"/>
    <x v="0"/>
    <s v="CSF"/>
    <n v="855630"/>
    <n v="0"/>
    <n v="855630"/>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320"/>
    <n v="43914"/>
    <d v="2020-03-24T17:06:00"/>
    <s v="Gasto"/>
    <s v="Con Compromiso"/>
    <n v="22"/>
    <x v="28"/>
    <x v="16"/>
    <s v="SALUD"/>
    <s v="Nación"/>
    <x v="0"/>
    <s v="CSF"/>
    <n v="7008800"/>
    <n v="0"/>
    <n v="70088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4"/>
    <s v="CAJAS DE COMPENSACIÓN FAMILIAR"/>
    <s v="Nación"/>
    <x v="0"/>
    <s v="CSF"/>
    <n v="3930600"/>
    <n v="0"/>
    <n v="39306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5"/>
    <s v="APORTES AL ICBF"/>
    <s v="Nación"/>
    <x v="0"/>
    <s v="CSF"/>
    <n v="2949100"/>
    <n v="0"/>
    <n v="29491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3"/>
    <s v="APORTES AL SENA"/>
    <s v="Nación"/>
    <x v="0"/>
    <s v="CSF"/>
    <n v="1966000"/>
    <n v="0"/>
    <n v="19660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1"/>
    <s v="PENSIONES"/>
    <s v="Nación"/>
    <x v="0"/>
    <s v="CSF"/>
    <n v="9918500"/>
    <n v="0"/>
    <n v="99185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2"/>
    <s v="APORTES GENERALES AL SISTEMA DE RIESGOS LABORALES"/>
    <s v="Nación"/>
    <x v="0"/>
    <s v="CSF"/>
    <n v="1302100"/>
    <n v="0"/>
    <n v="13021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420"/>
    <n v="43928"/>
    <d v="2020-04-07T14:59:00"/>
    <s v="Gasto"/>
    <s v="Generado"/>
    <n v="510"/>
    <x v="2"/>
    <x v="23"/>
    <s v="ADQUISICIÓN DE BIENES Y SERVICIOS - SERVICIO DE AVALÚOS - ACTUALIZACIÓN  Y GESTIÓN CATASTRAL  NACIONAL"/>
    <s v="Propios"/>
    <x v="1"/>
    <s v="CSF"/>
    <n v="31807890"/>
    <n v="-6000000"/>
    <n v="25807890"/>
    <n v="25807890"/>
    <s v="CDP PARA CONTRATACION DE PRESTACION DE SERVICIOS PROFESIONALES PARA REALIZAR EL CONTROL DE CALIDAD A LOS INFORMES DE AVALUOS COMERCIALES, ASI COMO REALIZAR AVALUOS A BIENES INMUEBLES URBANOS Y RURALES EN TODO EL PAIS"/>
    <n v="2420"/>
    <s v="-0"/>
    <s v="-0"/>
    <s v="-0"/>
    <s v="-0"/>
    <n v="0"/>
    <x v="1"/>
  </r>
  <r>
    <n v="2520"/>
    <n v="43928"/>
    <d v="2020-04-07T15:08:00"/>
    <s v="Gasto"/>
    <s v="Generado"/>
    <n v="510"/>
    <x v="2"/>
    <x v="23"/>
    <s v="ADQUISICIÓN DE BIENES Y SERVICIOS - SERVICIO DE AVALÚOS - ACTUALIZACIÓN  Y GESTIÓN CATASTRAL  NACIONAL"/>
    <s v="Propios"/>
    <x v="1"/>
    <s v="CSF"/>
    <n v="15000000"/>
    <n v="0"/>
    <n v="15000000"/>
    <n v="15000000"/>
    <s v="CDP PARA PRESTACION DE SERVICIOS PROFESIONALES PARA REALIZAR AVALUOS COMERCIALES, A NIVEL NACIONAL DE LOS BIENES URBANOS Y RURALES"/>
    <n v="2520"/>
    <s v="-0"/>
    <s v="-0"/>
    <s v="-0"/>
    <s v="-0"/>
    <n v="0"/>
    <x v="1"/>
  </r>
  <r>
    <n v="2620"/>
    <n v="43928"/>
    <d v="2020-04-07T15:14:00"/>
    <s v="Gasto"/>
    <s v="Generado"/>
    <n v="510"/>
    <x v="2"/>
    <x v="23"/>
    <s v="ADQUISICIÓN DE BIENES Y SERVICIOS - SERVICIO DE AVALÚOS - ACTUALIZACIÓN  Y GESTIÓN CATASTRAL  NACIONAL"/>
    <s v="Propios"/>
    <x v="1"/>
    <s v="CSF"/>
    <n v="3000000"/>
    <n v="-3000000"/>
    <n v="0"/>
    <n v="0"/>
    <s v="CDP PARA LOS GASTOS DE MANUTENCION, ALOJAMIENTO Y TRANSPORTE DE LOS CONTRATISTAS DEL PROYECTO DE AVALUOS"/>
    <n v="2620"/>
    <s v="-0"/>
    <s v="-0"/>
    <s v="-0"/>
    <s v="-0"/>
    <n v="0"/>
    <x v="1"/>
  </r>
  <r>
    <n v="2720"/>
    <n v="43934"/>
    <d v="2020-04-13T08:10: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DE LA DIRECCION TERRITORIAL VALLE, EN EL MARCO DE LOS LINEAMIENTOS INSTITUCIONALES VIGENTES "/>
    <n v="2720"/>
    <s v="6420 "/>
    <s v="7120 "/>
    <s v="44220, 58620, 68620 "/>
    <s v="135974420, 170198820, 210488120 "/>
    <n v="0"/>
    <x v="1"/>
  </r>
  <r>
    <n v="2820"/>
    <n v="43937"/>
    <d v="2020-04-16T11:18:00"/>
    <s v="Gasto"/>
    <s v="Con Compromiso"/>
    <n v="22"/>
    <x v="28"/>
    <x v="20"/>
    <s v="IMPUESTO DE INDUSTRIA Y COMERCIO"/>
    <s v="Propios"/>
    <x v="1"/>
    <s v="CSF"/>
    <n v="5197"/>
    <n v="0"/>
    <n v="5197"/>
    <n v="0"/>
    <s v="CDP PARA PAGO GMF GENERADO EN LA CUENTA 130 RECURSOS PROPIOS SEGUN CONCILIACION BANCARIA."/>
    <n v="2820"/>
    <s v="5820 "/>
    <s v="4420 "/>
    <s v="31820 "/>
    <s v="99489720 "/>
    <n v="0"/>
    <x v="0"/>
  </r>
  <r>
    <n v="2920"/>
    <n v="43943"/>
    <d v="2020-04-22T15:23:00"/>
    <s v="Gasto"/>
    <s v="Con Compromiso"/>
    <n v="22"/>
    <x v="28"/>
    <x v="6"/>
    <s v="BONIFICACIÓN POR SERVICIOS PRESTADOS"/>
    <s v="Nación"/>
    <x v="0"/>
    <s v="CSF"/>
    <n v="4359400"/>
    <n v="0"/>
    <n v="4359400"/>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10"/>
    <s v="SUELDO DE VACACIONES"/>
    <s v="Nación"/>
    <x v="0"/>
    <s v="CSF"/>
    <n v="2098369"/>
    <n v="0"/>
    <n v="2098369"/>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4"/>
    <s v="SUELDO BÁSICO"/>
    <s v="Nación"/>
    <x v="0"/>
    <s v="CSF"/>
    <n v="74423079"/>
    <n v="0"/>
    <n v="74423079"/>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3"/>
    <s v="SUBSIDIO DE ALIMENTACIÓN"/>
    <s v="Nación"/>
    <x v="0"/>
    <s v="CSF"/>
    <n v="2172421"/>
    <n v="0"/>
    <n v="2172421"/>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5"/>
    <s v="AUXILIO DE TRANSPORTE "/>
    <s v="Nación"/>
    <x v="0"/>
    <s v="CSF"/>
    <n v="3174760"/>
    <n v="0"/>
    <n v="3174760"/>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7"/>
    <s v="PRIMA DE VACACIONES"/>
    <s v="Nación"/>
    <x v="0"/>
    <s v="CSF"/>
    <n v="1656607"/>
    <n v="0"/>
    <n v="1656607"/>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9"/>
    <s v="BONIFICACIÓN ESPECIAL DE RECREACIÓN"/>
    <s v="Nación"/>
    <x v="0"/>
    <s v="CSF"/>
    <n v="185154"/>
    <n v="0"/>
    <n v="185154"/>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3020"/>
    <n v="43948"/>
    <d v="2020-04-27T09:54:00"/>
    <s v="Gasto"/>
    <s v="Con Compromiso"/>
    <n v="22"/>
    <x v="28"/>
    <x v="11"/>
    <s v="PENSIONES"/>
    <s v="Nación"/>
    <x v="0"/>
    <s v="CSF"/>
    <n v="1947900"/>
    <n v="0"/>
    <n v="19479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6"/>
    <s v="SALUD"/>
    <s v="Nación"/>
    <x v="0"/>
    <s v="CSF"/>
    <n v="7646300"/>
    <n v="0"/>
    <n v="76463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4"/>
    <s v="CAJAS DE COMPENSACIÓN FAMILIAR"/>
    <s v="Nación"/>
    <x v="0"/>
    <s v="CSF"/>
    <n v="3744700"/>
    <n v="0"/>
    <n v="37447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2"/>
    <s v="APORTES GENERALES AL SISTEMA DE RIESGOS LABORALES"/>
    <s v="Nación"/>
    <x v="0"/>
    <s v="CSF"/>
    <n v="1155400"/>
    <n v="0"/>
    <n v="11554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5"/>
    <s v="APORTES AL ICBF"/>
    <s v="Nación"/>
    <x v="0"/>
    <s v="CSF"/>
    <n v="2809600"/>
    <n v="0"/>
    <n v="28096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3"/>
    <s v="APORTES AL SENA"/>
    <s v="Nación"/>
    <x v="0"/>
    <s v="CSF"/>
    <n v="1873000"/>
    <n v="0"/>
    <n v="18730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120"/>
    <n v="43963"/>
    <d v="2020-05-12T11:50:00"/>
    <s v="Gasto"/>
    <s v="Con Compromiso"/>
    <n v="22"/>
    <x v="28"/>
    <x v="20"/>
    <s v="IMPUESTO DE INDUSTRIA Y COMERCIO"/>
    <s v="Propios"/>
    <x v="1"/>
    <s v="CSF"/>
    <n v="9456"/>
    <n v="0"/>
    <n v="9456"/>
    <n v="0"/>
    <s v="GMF CORRESPONDIENTE A LOS MESES DE MARZO Y ABRIL /20 GENERADO EN LA CUENTA 130 SEGUN EXTRACTOS BANCARIOS"/>
    <n v="3120"/>
    <s v="6520 "/>
    <s v="6320 "/>
    <s v="35020 "/>
    <s v="117291220 "/>
    <n v="0"/>
    <x v="0"/>
  </r>
  <r>
    <n v="3220"/>
    <n v="43966"/>
    <d v="2020-05-15T15:22:00"/>
    <s v="Gasto"/>
    <s v="Con Compromiso"/>
    <n v="22"/>
    <x v="28"/>
    <x v="14"/>
    <s v="CAJAS DE COMPENSACIÓN FAMILIAR"/>
    <s v="Nación"/>
    <x v="0"/>
    <s v="CSF"/>
    <n v="437000"/>
    <n v="0"/>
    <n v="4370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1"/>
    <s v="PENSIONES"/>
    <s v="Nación"/>
    <x v="0"/>
    <s v="CSF"/>
    <n v="1019900"/>
    <n v="0"/>
    <n v="10199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6"/>
    <s v="SALUD"/>
    <s v="Nación"/>
    <x v="0"/>
    <s v="CSF"/>
    <n v="578500"/>
    <n v="0"/>
    <n v="5785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2"/>
    <s v="APORTES GENERALES AL SISTEMA DE RIESGOS LABORALES"/>
    <s v="Nación"/>
    <x v="0"/>
    <s v="CSF"/>
    <n v="115900"/>
    <n v="0"/>
    <n v="1159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5"/>
    <s v="APORTES AL ICBF"/>
    <s v="Nación"/>
    <x v="0"/>
    <s v="CSF"/>
    <n v="326300"/>
    <n v="0"/>
    <n v="3263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3"/>
    <s v="APORTES AL SENA"/>
    <s v="Nación"/>
    <x v="0"/>
    <s v="CSF"/>
    <n v="218600"/>
    <n v="0"/>
    <n v="2186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320"/>
    <n v="43970"/>
    <d v="2020-05-19T09:14:00"/>
    <s v="Gasto"/>
    <s v="Con Compromiso"/>
    <n v="500"/>
    <x v="1"/>
    <x v="22"/>
    <s v="ADQUISICIÓN DE BIENES Y SERVICIOS - SERVICIO DE INFORMACIÓN CATASTRAL - ACTUALIZACIÓN  Y GESTIÓN CATASTRAL  NACIONAL"/>
    <s v="Nación"/>
    <x v="0"/>
    <s v="CSF"/>
    <n v="36311422"/>
    <n v="0"/>
    <n v="36311422"/>
    <n v="0"/>
    <s v="CDP PARA CONTRATACION PRESTACION DE SERVICIOS PERSONALES PARA REALIZAR ACTIVIDADES DE DIGITALIZACION Y GENERACION DE PRODUCTOS DE LA INFORMACION CATASTRAL EN LA DIRECCION TERRITORIAL VALLE Y SUS UOC"/>
    <n v="3320"/>
    <s v="7520, 7620 "/>
    <s v="10220, 10320 "/>
    <s v="58820, 58920, 67620, 67720 "/>
    <s v="170185720, 170191120, 207674820, 207684920 "/>
    <n v="0"/>
    <x v="1"/>
  </r>
  <r>
    <n v="3420"/>
    <n v="43970"/>
    <d v="2020-05-19T18:03:00"/>
    <s v="Gasto"/>
    <s v="Con Compromiso"/>
    <n v="200"/>
    <x v="3"/>
    <x v="27"/>
    <s v="ADQUISICIÓN DE BIENES Y SERVICIOS - SEDES MANTENIDAS - FORTALECIMIENTO DE LA INFRAESTRUCTURA FÍSICA DEL IGAC A NIVEL  NACIONAL"/>
    <s v="Nación"/>
    <x v="0"/>
    <s v="CSF"/>
    <n v="2000000"/>
    <n v="-866028"/>
    <n v="1133972"/>
    <n v="0"/>
    <s v="CDP PARA INICIAR PROCESO DE CONTRATACION DE LOS ARREGLOS DE LA UNIDAD OPERATIVA DE BUGA"/>
    <n v="3420"/>
    <s v="9020 "/>
    <s v="-0"/>
    <s v="-0"/>
    <s v="-0"/>
    <n v="0"/>
    <x v="1"/>
  </r>
  <r>
    <n v="3520"/>
    <n v="43971"/>
    <d v="2020-05-20T08:59:00"/>
    <s v="Gasto"/>
    <s v="Con Compromiso"/>
    <n v="22"/>
    <x v="28"/>
    <x v="4"/>
    <s v="SUELDO BÁSICO"/>
    <s v="Nación"/>
    <x v="0"/>
    <s v="CSF"/>
    <n v="79550210"/>
    <n v="0"/>
    <n v="79550210"/>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3"/>
    <s v="SUBSIDIO DE ALIMENTACIÓN"/>
    <s v="Nación"/>
    <x v="0"/>
    <s v="CSF"/>
    <n v="2220893"/>
    <n v="0"/>
    <n v="2220893"/>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5"/>
    <s v="AUXILIO DE TRANSPORTE "/>
    <s v="Nación"/>
    <x v="0"/>
    <s v="CSF"/>
    <n v="3250186"/>
    <n v="0"/>
    <n v="3250186"/>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7"/>
    <s v="PRIMA DE VACACIONES"/>
    <s v="Nación"/>
    <x v="0"/>
    <s v="CSF"/>
    <n v="5357216"/>
    <n v="0"/>
    <n v="5357216"/>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10"/>
    <s v="SUELDO DE VACACIONES"/>
    <s v="Nación"/>
    <x v="0"/>
    <s v="CSF"/>
    <n v="5643405"/>
    <n v="0"/>
    <n v="5643405"/>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6"/>
    <s v="BONIFICACIÓN POR SERVICIOS PRESTADOS"/>
    <s v="Nación"/>
    <x v="0"/>
    <s v="CSF"/>
    <n v="1977680"/>
    <n v="0"/>
    <n v="1977680"/>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9"/>
    <s v="BONIFICACIÓN ESPECIAL DE RECREACIÓN"/>
    <s v="Nación"/>
    <x v="0"/>
    <s v="CSF"/>
    <n v="388724"/>
    <n v="0"/>
    <n v="388724"/>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620"/>
    <n v="43972"/>
    <n v="43972.713194444441"/>
    <s v="Gasto"/>
    <s v="Con Compromiso"/>
    <n v="22"/>
    <x v="28"/>
    <x v="14"/>
    <s v="CAJAS DE COMPENSACIÓN FAMILIAR"/>
    <s v="Nación"/>
    <x v="0"/>
    <s v="CSF"/>
    <n v="3799600"/>
    <n v="0"/>
    <n v="37996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2"/>
    <s v="APORTES GENERALES AL SISTEMA DE RIESGOS LABORALES"/>
    <s v="Nación"/>
    <x v="0"/>
    <s v="CSF"/>
    <n v="1240000"/>
    <n v="0"/>
    <n v="12400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3"/>
    <s v="APORTES AL SENA"/>
    <s v="Nación"/>
    <x v="0"/>
    <s v="CSF"/>
    <n v="1900700"/>
    <n v="0"/>
    <n v="19007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6"/>
    <s v="SALUD"/>
    <s v="Nación"/>
    <x v="0"/>
    <s v="CSF"/>
    <n v="7149600"/>
    <n v="0"/>
    <n v="71496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5"/>
    <s v="APORTES AL ICBF"/>
    <s v="Nación"/>
    <x v="0"/>
    <s v="CSF"/>
    <n v="2851300"/>
    <n v="0"/>
    <n v="28513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1"/>
    <s v="PENSIONES"/>
    <s v="Nación"/>
    <x v="0"/>
    <s v="CSF"/>
    <n v="10092300"/>
    <n v="0"/>
    <n v="100923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720"/>
    <n v="43986"/>
    <n v="43986.551388888889"/>
    <s v="Gasto"/>
    <s v="Con Compromiso"/>
    <n v="22"/>
    <x v="28"/>
    <x v="26"/>
    <s v="PRIMA DE SERVICIO"/>
    <s v="Nación"/>
    <x v="0"/>
    <s v="CSF"/>
    <n v="94428001"/>
    <n v="0"/>
    <n v="94428001"/>
    <n v="0"/>
    <s v="CDP PARA PAGO PRIMA DE SERVICIOS FUNCIONARIOS TVALLE"/>
    <n v="3720"/>
    <s v="7720 "/>
    <s v="-0"/>
    <s v="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
    <s v="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
    <n v="0"/>
    <x v="0"/>
  </r>
  <r>
    <n v="3820"/>
    <n v="43991"/>
    <n v="43991.746527777781"/>
    <s v="Gasto"/>
    <s v="Generado"/>
    <n v="200"/>
    <x v="3"/>
    <x v="27"/>
    <s v="ADQUISICIÓN DE BIENES Y SERVICIOS - SEDES MANTENIDAS - FORTALECIMIENTO DE LA INFRAESTRUCTURA FÍSICA DEL IGAC A NIVEL  NACIONAL"/>
    <s v="Nación"/>
    <x v="0"/>
    <s v="CSF"/>
    <n v="1200000"/>
    <n v="150000"/>
    <n v="1350000"/>
    <n v="1350000"/>
    <s v="CDP  PARA LA ADQUISICION E INSTALACION DE DIVISIONES EN VIDRIO LAMINADO (3+3) INCOLORO, CON ESTRUCTURA EN ALUMINIO PARA LA ADECUACION DE LAS VENTANILLAS DE ATENCION AL USUARIO PARA LA DIRECCION TERRITORIAL VALLE Y SUS UOC, PPTO APROBADO EN EL ULTIMO "/>
    <n v="3820"/>
    <s v="-0"/>
    <s v="-0"/>
    <s v="-0"/>
    <s v="-0"/>
    <n v="0"/>
    <x v="1"/>
  </r>
  <r>
    <n v="3920"/>
    <n v="44001"/>
    <n v="44001.643055555556"/>
    <s v="Gasto"/>
    <s v="Con Compromiso"/>
    <n v="22"/>
    <x v="28"/>
    <x v="6"/>
    <s v="BONIFICACIÓN POR SERVICIOS PRESTADOS"/>
    <s v="Nación"/>
    <x v="0"/>
    <s v="CSF"/>
    <n v="3136081"/>
    <n v="0"/>
    <n v="3136081"/>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7"/>
    <s v="PRIMA DE VACACIONES"/>
    <s v="Nación"/>
    <x v="0"/>
    <s v="CSF"/>
    <n v="8339076"/>
    <n v="0"/>
    <n v="8339076"/>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9"/>
    <s v="BONIFICACIÓN ESPECIAL DE RECREACIÓN"/>
    <s v="Nación"/>
    <x v="0"/>
    <s v="CSF"/>
    <n v="638978"/>
    <n v="0"/>
    <n v="638978"/>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4"/>
    <s v="SUELDO BÁSICO"/>
    <s v="Nación"/>
    <x v="0"/>
    <s v="CSF"/>
    <n v="77941061"/>
    <n v="0"/>
    <n v="77941061"/>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5"/>
    <s v="AUXILIO DE TRANSPORTE "/>
    <s v="Nación"/>
    <x v="0"/>
    <s v="CSF"/>
    <n v="3174760"/>
    <n v="0"/>
    <n v="3174760"/>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3"/>
    <s v="SUBSIDIO DE ALIMENTACIÓN"/>
    <s v="Nación"/>
    <x v="0"/>
    <s v="CSF"/>
    <n v="2121746"/>
    <n v="0"/>
    <n v="2121746"/>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10"/>
    <s v="SUELDO DE VACACIONES"/>
    <s v="Nación"/>
    <x v="0"/>
    <s v="CSF"/>
    <n v="8153990"/>
    <n v="0"/>
    <n v="8153990"/>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4020"/>
    <n v="44001"/>
    <n v="44001.774305555555"/>
    <s v="Gasto"/>
    <s v="Con Compromiso"/>
    <n v="22"/>
    <x v="28"/>
    <x v="11"/>
    <s v="PENSIONES"/>
    <s v="Nación"/>
    <x v="0"/>
    <s v="CSF"/>
    <n v="10238300"/>
    <n v="0"/>
    <n v="102383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4"/>
    <s v="CAJAS DE COMPENSACIÓN FAMILIAR"/>
    <s v="Nación"/>
    <x v="0"/>
    <s v="CSF"/>
    <n v="7689800"/>
    <n v="0"/>
    <n v="76898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6"/>
    <s v="SALUD"/>
    <s v="Nación"/>
    <x v="0"/>
    <s v="CSF"/>
    <n v="7252800"/>
    <n v="0"/>
    <n v="72528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2"/>
    <s v="APORTES GENERALES AL SISTEMA DE RIESGOS LABORALES"/>
    <s v="Nación"/>
    <x v="0"/>
    <s v="CSF"/>
    <n v="1316000"/>
    <n v="0"/>
    <n v="13160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3"/>
    <s v="APORTES AL SENA"/>
    <s v="Nación"/>
    <x v="0"/>
    <s v="CSF"/>
    <n v="3846600"/>
    <n v="0"/>
    <n v="38466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5"/>
    <s v="APORTES AL ICBF"/>
    <s v="Nación"/>
    <x v="0"/>
    <s v="CSF"/>
    <n v="5767700"/>
    <n v="0"/>
    <n v="57677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120"/>
    <n v="44034"/>
    <n v="44034.513194444444"/>
    <s v="Gasto"/>
    <s v="Con Compromiso"/>
    <n v="22"/>
    <x v="28"/>
    <x v="3"/>
    <s v="SUBSIDIO DE ALIMENTACIÓN"/>
    <s v="Nación"/>
    <x v="0"/>
    <s v="CSF"/>
    <n v="2198860"/>
    <n v="0"/>
    <n v="2198860"/>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6"/>
    <s v="BONIFICACIÓN POR SERVICIOS PRESTADOS"/>
    <s v="Nación"/>
    <x v="0"/>
    <s v="CSF"/>
    <n v="3291178"/>
    <n v="0"/>
    <n v="3291178"/>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28"/>
    <s v="AUXILIO DE CONECTIVIDAD DIGITAL "/>
    <s v="Nación"/>
    <x v="0"/>
    <s v="CSF"/>
    <n v="3215902"/>
    <n v="0"/>
    <n v="3215902"/>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10"/>
    <s v="SUELDO DE VACACIONES"/>
    <s v="Nación"/>
    <x v="0"/>
    <s v="CSF"/>
    <n v="9239088"/>
    <n v="11545"/>
    <n v="9250633"/>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9"/>
    <s v="BONIFICACIÓN ESPECIAL DE RECREACIÓN"/>
    <s v="Nación"/>
    <x v="0"/>
    <s v="CSF"/>
    <n v="705207"/>
    <n v="0"/>
    <n v="705207"/>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4"/>
    <s v="SUELDO BÁSICO"/>
    <s v="Nación"/>
    <x v="0"/>
    <s v="CSF"/>
    <n v="74791197"/>
    <n v="-22839"/>
    <n v="74768358"/>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7"/>
    <s v="PRIMA DE VACACIONES"/>
    <s v="Nación"/>
    <x v="0"/>
    <s v="CSF"/>
    <n v="8123513"/>
    <n v="11294"/>
    <n v="8134807"/>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220"/>
    <n v="44034"/>
    <n v="44034.517361111109"/>
    <s v="Gasto"/>
    <s v="Con Compromiso"/>
    <n v="22"/>
    <x v="28"/>
    <x v="11"/>
    <s v="PENSIONES"/>
    <s v="Nación"/>
    <x v="0"/>
    <s v="CSF"/>
    <n v="10256900"/>
    <n v="0"/>
    <n v="102569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5"/>
    <s v="APORTES AL ICBF"/>
    <s v="Nación"/>
    <x v="0"/>
    <s v="CSF"/>
    <n v="2972700"/>
    <n v="0"/>
    <n v="29727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3"/>
    <s v="APORTES AL SENA"/>
    <s v="Nación"/>
    <x v="0"/>
    <s v="CSF"/>
    <n v="1981700"/>
    <n v="0"/>
    <n v="19817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6"/>
    <s v="SALUD"/>
    <s v="Nación"/>
    <x v="0"/>
    <s v="CSF"/>
    <n v="7266200"/>
    <n v="0"/>
    <n v="72662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4"/>
    <s v="CAJAS DE COMPENSACIÓN FAMILIAR"/>
    <s v="Nación"/>
    <x v="0"/>
    <s v="CSF"/>
    <n v="3961700"/>
    <n v="0"/>
    <n v="39617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2"/>
    <s v="APORTES GENERALES AL SISTEMA DE RIESGOS LABORALES"/>
    <s v="Nación"/>
    <x v="0"/>
    <s v="CSF"/>
    <n v="1186400"/>
    <n v="0"/>
    <n v="11864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320"/>
    <n v="44036"/>
    <n v="44036.402083333334"/>
    <s v="Gasto"/>
    <s v="Generado"/>
    <n v="510"/>
    <x v="2"/>
    <x v="23"/>
    <s v="ADQUISICIÓN DE BIENES Y SERVICIOS - SERVICIO DE AVALÚOS - ACTUALIZACIÓN  Y GESTIÓN CATASTRAL  NACIONAL"/>
    <s v="Propios"/>
    <x v="1"/>
    <s v="CSF"/>
    <n v="3000000"/>
    <n v="0"/>
    <n v="3000000"/>
    <n v="3000000"/>
    <s v="CDP PARA GASTOS DE MANUTENCION, ALOJAMIENTO Y TRANSPORTE TERRESTRE CONTROL DE CALIDAD"/>
    <n v="4320"/>
    <s v="-0"/>
    <s v="-0"/>
    <s v="-0"/>
    <s v="-0"/>
    <n v="0"/>
    <x v="1"/>
  </r>
  <r>
    <n v="4420"/>
    <n v="44036"/>
    <n v="44036.405555555553"/>
    <s v="Gasto"/>
    <s v="Generado"/>
    <n v="510"/>
    <x v="2"/>
    <x v="23"/>
    <s v="ADQUISICIÓN DE BIENES Y SERVICIOS - SERVICIO DE AVALÚOS - ACTUALIZACIÓN  Y GESTIÓN CATASTRAL  NACIONAL"/>
    <s v="Propios"/>
    <x v="1"/>
    <s v="CSF"/>
    <n v="3000000"/>
    <n v="0"/>
    <n v="3000000"/>
    <n v="3000000"/>
    <s v="CDP PARA GASTOS DE MANUTENCION, ALOJAMIENTO Y TRANSPORTE TERRESTRE AVALUOS COMERCIALES"/>
    <n v="4420"/>
    <s v="-0"/>
    <s v="-0"/>
    <s v="-0"/>
    <s v="-0"/>
    <n v="0"/>
    <x v="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s v="04-03-00"/>
    <s v="INSTITUTO GEOGRAFICO AGUSTIN CODAZZI - IGAC"/>
    <s v="A-01-01-01"/>
    <s v="A"/>
    <s v="01"/>
    <s v="01"/>
    <s v="01"/>
    <m/>
    <m/>
    <m/>
    <m/>
    <m/>
    <s v="Nación"/>
    <x v="0"/>
    <s v="CSF"/>
    <x v="0"/>
    <n v="32659000000"/>
    <n v="0"/>
    <n v="0"/>
    <n v="32659000000"/>
    <n v="0"/>
    <n v="15190508280"/>
    <n v="17468491720"/>
    <n v="15190308280"/>
    <n v="15190308280"/>
    <n v="15189046634"/>
    <n v="15188992056"/>
  </r>
  <r>
    <s v="04-03-00"/>
    <s v="INSTITUTO GEOGRAFICO AGUSTIN CODAZZI - IGAC"/>
    <s v="A-01-01-02"/>
    <s v="A"/>
    <s v="01"/>
    <s v="01"/>
    <s v="02"/>
    <m/>
    <m/>
    <m/>
    <m/>
    <m/>
    <s v="Nación"/>
    <x v="0"/>
    <s v="CSF"/>
    <x v="1"/>
    <n v="11340000000"/>
    <n v="0"/>
    <n v="0"/>
    <n v="11340000000"/>
    <n v="0"/>
    <n v="5778643883"/>
    <n v="5561356117"/>
    <n v="5770150810"/>
    <n v="5770150810"/>
    <n v="5770150810"/>
    <n v="5770150810"/>
  </r>
  <r>
    <s v="04-03-00"/>
    <s v="INSTITUTO GEOGRAFICO AGUSTIN CODAZZI - IGAC"/>
    <s v="A-01-01-03"/>
    <s v="A"/>
    <s v="01"/>
    <s v="01"/>
    <s v="03"/>
    <m/>
    <m/>
    <m/>
    <m/>
    <m/>
    <s v="Nación"/>
    <x v="0"/>
    <s v="CSF"/>
    <x v="2"/>
    <n v="1701000000"/>
    <n v="0"/>
    <n v="0"/>
    <n v="1701000000"/>
    <n v="0"/>
    <n v="1275963474"/>
    <n v="425036526"/>
    <n v="1275963474"/>
    <n v="1275963474"/>
    <n v="1274839317"/>
    <n v="1274748288"/>
  </r>
  <r>
    <s v="04-03-00"/>
    <s v="INSTITUTO GEOGRAFICO AGUSTIN CODAZZI - IGAC"/>
    <s v="A-02-02"/>
    <s v="A"/>
    <s v="02"/>
    <s v="02"/>
    <m/>
    <m/>
    <m/>
    <m/>
    <m/>
    <m/>
    <s v="Nación"/>
    <x v="0"/>
    <s v="CSF"/>
    <x v="3"/>
    <n v="11270000000"/>
    <n v="0"/>
    <n v="0"/>
    <n v="11270000000"/>
    <n v="500000000"/>
    <n v="10469922721.959999"/>
    <n v="300077278.04000002"/>
    <n v="8962387492.5699997"/>
    <n v="4935603616.2600002"/>
    <n v="4889889658.6599998"/>
    <n v="4889824028.6599998"/>
  </r>
  <r>
    <s v="04-03-00"/>
    <s v="INSTITUTO GEOGRAFICO AGUSTIN CODAZZI - IGAC"/>
    <s v="A-02-02"/>
    <s v="A"/>
    <s v="02"/>
    <s v="02"/>
    <m/>
    <m/>
    <m/>
    <m/>
    <m/>
    <m/>
    <s v="Propios"/>
    <x v="1"/>
    <s v="CSF"/>
    <x v="3"/>
    <n v="7737000000"/>
    <n v="0"/>
    <n v="0"/>
    <n v="7737000000"/>
    <n v="0"/>
    <n v="6046719448"/>
    <n v="1690280552"/>
    <n v="3505371437"/>
    <n v="1509506650"/>
    <n v="1463579344"/>
    <n v="1448918612"/>
  </r>
  <r>
    <s v="04-03-00"/>
    <s v="INSTITUTO GEOGRAFICO AGUSTIN CODAZZI - IGAC"/>
    <s v="A-03-04-02-012"/>
    <s v="A"/>
    <s v="03"/>
    <s v="04"/>
    <s v="02"/>
    <s v="012"/>
    <m/>
    <m/>
    <m/>
    <m/>
    <s v="Nación"/>
    <x v="0"/>
    <s v="CSF"/>
    <x v="4"/>
    <n v="242000000"/>
    <n v="0"/>
    <n v="0"/>
    <n v="242000000"/>
    <n v="0"/>
    <n v="91613008"/>
    <n v="150386992"/>
    <n v="89719914"/>
    <n v="85583686.670000002"/>
    <n v="85583686.670000002"/>
    <n v="85583686.670000002"/>
  </r>
  <r>
    <s v="04-03-00"/>
    <s v="INSTITUTO GEOGRAFICO AGUSTIN CODAZZI - IGAC"/>
    <s v="A-03-10-01-001"/>
    <s v="A"/>
    <s v="03"/>
    <s v="10"/>
    <s v="01"/>
    <s v="001"/>
    <m/>
    <m/>
    <m/>
    <m/>
    <s v="Propios"/>
    <x v="1"/>
    <s v="CSF"/>
    <x v="5"/>
    <n v="700000000"/>
    <n v="0"/>
    <n v="0"/>
    <n v="700000000"/>
    <n v="0"/>
    <n v="15035956.550000001"/>
    <n v="684964043.45000005"/>
    <n v="15035956.550000001"/>
    <n v="15035956.550000001"/>
    <n v="15035956.550000001"/>
    <n v="15035956.550000001"/>
  </r>
  <r>
    <s v="04-03-00"/>
    <s v="INSTITUTO GEOGRAFICO AGUSTIN CODAZZI - IGAC"/>
    <s v="A-03-10-01-002"/>
    <s v="A"/>
    <s v="03"/>
    <s v="10"/>
    <s v="01"/>
    <s v="002"/>
    <m/>
    <m/>
    <m/>
    <m/>
    <s v="Propios"/>
    <x v="1"/>
    <s v="CSF"/>
    <x v="6"/>
    <n v="40000000"/>
    <n v="0"/>
    <n v="0"/>
    <n v="40000000"/>
    <n v="0"/>
    <n v="3856954"/>
    <n v="36143046"/>
    <n v="3856954"/>
    <n v="3856954"/>
    <n v="3856954"/>
    <n v="3856954"/>
  </r>
  <r>
    <s v="04-03-00"/>
    <s v="INSTITUTO GEOGRAFICO AGUSTIN CODAZZI - IGAC"/>
    <s v="A-08-01"/>
    <s v="A"/>
    <s v="08"/>
    <s v="01"/>
    <m/>
    <m/>
    <m/>
    <m/>
    <m/>
    <m/>
    <s v="Nación"/>
    <x v="0"/>
    <s v="CSF"/>
    <x v="7"/>
    <n v="413000000"/>
    <n v="0"/>
    <n v="0"/>
    <n v="413000000"/>
    <n v="0"/>
    <n v="315226226"/>
    <n v="97773774"/>
    <n v="309123676"/>
    <n v="309123676"/>
    <n v="309123676"/>
    <n v="309123676"/>
  </r>
  <r>
    <s v="04-03-00"/>
    <s v="INSTITUTO GEOGRAFICO AGUSTIN CODAZZI - IGAC"/>
    <s v="A-08-01"/>
    <s v="A"/>
    <s v="08"/>
    <s v="01"/>
    <m/>
    <m/>
    <m/>
    <m/>
    <m/>
    <m/>
    <s v="Propios"/>
    <x v="1"/>
    <s v="CSF"/>
    <x v="7"/>
    <n v="455000000"/>
    <n v="0"/>
    <n v="0"/>
    <n v="455000000"/>
    <n v="0"/>
    <n v="176577702.63"/>
    <n v="278422297.37"/>
    <n v="174996702.63"/>
    <n v="174291682.63"/>
    <n v="174291682.63"/>
    <n v="174291682.63"/>
  </r>
  <r>
    <s v="04-03-00"/>
    <s v="INSTITUTO GEOGRAFICO AGUSTIN CODAZZI - IGAC"/>
    <s v="A-08-04-01"/>
    <s v="A"/>
    <s v="08"/>
    <s v="04"/>
    <s v="01"/>
    <m/>
    <m/>
    <m/>
    <m/>
    <m/>
    <s v="Propios"/>
    <x v="1"/>
    <s v="CSF"/>
    <x v="8"/>
    <n v="272000000"/>
    <n v="0"/>
    <n v="0"/>
    <n v="272000000"/>
    <n v="0"/>
    <n v="0"/>
    <n v="272000000"/>
    <n v="0"/>
    <n v="0"/>
    <n v="0"/>
    <n v="0"/>
  </r>
  <r>
    <s v="04-03-00"/>
    <s v="INSTITUTO GEOGRAFICO AGUSTIN CODAZZI - IGAC"/>
    <s v="C-0402-1003-7"/>
    <s v="C"/>
    <s v="0402"/>
    <s v="1003"/>
    <s v="7"/>
    <m/>
    <m/>
    <m/>
    <m/>
    <m/>
    <s v="Nación"/>
    <x v="0"/>
    <s v="CSF"/>
    <x v="9"/>
    <n v="3500000000"/>
    <n v="0"/>
    <n v="0"/>
    <n v="3500000000"/>
    <n v="300000000"/>
    <n v="2294784207"/>
    <n v="905215793"/>
    <n v="2051321916"/>
    <n v="242164413"/>
    <n v="240297940"/>
    <n v="227863423"/>
  </r>
  <r>
    <s v="04-03-00"/>
    <s v="INSTITUTO GEOGRAFICO AGUSTIN CODAZZI - IGAC"/>
    <s v="C-0402-1003-7"/>
    <s v="C"/>
    <s v="0402"/>
    <s v="1003"/>
    <s v="7"/>
    <m/>
    <m/>
    <m/>
    <m/>
    <m/>
    <s v="Propios"/>
    <x v="1"/>
    <s v="CSF"/>
    <x v="9"/>
    <n v="1065000000"/>
    <n v="0"/>
    <n v="0"/>
    <n v="1065000000"/>
    <n v="0"/>
    <n v="479637420"/>
    <n v="585362580"/>
    <n v="41125036"/>
    <n v="0"/>
    <n v="0"/>
    <n v="0"/>
  </r>
  <r>
    <s v="04-03-00"/>
    <s v="INSTITUTO GEOGRAFICO AGUSTIN CODAZZI - IGAC"/>
    <s v="C-0402-1003-8"/>
    <s v="C"/>
    <s v="0402"/>
    <s v="1003"/>
    <s v="8"/>
    <m/>
    <m/>
    <m/>
    <m/>
    <m/>
    <s v="Nación"/>
    <x v="0"/>
    <s v="CSF"/>
    <x v="10"/>
    <n v="8300000000"/>
    <n v="0"/>
    <n v="0"/>
    <n v="8300000000"/>
    <n v="4150000000"/>
    <n v="4054847743"/>
    <n v="95152257"/>
    <n v="2475809034"/>
    <n v="256401012"/>
    <n v="251373298"/>
    <n v="250313035"/>
  </r>
  <r>
    <s v="04-03-00"/>
    <s v="INSTITUTO GEOGRAFICO AGUSTIN CODAZZI - IGAC"/>
    <s v="C-0402-1003-8"/>
    <s v="C"/>
    <s v="0402"/>
    <s v="1003"/>
    <s v="8"/>
    <m/>
    <m/>
    <m/>
    <m/>
    <m/>
    <s v="Propios"/>
    <x v="1"/>
    <s v="CSF"/>
    <x v="10"/>
    <n v="4662000000"/>
    <n v="0"/>
    <n v="0"/>
    <n v="4662000000"/>
    <n v="0"/>
    <n v="1554540254"/>
    <n v="3107459746"/>
    <n v="500710045"/>
    <n v="49358300"/>
    <n v="49358300"/>
    <n v="49358300"/>
  </r>
  <r>
    <s v="04-03-00"/>
    <s v="INSTITUTO GEOGRAFICO AGUSTIN CODAZZI - IGAC"/>
    <s v="C-0403-1003-2"/>
    <s v="C"/>
    <s v="0403"/>
    <s v="1003"/>
    <s v="2"/>
    <m/>
    <m/>
    <m/>
    <m/>
    <m/>
    <s v="Nación"/>
    <x v="0"/>
    <s v="CSF"/>
    <x v="11"/>
    <n v="4000000000"/>
    <n v="0"/>
    <n v="0"/>
    <n v="4000000000"/>
    <n v="300000000"/>
    <n v="2517362225"/>
    <n v="1182637775"/>
    <n v="2345756261"/>
    <n v="422787852"/>
    <n v="401264823"/>
    <n v="386826892"/>
  </r>
  <r>
    <s v="04-03-00"/>
    <s v="INSTITUTO GEOGRAFICO AGUSTIN CODAZZI - IGAC"/>
    <s v="C-0403-1003-2"/>
    <s v="C"/>
    <s v="0403"/>
    <s v="1003"/>
    <s v="2"/>
    <m/>
    <m/>
    <m/>
    <m/>
    <m/>
    <s v="Propios"/>
    <x v="1"/>
    <s v="CSF"/>
    <x v="11"/>
    <n v="15000000000"/>
    <n v="0"/>
    <n v="0"/>
    <n v="15000000000"/>
    <n v="0"/>
    <n v="1375159196"/>
    <n v="13624840804"/>
    <n v="418214166"/>
    <n v="107069656"/>
    <n v="97363895"/>
    <n v="97363895"/>
  </r>
  <r>
    <s v="04-03-00"/>
    <s v="INSTITUTO GEOGRAFICO AGUSTIN CODAZZI - IGAC"/>
    <s v="C-0404-1003-2"/>
    <s v="C"/>
    <s v="0404"/>
    <s v="1003"/>
    <s v="2"/>
    <m/>
    <m/>
    <m/>
    <m/>
    <m/>
    <s v="Nación"/>
    <x v="0"/>
    <s v="CSF"/>
    <x v="12"/>
    <n v="7659826508"/>
    <n v="0"/>
    <n v="0"/>
    <n v="7659826508"/>
    <n v="0"/>
    <n v="7320130020"/>
    <n v="339696488"/>
    <n v="6769903194"/>
    <n v="1744011346"/>
    <n v="1697446096"/>
    <n v="1652279996"/>
  </r>
  <r>
    <s v="04-03-00"/>
    <s v="INSTITUTO GEOGRAFICO AGUSTIN CODAZZI - IGAC"/>
    <s v="C-0404-1003-2"/>
    <s v="C"/>
    <s v="0404"/>
    <s v="1003"/>
    <s v="2"/>
    <m/>
    <m/>
    <m/>
    <m/>
    <m/>
    <s v="Nación"/>
    <x v="2"/>
    <s v="CSF"/>
    <x v="12"/>
    <n v="8000000000"/>
    <n v="0"/>
    <n v="0"/>
    <n v="8000000000"/>
    <n v="4000000000"/>
    <n v="1977650186"/>
    <n v="2022349814"/>
    <n v="1292936613"/>
    <n v="301374329"/>
    <n v="293438427"/>
    <n v="272672159"/>
  </r>
  <r>
    <s v="04-03-00"/>
    <s v="INSTITUTO GEOGRAFICO AGUSTIN CODAZZI - IGAC"/>
    <s v="C-0404-1003-2"/>
    <s v="C"/>
    <s v="0404"/>
    <s v="1003"/>
    <s v="2"/>
    <m/>
    <m/>
    <m/>
    <m/>
    <m/>
    <s v="Nación"/>
    <x v="3"/>
    <s v="CSF"/>
    <x v="12"/>
    <n v="56125588920"/>
    <n v="0"/>
    <n v="0"/>
    <n v="56125588920"/>
    <n v="3630000000"/>
    <n v="632398351"/>
    <n v="51863190569"/>
    <n v="519865018"/>
    <n v="109862809"/>
    <n v="95862809"/>
    <n v="95862809"/>
  </r>
  <r>
    <s v="04-03-00"/>
    <s v="INSTITUTO GEOGRAFICO AGUSTIN CODAZZI - IGAC"/>
    <s v="C-0404-1003-2"/>
    <s v="C"/>
    <s v="0404"/>
    <s v="1003"/>
    <s v="2"/>
    <m/>
    <m/>
    <m/>
    <m/>
    <m/>
    <s v="Propios"/>
    <x v="1"/>
    <s v="CSF"/>
    <x v="12"/>
    <n v="31302000000"/>
    <n v="0"/>
    <n v="0"/>
    <n v="31302000000"/>
    <n v="0"/>
    <n v="4740514216"/>
    <n v="26561485784"/>
    <n v="2523244607"/>
    <n v="245728304"/>
    <n v="243134631"/>
    <n v="243134631"/>
  </r>
  <r>
    <s v="04-03-00"/>
    <s v="INSTITUTO GEOGRAFICO AGUSTIN CODAZZI - IGAC"/>
    <s v="C-0405-1003-4"/>
    <s v="C"/>
    <s v="0405"/>
    <s v="1003"/>
    <s v="4"/>
    <m/>
    <m/>
    <m/>
    <m/>
    <m/>
    <s v="Nación"/>
    <x v="0"/>
    <s v="CSF"/>
    <x v="13"/>
    <n v="2500000000"/>
    <n v="0"/>
    <n v="0"/>
    <n v="2500000000"/>
    <n v="0"/>
    <n v="1608543264.5"/>
    <n v="891456735.5"/>
    <n v="887958274"/>
    <n v="197169945"/>
    <n v="197169945"/>
    <n v="197169945"/>
  </r>
  <r>
    <s v="04-03-00"/>
    <s v="INSTITUTO GEOGRAFICO AGUSTIN CODAZZI - IGAC"/>
    <s v="C-0405-1003-4"/>
    <s v="C"/>
    <s v="0405"/>
    <s v="1003"/>
    <s v="4"/>
    <m/>
    <m/>
    <m/>
    <m/>
    <m/>
    <s v="Propios"/>
    <x v="1"/>
    <s v="CSF"/>
    <x v="13"/>
    <n v="2500000000"/>
    <n v="0"/>
    <n v="0"/>
    <n v="2500000000"/>
    <n v="0"/>
    <n v="142375701"/>
    <n v="2357624299"/>
    <n v="142375701"/>
    <n v="0"/>
    <n v="0"/>
    <n v="0"/>
  </r>
  <r>
    <s v="04-03-00"/>
    <s v="INSTITUTO GEOGRAFICO AGUSTIN CODAZZI - IGAC"/>
    <s v="C-0499-1003-5"/>
    <s v="C"/>
    <s v="0499"/>
    <s v="1003"/>
    <s v="5"/>
    <m/>
    <m/>
    <m/>
    <m/>
    <m/>
    <s v="Nación"/>
    <x v="0"/>
    <s v="CSF"/>
    <x v="14"/>
    <n v="7600000000"/>
    <n v="0"/>
    <n v="0"/>
    <n v="7600000000"/>
    <n v="2630000000"/>
    <n v="4778221567.8800001"/>
    <n v="191778432.12"/>
    <n v="3432642304.8800001"/>
    <n v="1267076925"/>
    <n v="1252404372"/>
    <n v="1190484850"/>
  </r>
  <r>
    <s v="04-03-00"/>
    <s v="INSTITUTO GEOGRAFICO AGUSTIN CODAZZI - IGAC"/>
    <s v="C-0499-1003-5"/>
    <s v="C"/>
    <s v="0499"/>
    <s v="1003"/>
    <s v="5"/>
    <m/>
    <m/>
    <m/>
    <m/>
    <m/>
    <s v="Propios"/>
    <x v="1"/>
    <s v="CSF"/>
    <x v="14"/>
    <n v="6000000000"/>
    <n v="0"/>
    <n v="0"/>
    <n v="6000000000"/>
    <n v="0"/>
    <n v="3488732046"/>
    <n v="2511267954"/>
    <n v="2520373957"/>
    <n v="1329150180"/>
    <n v="1297970484"/>
    <n v="1295434180"/>
  </r>
  <r>
    <s v="04-03-00"/>
    <s v="INSTITUTO GEOGRAFICO AGUSTIN CODAZZI - IGAC"/>
    <s v="C-0499-1003-6"/>
    <s v="C"/>
    <s v="0499"/>
    <s v="1003"/>
    <s v="6"/>
    <m/>
    <m/>
    <m/>
    <m/>
    <m/>
    <s v="Nación"/>
    <x v="0"/>
    <s v="CSF"/>
    <x v="15"/>
    <n v="4600000000"/>
    <n v="0"/>
    <n v="0"/>
    <n v="4600000000"/>
    <n v="2927000000"/>
    <n v="782990748.5"/>
    <n v="890009251.5"/>
    <n v="635678000.5"/>
    <n v="185410782.31999999"/>
    <n v="172462036.31999999"/>
    <n v="159921086.31999999"/>
  </r>
  <r>
    <s v="04-03-00"/>
    <s v="INSTITUTO GEOGRAFICO AGUSTIN CODAZZI - IGAC"/>
    <s v="C-0499-1003-6"/>
    <s v="C"/>
    <s v="0499"/>
    <s v="1003"/>
    <s v="6"/>
    <m/>
    <m/>
    <m/>
    <m/>
    <m/>
    <s v="Propios"/>
    <x v="1"/>
    <s v="CSF"/>
    <x v="15"/>
    <n v="800000000"/>
    <n v="0"/>
    <n v="0"/>
    <n v="800000000"/>
    <n v="0"/>
    <n v="8000000"/>
    <n v="792000000"/>
    <n v="1234601"/>
    <n v="1234601"/>
    <n v="1234601"/>
    <n v="1234601"/>
  </r>
  <r>
    <s v="04-03-00"/>
    <s v="INSTITUTO GEOGRAFICO AGUSTIN CODAZZI - IGAC"/>
    <s v="C-0499-1003-7"/>
    <s v="C"/>
    <s v="0499"/>
    <s v="1003"/>
    <s v="7"/>
    <m/>
    <m/>
    <m/>
    <m/>
    <m/>
    <s v="Nación"/>
    <x v="0"/>
    <s v="CSF"/>
    <x v="16"/>
    <n v="1370000000"/>
    <n v="0"/>
    <n v="0"/>
    <n v="1370000000"/>
    <n v="200000000"/>
    <n v="981997053"/>
    <n v="188002947"/>
    <n v="120435609"/>
    <n v="22968480"/>
    <n v="22968480"/>
    <n v="22968480"/>
  </r>
  <r>
    <s v="04-03-00"/>
    <s v="INSTITUTO GEOGRAFICO AGUSTIN CODAZZI - IGAC"/>
    <s v="C-0499-1003-8"/>
    <s v="C"/>
    <s v="0499"/>
    <s v="1003"/>
    <s v="8"/>
    <m/>
    <m/>
    <m/>
    <m/>
    <m/>
    <s v="Nación"/>
    <x v="0"/>
    <s v="CSF"/>
    <x v="17"/>
    <n v="820000000"/>
    <n v="0"/>
    <n v="0"/>
    <n v="820000000"/>
    <n v="0"/>
    <n v="605772559"/>
    <n v="214227441"/>
    <n v="604389267"/>
    <n v="254388649"/>
    <n v="250249307"/>
    <n v="235735273"/>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3">
  <r>
    <s v="04-03-00-002"/>
    <x v="0"/>
    <s v="A-01-01-01-001-001"/>
    <x v="0"/>
    <s v="01"/>
    <s v="01"/>
    <s v="01"/>
    <s v="001"/>
    <s v="001"/>
    <m/>
    <m/>
    <m/>
    <s v="Nación"/>
    <x v="0"/>
    <s v="CSF"/>
    <s v="SUELDO BÁSICO"/>
    <n v="646888000"/>
    <n v="0"/>
    <n v="0"/>
    <n v="646888000"/>
    <n v="0"/>
    <n v="332998172"/>
    <n v="313889828"/>
    <n v="332998172"/>
    <n v="332998172"/>
    <n v="332998172"/>
    <n v="332998172"/>
  </r>
  <r>
    <s v="04-03-00-002"/>
    <x v="0"/>
    <s v="A-01-01-01-001-004"/>
    <x v="0"/>
    <s v="01"/>
    <s v="01"/>
    <s v="01"/>
    <s v="001"/>
    <s v="004"/>
    <m/>
    <m/>
    <m/>
    <s v="Nación"/>
    <x v="0"/>
    <s v="CSF"/>
    <s v="SUBSIDIO DE ALIMENTACIÓN"/>
    <n v="14343000"/>
    <n v="0"/>
    <n v="0"/>
    <n v="14343000"/>
    <n v="0"/>
    <n v="7319574"/>
    <n v="7023426"/>
    <n v="7319574"/>
    <n v="7319574"/>
    <n v="7319574"/>
    <n v="7319574"/>
  </r>
  <r>
    <s v="04-03-00-002"/>
    <x v="0"/>
    <s v="A-01-01-01-001-005"/>
    <x v="0"/>
    <s v="01"/>
    <s v="01"/>
    <s v="01"/>
    <s v="001"/>
    <s v="005"/>
    <m/>
    <m/>
    <m/>
    <s v="Nación"/>
    <x v="0"/>
    <s v="CSF"/>
    <s v="AUXILIO DE TRANSPORTE "/>
    <n v="18847000"/>
    <n v="0"/>
    <n v="0"/>
    <n v="18847000"/>
    <n v="0"/>
    <n v="10165404"/>
    <n v="8681596"/>
    <n v="10165404"/>
    <n v="10165404"/>
    <n v="10165404"/>
    <n v="10165404"/>
  </r>
  <r>
    <s v="04-03-00-002"/>
    <x v="0"/>
    <s v="A-01-01-01-001-006"/>
    <x v="0"/>
    <s v="01"/>
    <s v="01"/>
    <s v="01"/>
    <s v="001"/>
    <s v="006"/>
    <m/>
    <m/>
    <m/>
    <s v="Nación"/>
    <x v="0"/>
    <s v="CSF"/>
    <s v="PRIMA DE SERVICIO"/>
    <n v="59975000"/>
    <n v="6370900"/>
    <n v="0"/>
    <n v="66345900"/>
    <n v="0"/>
    <n v="66298945"/>
    <n v="46955"/>
    <n v="66298945"/>
    <n v="66298945"/>
    <n v="66298945"/>
    <n v="66298945"/>
  </r>
  <r>
    <s v="04-03-00-002"/>
    <x v="0"/>
    <s v="A-01-01-01-001-007"/>
    <x v="0"/>
    <s v="01"/>
    <s v="01"/>
    <s v="01"/>
    <s v="001"/>
    <s v="007"/>
    <m/>
    <m/>
    <m/>
    <s v="Nación"/>
    <x v="0"/>
    <s v="CSF"/>
    <s v="BONIFICACIÓN POR SERVICIOS PRESTADOS"/>
    <n v="22807000"/>
    <n v="0"/>
    <n v="0"/>
    <n v="22807000"/>
    <n v="0"/>
    <n v="13242980"/>
    <n v="9564020"/>
    <n v="13242980"/>
    <n v="13242980"/>
    <n v="13242980"/>
    <n v="13242980"/>
  </r>
  <r>
    <s v="04-03-00-002"/>
    <x v="0"/>
    <s v="A-01-01-01-001-009"/>
    <x v="0"/>
    <s v="01"/>
    <s v="01"/>
    <s v="01"/>
    <s v="001"/>
    <s v="009"/>
    <m/>
    <m/>
    <m/>
    <s v="Nación"/>
    <x v="0"/>
    <s v="CSF"/>
    <s v="PRIMA DE NAVIDAD"/>
    <n v="86020000"/>
    <n v="0"/>
    <n v="0"/>
    <n v="86020000"/>
    <n v="0"/>
    <n v="0"/>
    <n v="86020000"/>
    <n v="0"/>
    <n v="0"/>
    <n v="0"/>
    <n v="0"/>
  </r>
  <r>
    <s v="04-03-00-002"/>
    <x v="0"/>
    <s v="A-01-01-01-001-010"/>
    <x v="0"/>
    <s v="01"/>
    <s v="01"/>
    <s v="01"/>
    <s v="001"/>
    <s v="010"/>
    <m/>
    <m/>
    <m/>
    <s v="Nación"/>
    <x v="0"/>
    <s v="CSF"/>
    <s v="PRIMA DE VACACIONES"/>
    <n v="40177000"/>
    <n v="0"/>
    <n v="0"/>
    <n v="40177000"/>
    <n v="0"/>
    <n v="21859913"/>
    <n v="18317087"/>
    <n v="21859913"/>
    <n v="21859913"/>
    <n v="21859913"/>
    <n v="21859913"/>
  </r>
  <r>
    <s v="04-03-00-002"/>
    <x v="0"/>
    <s v="A-01-01-02-001"/>
    <x v="0"/>
    <s v="01"/>
    <s v="01"/>
    <s v="02"/>
    <s v="001"/>
    <m/>
    <m/>
    <m/>
    <m/>
    <s v="Nación"/>
    <x v="0"/>
    <s v="CSF"/>
    <s v="PENSIONES"/>
    <n v="85001000"/>
    <n v="0"/>
    <n v="0"/>
    <n v="85001000"/>
    <n v="0"/>
    <n v="38271100"/>
    <n v="46729900"/>
    <n v="38234700"/>
    <n v="38234700"/>
    <n v="38234700"/>
    <n v="38234700"/>
  </r>
  <r>
    <s v="04-03-00-002"/>
    <x v="0"/>
    <s v="A-01-01-02-002"/>
    <x v="0"/>
    <s v="01"/>
    <s v="01"/>
    <s v="02"/>
    <s v="002"/>
    <m/>
    <m/>
    <m/>
    <m/>
    <s v="Nación"/>
    <x v="0"/>
    <s v="CSF"/>
    <s v="SALUD"/>
    <n v="60520000"/>
    <n v="0"/>
    <n v="0"/>
    <n v="60520000"/>
    <n v="0"/>
    <n v="31890700"/>
    <n v="28629300"/>
    <n v="31752100"/>
    <n v="31752100"/>
    <n v="31752100"/>
    <n v="31752100"/>
  </r>
  <r>
    <s v="04-03-00-002"/>
    <x v="0"/>
    <s v="A-01-01-02-004"/>
    <x v="0"/>
    <s v="01"/>
    <s v="01"/>
    <s v="02"/>
    <s v="004"/>
    <m/>
    <m/>
    <m/>
    <m/>
    <s v="Nación"/>
    <x v="0"/>
    <s v="CSF"/>
    <s v="CAJAS DE COMPENSACIÓN FAMILIAR"/>
    <n v="32936000"/>
    <n v="0"/>
    <n v="0"/>
    <n v="32936000"/>
    <n v="0"/>
    <n v="18990500"/>
    <n v="13945500"/>
    <n v="18990500"/>
    <n v="18990500"/>
    <n v="18990500"/>
    <n v="18990500"/>
  </r>
  <r>
    <s v="04-03-00-002"/>
    <x v="0"/>
    <s v="A-01-01-02-005"/>
    <x v="0"/>
    <s v="01"/>
    <s v="01"/>
    <s v="02"/>
    <s v="005"/>
    <m/>
    <m/>
    <m/>
    <m/>
    <s v="Nación"/>
    <x v="0"/>
    <s v="CSF"/>
    <s v="APORTES GENERALES AL SISTEMA DE RIESGOS LABORALES"/>
    <n v="2145000"/>
    <n v="4190101"/>
    <n v="0"/>
    <n v="6335101"/>
    <n v="0"/>
    <n v="3470701"/>
    <n v="2864400"/>
    <n v="3470701"/>
    <n v="3470701"/>
    <n v="3470701"/>
    <n v="3470701"/>
  </r>
  <r>
    <s v="04-03-00-002"/>
    <x v="0"/>
    <s v="A-01-01-02-006"/>
    <x v="0"/>
    <s v="01"/>
    <s v="01"/>
    <s v="02"/>
    <s v="006"/>
    <m/>
    <m/>
    <m/>
    <m/>
    <s v="Nación"/>
    <x v="0"/>
    <s v="CSF"/>
    <s v="APORTES AL ICBF"/>
    <n v="24707800"/>
    <n v="0"/>
    <n v="0"/>
    <n v="24707800"/>
    <n v="0"/>
    <n v="14246100"/>
    <n v="10461700"/>
    <n v="14246100"/>
    <n v="14246100"/>
    <n v="14246100"/>
    <n v="14246100"/>
  </r>
  <r>
    <s v="04-03-00-002"/>
    <x v="0"/>
    <s v="A-01-01-02-007"/>
    <x v="0"/>
    <s v="01"/>
    <s v="01"/>
    <s v="02"/>
    <s v="007"/>
    <m/>
    <m/>
    <m/>
    <m/>
    <s v="Nación"/>
    <x v="0"/>
    <s v="CSF"/>
    <s v="APORTES AL SENA"/>
    <n v="16475000"/>
    <n v="0"/>
    <n v="0"/>
    <n v="16475000"/>
    <n v="0"/>
    <n v="9500500"/>
    <n v="6974500"/>
    <n v="9500500"/>
    <n v="9500500"/>
    <n v="9500500"/>
    <n v="9500500"/>
  </r>
  <r>
    <s v="04-03-00-002"/>
    <x v="0"/>
    <s v="A-01-01-03-001-001"/>
    <x v="0"/>
    <s v="01"/>
    <s v="01"/>
    <s v="03"/>
    <s v="001"/>
    <s v="001"/>
    <m/>
    <m/>
    <m/>
    <s v="Nación"/>
    <x v="0"/>
    <s v="CSF"/>
    <s v="SUELDO DE VACACIONES"/>
    <n v="26120430"/>
    <n v="0"/>
    <n v="0"/>
    <n v="26120430"/>
    <n v="0"/>
    <n v="22718379"/>
    <n v="3402051"/>
    <n v="22718379"/>
    <n v="22718379"/>
    <n v="22718379"/>
    <n v="22718379"/>
  </r>
  <r>
    <s v="04-03-00-002"/>
    <x v="0"/>
    <s v="A-01-01-03-001-003"/>
    <x v="0"/>
    <s v="01"/>
    <s v="01"/>
    <s v="03"/>
    <s v="001"/>
    <s v="003"/>
    <m/>
    <m/>
    <m/>
    <s v="Nación"/>
    <x v="0"/>
    <s v="CSF"/>
    <s v="BONIFICACIÓN ESPECIAL DE RECREACIÓN"/>
    <n v="1981980"/>
    <n v="1547684"/>
    <n v="0"/>
    <n v="3529664"/>
    <n v="0"/>
    <n v="1714767"/>
    <n v="1814897"/>
    <n v="1714767"/>
    <n v="1714767"/>
    <n v="1714767"/>
    <n v="1714767"/>
  </r>
  <r>
    <s v="04-03-00-002"/>
    <x v="0"/>
    <s v="A-01-01-03-002"/>
    <x v="0"/>
    <s v="01"/>
    <s v="01"/>
    <s v="03"/>
    <s v="002"/>
    <m/>
    <m/>
    <m/>
    <m/>
    <s v="Nación"/>
    <x v="0"/>
    <s v="CSF"/>
    <s v="PRIMA TÉCNICA NO SALARIAL"/>
    <n v="5269320"/>
    <n v="18280350"/>
    <n v="0"/>
    <n v="23549670"/>
    <n v="0"/>
    <n v="14129802"/>
    <n v="9419868"/>
    <n v="14129802"/>
    <n v="14129802"/>
    <n v="14129802"/>
    <n v="14129802"/>
  </r>
  <r>
    <s v="04-03-00-002"/>
    <x v="0"/>
    <s v="A-02-02-02-006-004"/>
    <x v="0"/>
    <s v="02"/>
    <s v="02"/>
    <s v="02"/>
    <s v="006"/>
    <s v="004"/>
    <m/>
    <m/>
    <m/>
    <s v="Nación"/>
    <x v="0"/>
    <s v="CSF"/>
    <s v="SERVICIOS DE TRANSPORTE DE PASAJEROS"/>
    <n v="0"/>
    <n v="78400"/>
    <n v="0"/>
    <n v="78400"/>
    <n v="0"/>
    <n v="78400"/>
    <n v="0"/>
    <n v="78400"/>
    <n v="78400"/>
    <n v="78400"/>
    <n v="78400"/>
  </r>
  <r>
    <s v="04-03-00-002"/>
    <x v="0"/>
    <s v="A-02-02-02-006-004"/>
    <x v="0"/>
    <s v="02"/>
    <s v="02"/>
    <s v="02"/>
    <s v="006"/>
    <s v="004"/>
    <m/>
    <m/>
    <m/>
    <s v="Propios"/>
    <x v="1"/>
    <s v="CSF"/>
    <s v="SERVICIOS DE TRANSPORTE DE PASAJEROS"/>
    <n v="0"/>
    <n v="50000"/>
    <n v="0"/>
    <n v="50000"/>
    <n v="0"/>
    <n v="50000"/>
    <n v="0"/>
    <n v="0"/>
    <n v="0"/>
    <n v="0"/>
    <n v="0"/>
  </r>
  <r>
    <s v="04-03-00-002"/>
    <x v="0"/>
    <s v="A-02-02-02-006-009"/>
    <x v="0"/>
    <s v="02"/>
    <s v="02"/>
    <s v="02"/>
    <s v="006"/>
    <s v="009"/>
    <m/>
    <m/>
    <m/>
    <s v="Nación"/>
    <x v="0"/>
    <s v="CSF"/>
    <s v="SERVICIOS DE DISTRIBUCIÓN DE ELECTRICIDAD, GAS Y AGUA (POR CUENTA PROPIA)"/>
    <n v="90000000"/>
    <n v="0"/>
    <n v="0"/>
    <n v="90000000"/>
    <n v="0"/>
    <n v="90000000"/>
    <n v="0"/>
    <n v="56267098"/>
    <n v="56267098"/>
    <n v="56267098"/>
    <n v="56267098"/>
  </r>
  <r>
    <s v="04-03-00-002"/>
    <x v="0"/>
    <s v="A-02-02-02-008-003"/>
    <x v="0"/>
    <s v="02"/>
    <s v="02"/>
    <s v="02"/>
    <s v="008"/>
    <s v="003"/>
    <m/>
    <m/>
    <m/>
    <s v="Propios"/>
    <x v="1"/>
    <s v="CSF"/>
    <s v="OTROS SERVICIOS PROFESIONALES, CIENTÍFICOS Y TÉCNICOS"/>
    <n v="0"/>
    <n v="209945"/>
    <n v="0"/>
    <n v="209945"/>
    <n v="0"/>
    <n v="209945"/>
    <n v="0"/>
    <n v="209945"/>
    <n v="209945"/>
    <n v="209945"/>
    <n v="209945"/>
  </r>
  <r>
    <s v="04-03-00-002"/>
    <x v="0"/>
    <s v="A-02-02-02-008-004"/>
    <x v="0"/>
    <s v="02"/>
    <s v="02"/>
    <s v="02"/>
    <s v="008"/>
    <s v="004"/>
    <m/>
    <m/>
    <m/>
    <s v="Nación"/>
    <x v="0"/>
    <s v="CSF"/>
    <s v="SERVICIOS DE TELECOMUNICACIONES, TRANSMISIÓN Y SUMINISTRO DE INFORMACIÓN"/>
    <n v="1200000"/>
    <n v="0"/>
    <n v="0"/>
    <n v="1200000"/>
    <n v="0"/>
    <n v="1200000"/>
    <n v="0"/>
    <n v="514604"/>
    <n v="495468"/>
    <n v="495468"/>
    <n v="495468"/>
  </r>
  <r>
    <s v="04-03-00-002"/>
    <x v="0"/>
    <s v="A-02-02-02-009-004"/>
    <x v="0"/>
    <s v="02"/>
    <s v="02"/>
    <s v="02"/>
    <s v="009"/>
    <s v="004"/>
    <m/>
    <m/>
    <m/>
    <s v="Nación"/>
    <x v="0"/>
    <s v="CSF"/>
    <s v="SERVICIOS DE ALCANTARILLADO, RECOLECCIÓN, TRATAMIENTO Y DISPOSICIÓN DE DESECHOS Y OTROS SERVICIOS DE SANEAMIENTO AMBIENTAL"/>
    <n v="2600000"/>
    <n v="0"/>
    <n v="0"/>
    <n v="2600000"/>
    <n v="0"/>
    <n v="2600000"/>
    <n v="0"/>
    <n v="1905619"/>
    <n v="1905618"/>
    <n v="1905618"/>
    <n v="1905618"/>
  </r>
  <r>
    <s v="04-03-00-002"/>
    <x v="0"/>
    <s v="A-02-02-02-010"/>
    <x v="0"/>
    <s v="02"/>
    <s v="02"/>
    <s v="02"/>
    <s v="010"/>
    <m/>
    <m/>
    <m/>
    <m/>
    <s v="Nación"/>
    <x v="0"/>
    <s v="CSF"/>
    <s v="VIÁTICOS DE LOS FUNCIONARIOS EN COMISIÓN"/>
    <n v="0"/>
    <n v="258320"/>
    <n v="0"/>
    <n v="258320"/>
    <n v="0"/>
    <n v="258320"/>
    <n v="0"/>
    <n v="258320"/>
    <n v="258320"/>
    <n v="258320"/>
    <n v="258320"/>
  </r>
  <r>
    <s v="04-03-00-002"/>
    <x v="0"/>
    <s v="A-02-02-02-010"/>
    <x v="0"/>
    <s v="02"/>
    <s v="02"/>
    <s v="02"/>
    <s v="010"/>
    <m/>
    <m/>
    <m/>
    <m/>
    <s v="Propios"/>
    <x v="1"/>
    <s v="CSF"/>
    <s v="VIÁTICOS DE LOS FUNCIONARIOS EN COMISIÓN"/>
    <n v="0"/>
    <n v="114433"/>
    <n v="0"/>
    <n v="114433"/>
    <n v="0"/>
    <n v="114433"/>
    <n v="0"/>
    <n v="0"/>
    <n v="0"/>
    <n v="0"/>
    <n v="0"/>
  </r>
  <r>
    <s v="04-03-00-002"/>
    <x v="0"/>
    <s v="A-03-04-02-012-001"/>
    <x v="0"/>
    <s v="03"/>
    <s v="04"/>
    <s v="02"/>
    <s v="012"/>
    <s v="001"/>
    <m/>
    <m/>
    <m/>
    <s v="Nación"/>
    <x v="0"/>
    <s v="CSF"/>
    <s v="INCAPACIDADES (NO DE PENSIONES)"/>
    <n v="0"/>
    <n v="798811"/>
    <n v="0"/>
    <n v="798811"/>
    <n v="0"/>
    <n v="798773"/>
    <n v="38"/>
    <n v="798773"/>
    <n v="265738"/>
    <n v="265738"/>
    <n v="265738"/>
  </r>
  <r>
    <s v="04-03-00-002"/>
    <x v="0"/>
    <s v="A-08-01-02-001"/>
    <x v="0"/>
    <s v="08"/>
    <s v="01"/>
    <s v="02"/>
    <s v="001"/>
    <m/>
    <m/>
    <m/>
    <m/>
    <s v="Nación"/>
    <x v="0"/>
    <s v="CSF"/>
    <s v="IMPUESTO PREDIAL Y SOBRETASA AMBIENTAL"/>
    <n v="0"/>
    <n v="19725500"/>
    <n v="0"/>
    <n v="19725500"/>
    <n v="0"/>
    <n v="19725500"/>
    <n v="0"/>
    <n v="17752950"/>
    <n v="17752950"/>
    <n v="17752950"/>
    <n v="17752950"/>
  </r>
  <r>
    <s v="04-03-00-002"/>
    <x v="0"/>
    <s v="A-08-01-02-003"/>
    <x v="0"/>
    <s v="08"/>
    <s v="01"/>
    <s v="02"/>
    <s v="003"/>
    <m/>
    <m/>
    <m/>
    <m/>
    <s v="Propios"/>
    <x v="1"/>
    <s v="CSF"/>
    <s v="IMPUESTO DE INDUSTRIA Y COMERCIO"/>
    <n v="0"/>
    <n v="1281268"/>
    <n v="0"/>
    <n v="1281268"/>
    <n v="0"/>
    <n v="1281268"/>
    <n v="0"/>
    <n v="1281268"/>
    <n v="1281248"/>
    <n v="1281248"/>
    <n v="1281248"/>
  </r>
  <r>
    <s v="04-03-00-002"/>
    <x v="0"/>
    <s v="C-0404-1003-2-0-0404004-02"/>
    <x v="1"/>
    <s v="0404"/>
    <s v="1003"/>
    <s v="2"/>
    <s v="0"/>
    <s v="0404004"/>
    <s v="02"/>
    <m/>
    <m/>
    <s v="Nación"/>
    <x v="0"/>
    <s v="CSF"/>
    <s v="ADQUISICIÓN DE BIENES Y SERVICIOS - SERVICIO DE INFORMACIÓN CATASTRAL - ACTUALIZACIÓN  Y GESTIÓN CATASTRAL  NACIONAL"/>
    <n v="0"/>
    <n v="197618350"/>
    <n v="0"/>
    <n v="197618350"/>
    <n v="0"/>
    <n v="196373106"/>
    <n v="1245244"/>
    <n v="196373106"/>
    <n v="43028812"/>
    <n v="43028812"/>
    <n v="43028812"/>
  </r>
  <r>
    <s v="04-03-00-002"/>
    <x v="0"/>
    <s v="C-0404-1003-2-0-0404004-02"/>
    <x v="1"/>
    <s v="0404"/>
    <s v="1003"/>
    <s v="2"/>
    <s v="0"/>
    <s v="0404004"/>
    <s v="02"/>
    <m/>
    <m/>
    <s v="Nación"/>
    <x v="2"/>
    <s v="CSF"/>
    <s v="ADQUISICIÓN DE BIENES Y SERVICIOS - SERVICIO DE INFORMACIÓN CATASTRAL - ACTUALIZACIÓN  Y GESTIÓN CATASTRAL  NACIONAL"/>
    <n v="0"/>
    <n v="7404302"/>
    <n v="0"/>
    <n v="7404302"/>
    <n v="0"/>
    <n v="7404302"/>
    <n v="0"/>
    <n v="0"/>
    <n v="0"/>
    <n v="0"/>
    <n v="0"/>
  </r>
  <r>
    <s v="04-03-00-002"/>
    <x v="0"/>
    <s v="C-0404-1003-2-0-0404007-02"/>
    <x v="1"/>
    <s v="0404"/>
    <s v="1003"/>
    <s v="2"/>
    <s v="0"/>
    <s v="0404007"/>
    <s v="02"/>
    <m/>
    <m/>
    <s v="Propios"/>
    <x v="1"/>
    <s v="CSF"/>
    <s v="ADQUISICIÓN DE BIENES Y SERVICIOS - SERVICIO DE AVALÚOS - ACTUALIZACIÓN  Y GESTIÓN CATASTRAL  NACIONAL"/>
    <n v="0"/>
    <n v="2000000"/>
    <n v="0"/>
    <n v="2000000"/>
    <n v="0"/>
    <n v="1328536"/>
    <n v="671464"/>
    <n v="797224"/>
    <n v="797224"/>
    <n v="797224"/>
    <n v="797224"/>
  </r>
  <r>
    <s v="04-03-00-002"/>
    <x v="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4146084"/>
    <n v="4146084"/>
    <n v="4146084"/>
  </r>
  <r>
    <s v="04-03-00-002"/>
    <x v="0"/>
    <s v="C-0499-1003-6-0-0499016-02"/>
    <x v="1"/>
    <s v="0499"/>
    <s v="1003"/>
    <s v="6"/>
    <s v="0"/>
    <s v="0499016"/>
    <s v="02"/>
    <m/>
    <m/>
    <s v="Nación"/>
    <x v="0"/>
    <s v="CSF"/>
    <s v="ADQUISICIÓN DE BIENES Y SERVICIOS - SEDES MANTENIDAS - FORTALECIMIENTO DE LA INFRAESTRUCTURA FÍSICA DEL IGAC A NIVEL  NACIONAL"/>
    <n v="0"/>
    <n v="7485585"/>
    <n v="0"/>
    <n v="7485585"/>
    <n v="0"/>
    <n v="7485585"/>
    <n v="0"/>
    <n v="0"/>
    <n v="0"/>
    <n v="0"/>
    <n v="0"/>
  </r>
  <r>
    <s v="04-03-00-003"/>
    <x v="1"/>
    <s v="A-01-01-01-001-001"/>
    <x v="0"/>
    <s v="01"/>
    <s v="01"/>
    <s v="01"/>
    <s v="001"/>
    <s v="001"/>
    <m/>
    <m/>
    <m/>
    <s v="Nación"/>
    <x v="0"/>
    <s v="CSF"/>
    <s v="SUELDO BÁSICO"/>
    <n v="512090000"/>
    <n v="0"/>
    <n v="0"/>
    <n v="512090000"/>
    <n v="0"/>
    <n v="271421708"/>
    <n v="240668292"/>
    <n v="271421708"/>
    <n v="271421708"/>
    <n v="271421708"/>
    <n v="271421708"/>
  </r>
  <r>
    <s v="04-03-00-003"/>
    <x v="1"/>
    <s v="A-01-01-01-001-004"/>
    <x v="0"/>
    <s v="01"/>
    <s v="01"/>
    <s v="01"/>
    <s v="001"/>
    <s v="004"/>
    <m/>
    <m/>
    <m/>
    <s v="Nación"/>
    <x v="0"/>
    <s v="CSF"/>
    <s v="SUBSIDIO DE ALIMENTACIÓN"/>
    <n v="9155000"/>
    <n v="0"/>
    <n v="0"/>
    <n v="9155000"/>
    <n v="0"/>
    <n v="4927794"/>
    <n v="4227206"/>
    <n v="4927794"/>
    <n v="4927794"/>
    <n v="4927794"/>
    <n v="4927794"/>
  </r>
  <r>
    <s v="04-03-00-003"/>
    <x v="1"/>
    <s v="A-01-01-01-001-005"/>
    <x v="0"/>
    <s v="01"/>
    <s v="01"/>
    <s v="01"/>
    <s v="001"/>
    <s v="005"/>
    <m/>
    <m/>
    <m/>
    <s v="Nación"/>
    <x v="0"/>
    <s v="CSF"/>
    <s v="AUXILIO DE TRANSPORTE "/>
    <n v="10861000"/>
    <n v="0"/>
    <n v="0"/>
    <n v="10861000"/>
    <n v="0"/>
    <n v="6507230"/>
    <n v="4353770"/>
    <n v="6507230"/>
    <n v="6507230"/>
    <n v="6507230"/>
    <n v="6507230"/>
  </r>
  <r>
    <s v="04-03-00-003"/>
    <x v="1"/>
    <s v="A-01-01-01-001-006"/>
    <x v="0"/>
    <s v="01"/>
    <s v="01"/>
    <s v="01"/>
    <s v="001"/>
    <s v="006"/>
    <m/>
    <m/>
    <m/>
    <s v="Nación"/>
    <x v="0"/>
    <s v="CSF"/>
    <s v="PRIMA DE SERVICIO"/>
    <n v="48292000"/>
    <n v="4407399"/>
    <n v="0"/>
    <n v="52699399"/>
    <n v="0"/>
    <n v="52699399"/>
    <n v="0"/>
    <n v="52699399"/>
    <n v="52699399"/>
    <n v="52699399"/>
    <n v="52699399"/>
  </r>
  <r>
    <s v="04-03-00-003"/>
    <x v="1"/>
    <s v="A-01-01-01-001-007"/>
    <x v="0"/>
    <s v="01"/>
    <s v="01"/>
    <s v="01"/>
    <s v="001"/>
    <s v="007"/>
    <m/>
    <m/>
    <m/>
    <s v="Nación"/>
    <x v="0"/>
    <s v="CSF"/>
    <s v="BONIFICACIÓN POR SERVICIOS PRESTADOS"/>
    <n v="17911000"/>
    <n v="0"/>
    <n v="0"/>
    <n v="17911000"/>
    <n v="0"/>
    <n v="2945098"/>
    <n v="14965902"/>
    <n v="2945098"/>
    <n v="2945098"/>
    <n v="2945098"/>
    <n v="2945098"/>
  </r>
  <r>
    <s v="04-03-00-003"/>
    <x v="1"/>
    <s v="A-01-01-01-001-009"/>
    <x v="0"/>
    <s v="01"/>
    <s v="01"/>
    <s v="01"/>
    <s v="001"/>
    <s v="009"/>
    <m/>
    <m/>
    <m/>
    <s v="Nación"/>
    <x v="0"/>
    <s v="CSF"/>
    <s v="PRIMA DE NAVIDAD"/>
    <n v="63157000"/>
    <n v="0"/>
    <n v="0"/>
    <n v="63157000"/>
    <n v="0"/>
    <n v="0"/>
    <n v="63157000"/>
    <n v="0"/>
    <n v="0"/>
    <n v="0"/>
    <n v="0"/>
  </r>
  <r>
    <s v="04-03-00-003"/>
    <x v="1"/>
    <s v="A-01-01-01-001-010"/>
    <x v="0"/>
    <s v="01"/>
    <s v="01"/>
    <s v="01"/>
    <s v="001"/>
    <s v="010"/>
    <m/>
    <m/>
    <m/>
    <s v="Nación"/>
    <x v="0"/>
    <s v="CSF"/>
    <s v="PRIMA DE VACACIONES"/>
    <n v="35131000"/>
    <n v="0"/>
    <n v="0"/>
    <n v="35131000"/>
    <n v="0"/>
    <n v="5686587"/>
    <n v="29444413"/>
    <n v="5686587"/>
    <n v="5686587"/>
    <n v="5686587"/>
    <n v="5686587"/>
  </r>
  <r>
    <s v="04-03-00-003"/>
    <x v="1"/>
    <s v="A-01-01-02-001"/>
    <x v="0"/>
    <s v="01"/>
    <s v="01"/>
    <s v="02"/>
    <s v="001"/>
    <m/>
    <m/>
    <m/>
    <m/>
    <s v="Nación"/>
    <x v="0"/>
    <s v="CSF"/>
    <s v="PENSIONES"/>
    <n v="66832100"/>
    <n v="0"/>
    <n v="0"/>
    <n v="66832100"/>
    <n v="0"/>
    <n v="29876600"/>
    <n v="36955500"/>
    <n v="29876600"/>
    <n v="29876600"/>
    <n v="29876600"/>
    <n v="29876600"/>
  </r>
  <r>
    <s v="04-03-00-003"/>
    <x v="1"/>
    <s v="A-01-01-02-002"/>
    <x v="0"/>
    <s v="01"/>
    <s v="01"/>
    <s v="02"/>
    <s v="002"/>
    <m/>
    <m/>
    <m/>
    <m/>
    <s v="Nación"/>
    <x v="0"/>
    <s v="CSF"/>
    <s v="SALUD"/>
    <n v="46905000"/>
    <n v="0"/>
    <n v="0"/>
    <n v="46905000"/>
    <n v="0"/>
    <n v="24503400"/>
    <n v="22401600"/>
    <n v="24503400"/>
    <n v="24503400"/>
    <n v="24503400"/>
    <n v="24503400"/>
  </r>
  <r>
    <s v="04-03-00-003"/>
    <x v="1"/>
    <s v="A-01-01-02-004"/>
    <x v="0"/>
    <s v="01"/>
    <s v="01"/>
    <s v="02"/>
    <s v="004"/>
    <m/>
    <m/>
    <m/>
    <m/>
    <s v="Nación"/>
    <x v="0"/>
    <s v="CSF"/>
    <s v="CAJAS DE COMPENSACIÓN FAMILIAR"/>
    <n v="26502000"/>
    <n v="0"/>
    <n v="0"/>
    <n v="26502000"/>
    <n v="0"/>
    <n v="14278900"/>
    <n v="12223100"/>
    <n v="14278900"/>
    <n v="14278900"/>
    <n v="14278900"/>
    <n v="14278900"/>
  </r>
  <r>
    <s v="04-03-00-003"/>
    <x v="1"/>
    <s v="A-01-01-02-005"/>
    <x v="0"/>
    <s v="01"/>
    <s v="01"/>
    <s v="02"/>
    <s v="005"/>
    <m/>
    <m/>
    <m/>
    <m/>
    <s v="Nación"/>
    <x v="0"/>
    <s v="CSF"/>
    <s v="APORTES GENERALES AL SISTEMA DE RIESGOS LABORALES"/>
    <n v="6820000"/>
    <n v="0"/>
    <n v="0"/>
    <n v="6820000"/>
    <n v="0"/>
    <n v="3564900"/>
    <n v="3255100"/>
    <n v="3564900"/>
    <n v="3564900"/>
    <n v="3564900"/>
    <n v="3564900"/>
  </r>
  <r>
    <s v="04-03-00-003"/>
    <x v="1"/>
    <s v="A-01-01-02-006"/>
    <x v="0"/>
    <s v="01"/>
    <s v="01"/>
    <s v="02"/>
    <s v="006"/>
    <m/>
    <m/>
    <m/>
    <m/>
    <s v="Nación"/>
    <x v="0"/>
    <s v="CSF"/>
    <s v="APORTES AL ICBF"/>
    <n v="19881000"/>
    <n v="0"/>
    <n v="0"/>
    <n v="19881000"/>
    <n v="0"/>
    <n v="10710800"/>
    <n v="9170200"/>
    <n v="10710800"/>
    <n v="10710800"/>
    <n v="10710800"/>
    <n v="10710800"/>
  </r>
  <r>
    <s v="04-03-00-003"/>
    <x v="1"/>
    <s v="A-01-01-02-007"/>
    <x v="0"/>
    <s v="01"/>
    <s v="01"/>
    <s v="02"/>
    <s v="007"/>
    <m/>
    <m/>
    <m/>
    <m/>
    <s v="Nación"/>
    <x v="0"/>
    <s v="CSF"/>
    <s v="APORTES AL SENA"/>
    <n v="13256000"/>
    <n v="0"/>
    <n v="0"/>
    <n v="13256000"/>
    <n v="0"/>
    <n v="7142600"/>
    <n v="6113400"/>
    <n v="7142600"/>
    <n v="7142600"/>
    <n v="7142600"/>
    <n v="7142600"/>
  </r>
  <r>
    <s v="04-03-00-003"/>
    <x v="1"/>
    <s v="A-01-01-03-001-001"/>
    <x v="0"/>
    <s v="01"/>
    <s v="01"/>
    <s v="03"/>
    <s v="001"/>
    <s v="001"/>
    <m/>
    <m/>
    <m/>
    <s v="Nación"/>
    <x v="0"/>
    <s v="CSF"/>
    <s v="SUELDO DE VACACIONES"/>
    <n v="25325370"/>
    <n v="0"/>
    <n v="0"/>
    <n v="25325370"/>
    <n v="0"/>
    <n v="7127100"/>
    <n v="18198270"/>
    <n v="7127100"/>
    <n v="7127100"/>
    <n v="7127100"/>
    <n v="7127100"/>
  </r>
  <r>
    <s v="04-03-00-003"/>
    <x v="1"/>
    <s v="A-01-01-03-001-003"/>
    <x v="0"/>
    <s v="01"/>
    <s v="01"/>
    <s v="03"/>
    <s v="001"/>
    <s v="003"/>
    <m/>
    <m/>
    <m/>
    <s v="Nación"/>
    <x v="0"/>
    <s v="CSF"/>
    <s v="BONIFICACIÓN ESPECIAL DE RECREACIÓN"/>
    <n v="1934730"/>
    <n v="0"/>
    <n v="0"/>
    <n v="1934730"/>
    <n v="0"/>
    <n v="540689"/>
    <n v="1394041"/>
    <n v="540689"/>
    <n v="540689"/>
    <n v="540689"/>
    <n v="540689"/>
  </r>
  <r>
    <s v="04-03-00-003"/>
    <x v="1"/>
    <s v="A-01-01-03-002"/>
    <x v="0"/>
    <s v="01"/>
    <s v="01"/>
    <s v="03"/>
    <s v="002"/>
    <m/>
    <m/>
    <m/>
    <m/>
    <s v="Nación"/>
    <x v="0"/>
    <s v="CSF"/>
    <s v="PRIMA TÉCNICA NO SALARIAL"/>
    <n v="16936290"/>
    <n v="0"/>
    <n v="0"/>
    <n v="16936290"/>
    <n v="0"/>
    <n v="14129802"/>
    <n v="2806488"/>
    <n v="14129802"/>
    <n v="14129802"/>
    <n v="14129802"/>
    <n v="14129802"/>
  </r>
  <r>
    <s v="04-03-00-003"/>
    <x v="1"/>
    <s v="A-02-02-02-006-004"/>
    <x v="0"/>
    <s v="02"/>
    <s v="02"/>
    <s v="02"/>
    <s v="006"/>
    <s v="004"/>
    <m/>
    <m/>
    <m/>
    <s v="Nación"/>
    <x v="0"/>
    <s v="CSF"/>
    <s v="SERVICIOS DE TRANSPORTE DE PASAJEROS"/>
    <n v="420000"/>
    <n v="78400"/>
    <n v="0"/>
    <n v="498400"/>
    <n v="0"/>
    <n v="498400"/>
    <n v="0"/>
    <n v="498400"/>
    <n v="498400"/>
    <n v="498400"/>
    <n v="498400"/>
  </r>
  <r>
    <s v="04-03-00-003"/>
    <x v="1"/>
    <s v="A-02-02-02-006-009"/>
    <x v="0"/>
    <s v="02"/>
    <s v="02"/>
    <s v="02"/>
    <s v="006"/>
    <s v="009"/>
    <m/>
    <m/>
    <m/>
    <s v="Nación"/>
    <x v="0"/>
    <s v="CSF"/>
    <s v="SERVICIOS DE DISTRIBUCIÓN DE ELECTRICIDAD, GAS Y AGUA (POR CUENTA PROPIA)"/>
    <n v="92000000"/>
    <n v="0"/>
    <n v="0"/>
    <n v="92000000"/>
    <n v="0"/>
    <n v="92000000"/>
    <n v="0"/>
    <n v="43717963"/>
    <n v="43717963"/>
    <n v="43717963"/>
    <n v="43717963"/>
  </r>
  <r>
    <s v="04-03-00-003"/>
    <x v="1"/>
    <s v="A-02-02-02-007-001"/>
    <x v="0"/>
    <s v="02"/>
    <s v="02"/>
    <s v="02"/>
    <s v="007"/>
    <s v="001"/>
    <m/>
    <m/>
    <m/>
    <s v="Nación"/>
    <x v="0"/>
    <s v="CSF"/>
    <s v="SERVICIOS FINANCIEROS Y SERVICIOS CONEXOS"/>
    <n v="69618645"/>
    <n v="0"/>
    <n v="69618645"/>
    <n v="0"/>
    <n v="0"/>
    <n v="0"/>
    <n v="0"/>
    <n v="0"/>
    <n v="0"/>
    <n v="0"/>
    <n v="0"/>
  </r>
  <r>
    <s v="04-03-00-003"/>
    <x v="1"/>
    <s v="A-02-02-02-007-002"/>
    <x v="0"/>
    <s v="02"/>
    <s v="02"/>
    <s v="02"/>
    <s v="007"/>
    <s v="002"/>
    <m/>
    <m/>
    <m/>
    <s v="Nación"/>
    <x v="0"/>
    <s v="CSF"/>
    <s v="SERVICIOS INMOBILIARIOS"/>
    <n v="69618645"/>
    <n v="9336630"/>
    <n v="0"/>
    <n v="78955275"/>
    <n v="0"/>
    <n v="78955275"/>
    <n v="0"/>
    <n v="64234800"/>
    <n v="38808525"/>
    <n v="38808525"/>
    <n v="38808525"/>
  </r>
  <r>
    <s v="04-03-00-003"/>
    <x v="1"/>
    <s v="A-02-02-02-008-004"/>
    <x v="0"/>
    <s v="02"/>
    <s v="02"/>
    <s v="02"/>
    <s v="008"/>
    <s v="004"/>
    <m/>
    <m/>
    <m/>
    <s v="Nación"/>
    <x v="0"/>
    <s v="CSF"/>
    <s v="SERVICIOS DE TELECOMUNICACIONES, TRANSMISIÓN Y SUMINISTRO DE INFORMACIÓN"/>
    <n v="9000000"/>
    <n v="0"/>
    <n v="0"/>
    <n v="9000000"/>
    <n v="0"/>
    <n v="9000000"/>
    <n v="0"/>
    <n v="2536328"/>
    <n v="2536328"/>
    <n v="2536328"/>
    <n v="2536328"/>
  </r>
  <r>
    <s v="04-03-00-003"/>
    <x v="1"/>
    <s v="A-02-02-02-009-004"/>
    <x v="0"/>
    <s v="02"/>
    <s v="02"/>
    <s v="02"/>
    <s v="009"/>
    <s v="004"/>
    <m/>
    <m/>
    <m/>
    <s v="Nación"/>
    <x v="0"/>
    <s v="CSF"/>
    <s v="SERVICIOS DE ALCANTARILLADO, RECOLECCIÓN, TRATAMIENTO Y DISPOSICIÓN DE DESECHOS Y OTROS SERVICIOS DE SANEAMIENTO AMBIENTAL"/>
    <n v="3000000"/>
    <n v="0"/>
    <n v="0"/>
    <n v="3000000"/>
    <n v="0"/>
    <n v="3000000"/>
    <n v="0"/>
    <n v="2349376"/>
    <n v="2349376"/>
    <n v="2349376"/>
    <n v="2349376"/>
  </r>
  <r>
    <s v="04-03-00-003"/>
    <x v="1"/>
    <s v="A-02-02-02-010"/>
    <x v="0"/>
    <s v="02"/>
    <s v="02"/>
    <s v="02"/>
    <s v="010"/>
    <m/>
    <m/>
    <m/>
    <m/>
    <s v="Nación"/>
    <x v="0"/>
    <s v="CSF"/>
    <s v="VIÁTICOS DE LOS FUNCIONARIOS EN COMISIÓN"/>
    <n v="0"/>
    <n v="1542943"/>
    <n v="0"/>
    <n v="1542943"/>
    <n v="0"/>
    <n v="1542943"/>
    <n v="0"/>
    <n v="1542943"/>
    <n v="1542943"/>
    <n v="1542943"/>
    <n v="1542943"/>
  </r>
  <r>
    <s v="04-03-00-003"/>
    <x v="1"/>
    <s v="A-03-04-02-012-001"/>
    <x v="0"/>
    <s v="03"/>
    <s v="04"/>
    <s v="02"/>
    <s v="012"/>
    <s v="001"/>
    <m/>
    <m/>
    <m/>
    <s v="Nación"/>
    <x v="0"/>
    <s v="CSF"/>
    <s v="INCAPACIDADES (NO DE PENSIONES)"/>
    <n v="0"/>
    <n v="1249553"/>
    <n v="0"/>
    <n v="1249553"/>
    <n v="0"/>
    <n v="1249553"/>
    <n v="0"/>
    <n v="1249553"/>
    <n v="1249553"/>
    <n v="1249553"/>
    <n v="1249553"/>
  </r>
  <r>
    <s v="04-03-00-003"/>
    <x v="1"/>
    <s v="A-08-01-02-001"/>
    <x v="0"/>
    <s v="08"/>
    <s v="01"/>
    <s v="02"/>
    <s v="001"/>
    <m/>
    <m/>
    <m/>
    <m/>
    <s v="Nación"/>
    <x v="0"/>
    <s v="CSF"/>
    <s v="IMPUESTO PREDIAL Y SOBRETASA AMBIENTAL"/>
    <n v="0"/>
    <n v="52388004"/>
    <n v="0"/>
    <n v="52388004"/>
    <n v="0"/>
    <n v="52388004"/>
    <n v="0"/>
    <n v="52388004"/>
    <n v="52388004"/>
    <n v="52388004"/>
    <n v="52388004"/>
  </r>
  <r>
    <s v="04-03-00-003"/>
    <x v="1"/>
    <s v="A-08-01-02-003"/>
    <x v="0"/>
    <s v="08"/>
    <s v="01"/>
    <s v="02"/>
    <s v="003"/>
    <m/>
    <m/>
    <m/>
    <m/>
    <s v="Propios"/>
    <x v="1"/>
    <s v="CSF"/>
    <s v="IMPUESTO DE INDUSTRIA Y COMERCIO"/>
    <n v="0"/>
    <n v="6164000"/>
    <n v="0"/>
    <n v="6164000"/>
    <n v="0"/>
    <n v="6164000"/>
    <n v="0"/>
    <n v="6164000"/>
    <n v="6164000"/>
    <n v="6164000"/>
    <n v="6164000"/>
  </r>
  <r>
    <s v="04-03-00-003"/>
    <x v="1"/>
    <s v="C-0404-1003-2-0-0404004-02"/>
    <x v="1"/>
    <s v="0404"/>
    <s v="1003"/>
    <s v="2"/>
    <s v="0"/>
    <s v="0404004"/>
    <s v="02"/>
    <m/>
    <m/>
    <s v="Nación"/>
    <x v="0"/>
    <s v="CSF"/>
    <s v="ADQUISICIÓN DE BIENES Y SERVICIOS - SERVICIO DE INFORMACIÓN CATASTRAL - ACTUALIZACIÓN  Y GESTIÓN CATASTRAL  NACIONAL"/>
    <n v="0"/>
    <n v="197618350"/>
    <n v="0"/>
    <n v="197618350"/>
    <n v="0"/>
    <n v="197613444"/>
    <n v="4906"/>
    <n v="197613444"/>
    <n v="67190384"/>
    <n v="67190384"/>
    <n v="67190384"/>
  </r>
  <r>
    <s v="04-03-00-003"/>
    <x v="1"/>
    <s v="C-0404-1003-2-0-0404004-02"/>
    <x v="1"/>
    <s v="0404"/>
    <s v="1003"/>
    <s v="2"/>
    <s v="0"/>
    <s v="0404004"/>
    <s v="02"/>
    <m/>
    <m/>
    <s v="Nación"/>
    <x v="2"/>
    <s v="CSF"/>
    <s v="ADQUISICIÓN DE BIENES Y SERVICIOS - SERVICIO DE INFORMACIÓN CATASTRAL - ACTUALIZACIÓN  Y GESTIÓN CATASTRAL  NACIONAL"/>
    <n v="0"/>
    <n v="81801264"/>
    <n v="0"/>
    <n v="81801264"/>
    <n v="0"/>
    <n v="81801264"/>
    <n v="0"/>
    <n v="63547930"/>
    <n v="16772557"/>
    <n v="16772557"/>
    <n v="16772557"/>
  </r>
  <r>
    <s v="04-03-00-003"/>
    <x v="1"/>
    <s v="C-0404-1003-2-0-0404007-02"/>
    <x v="1"/>
    <s v="0404"/>
    <s v="1003"/>
    <s v="2"/>
    <s v="0"/>
    <s v="0404007"/>
    <s v="02"/>
    <m/>
    <m/>
    <s v="Propios"/>
    <x v="1"/>
    <s v="CSF"/>
    <s v="ADQUISICIÓN DE BIENES Y SERVICIOS - SERVICIO DE AVALÚOS - ACTUALIZACIÓN  Y GESTIÓN CATASTRAL  NACIONAL"/>
    <n v="0"/>
    <n v="2000000"/>
    <n v="0"/>
    <n v="2000000"/>
    <n v="0"/>
    <n v="2000000"/>
    <n v="0"/>
    <n v="0"/>
    <n v="0"/>
    <n v="0"/>
    <n v="0"/>
  </r>
  <r>
    <s v="04-03-00-003"/>
    <x v="1"/>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2629224"/>
    <n v="2629224"/>
    <n v="2629224"/>
  </r>
  <r>
    <s v="04-03-00-003"/>
    <x v="1"/>
    <s v="C-0499-1003-6-0-0499016-02"/>
    <x v="1"/>
    <s v="0499"/>
    <s v="1003"/>
    <s v="6"/>
    <s v="0"/>
    <s v="0499016"/>
    <s v="02"/>
    <m/>
    <m/>
    <s v="Nación"/>
    <x v="0"/>
    <s v="CSF"/>
    <s v="ADQUISICIÓN DE BIENES Y SERVICIOS - SEDES MANTENIDAS - FORTALECIMIENTO DE LA INFRAESTRUCTURA FÍSICA DEL IGAC A NIVEL  NACIONAL"/>
    <n v="0"/>
    <n v="13424263"/>
    <n v="0"/>
    <n v="13424263"/>
    <n v="0"/>
    <n v="0"/>
    <n v="13424263"/>
    <n v="0"/>
    <n v="0"/>
    <n v="0"/>
    <n v="0"/>
  </r>
  <r>
    <s v="04-03-00-004"/>
    <x v="2"/>
    <s v="A-01-01-01-001-001"/>
    <x v="0"/>
    <s v="01"/>
    <s v="01"/>
    <s v="01"/>
    <s v="001"/>
    <s v="001"/>
    <m/>
    <m/>
    <m/>
    <s v="Nación"/>
    <x v="0"/>
    <s v="CSF"/>
    <s v="SUELDO BÁSICO"/>
    <n v="854889000"/>
    <n v="0"/>
    <n v="0"/>
    <n v="854889000"/>
    <n v="0"/>
    <n v="446756406"/>
    <n v="408132594"/>
    <n v="446756406"/>
    <n v="446756406"/>
    <n v="446756406"/>
    <n v="446756406"/>
  </r>
  <r>
    <s v="04-03-00-004"/>
    <x v="2"/>
    <s v="A-01-01-01-001-004"/>
    <x v="0"/>
    <s v="01"/>
    <s v="01"/>
    <s v="01"/>
    <s v="001"/>
    <s v="004"/>
    <m/>
    <m/>
    <m/>
    <s v="Nación"/>
    <x v="0"/>
    <s v="CSF"/>
    <s v="SUBSIDIO DE ALIMENTACIÓN"/>
    <n v="20943000"/>
    <n v="0"/>
    <n v="0"/>
    <n v="20943000"/>
    <n v="0"/>
    <n v="10858985"/>
    <n v="10084015"/>
    <n v="10858985"/>
    <n v="10858985"/>
    <n v="10858985"/>
    <n v="10858985"/>
  </r>
  <r>
    <s v="04-03-00-004"/>
    <x v="2"/>
    <s v="A-01-01-01-001-005"/>
    <x v="0"/>
    <s v="01"/>
    <s v="01"/>
    <s v="01"/>
    <s v="001"/>
    <s v="005"/>
    <m/>
    <m/>
    <m/>
    <s v="Nación"/>
    <x v="0"/>
    <s v="CSF"/>
    <s v="AUXILIO DE TRANSPORTE "/>
    <n v="30527000"/>
    <n v="0"/>
    <n v="0"/>
    <n v="30527000"/>
    <n v="0"/>
    <n v="16895483"/>
    <n v="13631517"/>
    <n v="16895483"/>
    <n v="16895483"/>
    <n v="16895483"/>
    <n v="16895483"/>
  </r>
  <r>
    <s v="04-03-00-004"/>
    <x v="2"/>
    <s v="A-01-01-01-001-006"/>
    <x v="0"/>
    <s v="01"/>
    <s v="01"/>
    <s v="01"/>
    <s v="001"/>
    <s v="006"/>
    <m/>
    <m/>
    <m/>
    <s v="Nación"/>
    <x v="0"/>
    <s v="CSF"/>
    <s v="PRIMA DE SERVICIO"/>
    <n v="82110000"/>
    <n v="7762418"/>
    <n v="0"/>
    <n v="89872418"/>
    <n v="0"/>
    <n v="89872416"/>
    <n v="2"/>
    <n v="89872416"/>
    <n v="89872416"/>
    <n v="89872416"/>
    <n v="89872416"/>
  </r>
  <r>
    <s v="04-03-00-004"/>
    <x v="2"/>
    <s v="A-01-01-01-001-007"/>
    <x v="0"/>
    <s v="01"/>
    <s v="01"/>
    <s v="01"/>
    <s v="001"/>
    <s v="007"/>
    <m/>
    <m/>
    <m/>
    <s v="Nación"/>
    <x v="0"/>
    <s v="CSF"/>
    <s v="BONIFICACIÓN POR SERVICIOS PRESTADOS"/>
    <n v="32592000"/>
    <n v="0"/>
    <n v="0"/>
    <n v="32592000"/>
    <n v="0"/>
    <n v="19162806"/>
    <n v="13429194"/>
    <n v="19162806"/>
    <n v="19162806"/>
    <n v="19162806"/>
    <n v="19162806"/>
  </r>
  <r>
    <s v="04-03-00-004"/>
    <x v="2"/>
    <s v="A-01-01-01-001-009"/>
    <x v="0"/>
    <s v="01"/>
    <s v="01"/>
    <s v="01"/>
    <s v="001"/>
    <s v="009"/>
    <m/>
    <m/>
    <m/>
    <s v="Nación"/>
    <x v="0"/>
    <s v="CSF"/>
    <s v="PRIMA DE NAVIDAD"/>
    <n v="107650000"/>
    <n v="0"/>
    <n v="0"/>
    <n v="107650000"/>
    <n v="0"/>
    <n v="0"/>
    <n v="107650000"/>
    <n v="0"/>
    <n v="0"/>
    <n v="0"/>
    <n v="0"/>
  </r>
  <r>
    <s v="04-03-00-004"/>
    <x v="2"/>
    <s v="A-01-01-01-001-010"/>
    <x v="0"/>
    <s v="01"/>
    <s v="01"/>
    <s v="01"/>
    <s v="001"/>
    <s v="010"/>
    <m/>
    <m/>
    <m/>
    <s v="Nación"/>
    <x v="0"/>
    <s v="CSF"/>
    <s v="PRIMA DE VACACIONES"/>
    <n v="46409000"/>
    <n v="0"/>
    <n v="0"/>
    <n v="46409000"/>
    <n v="0"/>
    <n v="31212280"/>
    <n v="15196720"/>
    <n v="31212280"/>
    <n v="31212280"/>
    <n v="31212280"/>
    <n v="31212280"/>
  </r>
  <r>
    <s v="04-03-00-004"/>
    <x v="2"/>
    <s v="A-01-01-02-001"/>
    <x v="0"/>
    <s v="01"/>
    <s v="01"/>
    <s v="02"/>
    <s v="001"/>
    <m/>
    <m/>
    <m/>
    <m/>
    <s v="Nación"/>
    <x v="0"/>
    <s v="CSF"/>
    <s v="PENSIONES"/>
    <n v="111547000"/>
    <n v="0"/>
    <n v="0"/>
    <n v="111547000"/>
    <n v="0"/>
    <n v="52004035"/>
    <n v="59542965"/>
    <n v="52004035"/>
    <n v="52004035"/>
    <n v="52004035"/>
    <n v="52004035"/>
  </r>
  <r>
    <s v="04-03-00-004"/>
    <x v="2"/>
    <s v="A-01-01-02-002"/>
    <x v="0"/>
    <s v="01"/>
    <s v="01"/>
    <s v="02"/>
    <s v="002"/>
    <m/>
    <m/>
    <m/>
    <m/>
    <s v="Nación"/>
    <x v="0"/>
    <s v="CSF"/>
    <s v="SALUD"/>
    <n v="79013000"/>
    <n v="0"/>
    <n v="0"/>
    <n v="79013000"/>
    <n v="0"/>
    <n v="42849865"/>
    <n v="36163135"/>
    <n v="42849865"/>
    <n v="42849865"/>
    <n v="42849865"/>
    <n v="42849865"/>
  </r>
  <r>
    <s v="04-03-00-004"/>
    <x v="2"/>
    <s v="A-01-01-02-004"/>
    <x v="0"/>
    <s v="01"/>
    <s v="01"/>
    <s v="02"/>
    <s v="004"/>
    <m/>
    <m/>
    <m/>
    <m/>
    <s v="Nación"/>
    <x v="0"/>
    <s v="CSF"/>
    <s v="CAJAS DE COMPENSACIÓN FAMILIAR"/>
    <n v="49240000"/>
    <n v="0"/>
    <n v="0"/>
    <n v="49240000"/>
    <n v="0"/>
    <n v="26113800"/>
    <n v="23126200"/>
    <n v="26113800"/>
    <n v="26113800"/>
    <n v="26113800"/>
    <n v="26113800"/>
  </r>
  <r>
    <s v="04-03-00-004"/>
    <x v="2"/>
    <s v="A-01-01-02-005"/>
    <x v="0"/>
    <s v="01"/>
    <s v="01"/>
    <s v="02"/>
    <s v="005"/>
    <m/>
    <m/>
    <m/>
    <m/>
    <s v="Nación"/>
    <x v="0"/>
    <s v="CSF"/>
    <s v="APORTES GENERALES AL SISTEMA DE RIESGOS LABORALES"/>
    <n v="13304000"/>
    <n v="0"/>
    <n v="0"/>
    <n v="13304000"/>
    <n v="0"/>
    <n v="7741600"/>
    <n v="5562400"/>
    <n v="7741600"/>
    <n v="7741600"/>
    <n v="7741600"/>
    <n v="7741600"/>
  </r>
  <r>
    <s v="04-03-00-004"/>
    <x v="2"/>
    <s v="A-01-01-02-006"/>
    <x v="0"/>
    <s v="01"/>
    <s v="01"/>
    <s v="02"/>
    <s v="006"/>
    <m/>
    <m/>
    <m/>
    <m/>
    <s v="Nación"/>
    <x v="0"/>
    <s v="CSF"/>
    <s v="APORTES AL ICBF"/>
    <n v="36937000"/>
    <n v="0"/>
    <n v="0"/>
    <n v="36937000"/>
    <n v="0"/>
    <n v="19590700"/>
    <n v="17346300"/>
    <n v="19590700"/>
    <n v="19590700"/>
    <n v="19590700"/>
    <n v="19590700"/>
  </r>
  <r>
    <s v="04-03-00-004"/>
    <x v="2"/>
    <s v="A-01-01-02-007"/>
    <x v="0"/>
    <s v="01"/>
    <s v="01"/>
    <s v="02"/>
    <s v="007"/>
    <m/>
    <m/>
    <m/>
    <m/>
    <s v="Nación"/>
    <x v="0"/>
    <s v="CSF"/>
    <s v="APORTES AL SENA"/>
    <n v="24630000"/>
    <n v="0"/>
    <n v="0"/>
    <n v="24630000"/>
    <n v="0"/>
    <n v="13063000"/>
    <n v="11567000"/>
    <n v="13063000"/>
    <n v="13063000"/>
    <n v="13063000"/>
    <n v="13063000"/>
  </r>
  <r>
    <s v="04-03-00-004"/>
    <x v="2"/>
    <s v="A-01-01-03-001-001"/>
    <x v="0"/>
    <s v="01"/>
    <s v="01"/>
    <s v="03"/>
    <s v="001"/>
    <s v="001"/>
    <m/>
    <m/>
    <m/>
    <s v="Nación"/>
    <x v="0"/>
    <s v="CSF"/>
    <s v="SUELDO DE VACACIONES"/>
    <n v="25045650"/>
    <n v="11020723"/>
    <n v="0"/>
    <n v="36066373"/>
    <n v="0"/>
    <n v="33994339"/>
    <n v="2072034"/>
    <n v="33994339"/>
    <n v="33994339"/>
    <n v="33994339"/>
    <n v="33994339"/>
  </r>
  <r>
    <s v="04-03-00-004"/>
    <x v="2"/>
    <s v="A-01-01-03-001-003"/>
    <x v="0"/>
    <s v="01"/>
    <s v="01"/>
    <s v="03"/>
    <s v="001"/>
    <s v="003"/>
    <m/>
    <m/>
    <m/>
    <s v="Nación"/>
    <x v="0"/>
    <s v="CSF"/>
    <s v="BONIFICACIÓN ESPECIAL DE RECREACIÓN"/>
    <n v="2324700"/>
    <n v="712064"/>
    <n v="0"/>
    <n v="3036764"/>
    <n v="0"/>
    <n v="2401001"/>
    <n v="635763"/>
    <n v="2401001"/>
    <n v="2401001"/>
    <n v="2401001"/>
    <n v="2401001"/>
  </r>
  <r>
    <s v="04-03-00-004"/>
    <x v="2"/>
    <s v="A-01-01-03-002"/>
    <x v="0"/>
    <s v="01"/>
    <s v="01"/>
    <s v="03"/>
    <s v="002"/>
    <m/>
    <m/>
    <m/>
    <m/>
    <s v="Nación"/>
    <x v="0"/>
    <s v="CSF"/>
    <s v="PRIMA TÉCNICA NO SALARIAL"/>
    <n v="16936290"/>
    <n v="0"/>
    <n v="0"/>
    <n v="16936290"/>
    <n v="0"/>
    <n v="14129802"/>
    <n v="2806488"/>
    <n v="14129802"/>
    <n v="14129802"/>
    <n v="14129802"/>
    <n v="14129802"/>
  </r>
  <r>
    <s v="04-03-00-004"/>
    <x v="2"/>
    <s v="A-02-02-01-003-003"/>
    <x v="0"/>
    <s v="02"/>
    <s v="02"/>
    <s v="01"/>
    <s v="003"/>
    <s v="003"/>
    <m/>
    <m/>
    <m/>
    <s v="Nación"/>
    <x v="0"/>
    <s v="CSF"/>
    <s v="PRODUCTOS DE HORNOS DE COQUE; PRODUCTOS DE REFINACIÓN DE PETRÓLEO Y COMBUSTIBLE NUCLEAR"/>
    <n v="0"/>
    <n v="900000"/>
    <n v="0"/>
    <n v="900000"/>
    <n v="0"/>
    <n v="900000"/>
    <n v="0"/>
    <n v="900000"/>
    <n v="0"/>
    <n v="0"/>
    <n v="0"/>
  </r>
  <r>
    <s v="04-03-00-004"/>
    <x v="2"/>
    <s v="A-02-02-02-006-004"/>
    <x v="0"/>
    <s v="02"/>
    <s v="02"/>
    <s v="02"/>
    <s v="006"/>
    <s v="004"/>
    <m/>
    <m/>
    <m/>
    <s v="Nación"/>
    <x v="0"/>
    <s v="CSF"/>
    <s v="SERVICIOS DE TRANSPORTE DE PASAJEROS"/>
    <n v="300000"/>
    <n v="50000"/>
    <n v="0"/>
    <n v="350000"/>
    <n v="0"/>
    <n v="350000"/>
    <n v="0"/>
    <n v="150000"/>
    <n v="150000"/>
    <n v="150000"/>
    <n v="150000"/>
  </r>
  <r>
    <s v="04-03-00-004"/>
    <x v="2"/>
    <s v="A-02-02-02-006-004"/>
    <x v="0"/>
    <s v="02"/>
    <s v="02"/>
    <s v="02"/>
    <s v="006"/>
    <s v="004"/>
    <m/>
    <m/>
    <m/>
    <s v="Propios"/>
    <x v="1"/>
    <s v="CSF"/>
    <s v="SERVICIOS DE TRANSPORTE DE PASAJEROS"/>
    <n v="0"/>
    <n v="1450000"/>
    <n v="0"/>
    <n v="1450000"/>
    <n v="0"/>
    <n v="1450000"/>
    <n v="0"/>
    <n v="50000"/>
    <n v="50000"/>
    <n v="50000"/>
    <n v="50000"/>
  </r>
  <r>
    <s v="04-03-00-004"/>
    <x v="2"/>
    <s v="A-02-02-02-006-009"/>
    <x v="0"/>
    <s v="02"/>
    <s v="02"/>
    <s v="02"/>
    <s v="006"/>
    <s v="009"/>
    <m/>
    <m/>
    <m/>
    <s v="Nación"/>
    <x v="0"/>
    <s v="CSF"/>
    <s v="SERVICIOS DE DISTRIBUCIÓN DE ELECTRICIDAD, GAS Y AGUA (POR CUENTA PROPIA)"/>
    <n v="19000000"/>
    <n v="0"/>
    <n v="0"/>
    <n v="19000000"/>
    <n v="0"/>
    <n v="19000000"/>
    <n v="0"/>
    <n v="9025006"/>
    <n v="9025006"/>
    <n v="9025006"/>
    <n v="9025006"/>
  </r>
  <r>
    <s v="04-03-00-004"/>
    <x v="2"/>
    <s v="A-02-02-02-007-001"/>
    <x v="0"/>
    <s v="02"/>
    <s v="02"/>
    <s v="02"/>
    <s v="007"/>
    <s v="001"/>
    <m/>
    <m/>
    <m/>
    <s v="Nación"/>
    <x v="0"/>
    <s v="CSF"/>
    <s v="SERVICIOS FINANCIEROS Y SERVICIOS CONEXOS"/>
    <n v="4030000"/>
    <n v="0"/>
    <n v="4030000"/>
    <n v="0"/>
    <n v="0"/>
    <n v="0"/>
    <n v="0"/>
    <n v="0"/>
    <n v="0"/>
    <n v="0"/>
    <n v="0"/>
  </r>
  <r>
    <s v="04-03-00-004"/>
    <x v="2"/>
    <s v="A-02-02-02-007-002"/>
    <x v="0"/>
    <s v="02"/>
    <s v="02"/>
    <s v="02"/>
    <s v="007"/>
    <s v="002"/>
    <m/>
    <m/>
    <m/>
    <s v="Nación"/>
    <x v="0"/>
    <s v="CSF"/>
    <s v="SERVICIOS INMOBILIARIOS"/>
    <n v="4030000"/>
    <n v="111357"/>
    <n v="0"/>
    <n v="4141357"/>
    <n v="0"/>
    <n v="4141357"/>
    <n v="0"/>
    <n v="4030000"/>
    <n v="0"/>
    <n v="0"/>
    <n v="0"/>
  </r>
  <r>
    <s v="04-03-00-004"/>
    <x v="2"/>
    <s v="A-02-02-02-007-002"/>
    <x v="0"/>
    <s v="02"/>
    <s v="02"/>
    <s v="02"/>
    <s v="007"/>
    <s v="002"/>
    <m/>
    <m/>
    <m/>
    <s v="Propios"/>
    <x v="1"/>
    <s v="CSF"/>
    <s v="SERVICIOS INMOBILIARIOS"/>
    <n v="0"/>
    <n v="40579870"/>
    <n v="0"/>
    <n v="40579870"/>
    <n v="0"/>
    <n v="40579870"/>
    <n v="0"/>
    <n v="40579870"/>
    <n v="12038688"/>
    <n v="12038688"/>
    <n v="12038688"/>
  </r>
  <r>
    <s v="04-03-00-004"/>
    <x v="2"/>
    <s v="A-02-02-02-008-004"/>
    <x v="0"/>
    <s v="02"/>
    <s v="02"/>
    <s v="02"/>
    <s v="008"/>
    <s v="004"/>
    <m/>
    <m/>
    <m/>
    <s v="Nación"/>
    <x v="0"/>
    <s v="CSF"/>
    <s v="SERVICIOS DE TELECOMUNICACIONES, TRANSMISIÓN Y SUMINISTRO DE INFORMACIÓN"/>
    <n v="4000000"/>
    <n v="0"/>
    <n v="0"/>
    <n v="4000000"/>
    <n v="0"/>
    <n v="4000000"/>
    <n v="0"/>
    <n v="1568228"/>
    <n v="1568228"/>
    <n v="1568228"/>
    <n v="1568228"/>
  </r>
  <r>
    <s v="04-03-00-004"/>
    <x v="2"/>
    <s v="A-02-02-02-009-004"/>
    <x v="0"/>
    <s v="02"/>
    <s v="02"/>
    <s v="02"/>
    <s v="009"/>
    <s v="004"/>
    <m/>
    <m/>
    <m/>
    <s v="Nación"/>
    <x v="0"/>
    <s v="CSF"/>
    <s v="SERVICIOS DE ALCANTARILLADO, RECOLECCIÓN, TRATAMIENTO Y DISPOSICIÓN DE DESECHOS Y OTROS SERVICIOS DE SANEAMIENTO AMBIENTAL"/>
    <n v="1700000"/>
    <n v="0"/>
    <n v="0"/>
    <n v="1700000"/>
    <n v="0"/>
    <n v="1700000"/>
    <n v="0"/>
    <n v="907410"/>
    <n v="907410"/>
    <n v="907410"/>
    <n v="907410"/>
  </r>
  <r>
    <s v="04-03-00-004"/>
    <x v="2"/>
    <s v="A-02-02-02-010"/>
    <x v="0"/>
    <s v="02"/>
    <s v="02"/>
    <s v="02"/>
    <s v="010"/>
    <m/>
    <m/>
    <m/>
    <m/>
    <s v="Nación"/>
    <x v="0"/>
    <s v="CSF"/>
    <s v="VIÁTICOS DE LOS FUNCIONARIOS EN COMISIÓN"/>
    <n v="0"/>
    <n v="258320"/>
    <n v="0"/>
    <n v="258320"/>
    <n v="0"/>
    <n v="258320"/>
    <n v="0"/>
    <n v="258320"/>
    <n v="258320"/>
    <n v="258320"/>
    <n v="258320"/>
  </r>
  <r>
    <s v="04-03-00-004"/>
    <x v="2"/>
    <s v="A-03-04-02-012-001"/>
    <x v="0"/>
    <s v="03"/>
    <s v="04"/>
    <s v="02"/>
    <s v="012"/>
    <s v="001"/>
    <m/>
    <m/>
    <m/>
    <s v="Nación"/>
    <x v="0"/>
    <s v="CSF"/>
    <s v="INCAPACIDADES (NO DE PENSIONES)"/>
    <n v="0"/>
    <n v="1201228"/>
    <n v="0"/>
    <n v="1201228"/>
    <n v="0"/>
    <n v="1201228"/>
    <n v="0"/>
    <n v="1201228"/>
    <n v="1201228"/>
    <n v="1201228"/>
    <n v="1201228"/>
  </r>
  <r>
    <s v="04-03-00-004"/>
    <x v="2"/>
    <s v="A-03-04-02-012-002"/>
    <x v="0"/>
    <s v="03"/>
    <s v="04"/>
    <s v="02"/>
    <s v="012"/>
    <s v="002"/>
    <m/>
    <m/>
    <m/>
    <s v="Nación"/>
    <x v="0"/>
    <s v="CSF"/>
    <s v="LICENCIAS DE MATERNIDAD Y PATERNIDAD (NO DE PENSIONES)"/>
    <n v="0"/>
    <n v="850045"/>
    <n v="0"/>
    <n v="850045"/>
    <n v="0"/>
    <n v="804333"/>
    <n v="45712"/>
    <n v="804333"/>
    <n v="281383"/>
    <n v="281383"/>
    <n v="281383"/>
  </r>
  <r>
    <s v="04-03-00-004"/>
    <x v="2"/>
    <s v="A-08-01-02-001"/>
    <x v="0"/>
    <s v="08"/>
    <s v="01"/>
    <s v="02"/>
    <s v="001"/>
    <m/>
    <m/>
    <m/>
    <m/>
    <s v="Nación"/>
    <x v="0"/>
    <s v="CSF"/>
    <s v="IMPUESTO PREDIAL Y SOBRETASA AMBIENTAL"/>
    <n v="0"/>
    <n v="32242000"/>
    <n v="0"/>
    <n v="32242000"/>
    <n v="0"/>
    <n v="32242000"/>
    <n v="0"/>
    <n v="32242000"/>
    <n v="32242000"/>
    <n v="32242000"/>
    <n v="32242000"/>
  </r>
  <r>
    <s v="04-03-00-004"/>
    <x v="2"/>
    <s v="A-08-01-02-003"/>
    <x v="0"/>
    <s v="08"/>
    <s v="01"/>
    <s v="02"/>
    <s v="003"/>
    <m/>
    <m/>
    <m/>
    <m/>
    <s v="Propios"/>
    <x v="1"/>
    <s v="CSF"/>
    <s v="IMPUESTO DE INDUSTRIA Y COMERCIO"/>
    <n v="0"/>
    <n v="13300000"/>
    <n v="0"/>
    <n v="13300000"/>
    <n v="0"/>
    <n v="12236000"/>
    <n v="1064000"/>
    <n v="12236000"/>
    <n v="12236000"/>
    <n v="12236000"/>
    <n v="12236000"/>
  </r>
  <r>
    <s v="04-03-00-004"/>
    <x v="2"/>
    <s v="C-0404-1003-2-0-0404004-02"/>
    <x v="1"/>
    <s v="0404"/>
    <s v="1003"/>
    <s v="2"/>
    <s v="0"/>
    <s v="0404004"/>
    <s v="02"/>
    <m/>
    <m/>
    <s v="Nación"/>
    <x v="0"/>
    <s v="CSF"/>
    <s v="ADQUISICIÓN DE BIENES Y SERVICIOS - SERVICIO DE INFORMACIÓN CATASTRAL - ACTUALIZACIÓN  Y GESTIÓN CATASTRAL  NACIONAL"/>
    <n v="0"/>
    <n v="448281550"/>
    <n v="0"/>
    <n v="448281550"/>
    <n v="0"/>
    <n v="448281550"/>
    <n v="0"/>
    <n v="448261504"/>
    <n v="126654643"/>
    <n v="126654643"/>
    <n v="126654643"/>
  </r>
  <r>
    <s v="04-03-00-004"/>
    <x v="2"/>
    <s v="C-0404-1003-2-0-0404004-02"/>
    <x v="1"/>
    <s v="0404"/>
    <s v="1003"/>
    <s v="2"/>
    <s v="0"/>
    <s v="0404004"/>
    <s v="02"/>
    <m/>
    <m/>
    <s v="Nación"/>
    <x v="2"/>
    <s v="CSF"/>
    <s v="ADQUISICIÓN DE BIENES Y SERVICIOS - SERVICIO DE INFORMACIÓN CATASTRAL - ACTUALIZACIÓN  Y GESTIÓN CATASTRAL  NACIONAL"/>
    <n v="0"/>
    <n v="40345340"/>
    <n v="0"/>
    <n v="40345340"/>
    <n v="0"/>
    <n v="40345340"/>
    <n v="0"/>
    <n v="1282754"/>
    <n v="1282754"/>
    <n v="1282754"/>
    <n v="1282754"/>
  </r>
  <r>
    <s v="04-03-00-004"/>
    <x v="2"/>
    <s v="C-0404-1003-2-0-0404007-02"/>
    <x v="1"/>
    <s v="0404"/>
    <s v="1003"/>
    <s v="2"/>
    <s v="0"/>
    <s v="0404007"/>
    <s v="02"/>
    <m/>
    <m/>
    <s v="Propios"/>
    <x v="1"/>
    <s v="CSF"/>
    <s v="ADQUISICIÓN DE BIENES Y SERVICIOS - SERVICIO DE AVALÚOS - ACTUALIZACIÓN  Y GESTIÓN CATASTRAL  NACIONAL"/>
    <n v="0"/>
    <n v="18000000"/>
    <n v="0"/>
    <n v="18000000"/>
    <n v="0"/>
    <n v="18000000"/>
    <n v="0"/>
    <n v="15337959"/>
    <n v="337959"/>
    <n v="337959"/>
    <n v="337959"/>
  </r>
  <r>
    <s v="04-03-00-004"/>
    <x v="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3134844"/>
    <n v="3134844"/>
    <n v="3134844"/>
  </r>
  <r>
    <s v="04-03-00-004"/>
    <x v="2"/>
    <s v="C-0499-1003-6-0-0499016-02"/>
    <x v="1"/>
    <s v="0499"/>
    <s v="1003"/>
    <s v="6"/>
    <s v="0"/>
    <s v="0499016"/>
    <s v="02"/>
    <m/>
    <m/>
    <s v="Nación"/>
    <x v="0"/>
    <s v="CSF"/>
    <s v="ADQUISICIÓN DE BIENES Y SERVICIOS - SEDES MANTENIDAS - FORTALECIMIENTO DE LA INFRAESTRUCTURA FÍSICA DEL IGAC A NIVEL  NACIONAL"/>
    <n v="0"/>
    <n v="8956559"/>
    <n v="0"/>
    <n v="8956559"/>
    <n v="0"/>
    <n v="8956559"/>
    <n v="0"/>
    <n v="8956559"/>
    <n v="0"/>
    <n v="0"/>
    <n v="0"/>
  </r>
  <r>
    <s v="04-03-00-005"/>
    <x v="3"/>
    <s v="A-01-01-01-001-001"/>
    <x v="0"/>
    <s v="01"/>
    <s v="01"/>
    <s v="01"/>
    <s v="001"/>
    <s v="001"/>
    <m/>
    <m/>
    <m/>
    <s v="Nación"/>
    <x v="0"/>
    <s v="CSF"/>
    <s v="SUELDO BÁSICO"/>
    <n v="393315000"/>
    <n v="0"/>
    <n v="0"/>
    <n v="393315000"/>
    <n v="0"/>
    <n v="221737485"/>
    <n v="171577515"/>
    <n v="221737485"/>
    <n v="221737485"/>
    <n v="221737485"/>
    <n v="221737485"/>
  </r>
  <r>
    <s v="04-03-00-005"/>
    <x v="3"/>
    <s v="A-01-01-01-001-004"/>
    <x v="0"/>
    <s v="01"/>
    <s v="01"/>
    <s v="01"/>
    <s v="001"/>
    <s v="004"/>
    <m/>
    <m/>
    <m/>
    <s v="Nación"/>
    <x v="0"/>
    <s v="CSF"/>
    <s v="SUBSIDIO DE ALIMENTACIÓN"/>
    <n v="7934000"/>
    <n v="0"/>
    <n v="0"/>
    <n v="7934000"/>
    <n v="0"/>
    <n v="4405617"/>
    <n v="3528383"/>
    <n v="4405617"/>
    <n v="4405617"/>
    <n v="4405617"/>
    <n v="4405617"/>
  </r>
  <r>
    <s v="04-03-00-005"/>
    <x v="3"/>
    <s v="A-01-01-01-001-005"/>
    <x v="0"/>
    <s v="01"/>
    <s v="01"/>
    <s v="01"/>
    <s v="001"/>
    <s v="005"/>
    <m/>
    <m/>
    <m/>
    <s v="Nación"/>
    <x v="0"/>
    <s v="CSF"/>
    <s v="AUXILIO DE TRANSPORTE "/>
    <n v="10082000"/>
    <n v="0"/>
    <n v="0"/>
    <n v="10082000"/>
    <n v="0"/>
    <n v="5770107"/>
    <n v="4311893"/>
    <n v="5770107"/>
    <n v="5770107"/>
    <n v="5770107"/>
    <n v="5770107"/>
  </r>
  <r>
    <s v="04-03-00-005"/>
    <x v="3"/>
    <s v="A-01-01-01-001-006"/>
    <x v="0"/>
    <s v="01"/>
    <s v="01"/>
    <s v="01"/>
    <s v="001"/>
    <s v="006"/>
    <m/>
    <m/>
    <m/>
    <s v="Nación"/>
    <x v="0"/>
    <s v="CSF"/>
    <s v="PRIMA DE SERVICIO"/>
    <n v="36056000"/>
    <n v="4281930"/>
    <n v="0"/>
    <n v="40337930"/>
    <n v="0"/>
    <n v="40337930"/>
    <n v="0"/>
    <n v="40337930"/>
    <n v="40337930"/>
    <n v="40337930"/>
    <n v="40337930"/>
  </r>
  <r>
    <s v="04-03-00-005"/>
    <x v="3"/>
    <s v="A-01-01-01-001-007"/>
    <x v="0"/>
    <s v="01"/>
    <s v="01"/>
    <s v="01"/>
    <s v="001"/>
    <s v="007"/>
    <m/>
    <m/>
    <m/>
    <s v="Nación"/>
    <x v="0"/>
    <s v="CSF"/>
    <s v="BONIFICACIÓN POR SERVICIOS PRESTADOS"/>
    <n v="13577000"/>
    <n v="0"/>
    <n v="0"/>
    <n v="13577000"/>
    <n v="0"/>
    <n v="6189942"/>
    <n v="7387058"/>
    <n v="6189942"/>
    <n v="6189942"/>
    <n v="6189942"/>
    <n v="6189942"/>
  </r>
  <r>
    <s v="04-03-00-005"/>
    <x v="3"/>
    <s v="A-01-01-01-001-009"/>
    <x v="0"/>
    <s v="01"/>
    <s v="01"/>
    <s v="01"/>
    <s v="001"/>
    <s v="009"/>
    <m/>
    <m/>
    <m/>
    <s v="Nación"/>
    <x v="0"/>
    <s v="CSF"/>
    <s v="PRIMA DE NAVIDAD"/>
    <n v="46002000"/>
    <n v="0"/>
    <n v="0"/>
    <n v="46002000"/>
    <n v="0"/>
    <n v="0"/>
    <n v="46002000"/>
    <n v="0"/>
    <n v="0"/>
    <n v="0"/>
    <n v="0"/>
  </r>
  <r>
    <s v="04-03-00-005"/>
    <x v="3"/>
    <s v="A-01-01-01-001-010"/>
    <x v="0"/>
    <s v="01"/>
    <s v="01"/>
    <s v="01"/>
    <s v="001"/>
    <s v="010"/>
    <m/>
    <m/>
    <m/>
    <s v="Nación"/>
    <x v="0"/>
    <s v="CSF"/>
    <s v="PRIMA DE VACACIONES"/>
    <n v="20818000"/>
    <n v="0"/>
    <n v="0"/>
    <n v="20818000"/>
    <n v="0"/>
    <n v="16261620"/>
    <n v="4556380"/>
    <n v="16261620"/>
    <n v="16261620"/>
    <n v="16261620"/>
    <n v="16261620"/>
  </r>
  <r>
    <s v="04-03-00-005"/>
    <x v="3"/>
    <s v="A-01-01-02-001"/>
    <x v="0"/>
    <s v="01"/>
    <s v="01"/>
    <s v="02"/>
    <s v="001"/>
    <m/>
    <m/>
    <m/>
    <m/>
    <s v="Nación"/>
    <x v="0"/>
    <s v="CSF"/>
    <s v="PENSIONES"/>
    <n v="52130000"/>
    <n v="0"/>
    <n v="0"/>
    <n v="52130000"/>
    <n v="0"/>
    <n v="24561700"/>
    <n v="27568300"/>
    <n v="24561700"/>
    <n v="24561700"/>
    <n v="24561700"/>
    <n v="24561700"/>
  </r>
  <r>
    <s v="04-03-00-005"/>
    <x v="3"/>
    <s v="A-01-01-02-002"/>
    <x v="0"/>
    <s v="01"/>
    <s v="01"/>
    <s v="02"/>
    <s v="002"/>
    <m/>
    <m/>
    <m/>
    <m/>
    <s v="Nación"/>
    <x v="0"/>
    <s v="CSF"/>
    <s v="SALUD"/>
    <n v="36500000"/>
    <n v="0"/>
    <n v="0"/>
    <n v="36500000"/>
    <n v="0"/>
    <n v="20298700"/>
    <n v="16201300"/>
    <n v="20298700"/>
    <n v="20298700"/>
    <n v="20298700"/>
    <n v="20298700"/>
  </r>
  <r>
    <s v="04-03-00-005"/>
    <x v="3"/>
    <s v="A-01-01-02-004"/>
    <x v="0"/>
    <s v="01"/>
    <s v="01"/>
    <s v="02"/>
    <s v="004"/>
    <m/>
    <m/>
    <m/>
    <m/>
    <s v="Nación"/>
    <x v="0"/>
    <s v="CSF"/>
    <s v="CAJAS DE COMPENSACIÓN FAMILIAR"/>
    <n v="21260000"/>
    <n v="0"/>
    <n v="0"/>
    <n v="21260000"/>
    <n v="0"/>
    <n v="12127200"/>
    <n v="9132800"/>
    <n v="12127200"/>
    <n v="12127200"/>
    <n v="12127200"/>
    <n v="12127200"/>
  </r>
  <r>
    <s v="04-03-00-005"/>
    <x v="3"/>
    <s v="A-01-01-02-005"/>
    <x v="0"/>
    <s v="01"/>
    <s v="01"/>
    <s v="02"/>
    <s v="005"/>
    <m/>
    <m/>
    <m/>
    <m/>
    <s v="Nación"/>
    <x v="0"/>
    <s v="CSF"/>
    <s v="APORTES GENERALES AL SISTEMA DE RIESGOS LABORALES"/>
    <n v="5226000"/>
    <n v="0"/>
    <n v="0"/>
    <n v="5226000"/>
    <n v="0"/>
    <n v="2465200"/>
    <n v="2760800"/>
    <n v="2465200"/>
    <n v="2465200"/>
    <n v="2465200"/>
    <n v="2465200"/>
  </r>
  <r>
    <s v="04-03-00-005"/>
    <x v="3"/>
    <s v="A-01-01-02-006"/>
    <x v="0"/>
    <s v="01"/>
    <s v="01"/>
    <s v="02"/>
    <s v="006"/>
    <m/>
    <m/>
    <m/>
    <m/>
    <s v="Nación"/>
    <x v="0"/>
    <s v="CSF"/>
    <s v="APORTES AL ICBF"/>
    <n v="15952000"/>
    <n v="0"/>
    <n v="0"/>
    <n v="15952000"/>
    <n v="0"/>
    <n v="9097000"/>
    <n v="6855000"/>
    <n v="9097000"/>
    <n v="9097000"/>
    <n v="9097000"/>
    <n v="9097000"/>
  </r>
  <r>
    <s v="04-03-00-005"/>
    <x v="3"/>
    <s v="A-01-01-02-007"/>
    <x v="0"/>
    <s v="01"/>
    <s v="01"/>
    <s v="02"/>
    <s v="007"/>
    <m/>
    <m/>
    <m/>
    <m/>
    <s v="Nación"/>
    <x v="0"/>
    <s v="CSF"/>
    <s v="APORTES AL SENA"/>
    <n v="10637000"/>
    <n v="0"/>
    <n v="0"/>
    <n v="10637000"/>
    <n v="0"/>
    <n v="6066700"/>
    <n v="4570300"/>
    <n v="6066700"/>
    <n v="6066700"/>
    <n v="6066700"/>
    <n v="6066700"/>
  </r>
  <r>
    <s v="04-03-00-005"/>
    <x v="3"/>
    <s v="A-01-01-03-001-001"/>
    <x v="0"/>
    <s v="01"/>
    <s v="01"/>
    <s v="03"/>
    <s v="001"/>
    <s v="001"/>
    <m/>
    <m/>
    <m/>
    <s v="Nación"/>
    <x v="0"/>
    <s v="CSF"/>
    <s v="SUELDO DE VACACIONES"/>
    <n v="1695330"/>
    <n v="12011453"/>
    <n v="0"/>
    <n v="13706783"/>
    <n v="0"/>
    <n v="13706783"/>
    <n v="0"/>
    <n v="13706783"/>
    <n v="13706783"/>
    <n v="13706783"/>
    <n v="13706783"/>
  </r>
  <r>
    <s v="04-03-00-005"/>
    <x v="3"/>
    <s v="A-01-01-03-001-002"/>
    <x v="0"/>
    <s v="01"/>
    <s v="01"/>
    <s v="03"/>
    <s v="001"/>
    <s v="002"/>
    <m/>
    <m/>
    <m/>
    <s v="Nación"/>
    <x v="0"/>
    <s v="CSF"/>
    <s v="INDEMNIZACIÓN POR VACACIONES"/>
    <n v="0"/>
    <n v="2374010"/>
    <n v="0"/>
    <n v="2374010"/>
    <n v="0"/>
    <n v="2374010"/>
    <n v="0"/>
    <n v="2374010"/>
    <n v="2374010"/>
    <n v="2374010"/>
    <n v="2374010"/>
  </r>
  <r>
    <s v="04-03-00-005"/>
    <x v="3"/>
    <s v="A-01-01-03-001-003"/>
    <x v="0"/>
    <s v="01"/>
    <s v="01"/>
    <s v="03"/>
    <s v="001"/>
    <s v="003"/>
    <m/>
    <m/>
    <m/>
    <s v="Nación"/>
    <x v="0"/>
    <s v="CSF"/>
    <s v="BONIFICACIÓN ESPECIAL DE RECREACIÓN"/>
    <n v="1081080"/>
    <n v="179643"/>
    <n v="0"/>
    <n v="1260723"/>
    <n v="0"/>
    <n v="1260723"/>
    <n v="0"/>
    <n v="1260723"/>
    <n v="1260723"/>
    <n v="1260723"/>
    <n v="1260723"/>
  </r>
  <r>
    <s v="04-03-00-005"/>
    <x v="3"/>
    <s v="A-01-01-03-016"/>
    <x v="0"/>
    <s v="01"/>
    <s v="01"/>
    <s v="03"/>
    <s v="016"/>
    <m/>
    <m/>
    <m/>
    <m/>
    <s v="Nación"/>
    <x v="0"/>
    <s v="CSF"/>
    <s v="PRIMA DE COORDINACIÓN"/>
    <n v="859320"/>
    <n v="0"/>
    <n v="0"/>
    <n v="859320"/>
    <n v="0"/>
    <n v="0"/>
    <n v="859320"/>
    <n v="0"/>
    <n v="0"/>
    <n v="0"/>
    <n v="0"/>
  </r>
  <r>
    <s v="04-03-00-005"/>
    <x v="3"/>
    <s v="A-02-02-02-006-004"/>
    <x v="0"/>
    <s v="02"/>
    <s v="02"/>
    <s v="02"/>
    <s v="006"/>
    <s v="004"/>
    <m/>
    <m/>
    <m/>
    <s v="Nación"/>
    <x v="0"/>
    <s v="CSF"/>
    <s v="SERVICIOS DE TRANSPORTE DE PASAJEROS"/>
    <n v="0"/>
    <n v="78400"/>
    <n v="0"/>
    <n v="78400"/>
    <n v="0"/>
    <n v="78400"/>
    <n v="0"/>
    <n v="78400"/>
    <n v="78400"/>
    <n v="78400"/>
    <n v="78400"/>
  </r>
  <r>
    <s v="04-03-00-005"/>
    <x v="3"/>
    <s v="A-02-02-02-006-009"/>
    <x v="0"/>
    <s v="02"/>
    <s v="02"/>
    <s v="02"/>
    <s v="006"/>
    <s v="009"/>
    <m/>
    <m/>
    <m/>
    <s v="Nación"/>
    <x v="0"/>
    <s v="CSF"/>
    <s v="SERVICIOS DE DISTRIBUCIÓN DE ELECTRICIDAD, GAS Y AGUA (POR CUENTA PROPIA)"/>
    <n v="18000000"/>
    <n v="0"/>
    <n v="0"/>
    <n v="18000000"/>
    <n v="0"/>
    <n v="18000000"/>
    <n v="0"/>
    <n v="11081824"/>
    <n v="9184394"/>
    <n v="9184394"/>
    <n v="9184394"/>
  </r>
  <r>
    <s v="04-03-00-005"/>
    <x v="3"/>
    <s v="A-02-02-02-007-001"/>
    <x v="0"/>
    <s v="02"/>
    <s v="02"/>
    <s v="02"/>
    <s v="007"/>
    <s v="001"/>
    <m/>
    <m/>
    <m/>
    <s v="Nación"/>
    <x v="0"/>
    <s v="CSF"/>
    <s v="SERVICIOS FINANCIEROS Y SERVICIOS CONEXOS"/>
    <n v="52302000"/>
    <n v="0"/>
    <n v="52302000"/>
    <n v="0"/>
    <n v="0"/>
    <n v="0"/>
    <n v="0"/>
    <n v="0"/>
    <n v="0"/>
    <n v="0"/>
    <n v="0"/>
  </r>
  <r>
    <s v="04-03-00-005"/>
    <x v="3"/>
    <s v="A-02-02-02-007-002"/>
    <x v="0"/>
    <s v="02"/>
    <s v="02"/>
    <s v="02"/>
    <s v="007"/>
    <s v="002"/>
    <m/>
    <m/>
    <m/>
    <s v="Nación"/>
    <x v="0"/>
    <s v="CSF"/>
    <s v="SERVICIOS INMOBILIARIOS"/>
    <n v="52302000"/>
    <n v="5238000"/>
    <n v="0"/>
    <n v="57540000"/>
    <n v="0"/>
    <n v="57540000"/>
    <n v="0"/>
    <n v="27498000"/>
    <n v="27498000"/>
    <n v="27498000"/>
    <n v="27498000"/>
  </r>
  <r>
    <s v="04-03-00-005"/>
    <x v="3"/>
    <s v="A-02-02-02-008-004"/>
    <x v="0"/>
    <s v="02"/>
    <s v="02"/>
    <s v="02"/>
    <s v="008"/>
    <s v="004"/>
    <m/>
    <m/>
    <m/>
    <s v="Nación"/>
    <x v="0"/>
    <s v="CSF"/>
    <s v="SERVICIOS DE TELECOMUNICACIONES, TRANSMISIÓN Y SUMINISTRO DE INFORMACIÓN"/>
    <n v="5000000"/>
    <n v="0"/>
    <n v="0"/>
    <n v="5000000"/>
    <n v="0"/>
    <n v="5000000"/>
    <n v="0"/>
    <n v="3185082"/>
    <n v="3185082"/>
    <n v="3185082"/>
    <n v="3185082"/>
  </r>
  <r>
    <s v="04-03-00-005"/>
    <x v="3"/>
    <s v="A-02-02-02-009-004"/>
    <x v="0"/>
    <s v="02"/>
    <s v="02"/>
    <s v="02"/>
    <s v="009"/>
    <s v="004"/>
    <m/>
    <m/>
    <m/>
    <s v="Nación"/>
    <x v="0"/>
    <s v="CSF"/>
    <s v="SERVICIOS DE ALCANTARILLADO, RECOLECCIÓN, TRATAMIENTO Y DISPOSICIÓN DE DESECHOS Y OTROS SERVICIOS DE SANEAMIENTO AMBIENTAL"/>
    <n v="1000000"/>
    <n v="0"/>
    <n v="1000000"/>
    <n v="0"/>
    <n v="0"/>
    <n v="0"/>
    <n v="0"/>
    <n v="0"/>
    <n v="0"/>
    <n v="0"/>
    <n v="0"/>
  </r>
  <r>
    <s v="04-03-00-005"/>
    <x v="3"/>
    <s v="A-02-02-02-010"/>
    <x v="0"/>
    <s v="02"/>
    <s v="02"/>
    <s v="02"/>
    <s v="010"/>
    <m/>
    <m/>
    <m/>
    <m/>
    <s v="Nación"/>
    <x v="0"/>
    <s v="CSF"/>
    <s v="VIÁTICOS DE LOS FUNCIONARIOS EN COMISIÓN"/>
    <n v="0"/>
    <n v="258320"/>
    <n v="0"/>
    <n v="258320"/>
    <n v="0"/>
    <n v="258320"/>
    <n v="0"/>
    <n v="228866"/>
    <n v="228866"/>
    <n v="228866"/>
    <n v="228866"/>
  </r>
  <r>
    <s v="04-03-00-005"/>
    <x v="3"/>
    <s v="A-03-04-02-012-001"/>
    <x v="0"/>
    <s v="03"/>
    <s v="04"/>
    <s v="02"/>
    <s v="012"/>
    <s v="001"/>
    <m/>
    <m/>
    <m/>
    <s v="Nación"/>
    <x v="0"/>
    <s v="CSF"/>
    <s v="INCAPACIDADES (NO DE PENSIONES)"/>
    <n v="0"/>
    <n v="1326858"/>
    <n v="0"/>
    <n v="1326858"/>
    <n v="0"/>
    <n v="411733"/>
    <n v="915125"/>
    <n v="411733"/>
    <n v="411733"/>
    <n v="411733"/>
    <n v="411733"/>
  </r>
  <r>
    <s v="04-03-00-005"/>
    <x v="3"/>
    <s v="A-08-01-02-001"/>
    <x v="0"/>
    <s v="08"/>
    <s v="01"/>
    <s v="02"/>
    <s v="001"/>
    <m/>
    <m/>
    <m/>
    <m/>
    <s v="Nación"/>
    <x v="0"/>
    <s v="CSF"/>
    <s v="IMPUESTO PREDIAL Y SOBRETASA AMBIENTAL"/>
    <n v="0"/>
    <n v="8445669"/>
    <n v="0"/>
    <n v="8445669"/>
    <n v="0"/>
    <n v="8445669"/>
    <n v="0"/>
    <n v="8445669"/>
    <n v="8445669"/>
    <n v="8445669"/>
    <n v="8445669"/>
  </r>
  <r>
    <s v="04-03-00-005"/>
    <x v="3"/>
    <s v="A-08-01-02-003"/>
    <x v="0"/>
    <s v="08"/>
    <s v="01"/>
    <s v="02"/>
    <s v="003"/>
    <m/>
    <m/>
    <m/>
    <m/>
    <s v="Propios"/>
    <x v="1"/>
    <s v="CSF"/>
    <s v="IMPUESTO DE INDUSTRIA Y COMERCIO"/>
    <n v="0"/>
    <n v="1879000"/>
    <n v="0"/>
    <n v="1879000"/>
    <n v="0"/>
    <n v="1879000"/>
    <n v="0"/>
    <n v="1879000"/>
    <n v="1879000"/>
    <n v="1879000"/>
    <n v="1879000"/>
  </r>
  <r>
    <s v="04-03-00-005"/>
    <x v="3"/>
    <s v="C-0404-1003-2-0-0404004-02"/>
    <x v="1"/>
    <s v="0404"/>
    <s v="1003"/>
    <s v="2"/>
    <s v="0"/>
    <s v="0404004"/>
    <s v="02"/>
    <m/>
    <m/>
    <s v="Nación"/>
    <x v="0"/>
    <s v="CSF"/>
    <s v="ADQUISICIÓN DE BIENES Y SERVICIOS - SERVICIO DE INFORMACIÓN CATASTRAL - ACTUALIZACIÓN  Y GESTIÓN CATASTRAL  NACIONAL"/>
    <n v="0"/>
    <n v="174534750"/>
    <n v="0"/>
    <n v="174534750"/>
    <n v="0"/>
    <n v="169186266"/>
    <n v="5348484"/>
    <n v="169186266"/>
    <n v="42349727"/>
    <n v="42349727"/>
    <n v="42349727"/>
  </r>
  <r>
    <s v="04-03-00-005"/>
    <x v="3"/>
    <s v="C-0404-1003-2-0-0404004-02"/>
    <x v="1"/>
    <s v="0404"/>
    <s v="1003"/>
    <s v="2"/>
    <s v="0"/>
    <s v="0404004"/>
    <s v="02"/>
    <m/>
    <m/>
    <s v="Nación"/>
    <x v="2"/>
    <s v="CSF"/>
    <s v="ADQUISICIÓN DE BIENES Y SERVICIOS - SERVICIO DE INFORMACIÓN CATASTRAL - ACTUALIZACIÓN  Y GESTIÓN CATASTRAL  NACIONAL"/>
    <n v="0"/>
    <n v="70679111"/>
    <n v="0"/>
    <n v="70679111"/>
    <n v="0"/>
    <n v="67744650"/>
    <n v="2934461"/>
    <n v="43685829"/>
    <n v="11279040"/>
    <n v="11279040"/>
    <n v="11279040"/>
  </r>
  <r>
    <s v="04-03-00-005"/>
    <x v="3"/>
    <s v="C-0404-1003-2-0-0404007-02"/>
    <x v="1"/>
    <s v="0404"/>
    <s v="1003"/>
    <s v="2"/>
    <s v="0"/>
    <s v="0404007"/>
    <s v="02"/>
    <m/>
    <m/>
    <s v="Propios"/>
    <x v="1"/>
    <s v="CSF"/>
    <s v="ADQUISICIÓN DE BIENES Y SERVICIOS - SERVICIO DE AVALÚOS - ACTUALIZACIÓN  Y GESTIÓN CATASTRAL  NACIONAL"/>
    <n v="0"/>
    <n v="64807890"/>
    <n v="0"/>
    <n v="64807890"/>
    <n v="0"/>
    <n v="61273680"/>
    <n v="3534210"/>
    <n v="31273680"/>
    <n v="2238333"/>
    <n v="2238333"/>
    <n v="2238333"/>
  </r>
  <r>
    <s v="04-03-00-005"/>
    <x v="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0"/>
    <n v="0"/>
    <n v="0"/>
    <n v="0"/>
  </r>
  <r>
    <s v="04-03-00-005"/>
    <x v="3"/>
    <s v="C-0499-1003-6-0-0499016-02"/>
    <x v="1"/>
    <s v="0499"/>
    <s v="1003"/>
    <s v="6"/>
    <s v="0"/>
    <s v="0499016"/>
    <s v="02"/>
    <m/>
    <m/>
    <s v="Nación"/>
    <x v="0"/>
    <s v="CSF"/>
    <s v="ADQUISICIÓN DE BIENES Y SERVICIOS - SEDES MANTENIDAS - FORTALECIMIENTO DE LA INFRAESTRUCTURA FÍSICA DEL IGAC A NIVEL  NACIONAL"/>
    <n v="0"/>
    <n v="3209009"/>
    <n v="0"/>
    <n v="3209009"/>
    <n v="0"/>
    <n v="3209009"/>
    <n v="0"/>
    <n v="0"/>
    <n v="0"/>
    <n v="0"/>
    <n v="0"/>
  </r>
  <r>
    <s v="04-03-00-006"/>
    <x v="4"/>
    <s v="A-01-01-01-001-001"/>
    <x v="0"/>
    <s v="01"/>
    <s v="01"/>
    <s v="01"/>
    <s v="001"/>
    <s v="001"/>
    <m/>
    <m/>
    <m/>
    <s v="Nación"/>
    <x v="0"/>
    <s v="CSF"/>
    <s v="SUELDO BÁSICO"/>
    <n v="368152000"/>
    <n v="0"/>
    <n v="0"/>
    <n v="368152000"/>
    <n v="0"/>
    <n v="203743680"/>
    <n v="164408320"/>
    <n v="203743680"/>
    <n v="203743680"/>
    <n v="203743680"/>
    <n v="203743680"/>
  </r>
  <r>
    <s v="04-03-00-006"/>
    <x v="4"/>
    <s v="A-01-01-01-001-004"/>
    <x v="0"/>
    <s v="01"/>
    <s v="01"/>
    <s v="01"/>
    <s v="001"/>
    <s v="004"/>
    <m/>
    <m/>
    <m/>
    <s v="Nación"/>
    <x v="0"/>
    <s v="CSF"/>
    <s v="SUBSIDIO DE ALIMENTACIÓN"/>
    <n v="4429000"/>
    <n v="0"/>
    <n v="0"/>
    <n v="4429000"/>
    <n v="0"/>
    <n v="2426915"/>
    <n v="2002085"/>
    <n v="2426915"/>
    <n v="2426915"/>
    <n v="2426915"/>
    <n v="2426915"/>
  </r>
  <r>
    <s v="04-03-00-006"/>
    <x v="4"/>
    <s v="A-01-01-01-001-005"/>
    <x v="0"/>
    <s v="01"/>
    <s v="01"/>
    <s v="01"/>
    <s v="001"/>
    <s v="005"/>
    <m/>
    <m/>
    <m/>
    <s v="Nación"/>
    <x v="0"/>
    <s v="CSF"/>
    <s v="AUXILIO DE TRANSPORTE "/>
    <n v="4638000"/>
    <n v="0"/>
    <n v="0"/>
    <n v="4638000"/>
    <n v="0"/>
    <n v="2711917"/>
    <n v="1926083"/>
    <n v="2711917"/>
    <n v="2711917"/>
    <n v="2711917"/>
    <n v="2711917"/>
  </r>
  <r>
    <s v="04-03-00-006"/>
    <x v="4"/>
    <s v="A-01-01-01-001-006"/>
    <x v="0"/>
    <s v="01"/>
    <s v="01"/>
    <s v="01"/>
    <s v="001"/>
    <s v="006"/>
    <m/>
    <m/>
    <m/>
    <s v="Nación"/>
    <x v="0"/>
    <s v="CSF"/>
    <s v="PRIMA DE SERVICIO"/>
    <n v="32862000"/>
    <n v="5696553"/>
    <n v="0"/>
    <n v="38558553"/>
    <n v="0"/>
    <n v="38558553"/>
    <n v="0"/>
    <n v="38558553"/>
    <n v="38558553"/>
    <n v="38558553"/>
    <n v="38558553"/>
  </r>
  <r>
    <s v="04-03-00-006"/>
    <x v="4"/>
    <s v="A-01-01-01-001-007"/>
    <x v="0"/>
    <s v="01"/>
    <s v="01"/>
    <s v="01"/>
    <s v="001"/>
    <s v="007"/>
    <m/>
    <m/>
    <m/>
    <s v="Nación"/>
    <x v="0"/>
    <s v="CSF"/>
    <s v="BONIFICACIÓN POR SERVICIOS PRESTADOS"/>
    <n v="12308000"/>
    <n v="0"/>
    <n v="0"/>
    <n v="12308000"/>
    <n v="0"/>
    <n v="6481186"/>
    <n v="5826814"/>
    <n v="6481186"/>
    <n v="6481186"/>
    <n v="6481186"/>
    <n v="6481186"/>
  </r>
  <r>
    <s v="04-03-00-006"/>
    <x v="4"/>
    <s v="A-01-01-01-001-009"/>
    <x v="0"/>
    <s v="01"/>
    <s v="01"/>
    <s v="01"/>
    <s v="001"/>
    <s v="009"/>
    <m/>
    <m/>
    <m/>
    <s v="Nación"/>
    <x v="0"/>
    <s v="CSF"/>
    <s v="PRIMA DE NAVIDAD"/>
    <n v="43951000"/>
    <n v="0"/>
    <n v="0"/>
    <n v="43951000"/>
    <n v="0"/>
    <n v="0"/>
    <n v="43951000"/>
    <n v="0"/>
    <n v="0"/>
    <n v="0"/>
    <n v="0"/>
  </r>
  <r>
    <s v="04-03-00-006"/>
    <x v="4"/>
    <s v="A-01-01-01-001-010"/>
    <x v="0"/>
    <s v="01"/>
    <s v="01"/>
    <s v="01"/>
    <s v="001"/>
    <s v="010"/>
    <m/>
    <m/>
    <m/>
    <s v="Nación"/>
    <x v="0"/>
    <s v="CSF"/>
    <s v="PRIMA DE VACACIONES"/>
    <n v="23447000"/>
    <n v="0"/>
    <n v="0"/>
    <n v="23447000"/>
    <n v="0"/>
    <n v="3930468"/>
    <n v="19516532"/>
    <n v="3930468"/>
    <n v="3930468"/>
    <n v="3930468"/>
    <n v="3875890"/>
  </r>
  <r>
    <s v="04-03-00-006"/>
    <x v="4"/>
    <s v="A-01-01-02-001"/>
    <x v="0"/>
    <s v="01"/>
    <s v="01"/>
    <s v="02"/>
    <s v="001"/>
    <m/>
    <m/>
    <m/>
    <m/>
    <s v="Nación"/>
    <x v="0"/>
    <s v="CSF"/>
    <s v="PENSIONES"/>
    <n v="48695000"/>
    <n v="0"/>
    <n v="0"/>
    <n v="48695000"/>
    <n v="0"/>
    <n v="22718500"/>
    <n v="25976500"/>
    <n v="22718500"/>
    <n v="22718500"/>
    <n v="22718500"/>
    <n v="22718500"/>
  </r>
  <r>
    <s v="04-03-00-006"/>
    <x v="4"/>
    <s v="A-01-01-02-002"/>
    <x v="0"/>
    <s v="01"/>
    <s v="01"/>
    <s v="02"/>
    <s v="002"/>
    <m/>
    <m/>
    <m/>
    <m/>
    <s v="Nación"/>
    <x v="0"/>
    <s v="CSF"/>
    <s v="SALUD"/>
    <n v="34499000"/>
    <n v="0"/>
    <n v="0"/>
    <n v="34499000"/>
    <n v="0"/>
    <n v="18597500"/>
    <n v="15901500"/>
    <n v="18597500"/>
    <n v="18597500"/>
    <n v="18597500"/>
    <n v="18597500"/>
  </r>
  <r>
    <s v="04-03-00-006"/>
    <x v="4"/>
    <s v="A-01-01-02-004"/>
    <x v="0"/>
    <s v="01"/>
    <s v="01"/>
    <s v="02"/>
    <s v="004"/>
    <m/>
    <m/>
    <m/>
    <m/>
    <s v="Nación"/>
    <x v="0"/>
    <s v="CSF"/>
    <s v="CAJAS DE COMPENSACIÓN FAMILIAR"/>
    <n v="20059000"/>
    <n v="0"/>
    <n v="0"/>
    <n v="20059000"/>
    <n v="0"/>
    <n v="10699100"/>
    <n v="9359900"/>
    <n v="10699100"/>
    <n v="10699100"/>
    <n v="10699100"/>
    <n v="10699100"/>
  </r>
  <r>
    <s v="04-03-00-006"/>
    <x v="4"/>
    <s v="A-01-01-02-005"/>
    <x v="0"/>
    <s v="01"/>
    <s v="01"/>
    <s v="02"/>
    <s v="005"/>
    <m/>
    <m/>
    <m/>
    <m/>
    <s v="Nación"/>
    <x v="0"/>
    <s v="CSF"/>
    <s v="APORTES GENERALES AL SISTEMA DE RIESGOS LABORALES"/>
    <n v="4426000"/>
    <n v="0"/>
    <n v="0"/>
    <n v="4426000"/>
    <n v="0"/>
    <n v="2666500"/>
    <n v="1759500"/>
    <n v="2666500"/>
    <n v="2666500"/>
    <n v="2666500"/>
    <n v="2666500"/>
  </r>
  <r>
    <s v="04-03-00-006"/>
    <x v="4"/>
    <s v="A-01-01-02-006"/>
    <x v="0"/>
    <s v="01"/>
    <s v="01"/>
    <s v="02"/>
    <s v="006"/>
    <m/>
    <m/>
    <m/>
    <m/>
    <s v="Nación"/>
    <x v="0"/>
    <s v="CSF"/>
    <s v="APORTES AL ICBF"/>
    <n v="15048000"/>
    <n v="0"/>
    <n v="0"/>
    <n v="15048000"/>
    <n v="0"/>
    <n v="8025300"/>
    <n v="7022700"/>
    <n v="8025300"/>
    <n v="8025300"/>
    <n v="8025300"/>
    <n v="8025300"/>
  </r>
  <r>
    <s v="04-03-00-006"/>
    <x v="4"/>
    <s v="A-01-01-02-007"/>
    <x v="0"/>
    <s v="01"/>
    <s v="01"/>
    <s v="02"/>
    <s v="007"/>
    <m/>
    <m/>
    <m/>
    <m/>
    <s v="Nación"/>
    <x v="0"/>
    <s v="CSF"/>
    <s v="APORTES AL SENA"/>
    <n v="10033000"/>
    <n v="0"/>
    <n v="0"/>
    <n v="10033000"/>
    <n v="0"/>
    <n v="5351900"/>
    <n v="4681100"/>
    <n v="5351900"/>
    <n v="5351900"/>
    <n v="5351900"/>
    <n v="5351900"/>
  </r>
  <r>
    <s v="04-03-00-006"/>
    <x v="4"/>
    <s v="A-01-01-03-001-001"/>
    <x v="0"/>
    <s v="01"/>
    <s v="01"/>
    <s v="03"/>
    <s v="001"/>
    <s v="001"/>
    <m/>
    <m/>
    <m/>
    <s v="Nación"/>
    <x v="0"/>
    <s v="CSF"/>
    <s v="SUELDO DE VACACIONES"/>
    <n v="12741120"/>
    <n v="0"/>
    <n v="0"/>
    <n v="12741120"/>
    <n v="0"/>
    <n v="5182839"/>
    <n v="7558281"/>
    <n v="5182839"/>
    <n v="5182839"/>
    <n v="5182839"/>
    <n v="5091810"/>
  </r>
  <r>
    <s v="04-03-00-006"/>
    <x v="4"/>
    <s v="A-01-01-03-001-003"/>
    <x v="0"/>
    <s v="01"/>
    <s v="01"/>
    <s v="03"/>
    <s v="001"/>
    <s v="003"/>
    <m/>
    <m/>
    <m/>
    <s v="Nación"/>
    <x v="0"/>
    <s v="CSF"/>
    <s v="BONIFICACIÓN ESPECIAL DE RECREACIÓN"/>
    <n v="1359540"/>
    <n v="0"/>
    <n v="0"/>
    <n v="1359540"/>
    <n v="0"/>
    <n v="386485"/>
    <n v="973055"/>
    <n v="386485"/>
    <n v="386485"/>
    <n v="386485"/>
    <n v="386485"/>
  </r>
  <r>
    <s v="04-03-00-006"/>
    <x v="4"/>
    <s v="A-01-01-03-002"/>
    <x v="0"/>
    <s v="01"/>
    <s v="01"/>
    <s v="03"/>
    <s v="002"/>
    <m/>
    <m/>
    <m/>
    <m/>
    <s v="Nación"/>
    <x v="0"/>
    <s v="CSF"/>
    <s v="PRIMA TÉCNICA NO SALARIAL"/>
    <n v="16936290"/>
    <n v="0"/>
    <n v="0"/>
    <n v="16936290"/>
    <n v="0"/>
    <n v="14129802"/>
    <n v="2806488"/>
    <n v="14129802"/>
    <n v="14129802"/>
    <n v="14129802"/>
    <n v="14129802"/>
  </r>
  <r>
    <s v="04-03-00-006"/>
    <x v="4"/>
    <s v="A-02-02-01-003-003"/>
    <x v="0"/>
    <s v="02"/>
    <s v="02"/>
    <s v="01"/>
    <s v="003"/>
    <s v="003"/>
    <m/>
    <m/>
    <m/>
    <s v="Nación"/>
    <x v="0"/>
    <s v="CSF"/>
    <s v="PRODUCTOS DE HORNOS DE COQUE; PRODUCTOS DE REFINACIÓN DE PETRÓLEO Y COMBUSTIBLE NUCLEAR"/>
    <n v="0"/>
    <n v="900000"/>
    <n v="0"/>
    <n v="900000"/>
    <n v="0"/>
    <n v="900000"/>
    <n v="0"/>
    <n v="0"/>
    <n v="0"/>
    <n v="0"/>
    <n v="0"/>
  </r>
  <r>
    <s v="04-03-00-006"/>
    <x v="4"/>
    <s v="A-02-02-02-006-004"/>
    <x v="0"/>
    <s v="02"/>
    <s v="02"/>
    <s v="02"/>
    <s v="006"/>
    <s v="004"/>
    <m/>
    <m/>
    <m/>
    <s v="Nación"/>
    <x v="0"/>
    <s v="CSF"/>
    <s v="SERVICIOS DE TRANSPORTE DE PASAJEROS"/>
    <n v="0"/>
    <n v="78400"/>
    <n v="0"/>
    <n v="78400"/>
    <n v="0"/>
    <n v="78400"/>
    <n v="0"/>
    <n v="78400"/>
    <n v="78400"/>
    <n v="78400"/>
    <n v="78400"/>
  </r>
  <r>
    <s v="04-03-00-006"/>
    <x v="4"/>
    <s v="A-02-02-02-006-009"/>
    <x v="0"/>
    <s v="02"/>
    <s v="02"/>
    <s v="02"/>
    <s v="006"/>
    <s v="009"/>
    <m/>
    <m/>
    <m/>
    <s v="Nación"/>
    <x v="0"/>
    <s v="CSF"/>
    <s v="SERVICIOS DE DISTRIBUCIÓN DE ELECTRICIDAD, GAS Y AGUA (POR CUENTA PROPIA)"/>
    <n v="31000000"/>
    <n v="100000"/>
    <n v="0"/>
    <n v="31100000"/>
    <n v="0"/>
    <n v="15753348"/>
    <n v="15346652"/>
    <n v="15753348"/>
    <n v="15753348"/>
    <n v="15753348"/>
    <n v="15753348"/>
  </r>
  <r>
    <s v="04-03-00-006"/>
    <x v="4"/>
    <s v="A-02-02-02-008-004"/>
    <x v="0"/>
    <s v="02"/>
    <s v="02"/>
    <s v="02"/>
    <s v="008"/>
    <s v="004"/>
    <m/>
    <m/>
    <m/>
    <s v="Nación"/>
    <x v="0"/>
    <s v="CSF"/>
    <s v="SERVICIOS DE TELECOMUNICACIONES, TRANSMISIÓN Y SUMINISTRO DE INFORMACIÓN"/>
    <n v="200000"/>
    <n v="0"/>
    <n v="200000"/>
    <n v="0"/>
    <n v="0"/>
    <n v="0"/>
    <n v="0"/>
    <n v="0"/>
    <n v="0"/>
    <n v="0"/>
    <n v="0"/>
  </r>
  <r>
    <s v="04-03-00-006"/>
    <x v="4"/>
    <s v="A-02-02-02-009-004"/>
    <x v="0"/>
    <s v="02"/>
    <s v="02"/>
    <s v="02"/>
    <s v="009"/>
    <s v="004"/>
    <m/>
    <m/>
    <m/>
    <s v="Nación"/>
    <x v="0"/>
    <s v="CSF"/>
    <s v="SERVICIOS DE ALCANTARILLADO, RECOLECCIÓN, TRATAMIENTO Y DISPOSICIÓN DE DESECHOS Y OTROS SERVICIOS DE SANEAMIENTO AMBIENTAL"/>
    <n v="550000"/>
    <n v="100000"/>
    <n v="0"/>
    <n v="650000"/>
    <n v="0"/>
    <n v="391429"/>
    <n v="258571"/>
    <n v="391429"/>
    <n v="391429"/>
    <n v="391429"/>
    <n v="391429"/>
  </r>
  <r>
    <s v="04-03-00-006"/>
    <x v="4"/>
    <s v="A-02-02-02-010"/>
    <x v="0"/>
    <s v="02"/>
    <s v="02"/>
    <s v="02"/>
    <s v="010"/>
    <m/>
    <m/>
    <m/>
    <m/>
    <s v="Nación"/>
    <x v="0"/>
    <s v="CSF"/>
    <s v="VIÁTICOS DE LOS FUNCIONARIOS EN COMISIÓN"/>
    <n v="0"/>
    <n v="516640"/>
    <n v="0"/>
    <n v="516640"/>
    <n v="0"/>
    <n v="516640"/>
    <n v="0"/>
    <n v="516640"/>
    <n v="516640"/>
    <n v="516640"/>
    <n v="516640"/>
  </r>
  <r>
    <s v="04-03-00-006"/>
    <x v="4"/>
    <s v="A-03-04-02-012-001"/>
    <x v="0"/>
    <s v="03"/>
    <s v="04"/>
    <s v="02"/>
    <s v="012"/>
    <s v="001"/>
    <m/>
    <m/>
    <m/>
    <s v="Nación"/>
    <x v="0"/>
    <s v="CSF"/>
    <s v="INCAPACIDADES (NO DE PENSIONES)"/>
    <n v="0"/>
    <n v="3537487"/>
    <n v="0"/>
    <n v="3537487"/>
    <n v="0"/>
    <n v="3537487"/>
    <n v="0"/>
    <n v="3537487"/>
    <n v="1781887"/>
    <n v="1781887"/>
    <n v="1781887"/>
  </r>
  <r>
    <s v="04-03-00-006"/>
    <x v="4"/>
    <s v="A-08-01-02-001"/>
    <x v="0"/>
    <s v="08"/>
    <s v="01"/>
    <s v="02"/>
    <s v="001"/>
    <m/>
    <m/>
    <m/>
    <m/>
    <s v="Nación"/>
    <x v="0"/>
    <s v="CSF"/>
    <s v="IMPUESTO PREDIAL Y SOBRETASA AMBIENTAL"/>
    <n v="0"/>
    <n v="8537681"/>
    <n v="0"/>
    <n v="8537681"/>
    <n v="0"/>
    <n v="8537681"/>
    <n v="0"/>
    <n v="8537681"/>
    <n v="8537681"/>
    <n v="8537681"/>
    <n v="8537681"/>
  </r>
  <r>
    <s v="04-03-00-006"/>
    <x v="4"/>
    <s v="A-08-01-02-003"/>
    <x v="0"/>
    <s v="08"/>
    <s v="01"/>
    <s v="02"/>
    <s v="003"/>
    <m/>
    <m/>
    <m/>
    <m/>
    <s v="Propios"/>
    <x v="1"/>
    <s v="CSF"/>
    <s v="IMPUESTO DE INDUSTRIA Y COMERCIO"/>
    <n v="0"/>
    <n v="16000"/>
    <n v="0"/>
    <n v="16000"/>
    <n v="0"/>
    <n v="16000"/>
    <n v="0"/>
    <n v="16000"/>
    <n v="16000"/>
    <n v="16000"/>
    <n v="16000"/>
  </r>
  <r>
    <s v="04-03-00-006"/>
    <x v="4"/>
    <s v="C-0402-1003-8-0-0402014-02"/>
    <x v="1"/>
    <s v="0402"/>
    <s v="1003"/>
    <s v="8"/>
    <s v="0"/>
    <s v="0402014"/>
    <s v="02"/>
    <m/>
    <m/>
    <s v="Nación"/>
    <x v="0"/>
    <s v="CSF"/>
    <s v="ADQUISICIÓN DE BIENES Y SERVICIOS - SERVICIO DE INFORMACIÓN CARTOGRÁFICA ACTUALIZADO - LEVANTAMIENTO , GENERACIÓN Y ACTUALIZACIÓN DE LA RED GEODÉSICA Y LA CARTOGRAFÍA BÁSICA A NIVEL   NACIONAL"/>
    <n v="0"/>
    <n v="10417134"/>
    <n v="0"/>
    <n v="10417134"/>
    <n v="0"/>
    <n v="4169819"/>
    <n v="6247315"/>
    <n v="4169819"/>
    <n v="4169819"/>
    <n v="4169819"/>
    <n v="4169819"/>
  </r>
  <r>
    <s v="04-03-00-006"/>
    <x v="4"/>
    <s v="C-0404-1003-2-0-0404004-02"/>
    <x v="1"/>
    <s v="0404"/>
    <s v="1003"/>
    <s v="2"/>
    <s v="0"/>
    <s v="0404004"/>
    <s v="02"/>
    <m/>
    <m/>
    <s v="Nación"/>
    <x v="0"/>
    <s v="CSF"/>
    <s v="ADQUISICIÓN DE BIENES Y SERVICIOS - SERVICIO DE INFORMACIÓN CATASTRAL - ACTUALIZACIÓN  Y GESTIÓN CATASTRAL  NACIONAL"/>
    <n v="0"/>
    <n v="78847200"/>
    <n v="0"/>
    <n v="78847200"/>
    <n v="0"/>
    <n v="78847200"/>
    <n v="0"/>
    <n v="72784560"/>
    <n v="20536034"/>
    <n v="20536034"/>
    <n v="20536034"/>
  </r>
  <r>
    <s v="04-03-00-006"/>
    <x v="4"/>
    <s v="C-0404-1003-2-0-0404004-02"/>
    <x v="1"/>
    <s v="0404"/>
    <s v="1003"/>
    <s v="2"/>
    <s v="0"/>
    <s v="0404004"/>
    <s v="02"/>
    <m/>
    <m/>
    <s v="Nación"/>
    <x v="2"/>
    <s v="CSF"/>
    <s v="ADQUISICIÓN DE BIENES Y SERVICIOS - SERVICIO DE INFORMACIÓN CATASTRAL - ACTUALIZACIÓN  Y GESTIÓN CATASTRAL  NACIONAL"/>
    <n v="0"/>
    <n v="38904302"/>
    <n v="0"/>
    <n v="38904302"/>
    <n v="0"/>
    <n v="32028265"/>
    <n v="6876037"/>
    <n v="27316549"/>
    <n v="7974874"/>
    <n v="7974874"/>
    <n v="7974874"/>
  </r>
  <r>
    <s v="04-03-00-006"/>
    <x v="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921356"/>
    <n v="1921356"/>
    <n v="1921356"/>
  </r>
  <r>
    <s v="04-03-00-006"/>
    <x v="4"/>
    <s v="C-0499-1003-6-0-0499016-02"/>
    <x v="1"/>
    <s v="0499"/>
    <s v="1003"/>
    <s v="6"/>
    <s v="0"/>
    <s v="0499016"/>
    <s v="02"/>
    <m/>
    <m/>
    <s v="Nación"/>
    <x v="0"/>
    <s v="CSF"/>
    <s v="ADQUISICIÓN DE BIENES Y SERVICIOS - SEDES MANTENIDAS - FORTALECIMIENTO DE LA INFRAESTRUCTURA FÍSICA DEL IGAC A NIVEL  NACIONAL"/>
    <n v="0"/>
    <n v="4921253"/>
    <n v="3605653"/>
    <n v="1315600"/>
    <n v="0"/>
    <n v="1315600"/>
    <n v="0"/>
    <n v="1315600"/>
    <n v="0"/>
    <n v="0"/>
    <n v="0"/>
  </r>
  <r>
    <s v="04-03-00-007"/>
    <x v="5"/>
    <s v="A-01-01-01-001-001"/>
    <x v="0"/>
    <s v="01"/>
    <s v="01"/>
    <s v="01"/>
    <s v="001"/>
    <s v="001"/>
    <m/>
    <m/>
    <m/>
    <s v="Nación"/>
    <x v="0"/>
    <s v="CSF"/>
    <s v="SUELDO BÁSICO"/>
    <n v="535921000"/>
    <n v="0"/>
    <n v="0"/>
    <n v="535921000"/>
    <n v="0"/>
    <n v="262645771"/>
    <n v="273275229"/>
    <n v="262645771"/>
    <n v="262645771"/>
    <n v="262645771"/>
    <n v="262645771"/>
  </r>
  <r>
    <s v="04-03-00-007"/>
    <x v="5"/>
    <s v="A-01-01-01-001-004"/>
    <x v="0"/>
    <s v="01"/>
    <s v="01"/>
    <s v="01"/>
    <s v="001"/>
    <s v="004"/>
    <m/>
    <m/>
    <m/>
    <s v="Nación"/>
    <x v="0"/>
    <s v="CSF"/>
    <s v="SUBSIDIO DE ALIMENTACIÓN"/>
    <n v="12148000"/>
    <n v="0"/>
    <n v="0"/>
    <n v="12148000"/>
    <n v="0"/>
    <n v="5690658"/>
    <n v="6457342"/>
    <n v="5690658"/>
    <n v="5690658"/>
    <n v="5690658"/>
    <n v="5690658"/>
  </r>
  <r>
    <s v="04-03-00-007"/>
    <x v="5"/>
    <s v="A-01-01-01-001-005"/>
    <x v="0"/>
    <s v="01"/>
    <s v="01"/>
    <s v="01"/>
    <s v="001"/>
    <s v="005"/>
    <m/>
    <m/>
    <m/>
    <s v="Nación"/>
    <x v="0"/>
    <s v="CSF"/>
    <s v="AUXILIO DE TRANSPORTE "/>
    <n v="15535000"/>
    <n v="0"/>
    <n v="0"/>
    <n v="15535000"/>
    <n v="0"/>
    <n v="7851189"/>
    <n v="7683811"/>
    <n v="7851189"/>
    <n v="7851189"/>
    <n v="7851189"/>
    <n v="7851189"/>
  </r>
  <r>
    <s v="04-03-00-007"/>
    <x v="5"/>
    <s v="A-01-01-01-001-006"/>
    <x v="0"/>
    <s v="01"/>
    <s v="01"/>
    <s v="01"/>
    <s v="001"/>
    <s v="006"/>
    <m/>
    <m/>
    <m/>
    <s v="Nación"/>
    <x v="0"/>
    <s v="CSF"/>
    <s v="PRIMA DE SERVICIO"/>
    <n v="49768000"/>
    <n v="4000000"/>
    <n v="0"/>
    <n v="53768000"/>
    <n v="0"/>
    <n v="53214900"/>
    <n v="553100"/>
    <n v="53214900"/>
    <n v="53214900"/>
    <n v="53214900"/>
    <n v="53214900"/>
  </r>
  <r>
    <s v="04-03-00-007"/>
    <x v="5"/>
    <s v="A-01-01-01-001-007"/>
    <x v="0"/>
    <s v="01"/>
    <s v="01"/>
    <s v="01"/>
    <s v="001"/>
    <s v="007"/>
    <m/>
    <m/>
    <m/>
    <s v="Nación"/>
    <x v="0"/>
    <s v="CSF"/>
    <s v="BONIFICACIÓN POR SERVICIOS PRESTADOS"/>
    <n v="18923000"/>
    <n v="0"/>
    <n v="0"/>
    <n v="18923000"/>
    <n v="0"/>
    <n v="7990499"/>
    <n v="10932501"/>
    <n v="7990499"/>
    <n v="7990499"/>
    <n v="7990499"/>
    <n v="7990499"/>
  </r>
  <r>
    <s v="04-03-00-007"/>
    <x v="5"/>
    <s v="A-01-01-01-001-009"/>
    <x v="0"/>
    <s v="01"/>
    <s v="01"/>
    <s v="01"/>
    <s v="001"/>
    <s v="009"/>
    <m/>
    <m/>
    <m/>
    <s v="Nación"/>
    <x v="0"/>
    <s v="CSF"/>
    <s v="PRIMA DE NAVIDAD"/>
    <n v="69720000"/>
    <n v="0"/>
    <n v="0"/>
    <n v="69720000"/>
    <n v="0"/>
    <n v="0"/>
    <n v="69720000"/>
    <n v="0"/>
    <n v="0"/>
    <n v="0"/>
    <n v="0"/>
  </r>
  <r>
    <s v="04-03-00-007"/>
    <x v="5"/>
    <s v="A-01-01-01-001-010"/>
    <x v="0"/>
    <s v="01"/>
    <s v="01"/>
    <s v="01"/>
    <s v="001"/>
    <s v="010"/>
    <m/>
    <m/>
    <m/>
    <s v="Nación"/>
    <x v="0"/>
    <s v="CSF"/>
    <s v="PRIMA DE VACACIONES"/>
    <n v="38808000"/>
    <n v="0"/>
    <n v="0"/>
    <n v="38808000"/>
    <n v="0"/>
    <n v="19752654"/>
    <n v="19055346"/>
    <n v="19752654"/>
    <n v="19752654"/>
    <n v="19752654"/>
    <n v="19752654"/>
  </r>
  <r>
    <s v="04-03-00-007"/>
    <x v="5"/>
    <s v="A-01-01-02-001"/>
    <x v="0"/>
    <s v="01"/>
    <s v="01"/>
    <s v="02"/>
    <s v="001"/>
    <m/>
    <m/>
    <m/>
    <m/>
    <s v="Nación"/>
    <x v="0"/>
    <s v="CSF"/>
    <s v="PENSIONES"/>
    <n v="69515000"/>
    <n v="0"/>
    <n v="0"/>
    <n v="69515000"/>
    <n v="0"/>
    <n v="30332500"/>
    <n v="39182500"/>
    <n v="30332500"/>
    <n v="30332500"/>
    <n v="30332500"/>
    <n v="30332500"/>
  </r>
  <r>
    <s v="04-03-00-007"/>
    <x v="5"/>
    <s v="A-01-01-02-002"/>
    <x v="0"/>
    <s v="01"/>
    <s v="01"/>
    <s v="02"/>
    <s v="002"/>
    <m/>
    <m/>
    <m/>
    <m/>
    <s v="Nación"/>
    <x v="0"/>
    <s v="CSF"/>
    <s v="SALUD"/>
    <n v="49499000"/>
    <n v="0"/>
    <n v="0"/>
    <n v="49499000"/>
    <n v="0"/>
    <n v="24943100"/>
    <n v="24555900"/>
    <n v="24943100"/>
    <n v="24943100"/>
    <n v="24943100"/>
    <n v="24943100"/>
  </r>
  <r>
    <s v="04-03-00-007"/>
    <x v="5"/>
    <s v="A-01-01-02-004"/>
    <x v="0"/>
    <s v="01"/>
    <s v="01"/>
    <s v="02"/>
    <s v="004"/>
    <m/>
    <m/>
    <m/>
    <m/>
    <s v="Nación"/>
    <x v="0"/>
    <s v="CSF"/>
    <s v="CAJAS DE COMPENSACIÓN FAMILIAR"/>
    <n v="29515000"/>
    <n v="0"/>
    <n v="0"/>
    <n v="29515000"/>
    <n v="0"/>
    <n v="14995700"/>
    <n v="14519300"/>
    <n v="14995700"/>
    <n v="14995700"/>
    <n v="14995700"/>
    <n v="14995700"/>
  </r>
  <r>
    <s v="04-03-00-007"/>
    <x v="5"/>
    <s v="A-01-01-02-005"/>
    <x v="0"/>
    <s v="01"/>
    <s v="01"/>
    <s v="02"/>
    <s v="005"/>
    <m/>
    <m/>
    <m/>
    <m/>
    <s v="Nación"/>
    <x v="0"/>
    <s v="CSF"/>
    <s v="APORTES GENERALES AL SISTEMA DE RIESGOS LABORALES"/>
    <n v="7731000"/>
    <n v="0"/>
    <n v="0"/>
    <n v="7731000"/>
    <n v="0"/>
    <n v="3791900"/>
    <n v="3939100"/>
    <n v="3791900"/>
    <n v="3791900"/>
    <n v="3791900"/>
    <n v="3791900"/>
  </r>
  <r>
    <s v="04-03-00-007"/>
    <x v="5"/>
    <s v="A-01-01-02-006"/>
    <x v="0"/>
    <s v="01"/>
    <s v="01"/>
    <s v="02"/>
    <s v="006"/>
    <m/>
    <m/>
    <m/>
    <m/>
    <s v="Nación"/>
    <x v="0"/>
    <s v="CSF"/>
    <s v="APORTES AL ICBF"/>
    <n v="22141000"/>
    <n v="0"/>
    <n v="0"/>
    <n v="22141000"/>
    <n v="0"/>
    <n v="11249500"/>
    <n v="10891500"/>
    <n v="11249500"/>
    <n v="11249500"/>
    <n v="11249500"/>
    <n v="11249500"/>
  </r>
  <r>
    <s v="04-03-00-007"/>
    <x v="5"/>
    <s v="A-01-01-02-007"/>
    <x v="0"/>
    <s v="01"/>
    <s v="01"/>
    <s v="02"/>
    <s v="007"/>
    <m/>
    <m/>
    <m/>
    <m/>
    <s v="Nación"/>
    <x v="0"/>
    <s v="CSF"/>
    <s v="APORTES AL SENA"/>
    <n v="14764000"/>
    <n v="0"/>
    <n v="0"/>
    <n v="14764000"/>
    <n v="0"/>
    <n v="7501500"/>
    <n v="7262500"/>
    <n v="7501500"/>
    <n v="7501500"/>
    <n v="7501500"/>
    <n v="7501500"/>
  </r>
  <r>
    <s v="04-03-00-007"/>
    <x v="5"/>
    <s v="A-01-01-03-001-001"/>
    <x v="0"/>
    <s v="01"/>
    <s v="01"/>
    <s v="03"/>
    <s v="001"/>
    <s v="001"/>
    <m/>
    <m/>
    <m/>
    <s v="Nación"/>
    <x v="0"/>
    <s v="CSF"/>
    <s v="SUELDO DE VACACIONES"/>
    <n v="21573090"/>
    <n v="57071"/>
    <n v="0"/>
    <n v="21630161"/>
    <n v="0"/>
    <n v="21630161"/>
    <n v="0"/>
    <n v="21630161"/>
    <n v="21630161"/>
    <n v="21630161"/>
    <n v="21630161"/>
  </r>
  <r>
    <s v="04-03-00-007"/>
    <x v="5"/>
    <s v="A-01-01-03-001-003"/>
    <x v="0"/>
    <s v="01"/>
    <s v="01"/>
    <s v="03"/>
    <s v="001"/>
    <s v="003"/>
    <m/>
    <m/>
    <m/>
    <s v="Nación"/>
    <x v="0"/>
    <s v="CSF"/>
    <s v="BONIFICACIÓN ESPECIAL DE RECREACIÓN"/>
    <n v="1917090"/>
    <n v="0"/>
    <n v="0"/>
    <n v="1917090"/>
    <n v="0"/>
    <n v="1675400"/>
    <n v="241690"/>
    <n v="1675400"/>
    <n v="1675400"/>
    <n v="1675400"/>
    <n v="1675400"/>
  </r>
  <r>
    <s v="04-03-00-007"/>
    <x v="5"/>
    <s v="A-01-01-03-002"/>
    <x v="0"/>
    <s v="01"/>
    <s v="01"/>
    <s v="03"/>
    <s v="002"/>
    <m/>
    <m/>
    <m/>
    <m/>
    <s v="Nación"/>
    <x v="0"/>
    <s v="CSF"/>
    <s v="PRIMA TÉCNICA NO SALARIAL"/>
    <n v="16936290"/>
    <n v="0"/>
    <n v="0"/>
    <n v="16936290"/>
    <n v="0"/>
    <n v="14129802"/>
    <n v="2806488"/>
    <n v="14129802"/>
    <n v="14129802"/>
    <n v="14129802"/>
    <n v="14129802"/>
  </r>
  <r>
    <s v="04-03-00-007"/>
    <x v="5"/>
    <s v="A-02-02-01-003-003"/>
    <x v="0"/>
    <s v="02"/>
    <s v="02"/>
    <s v="01"/>
    <s v="003"/>
    <s v="003"/>
    <m/>
    <m/>
    <m/>
    <s v="Nación"/>
    <x v="0"/>
    <s v="CSF"/>
    <s v="PRODUCTOS DE HORNOS DE COQUE; PRODUCTOS DE REFINACIÓN DE PETRÓLEO Y COMBUSTIBLE NUCLEAR"/>
    <n v="0"/>
    <n v="900000"/>
    <n v="0"/>
    <n v="900000"/>
    <n v="0"/>
    <n v="900000"/>
    <n v="0"/>
    <n v="0"/>
    <n v="0"/>
    <n v="0"/>
    <n v="0"/>
  </r>
  <r>
    <s v="04-03-00-007"/>
    <x v="5"/>
    <s v="A-02-02-02-006-004"/>
    <x v="0"/>
    <s v="02"/>
    <s v="02"/>
    <s v="02"/>
    <s v="006"/>
    <s v="004"/>
    <m/>
    <m/>
    <m/>
    <s v="Nación"/>
    <x v="0"/>
    <s v="CSF"/>
    <s v="SERVICIOS DE TRANSPORTE DE PASAJEROS"/>
    <n v="0"/>
    <n v="78400"/>
    <n v="0"/>
    <n v="78400"/>
    <n v="0"/>
    <n v="78400"/>
    <n v="0"/>
    <n v="78400"/>
    <n v="78400"/>
    <n v="78400"/>
    <n v="78400"/>
  </r>
  <r>
    <s v="04-03-00-007"/>
    <x v="5"/>
    <s v="A-02-02-02-006-009"/>
    <x v="0"/>
    <s v="02"/>
    <s v="02"/>
    <s v="02"/>
    <s v="006"/>
    <s v="009"/>
    <m/>
    <m/>
    <m/>
    <s v="Nación"/>
    <x v="0"/>
    <s v="CSF"/>
    <s v="SERVICIOS DE DISTRIBUCIÓN DE ELECTRICIDAD, GAS Y AGUA (POR CUENTA PROPIA)"/>
    <n v="22000000"/>
    <n v="0"/>
    <n v="0"/>
    <n v="22000000"/>
    <n v="0"/>
    <n v="22000000"/>
    <n v="0"/>
    <n v="13907313"/>
    <n v="13907313"/>
    <n v="13907313"/>
    <n v="13907313"/>
  </r>
  <r>
    <s v="04-03-00-007"/>
    <x v="5"/>
    <s v="A-02-02-02-007-002"/>
    <x v="0"/>
    <s v="02"/>
    <s v="02"/>
    <s v="02"/>
    <s v="007"/>
    <s v="002"/>
    <m/>
    <m/>
    <m/>
    <s v="Propios"/>
    <x v="1"/>
    <s v="CSF"/>
    <s v="SERVICIOS INMOBILIARIOS"/>
    <n v="0"/>
    <n v="25543550"/>
    <n v="0"/>
    <n v="25543550"/>
    <n v="0"/>
    <n v="25543500"/>
    <n v="50"/>
    <n v="25543500"/>
    <n v="10217400"/>
    <n v="10217400"/>
    <n v="10217400"/>
  </r>
  <r>
    <s v="04-03-00-007"/>
    <x v="5"/>
    <s v="A-02-02-02-008-004"/>
    <x v="0"/>
    <s v="02"/>
    <s v="02"/>
    <s v="02"/>
    <s v="008"/>
    <s v="004"/>
    <m/>
    <m/>
    <m/>
    <s v="Nación"/>
    <x v="0"/>
    <s v="CSF"/>
    <s v="SERVICIOS DE TELECOMUNICACIONES, TRANSMISIÓN Y SUMINISTRO DE INFORMACIÓN"/>
    <n v="1100000"/>
    <n v="0"/>
    <n v="0"/>
    <n v="1100000"/>
    <n v="0"/>
    <n v="1100000"/>
    <n v="0"/>
    <n v="496800"/>
    <n v="496800"/>
    <n v="496800"/>
    <n v="496800"/>
  </r>
  <r>
    <s v="04-03-00-007"/>
    <x v="5"/>
    <s v="A-02-02-02-009-004"/>
    <x v="0"/>
    <s v="02"/>
    <s v="02"/>
    <s v="02"/>
    <s v="009"/>
    <s v="004"/>
    <m/>
    <m/>
    <m/>
    <s v="Nación"/>
    <x v="0"/>
    <s v="CSF"/>
    <s v="SERVICIOS DE ALCANTARILLADO, RECOLECCIÓN, TRATAMIENTO Y DISPOSICIÓN DE DESECHOS Y OTROS SERVICIOS DE SANEAMIENTO AMBIENTAL"/>
    <n v="900000"/>
    <n v="0"/>
    <n v="0"/>
    <n v="900000"/>
    <n v="0"/>
    <n v="900000"/>
    <n v="0"/>
    <n v="533707"/>
    <n v="533707"/>
    <n v="533707"/>
    <n v="533707"/>
  </r>
  <r>
    <s v="04-03-00-007"/>
    <x v="5"/>
    <s v="A-02-02-02-010"/>
    <x v="0"/>
    <s v="02"/>
    <s v="02"/>
    <s v="02"/>
    <s v="010"/>
    <m/>
    <m/>
    <m/>
    <m/>
    <s v="Nación"/>
    <x v="0"/>
    <s v="CSF"/>
    <s v="VIÁTICOS DE LOS FUNCIONARIOS EN COMISIÓN"/>
    <n v="0"/>
    <n v="258320"/>
    <n v="0"/>
    <n v="258320"/>
    <n v="0"/>
    <n v="258320"/>
    <n v="0"/>
    <n v="258320"/>
    <n v="258320"/>
    <n v="258320"/>
    <n v="258320"/>
  </r>
  <r>
    <s v="04-03-00-007"/>
    <x v="5"/>
    <s v="A-03-04-02-012-001"/>
    <x v="0"/>
    <s v="03"/>
    <s v="04"/>
    <s v="02"/>
    <s v="012"/>
    <s v="001"/>
    <m/>
    <m/>
    <m/>
    <s v="Nación"/>
    <x v="0"/>
    <s v="CSF"/>
    <s v="INCAPACIDADES (NO DE PENSIONES)"/>
    <n v="0"/>
    <n v="2559253"/>
    <n v="0"/>
    <n v="2559253"/>
    <n v="0"/>
    <n v="2559253"/>
    <n v="0"/>
    <n v="2559253"/>
    <n v="2559253"/>
    <n v="2559253"/>
    <n v="2559253"/>
  </r>
  <r>
    <s v="04-03-00-007"/>
    <x v="5"/>
    <s v="A-08-01-02-001"/>
    <x v="0"/>
    <s v="08"/>
    <s v="01"/>
    <s v="02"/>
    <s v="001"/>
    <m/>
    <m/>
    <m/>
    <m/>
    <s v="Nación"/>
    <x v="0"/>
    <s v="CSF"/>
    <s v="IMPUESTO PREDIAL Y SOBRETASA AMBIENTAL"/>
    <n v="0"/>
    <n v="6590000"/>
    <n v="0"/>
    <n v="6590000"/>
    <n v="0"/>
    <n v="6590000"/>
    <n v="0"/>
    <n v="6590000"/>
    <n v="6590000"/>
    <n v="6590000"/>
    <n v="6590000"/>
  </r>
  <r>
    <s v="04-03-00-007"/>
    <x v="5"/>
    <s v="A-08-01-02-003"/>
    <x v="0"/>
    <s v="08"/>
    <s v="01"/>
    <s v="02"/>
    <s v="003"/>
    <m/>
    <m/>
    <m/>
    <m/>
    <s v="Propios"/>
    <x v="1"/>
    <s v="CSF"/>
    <s v="IMPUESTO DE INDUSTRIA Y COMERCIO"/>
    <n v="0"/>
    <n v="265000"/>
    <n v="0"/>
    <n v="265000"/>
    <n v="0"/>
    <n v="265000"/>
    <n v="0"/>
    <n v="263000"/>
    <n v="263000"/>
    <n v="263000"/>
    <n v="263000"/>
  </r>
  <r>
    <s v="04-03-00-007"/>
    <x v="5"/>
    <s v="C-0404-1003-2-0-0404004-02"/>
    <x v="1"/>
    <s v="0404"/>
    <s v="1003"/>
    <s v="2"/>
    <s v="0"/>
    <s v="0404004"/>
    <s v="02"/>
    <m/>
    <m/>
    <s v="Nación"/>
    <x v="0"/>
    <s v="CSF"/>
    <s v="ADQUISICIÓN DE BIENES Y SERVICIOS - SERVICIO DE INFORMACIÓN CATASTRAL - ACTUALIZACIÓN  Y GESTIÓN CATASTRAL  NACIONAL"/>
    <n v="0"/>
    <n v="162605200"/>
    <n v="0"/>
    <n v="162605200"/>
    <n v="0"/>
    <n v="152886711"/>
    <n v="9718489"/>
    <n v="152886711"/>
    <n v="40227281"/>
    <n v="40227281"/>
    <n v="40227281"/>
  </r>
  <r>
    <s v="04-03-00-007"/>
    <x v="5"/>
    <s v="C-0404-1003-2-0-0404004-02"/>
    <x v="1"/>
    <s v="0404"/>
    <s v="1003"/>
    <s v="2"/>
    <s v="0"/>
    <s v="0404004"/>
    <s v="02"/>
    <m/>
    <m/>
    <s v="Nación"/>
    <x v="2"/>
    <s v="CSF"/>
    <s v="ADQUISICIÓN DE BIENES Y SERVICIOS - SERVICIO DE INFORMACIÓN CATASTRAL - ACTUALIZACIÓN  Y GESTIÓN CATASTRAL  NACIONAL"/>
    <n v="0"/>
    <n v="68723445"/>
    <n v="0"/>
    <n v="68723445"/>
    <n v="0"/>
    <n v="66723445"/>
    <n v="2000000"/>
    <n v="42696412"/>
    <n v="11884568"/>
    <n v="11884568"/>
    <n v="11884568"/>
  </r>
  <r>
    <s v="04-03-00-007"/>
    <x v="5"/>
    <s v="C-0404-1003-2-0-0404007-02"/>
    <x v="1"/>
    <s v="0404"/>
    <s v="1003"/>
    <s v="2"/>
    <s v="0"/>
    <s v="0404007"/>
    <s v="02"/>
    <m/>
    <m/>
    <s v="Propios"/>
    <x v="1"/>
    <s v="CSF"/>
    <s v="ADQUISICIÓN DE BIENES Y SERVICIOS - SERVICIO DE AVALÚOS - ACTUALIZACIÓN  Y GESTIÓN CATASTRAL  NACIONAL"/>
    <n v="0"/>
    <n v="56807890"/>
    <n v="0"/>
    <n v="56807890"/>
    <n v="0"/>
    <n v="56807890"/>
    <n v="0"/>
    <n v="54807890"/>
    <n v="0"/>
    <n v="0"/>
    <n v="0"/>
  </r>
  <r>
    <s v="04-03-00-007"/>
    <x v="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3438216"/>
    <n v="3438216"/>
    <n v="3438216"/>
  </r>
  <r>
    <s v="04-03-00-007"/>
    <x v="5"/>
    <s v="C-0499-1003-6-0-0499016-02"/>
    <x v="1"/>
    <s v="0499"/>
    <s v="1003"/>
    <s v="6"/>
    <s v="0"/>
    <s v="0499016"/>
    <s v="02"/>
    <m/>
    <m/>
    <s v="Nación"/>
    <x v="0"/>
    <s v="CSF"/>
    <s v="ADQUISICIÓN DE BIENES Y SERVICIOS - SEDES MANTENIDAS - FORTALECIMIENTO DE LA INFRAESTRUCTURA FÍSICA DEL IGAC A NIVEL  NACIONAL"/>
    <n v="0"/>
    <n v="12000000"/>
    <n v="0"/>
    <n v="12000000"/>
    <n v="0"/>
    <n v="12000000"/>
    <n v="0"/>
    <n v="0"/>
    <n v="0"/>
    <n v="0"/>
    <n v="0"/>
  </r>
  <r>
    <s v="04-03-00-008"/>
    <x v="6"/>
    <s v="A-01-01-01-001-001"/>
    <x v="0"/>
    <s v="01"/>
    <s v="01"/>
    <s v="01"/>
    <s v="001"/>
    <s v="001"/>
    <m/>
    <m/>
    <m/>
    <s v="Nación"/>
    <x v="0"/>
    <s v="CSF"/>
    <s v="SUELDO BÁSICO"/>
    <n v="528819000"/>
    <n v="0"/>
    <n v="0"/>
    <n v="528819000"/>
    <n v="0"/>
    <n v="252381556"/>
    <n v="276437444"/>
    <n v="252381556"/>
    <n v="252381556"/>
    <n v="252381556"/>
    <n v="252381556"/>
  </r>
  <r>
    <s v="04-03-00-008"/>
    <x v="6"/>
    <s v="A-01-01-01-001-004"/>
    <x v="0"/>
    <s v="01"/>
    <s v="01"/>
    <s v="01"/>
    <s v="001"/>
    <s v="004"/>
    <m/>
    <m/>
    <m/>
    <s v="Nación"/>
    <x v="0"/>
    <s v="CSF"/>
    <s v="SUBSIDIO DE ALIMENTACIÓN"/>
    <n v="11329000"/>
    <n v="0"/>
    <n v="0"/>
    <n v="11329000"/>
    <n v="0"/>
    <n v="5986275"/>
    <n v="5342725"/>
    <n v="5986275"/>
    <n v="5986275"/>
    <n v="5986275"/>
    <n v="5986275"/>
  </r>
  <r>
    <s v="04-03-00-008"/>
    <x v="6"/>
    <s v="A-01-01-01-001-005"/>
    <x v="0"/>
    <s v="01"/>
    <s v="01"/>
    <s v="01"/>
    <s v="001"/>
    <s v="005"/>
    <m/>
    <m/>
    <m/>
    <s v="Nación"/>
    <x v="0"/>
    <s v="CSF"/>
    <s v="AUXILIO DE TRANSPORTE "/>
    <n v="14151000"/>
    <n v="0"/>
    <n v="0"/>
    <n v="14151000"/>
    <n v="0"/>
    <n v="7604339"/>
    <n v="6546661"/>
    <n v="7604339"/>
    <n v="7604339"/>
    <n v="7604339"/>
    <n v="7604339"/>
  </r>
  <r>
    <s v="04-03-00-008"/>
    <x v="6"/>
    <s v="A-01-01-01-001-006"/>
    <x v="0"/>
    <s v="01"/>
    <s v="01"/>
    <s v="01"/>
    <s v="001"/>
    <s v="006"/>
    <m/>
    <m/>
    <m/>
    <s v="Nación"/>
    <x v="0"/>
    <s v="CSF"/>
    <s v="PRIMA DE SERVICIO"/>
    <n v="51629000"/>
    <n v="1891000"/>
    <n v="0"/>
    <n v="53520000"/>
    <n v="0"/>
    <n v="51330689"/>
    <n v="2189311"/>
    <n v="51330689"/>
    <n v="51330689"/>
    <n v="51330689"/>
    <n v="51330689"/>
  </r>
  <r>
    <s v="04-03-00-008"/>
    <x v="6"/>
    <s v="A-01-01-01-001-007"/>
    <x v="0"/>
    <s v="01"/>
    <s v="01"/>
    <s v="01"/>
    <s v="001"/>
    <s v="007"/>
    <m/>
    <m/>
    <m/>
    <s v="Nación"/>
    <x v="0"/>
    <s v="CSF"/>
    <s v="BONIFICACIÓN POR SERVICIOS PRESTADOS"/>
    <n v="19673000"/>
    <n v="0"/>
    <n v="0"/>
    <n v="19673000"/>
    <n v="0"/>
    <n v="9969010"/>
    <n v="9703990"/>
    <n v="9969010"/>
    <n v="9969010"/>
    <n v="9969010"/>
    <n v="9969010"/>
  </r>
  <r>
    <s v="04-03-00-008"/>
    <x v="6"/>
    <s v="A-01-01-01-001-009"/>
    <x v="0"/>
    <s v="01"/>
    <s v="01"/>
    <s v="01"/>
    <s v="001"/>
    <s v="009"/>
    <m/>
    <m/>
    <m/>
    <s v="Nación"/>
    <x v="0"/>
    <s v="CSF"/>
    <s v="PRIMA DE NAVIDAD"/>
    <n v="67071000"/>
    <n v="0"/>
    <n v="0"/>
    <n v="67071000"/>
    <n v="0"/>
    <n v="0"/>
    <n v="67071000"/>
    <n v="0"/>
    <n v="0"/>
    <n v="0"/>
    <n v="0"/>
  </r>
  <r>
    <s v="04-03-00-008"/>
    <x v="6"/>
    <s v="A-01-01-01-001-010"/>
    <x v="0"/>
    <s v="01"/>
    <s v="01"/>
    <s v="01"/>
    <s v="001"/>
    <s v="010"/>
    <m/>
    <m/>
    <m/>
    <s v="Nación"/>
    <x v="0"/>
    <s v="CSF"/>
    <s v="PRIMA DE VACACIONES"/>
    <n v="40435000"/>
    <n v="0"/>
    <n v="0"/>
    <n v="40435000"/>
    <n v="0"/>
    <n v="6210951"/>
    <n v="34224049"/>
    <n v="6210951"/>
    <n v="6210951"/>
    <n v="5004937"/>
    <n v="5004937"/>
  </r>
  <r>
    <s v="04-03-00-008"/>
    <x v="6"/>
    <s v="A-01-01-02-001"/>
    <x v="0"/>
    <s v="01"/>
    <s v="01"/>
    <s v="02"/>
    <s v="001"/>
    <m/>
    <m/>
    <m/>
    <m/>
    <s v="Nación"/>
    <x v="0"/>
    <s v="CSF"/>
    <s v="PENSIONES"/>
    <n v="69936000"/>
    <n v="0"/>
    <n v="0"/>
    <n v="69936000"/>
    <n v="0"/>
    <n v="31893625"/>
    <n v="38042375"/>
    <n v="31728825"/>
    <n v="31728825"/>
    <n v="31728825"/>
    <n v="31728825"/>
  </r>
  <r>
    <s v="04-03-00-008"/>
    <x v="6"/>
    <s v="A-01-01-02-002"/>
    <x v="0"/>
    <s v="01"/>
    <s v="01"/>
    <s v="02"/>
    <s v="002"/>
    <m/>
    <m/>
    <m/>
    <m/>
    <s v="Nación"/>
    <x v="0"/>
    <s v="CSF"/>
    <s v="SALUD"/>
    <n v="49532000"/>
    <n v="0"/>
    <n v="0"/>
    <n v="49532000"/>
    <n v="0"/>
    <n v="26359872"/>
    <n v="23172128"/>
    <n v="26324672"/>
    <n v="26324672"/>
    <n v="26324672"/>
    <n v="26324672"/>
  </r>
  <r>
    <s v="04-03-00-008"/>
    <x v="6"/>
    <s v="A-01-01-02-004"/>
    <x v="0"/>
    <s v="01"/>
    <s v="01"/>
    <s v="02"/>
    <s v="004"/>
    <m/>
    <m/>
    <m/>
    <m/>
    <s v="Nación"/>
    <x v="0"/>
    <s v="CSF"/>
    <s v="CAJAS DE COMPENSACIÓN FAMILIAR"/>
    <n v="28209000"/>
    <n v="0"/>
    <n v="0"/>
    <n v="28209000"/>
    <n v="0"/>
    <n v="14177403"/>
    <n v="14031597"/>
    <n v="14177403"/>
    <n v="14177403"/>
    <n v="14177403"/>
    <n v="14177403"/>
  </r>
  <r>
    <s v="04-03-00-008"/>
    <x v="6"/>
    <s v="A-01-01-02-005"/>
    <x v="0"/>
    <s v="01"/>
    <s v="01"/>
    <s v="02"/>
    <s v="005"/>
    <m/>
    <m/>
    <m/>
    <m/>
    <s v="Nación"/>
    <x v="0"/>
    <s v="CSF"/>
    <s v="APORTES GENERALES AL SISTEMA DE RIESGOS LABORALES"/>
    <n v="7647000"/>
    <n v="0"/>
    <n v="0"/>
    <n v="7647000"/>
    <n v="0"/>
    <n v="3647000"/>
    <n v="4000000"/>
    <n v="3647000"/>
    <n v="3647000"/>
    <n v="3647000"/>
    <n v="3647000"/>
  </r>
  <r>
    <s v="04-03-00-008"/>
    <x v="6"/>
    <s v="A-01-01-02-006"/>
    <x v="0"/>
    <s v="01"/>
    <s v="01"/>
    <s v="02"/>
    <s v="006"/>
    <m/>
    <m/>
    <m/>
    <m/>
    <s v="Nación"/>
    <x v="0"/>
    <s v="CSF"/>
    <s v="APORTES AL ICBF"/>
    <n v="20869000"/>
    <n v="0"/>
    <n v="0"/>
    <n v="20869000"/>
    <n v="0"/>
    <n v="10571500"/>
    <n v="10297500"/>
    <n v="10571500"/>
    <n v="10571500"/>
    <n v="10571500"/>
    <n v="10571500"/>
  </r>
  <r>
    <s v="04-03-00-008"/>
    <x v="6"/>
    <s v="A-01-01-02-007"/>
    <x v="0"/>
    <s v="01"/>
    <s v="01"/>
    <s v="02"/>
    <s v="007"/>
    <m/>
    <m/>
    <m/>
    <m/>
    <s v="Nación"/>
    <x v="0"/>
    <s v="CSF"/>
    <s v="APORTES AL SENA"/>
    <n v="13913000"/>
    <n v="0"/>
    <n v="0"/>
    <n v="13913000"/>
    <n v="0"/>
    <n v="7050100"/>
    <n v="6862900"/>
    <n v="7050100"/>
    <n v="7050100"/>
    <n v="7050100"/>
    <n v="7050100"/>
  </r>
  <r>
    <s v="04-03-00-008"/>
    <x v="6"/>
    <s v="A-01-01-03-001-001"/>
    <x v="0"/>
    <s v="01"/>
    <s v="01"/>
    <s v="03"/>
    <s v="001"/>
    <s v="001"/>
    <m/>
    <m/>
    <m/>
    <s v="Nación"/>
    <x v="0"/>
    <s v="CSF"/>
    <s v="SUELDO DE VACACIONES"/>
    <n v="0"/>
    <n v="44053000"/>
    <n v="0"/>
    <n v="44053000"/>
    <n v="0"/>
    <n v="6834910"/>
    <n v="37218090"/>
    <n v="6834910"/>
    <n v="6834910"/>
    <n v="5816498"/>
    <n v="5816498"/>
  </r>
  <r>
    <s v="04-03-00-008"/>
    <x v="6"/>
    <s v="A-01-01-03-001-003"/>
    <x v="0"/>
    <s v="01"/>
    <s v="01"/>
    <s v="03"/>
    <s v="001"/>
    <s v="003"/>
    <m/>
    <m/>
    <m/>
    <s v="Nación"/>
    <x v="0"/>
    <s v="CSF"/>
    <s v="BONIFICACIÓN ESPECIAL DE RECREACIÓN"/>
    <n v="0"/>
    <n v="3351000"/>
    <n v="0"/>
    <n v="3351000"/>
    <n v="0"/>
    <n v="534230"/>
    <n v="2816770"/>
    <n v="534230"/>
    <n v="534230"/>
    <n v="449933"/>
    <n v="449933"/>
  </r>
  <r>
    <s v="04-03-00-008"/>
    <x v="6"/>
    <s v="A-01-01-03-002"/>
    <x v="0"/>
    <s v="01"/>
    <s v="01"/>
    <s v="03"/>
    <s v="002"/>
    <m/>
    <m/>
    <m/>
    <m/>
    <s v="Nación"/>
    <x v="0"/>
    <s v="CSF"/>
    <s v="PRIMA TÉCNICA NO SALARIAL"/>
    <n v="0"/>
    <n v="26883000"/>
    <n v="0"/>
    <n v="26883000"/>
    <n v="0"/>
    <n v="4788433"/>
    <n v="22094567"/>
    <n v="4788433"/>
    <n v="4788433"/>
    <n v="4788433"/>
    <n v="4788433"/>
  </r>
  <r>
    <s v="04-03-00-008"/>
    <x v="6"/>
    <s v="A-02-02-01-003-003"/>
    <x v="0"/>
    <s v="02"/>
    <s v="02"/>
    <s v="01"/>
    <s v="003"/>
    <s v="003"/>
    <m/>
    <m/>
    <m/>
    <s v="Nación"/>
    <x v="0"/>
    <s v="CSF"/>
    <s v="PRODUCTOS DE HORNOS DE COQUE; PRODUCTOS DE REFINACIÓN DE PETRÓLEO Y COMBUSTIBLE NUCLEAR"/>
    <n v="0"/>
    <n v="900000"/>
    <n v="0"/>
    <n v="900000"/>
    <n v="0"/>
    <n v="0"/>
    <n v="900000"/>
    <n v="0"/>
    <n v="0"/>
    <n v="0"/>
    <n v="0"/>
  </r>
  <r>
    <s v="04-03-00-008"/>
    <x v="6"/>
    <s v="A-02-02-02-006-004"/>
    <x v="0"/>
    <s v="02"/>
    <s v="02"/>
    <s v="02"/>
    <s v="006"/>
    <s v="004"/>
    <m/>
    <m/>
    <m/>
    <s v="Nación"/>
    <x v="0"/>
    <s v="CSF"/>
    <s v="SERVICIOS DE TRANSPORTE DE PASAJEROS"/>
    <n v="180000"/>
    <n v="78400"/>
    <n v="0"/>
    <n v="258400"/>
    <n v="0"/>
    <n v="258400"/>
    <n v="0"/>
    <n v="258400"/>
    <n v="258400"/>
    <n v="258400"/>
    <n v="258400"/>
  </r>
  <r>
    <s v="04-03-00-008"/>
    <x v="6"/>
    <s v="A-02-02-02-006-009"/>
    <x v="0"/>
    <s v="02"/>
    <s v="02"/>
    <s v="02"/>
    <s v="006"/>
    <s v="009"/>
    <m/>
    <m/>
    <m/>
    <s v="Nación"/>
    <x v="0"/>
    <s v="CSF"/>
    <s v="SERVICIOS DE DISTRIBUCIÓN DE ELECTRICIDAD, GAS Y AGUA (POR CUENTA PROPIA)"/>
    <n v="50000000"/>
    <n v="0"/>
    <n v="0"/>
    <n v="50000000"/>
    <n v="0"/>
    <n v="50000000"/>
    <n v="0"/>
    <n v="50000000"/>
    <n v="28736005"/>
    <n v="28736005"/>
    <n v="28736005"/>
  </r>
  <r>
    <s v="04-03-00-008"/>
    <x v="6"/>
    <s v="A-02-02-02-007-001"/>
    <x v="0"/>
    <s v="02"/>
    <s v="02"/>
    <s v="02"/>
    <s v="007"/>
    <s v="001"/>
    <m/>
    <m/>
    <m/>
    <s v="Nación"/>
    <x v="0"/>
    <s v="CSF"/>
    <s v="SERVICIOS FINANCIEROS Y SERVICIOS CONEXOS"/>
    <n v="11222000"/>
    <n v="0"/>
    <n v="11222000"/>
    <n v="0"/>
    <n v="0"/>
    <n v="0"/>
    <n v="0"/>
    <n v="0"/>
    <n v="0"/>
    <n v="0"/>
    <n v="0"/>
  </r>
  <r>
    <s v="04-03-00-008"/>
    <x v="6"/>
    <s v="A-02-02-02-007-002"/>
    <x v="0"/>
    <s v="02"/>
    <s v="02"/>
    <s v="02"/>
    <s v="007"/>
    <s v="002"/>
    <m/>
    <m/>
    <m/>
    <s v="Nación"/>
    <x v="0"/>
    <s v="CSF"/>
    <s v="SERVICIOS INMOBILIARIOS"/>
    <n v="11222000"/>
    <n v="327600"/>
    <n v="0"/>
    <n v="11549600"/>
    <n v="0"/>
    <n v="11222000"/>
    <n v="327600"/>
    <n v="11222000"/>
    <n v="4474800"/>
    <n v="4474800"/>
    <n v="4474800"/>
  </r>
  <r>
    <s v="04-03-00-008"/>
    <x v="6"/>
    <s v="A-02-02-02-007-002"/>
    <x v="0"/>
    <s v="02"/>
    <s v="02"/>
    <s v="02"/>
    <s v="007"/>
    <s v="002"/>
    <m/>
    <m/>
    <m/>
    <s v="Propios"/>
    <x v="1"/>
    <s v="CSF"/>
    <s v="SERVICIOS INMOBILIARIOS"/>
    <n v="0"/>
    <n v="56938660"/>
    <n v="0"/>
    <n v="56938660"/>
    <n v="0"/>
    <n v="56938660"/>
    <n v="0"/>
    <n v="56938660"/>
    <n v="17081598"/>
    <n v="17081598"/>
    <n v="17081598"/>
  </r>
  <r>
    <s v="04-03-00-008"/>
    <x v="6"/>
    <s v="A-02-02-02-008-004"/>
    <x v="0"/>
    <s v="02"/>
    <s v="02"/>
    <s v="02"/>
    <s v="008"/>
    <s v="004"/>
    <m/>
    <m/>
    <m/>
    <s v="Nación"/>
    <x v="0"/>
    <s v="CSF"/>
    <s v="SERVICIOS DE TELECOMUNICACIONES, TRANSMISIÓN Y SUMINISTRO DE INFORMACIÓN"/>
    <n v="400000"/>
    <n v="0"/>
    <n v="0"/>
    <n v="400000"/>
    <n v="0"/>
    <n v="400000"/>
    <n v="0"/>
    <n v="400000"/>
    <n v="0"/>
    <n v="0"/>
    <n v="0"/>
  </r>
  <r>
    <s v="04-03-00-008"/>
    <x v="6"/>
    <s v="A-02-02-02-009-004"/>
    <x v="0"/>
    <s v="02"/>
    <s v="02"/>
    <s v="02"/>
    <s v="009"/>
    <s v="004"/>
    <m/>
    <m/>
    <m/>
    <s v="Nación"/>
    <x v="0"/>
    <s v="CSF"/>
    <s v="SERVICIOS DE ALCANTARILLADO, RECOLECCIÓN, TRATAMIENTO Y DISPOSICIÓN DE DESECHOS Y OTROS SERVICIOS DE SANEAMIENTO AMBIENTAL"/>
    <n v="150000"/>
    <n v="0"/>
    <n v="0"/>
    <n v="150000"/>
    <n v="0"/>
    <n v="150000"/>
    <n v="0"/>
    <n v="150000"/>
    <n v="0"/>
    <n v="0"/>
    <n v="0"/>
  </r>
  <r>
    <s v="04-03-00-008"/>
    <x v="6"/>
    <s v="A-02-02-02-010"/>
    <x v="0"/>
    <s v="02"/>
    <s v="02"/>
    <s v="02"/>
    <s v="010"/>
    <m/>
    <m/>
    <m/>
    <m/>
    <s v="Nación"/>
    <x v="0"/>
    <s v="CSF"/>
    <s v="VIÁTICOS DE LOS FUNCIONARIOS EN COMISIÓN"/>
    <n v="0"/>
    <n v="1029094"/>
    <n v="0"/>
    <n v="1029094"/>
    <n v="0"/>
    <n v="1029094"/>
    <n v="0"/>
    <n v="1029094"/>
    <n v="1029094"/>
    <n v="1029094"/>
    <n v="1029094"/>
  </r>
  <r>
    <s v="04-03-00-008"/>
    <x v="6"/>
    <s v="A-08-01-02-001"/>
    <x v="0"/>
    <s v="08"/>
    <s v="01"/>
    <s v="02"/>
    <s v="001"/>
    <m/>
    <m/>
    <m/>
    <m/>
    <s v="Nación"/>
    <x v="0"/>
    <s v="CSF"/>
    <s v="IMPUESTO PREDIAL Y SOBRETASA AMBIENTAL"/>
    <n v="0"/>
    <n v="38012300"/>
    <n v="32242000"/>
    <n v="5770300"/>
    <n v="0"/>
    <n v="5770300"/>
    <n v="0"/>
    <n v="5770300"/>
    <n v="5770300"/>
    <n v="5770300"/>
    <n v="5770300"/>
  </r>
  <r>
    <s v="04-03-00-008"/>
    <x v="6"/>
    <s v="A-08-01-02-003"/>
    <x v="0"/>
    <s v="08"/>
    <s v="01"/>
    <s v="02"/>
    <s v="003"/>
    <m/>
    <m/>
    <m/>
    <m/>
    <s v="Propios"/>
    <x v="1"/>
    <s v="CSF"/>
    <s v="IMPUESTO DE INDUSTRIA Y COMERCIO"/>
    <n v="0"/>
    <n v="19459590"/>
    <n v="19459590"/>
    <n v="0"/>
    <n v="0"/>
    <n v="0"/>
    <n v="0"/>
    <n v="0"/>
    <n v="0"/>
    <n v="0"/>
    <n v="0"/>
  </r>
  <r>
    <s v="04-03-00-008"/>
    <x v="6"/>
    <s v="C-0404-1003-2-0-0404004-02"/>
    <x v="1"/>
    <s v="0404"/>
    <s v="1003"/>
    <s v="2"/>
    <s v="0"/>
    <s v="0404004"/>
    <s v="02"/>
    <m/>
    <m/>
    <s v="Nación"/>
    <x v="0"/>
    <s v="CSF"/>
    <s v="ADQUISICIÓN DE BIENES Y SERVICIOS - SERVICIO DE INFORMACIÓN CATASTRAL - ACTUALIZACIÓN  Y GESTIÓN CATASTRAL  NACIONAL"/>
    <n v="0"/>
    <n v="225282400"/>
    <n v="0"/>
    <n v="225282400"/>
    <n v="0"/>
    <n v="225282400"/>
    <n v="0"/>
    <n v="224804961"/>
    <n v="39063108"/>
    <n v="39063108"/>
    <n v="39063108"/>
  </r>
  <r>
    <s v="04-03-00-008"/>
    <x v="6"/>
    <s v="C-0404-1003-2-0-0404004-02"/>
    <x v="1"/>
    <s v="0404"/>
    <s v="1003"/>
    <s v="2"/>
    <s v="0"/>
    <s v="0404004"/>
    <s v="02"/>
    <m/>
    <m/>
    <s v="Nación"/>
    <x v="2"/>
    <s v="CSF"/>
    <s v="ADQUISICIÓN DE BIENES Y SERVICIOS - SERVICIO DE INFORMACIÓN CATASTRAL - ACTUALIZACIÓN  Y GESTIÓN CATASTRAL  NACIONAL"/>
    <n v="0"/>
    <n v="85612616"/>
    <n v="0"/>
    <n v="85612616"/>
    <n v="0"/>
    <n v="85612616"/>
    <n v="0"/>
    <n v="58976665"/>
    <n v="15629475"/>
    <n v="15629475"/>
    <n v="15629475"/>
  </r>
  <r>
    <s v="04-03-00-008"/>
    <x v="6"/>
    <s v="C-0404-1003-2-0-0404007-02"/>
    <x v="1"/>
    <s v="0404"/>
    <s v="1003"/>
    <s v="2"/>
    <s v="0"/>
    <s v="0404007"/>
    <s v="02"/>
    <m/>
    <m/>
    <s v="Propios"/>
    <x v="1"/>
    <s v="CSF"/>
    <s v="ADQUISICIÓN DE BIENES Y SERVICIOS - SERVICIO DE AVALÚOS - ACTUALIZACIÓN  Y GESTIÓN CATASTRAL  NACIONAL"/>
    <n v="0"/>
    <n v="79807890"/>
    <n v="0"/>
    <n v="79807890"/>
    <n v="0"/>
    <n v="79807890"/>
    <n v="0"/>
    <n v="74228916"/>
    <n v="955236"/>
    <n v="955236"/>
    <n v="955236"/>
  </r>
  <r>
    <s v="04-03-00-008"/>
    <x v="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2752900"/>
    <n v="0"/>
    <n v="0"/>
    <n v="0"/>
  </r>
  <r>
    <s v="04-03-00-009"/>
    <x v="7"/>
    <s v="A-01-01-01-001-001"/>
    <x v="0"/>
    <s v="01"/>
    <s v="01"/>
    <s v="01"/>
    <s v="001"/>
    <s v="001"/>
    <m/>
    <m/>
    <m/>
    <s v="Nación"/>
    <x v="0"/>
    <s v="CSF"/>
    <s v="SUELDO BÁSICO"/>
    <n v="581801000"/>
    <n v="0"/>
    <n v="0"/>
    <n v="581801000"/>
    <n v="0"/>
    <n v="299245216"/>
    <n v="282555784"/>
    <n v="299245216"/>
    <n v="299245216"/>
    <n v="299209432"/>
    <n v="299209432"/>
  </r>
  <r>
    <s v="04-03-00-009"/>
    <x v="7"/>
    <s v="A-01-01-01-001-004"/>
    <x v="0"/>
    <s v="01"/>
    <s v="01"/>
    <s v="01"/>
    <s v="001"/>
    <s v="004"/>
    <m/>
    <m/>
    <m/>
    <s v="Nación"/>
    <x v="0"/>
    <s v="CSF"/>
    <s v="SUBSIDIO DE ALIMENTACIÓN"/>
    <n v="15259000"/>
    <n v="0"/>
    <n v="0"/>
    <n v="15259000"/>
    <n v="0"/>
    <n v="7814988"/>
    <n v="7444012"/>
    <n v="7814988"/>
    <n v="7814988"/>
    <n v="7813700"/>
    <n v="7813700"/>
  </r>
  <r>
    <s v="04-03-00-009"/>
    <x v="7"/>
    <s v="A-01-01-01-001-005"/>
    <x v="0"/>
    <s v="01"/>
    <s v="01"/>
    <s v="01"/>
    <s v="001"/>
    <s v="005"/>
    <m/>
    <m/>
    <m/>
    <s v="Nación"/>
    <x v="0"/>
    <s v="CSF"/>
    <s v="AUXILIO DE TRANSPORTE "/>
    <n v="19536000"/>
    <n v="0"/>
    <n v="0"/>
    <n v="19536000"/>
    <n v="0"/>
    <n v="10100262"/>
    <n v="9435738"/>
    <n v="10100262"/>
    <n v="10100262"/>
    <n v="10100262"/>
    <n v="10100262"/>
  </r>
  <r>
    <s v="04-03-00-009"/>
    <x v="7"/>
    <s v="A-01-01-01-001-006"/>
    <x v="0"/>
    <s v="01"/>
    <s v="01"/>
    <s v="01"/>
    <s v="001"/>
    <s v="006"/>
    <m/>
    <m/>
    <m/>
    <s v="Nación"/>
    <x v="0"/>
    <s v="CSF"/>
    <s v="PRIMA DE SERVICIO"/>
    <n v="57013000"/>
    <n v="3358319"/>
    <n v="0"/>
    <n v="60371319"/>
    <n v="0"/>
    <n v="60371319"/>
    <n v="0"/>
    <n v="60371319"/>
    <n v="60371319"/>
    <n v="60371319"/>
    <n v="60371319"/>
  </r>
  <r>
    <s v="04-03-00-009"/>
    <x v="7"/>
    <s v="A-01-01-01-001-007"/>
    <x v="0"/>
    <s v="01"/>
    <s v="01"/>
    <s v="01"/>
    <s v="001"/>
    <s v="007"/>
    <m/>
    <m/>
    <m/>
    <s v="Nación"/>
    <x v="0"/>
    <s v="CSF"/>
    <s v="BONIFICACIÓN POR SERVICIOS PRESTADOS"/>
    <n v="22344000"/>
    <n v="0"/>
    <n v="0"/>
    <n v="22344000"/>
    <n v="0"/>
    <n v="11446954"/>
    <n v="10897046"/>
    <n v="11446954"/>
    <n v="11446954"/>
    <n v="11446954"/>
    <n v="11446954"/>
  </r>
  <r>
    <s v="04-03-00-009"/>
    <x v="7"/>
    <s v="A-01-01-01-001-009"/>
    <x v="0"/>
    <s v="01"/>
    <s v="01"/>
    <s v="01"/>
    <s v="001"/>
    <s v="009"/>
    <m/>
    <m/>
    <m/>
    <s v="Nación"/>
    <x v="0"/>
    <s v="CSF"/>
    <s v="PRIMA DE NAVIDAD"/>
    <n v="75018000"/>
    <n v="0"/>
    <n v="0"/>
    <n v="75018000"/>
    <n v="0"/>
    <n v="0"/>
    <n v="75018000"/>
    <n v="0"/>
    <n v="0"/>
    <n v="0"/>
    <n v="0"/>
  </r>
  <r>
    <s v="04-03-00-009"/>
    <x v="7"/>
    <s v="A-01-01-01-001-010"/>
    <x v="0"/>
    <s v="01"/>
    <s v="01"/>
    <s v="01"/>
    <s v="001"/>
    <s v="010"/>
    <m/>
    <m/>
    <m/>
    <s v="Nación"/>
    <x v="0"/>
    <s v="CSF"/>
    <s v="PRIMA DE VACACIONES"/>
    <n v="42053000"/>
    <n v="0"/>
    <n v="0"/>
    <n v="42053000"/>
    <n v="0"/>
    <n v="21754966"/>
    <n v="20298034"/>
    <n v="21754966"/>
    <n v="21754966"/>
    <n v="21754966"/>
    <n v="21754966"/>
  </r>
  <r>
    <s v="04-03-00-009"/>
    <x v="7"/>
    <s v="A-01-01-02-001"/>
    <x v="0"/>
    <s v="01"/>
    <s v="01"/>
    <s v="02"/>
    <s v="001"/>
    <m/>
    <m/>
    <m/>
    <m/>
    <s v="Nación"/>
    <x v="0"/>
    <s v="CSF"/>
    <s v="PENSIONES"/>
    <n v="78494000"/>
    <n v="0"/>
    <n v="0"/>
    <n v="78494000"/>
    <n v="0"/>
    <n v="34891500"/>
    <n v="43602500"/>
    <n v="34891500"/>
    <n v="34891500"/>
    <n v="34891500"/>
    <n v="34891500"/>
  </r>
  <r>
    <s v="04-03-00-009"/>
    <x v="7"/>
    <s v="A-01-01-02-002"/>
    <x v="0"/>
    <s v="01"/>
    <s v="01"/>
    <s v="02"/>
    <s v="002"/>
    <m/>
    <m/>
    <m/>
    <m/>
    <s v="Nación"/>
    <x v="0"/>
    <s v="CSF"/>
    <s v="SALUD"/>
    <n v="55960000"/>
    <n v="0"/>
    <n v="0"/>
    <n v="55960000"/>
    <n v="0"/>
    <n v="28687000"/>
    <n v="27273000"/>
    <n v="28687000"/>
    <n v="28687000"/>
    <n v="28687000"/>
    <n v="28687000"/>
  </r>
  <r>
    <s v="04-03-00-009"/>
    <x v="7"/>
    <s v="A-01-01-02-004"/>
    <x v="0"/>
    <s v="01"/>
    <s v="01"/>
    <s v="02"/>
    <s v="004"/>
    <m/>
    <m/>
    <m/>
    <m/>
    <s v="Nación"/>
    <x v="0"/>
    <s v="CSF"/>
    <s v="CAJAS DE COMPENSACIÓN FAMILIAR"/>
    <n v="31312000"/>
    <n v="0"/>
    <n v="0"/>
    <n v="31312000"/>
    <n v="0"/>
    <n v="17163800"/>
    <n v="14148200"/>
    <n v="17163800"/>
    <n v="17163800"/>
    <n v="17163800"/>
    <n v="17163800"/>
  </r>
  <r>
    <s v="04-03-00-009"/>
    <x v="7"/>
    <s v="A-01-01-02-005"/>
    <x v="0"/>
    <s v="01"/>
    <s v="01"/>
    <s v="02"/>
    <s v="005"/>
    <m/>
    <m/>
    <m/>
    <m/>
    <s v="Nación"/>
    <x v="0"/>
    <s v="CSF"/>
    <s v="APORTES GENERALES AL SISTEMA DE RIESGOS LABORALES"/>
    <n v="7068000"/>
    <n v="0"/>
    <n v="0"/>
    <n v="7068000"/>
    <n v="0"/>
    <n v="3695100"/>
    <n v="3372900"/>
    <n v="3695100"/>
    <n v="3695100"/>
    <n v="3695100"/>
    <n v="3695100"/>
  </r>
  <r>
    <s v="04-03-00-009"/>
    <x v="7"/>
    <s v="A-01-01-02-006"/>
    <x v="0"/>
    <s v="01"/>
    <s v="01"/>
    <s v="02"/>
    <s v="006"/>
    <m/>
    <m/>
    <m/>
    <m/>
    <s v="Nación"/>
    <x v="0"/>
    <s v="CSF"/>
    <s v="APORTES AL ICBF"/>
    <n v="23489000"/>
    <n v="0"/>
    <n v="0"/>
    <n v="23489000"/>
    <n v="0"/>
    <n v="12875300"/>
    <n v="10613700"/>
    <n v="12875300"/>
    <n v="12875300"/>
    <n v="12875300"/>
    <n v="12875300"/>
  </r>
  <r>
    <s v="04-03-00-009"/>
    <x v="7"/>
    <s v="A-01-01-02-007"/>
    <x v="0"/>
    <s v="01"/>
    <s v="01"/>
    <s v="02"/>
    <s v="007"/>
    <m/>
    <m/>
    <m/>
    <m/>
    <s v="Nación"/>
    <x v="0"/>
    <s v="CSF"/>
    <s v="APORTES AL SENA"/>
    <n v="15663000"/>
    <n v="0"/>
    <n v="0"/>
    <n v="15663000"/>
    <n v="0"/>
    <n v="8585700"/>
    <n v="7077300"/>
    <n v="8585700"/>
    <n v="8585700"/>
    <n v="8585700"/>
    <n v="8585700"/>
  </r>
  <r>
    <s v="04-03-00-009"/>
    <x v="7"/>
    <s v="A-01-01-03-001-001"/>
    <x v="0"/>
    <s v="01"/>
    <s v="01"/>
    <s v="03"/>
    <s v="001"/>
    <s v="001"/>
    <m/>
    <m/>
    <m/>
    <s v="Nación"/>
    <x v="0"/>
    <s v="CSF"/>
    <s v="SUELDO DE VACACIONES"/>
    <n v="27281520"/>
    <n v="0"/>
    <n v="0"/>
    <n v="27281520"/>
    <n v="0"/>
    <n v="15002058"/>
    <n v="12279462"/>
    <n v="15002058"/>
    <n v="15002058"/>
    <n v="15002058"/>
    <n v="15002058"/>
  </r>
  <r>
    <s v="04-03-00-009"/>
    <x v="7"/>
    <s v="A-01-01-03-001-002"/>
    <x v="0"/>
    <s v="01"/>
    <s v="01"/>
    <s v="03"/>
    <s v="001"/>
    <s v="002"/>
    <m/>
    <m/>
    <m/>
    <s v="Nación"/>
    <x v="0"/>
    <s v="CSF"/>
    <s v="INDEMNIZACIÓN POR VACACIONES"/>
    <n v="0"/>
    <n v="6471311"/>
    <n v="0"/>
    <n v="6471311"/>
    <n v="0"/>
    <n v="6470270"/>
    <n v="1041"/>
    <n v="6470270"/>
    <n v="6470270"/>
    <n v="6470270"/>
    <n v="6470270"/>
  </r>
  <r>
    <s v="04-03-00-009"/>
    <x v="7"/>
    <s v="A-01-01-03-001-003"/>
    <x v="0"/>
    <s v="01"/>
    <s v="01"/>
    <s v="03"/>
    <s v="001"/>
    <s v="003"/>
    <m/>
    <m/>
    <m/>
    <s v="Nación"/>
    <x v="0"/>
    <s v="CSF"/>
    <s v="BONIFICACIÓN ESPECIAL DE RECREACIÓN"/>
    <n v="2094750"/>
    <n v="0"/>
    <n v="0"/>
    <n v="2094750"/>
    <n v="0"/>
    <n v="1669081"/>
    <n v="425669"/>
    <n v="1669081"/>
    <n v="1669081"/>
    <n v="1669081"/>
    <n v="1669081"/>
  </r>
  <r>
    <s v="04-03-00-009"/>
    <x v="7"/>
    <s v="A-01-01-03-002"/>
    <x v="0"/>
    <s v="01"/>
    <s v="01"/>
    <s v="03"/>
    <s v="002"/>
    <m/>
    <m/>
    <m/>
    <m/>
    <s v="Nación"/>
    <x v="0"/>
    <s v="CSF"/>
    <s v="PRIMA TÉCNICA NO SALARIAL"/>
    <n v="16936290"/>
    <n v="0"/>
    <n v="0"/>
    <n v="16936290"/>
    <n v="0"/>
    <n v="14129802"/>
    <n v="2806488"/>
    <n v="14129802"/>
    <n v="14129802"/>
    <n v="14129802"/>
    <n v="14129802"/>
  </r>
  <r>
    <s v="04-03-00-009"/>
    <x v="7"/>
    <s v="A-01-01-03-016"/>
    <x v="0"/>
    <s v="01"/>
    <s v="01"/>
    <s v="03"/>
    <s v="016"/>
    <m/>
    <m/>
    <m/>
    <m/>
    <s v="Nación"/>
    <x v="0"/>
    <s v="CSF"/>
    <s v="PRIMA DE COORDINACIÓN"/>
    <n v="3501540"/>
    <n v="0"/>
    <n v="0"/>
    <n v="3501540"/>
    <n v="0"/>
    <n v="0"/>
    <n v="3501540"/>
    <n v="0"/>
    <n v="0"/>
    <n v="0"/>
    <n v="0"/>
  </r>
  <r>
    <s v="04-03-00-009"/>
    <x v="7"/>
    <s v="A-02-02-01-003-003"/>
    <x v="0"/>
    <s v="02"/>
    <s v="02"/>
    <s v="01"/>
    <s v="003"/>
    <s v="003"/>
    <m/>
    <m/>
    <m/>
    <s v="Nación"/>
    <x v="0"/>
    <s v="CSF"/>
    <s v="PRODUCTOS DE HORNOS DE COQUE; PRODUCTOS DE REFINACIÓN DE PETRÓLEO Y COMBUSTIBLE NUCLEAR"/>
    <n v="0"/>
    <n v="900000"/>
    <n v="0"/>
    <n v="900000"/>
    <n v="0"/>
    <n v="0"/>
    <n v="900000"/>
    <n v="0"/>
    <n v="0"/>
    <n v="0"/>
    <n v="0"/>
  </r>
  <r>
    <s v="04-03-00-009"/>
    <x v="7"/>
    <s v="A-02-02-02-006-004"/>
    <x v="0"/>
    <s v="02"/>
    <s v="02"/>
    <s v="02"/>
    <s v="006"/>
    <s v="004"/>
    <m/>
    <m/>
    <m/>
    <s v="Nación"/>
    <x v="0"/>
    <s v="CSF"/>
    <s v="SERVICIOS DE TRANSPORTE DE PASAJEROS"/>
    <n v="0"/>
    <n v="78400"/>
    <n v="0"/>
    <n v="78400"/>
    <n v="0"/>
    <n v="78400"/>
    <n v="0"/>
    <n v="78400"/>
    <n v="78400"/>
    <n v="78400"/>
    <n v="78400"/>
  </r>
  <r>
    <s v="04-03-00-009"/>
    <x v="7"/>
    <s v="A-02-02-02-006-009"/>
    <x v="0"/>
    <s v="02"/>
    <s v="02"/>
    <s v="02"/>
    <s v="006"/>
    <s v="009"/>
    <m/>
    <m/>
    <m/>
    <s v="Nación"/>
    <x v="0"/>
    <s v="CSF"/>
    <s v="SERVICIOS DE DISTRIBUCIÓN DE ELECTRICIDAD, GAS Y AGUA (POR CUENTA PROPIA)"/>
    <n v="52000000"/>
    <n v="0"/>
    <n v="0"/>
    <n v="52000000"/>
    <n v="0"/>
    <n v="52000000"/>
    <n v="0"/>
    <n v="32686881"/>
    <n v="32686881"/>
    <n v="32686881"/>
    <n v="32686881"/>
  </r>
  <r>
    <s v="04-03-00-009"/>
    <x v="7"/>
    <s v="A-02-02-02-008-004"/>
    <x v="0"/>
    <s v="02"/>
    <s v="02"/>
    <s v="02"/>
    <s v="008"/>
    <s v="004"/>
    <m/>
    <m/>
    <m/>
    <s v="Nación"/>
    <x v="0"/>
    <s v="CSF"/>
    <s v="SERVICIOS DE TELECOMUNICACIONES, TRANSMISIÓN Y SUMINISTRO DE INFORMACIÓN"/>
    <n v="200000"/>
    <n v="500000"/>
    <n v="0"/>
    <n v="700000"/>
    <n v="0"/>
    <n v="700000"/>
    <n v="0"/>
    <n v="478806"/>
    <n v="478806"/>
    <n v="478806"/>
    <n v="478806"/>
  </r>
  <r>
    <s v="04-03-00-009"/>
    <x v="7"/>
    <s v="A-02-02-02-009-004"/>
    <x v="0"/>
    <s v="02"/>
    <s v="02"/>
    <s v="02"/>
    <s v="009"/>
    <s v="004"/>
    <m/>
    <m/>
    <m/>
    <s v="Nación"/>
    <x v="0"/>
    <s v="CSF"/>
    <s v="SERVICIOS DE ALCANTARILLADO, RECOLECCIÓN, TRATAMIENTO Y DISPOSICIÓN DE DESECHOS Y OTROS SERVICIOS DE SANEAMIENTO AMBIENTAL"/>
    <n v="1900000"/>
    <n v="0"/>
    <n v="0"/>
    <n v="1900000"/>
    <n v="0"/>
    <n v="1900000"/>
    <n v="0"/>
    <n v="1420252"/>
    <n v="1420252"/>
    <n v="1420252"/>
    <n v="1420252"/>
  </r>
  <r>
    <s v="04-03-00-009"/>
    <x v="7"/>
    <s v="A-02-02-02-010"/>
    <x v="0"/>
    <s v="02"/>
    <s v="02"/>
    <s v="02"/>
    <s v="010"/>
    <m/>
    <m/>
    <m/>
    <m/>
    <s v="Nación"/>
    <x v="0"/>
    <s v="CSF"/>
    <s v="VIÁTICOS DE LOS FUNCIONARIOS EN COMISIÓN"/>
    <n v="0"/>
    <n v="2466560"/>
    <n v="0"/>
    <n v="2466560"/>
    <n v="0"/>
    <n v="2466560"/>
    <n v="0"/>
    <n v="2086640"/>
    <n v="2086640"/>
    <n v="2086640"/>
    <n v="2086640"/>
  </r>
  <r>
    <s v="04-03-00-009"/>
    <x v="7"/>
    <s v="A-03-04-02-012-001"/>
    <x v="0"/>
    <s v="03"/>
    <s v="04"/>
    <s v="02"/>
    <s v="012"/>
    <s v="001"/>
    <m/>
    <m/>
    <m/>
    <s v="Nación"/>
    <x v="0"/>
    <s v="CSF"/>
    <s v="INCAPACIDADES (NO DE PENSIONES)"/>
    <n v="0"/>
    <n v="8657116"/>
    <n v="0"/>
    <n v="8657116"/>
    <n v="0"/>
    <n v="8295386"/>
    <n v="361730"/>
    <n v="8295386"/>
    <n v="8295386"/>
    <n v="8295386"/>
    <n v="8295386"/>
  </r>
  <r>
    <s v="04-03-00-009"/>
    <x v="7"/>
    <s v="A-08-01-02-001"/>
    <x v="0"/>
    <s v="08"/>
    <s v="01"/>
    <s v="02"/>
    <s v="001"/>
    <m/>
    <m/>
    <m/>
    <m/>
    <s v="Nación"/>
    <x v="0"/>
    <s v="CSF"/>
    <s v="IMPUESTO PREDIAL Y SOBRETASA AMBIENTAL"/>
    <n v="0"/>
    <n v="15472550"/>
    <n v="0"/>
    <n v="15472550"/>
    <n v="0"/>
    <n v="15472550"/>
    <n v="0"/>
    <n v="15472550"/>
    <n v="15472550"/>
    <n v="15472550"/>
    <n v="15472550"/>
  </r>
  <r>
    <s v="04-03-00-009"/>
    <x v="7"/>
    <s v="C-0404-1003-2-0-0404004-02"/>
    <x v="1"/>
    <s v="0404"/>
    <s v="1003"/>
    <s v="2"/>
    <s v="0"/>
    <s v="0404004"/>
    <s v="02"/>
    <m/>
    <m/>
    <s v="Nación"/>
    <x v="0"/>
    <s v="CSF"/>
    <s v="ADQUISICIÓN DE BIENES Y SERVICIOS - SERVICIO DE INFORMACIÓN CATASTRAL - ACTUALIZACIÓN  Y GESTIÓN CATASTRAL  NACIONAL"/>
    <n v="0"/>
    <n v="139521600"/>
    <n v="0"/>
    <n v="139521600"/>
    <n v="0"/>
    <n v="139521600"/>
    <n v="0"/>
    <n v="138944376"/>
    <n v="57011456"/>
    <n v="57011456"/>
    <n v="41573192"/>
  </r>
  <r>
    <s v="04-03-00-009"/>
    <x v="7"/>
    <s v="C-0404-1003-2-0-0404004-02"/>
    <x v="1"/>
    <s v="0404"/>
    <s v="1003"/>
    <s v="2"/>
    <s v="0"/>
    <s v="0404004"/>
    <s v="02"/>
    <m/>
    <m/>
    <s v="Nación"/>
    <x v="2"/>
    <s v="CSF"/>
    <s v="ADQUISICIÓN DE BIENES Y SERVICIOS - SERVICIO DE INFORMACIÓN CATASTRAL - ACTUALIZACIÓN  Y GESTIÓN CATASTRAL  NACIONAL"/>
    <n v="0"/>
    <n v="68002336"/>
    <n v="0"/>
    <n v="68002336"/>
    <n v="0"/>
    <n v="68002336"/>
    <n v="0"/>
    <n v="43131565"/>
    <n v="16721413"/>
    <n v="16721413"/>
    <n v="12319721"/>
  </r>
  <r>
    <s v="04-03-00-009"/>
    <x v="7"/>
    <s v="C-0404-1003-2-0-0404007-02"/>
    <x v="1"/>
    <s v="0404"/>
    <s v="1003"/>
    <s v="2"/>
    <s v="0"/>
    <s v="0404007"/>
    <s v="02"/>
    <m/>
    <m/>
    <s v="Propios"/>
    <x v="1"/>
    <s v="CSF"/>
    <s v="ADQUISICIÓN DE BIENES Y SERVICIOS - SERVICIO DE AVALÚOS - ACTUALIZACIÓN  Y GESTIÓN CATASTRAL  NACIONAL"/>
    <n v="0"/>
    <n v="34807890"/>
    <n v="0"/>
    <n v="34807890"/>
    <n v="0"/>
    <n v="34807890"/>
    <n v="0"/>
    <n v="26270961"/>
    <n v="1531491"/>
    <n v="1531491"/>
    <n v="1531491"/>
  </r>
  <r>
    <s v="04-03-00-009"/>
    <x v="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18202320"/>
    <n v="0"/>
    <n v="0"/>
    <n v="0"/>
  </r>
  <r>
    <s v="04-03-00-010"/>
    <x v="8"/>
    <s v="A-01-01-01-001-001"/>
    <x v="0"/>
    <s v="01"/>
    <s v="01"/>
    <s v="01"/>
    <s v="001"/>
    <s v="001"/>
    <m/>
    <m/>
    <m/>
    <s v="Nación"/>
    <x v="0"/>
    <s v="CSF"/>
    <s v="SUELDO BÁSICO"/>
    <n v="857859000"/>
    <n v="0"/>
    <n v="0"/>
    <n v="857859000"/>
    <n v="0"/>
    <n v="488198539"/>
    <n v="369660461"/>
    <n v="488198539"/>
    <n v="488198539"/>
    <n v="488198539"/>
    <n v="488198539"/>
  </r>
  <r>
    <s v="04-03-00-010"/>
    <x v="8"/>
    <s v="A-01-01-01-001-004"/>
    <x v="0"/>
    <s v="01"/>
    <s v="01"/>
    <s v="01"/>
    <s v="001"/>
    <s v="004"/>
    <m/>
    <m/>
    <m/>
    <s v="Nación"/>
    <x v="0"/>
    <s v="CSF"/>
    <s v="SUBSIDIO DE ALIMENTACIÓN"/>
    <n v="20974000"/>
    <n v="0"/>
    <n v="0"/>
    <n v="20974000"/>
    <n v="0"/>
    <n v="12163976"/>
    <n v="8810024"/>
    <n v="12163976"/>
    <n v="12163976"/>
    <n v="12163976"/>
    <n v="12163976"/>
  </r>
  <r>
    <s v="04-03-00-010"/>
    <x v="8"/>
    <s v="A-01-01-01-001-005"/>
    <x v="0"/>
    <s v="01"/>
    <s v="01"/>
    <s v="01"/>
    <s v="001"/>
    <s v="005"/>
    <m/>
    <m/>
    <m/>
    <s v="Nación"/>
    <x v="0"/>
    <s v="CSF"/>
    <s v="AUXILIO DE TRANSPORTE "/>
    <n v="27635000"/>
    <n v="0"/>
    <n v="0"/>
    <n v="27635000"/>
    <n v="0"/>
    <n v="16991482"/>
    <n v="10643518"/>
    <n v="16991482"/>
    <n v="16991482"/>
    <n v="16991482"/>
    <n v="16991482"/>
  </r>
  <r>
    <s v="04-03-00-010"/>
    <x v="8"/>
    <s v="A-01-01-01-001-006"/>
    <x v="0"/>
    <s v="01"/>
    <s v="01"/>
    <s v="01"/>
    <s v="001"/>
    <s v="006"/>
    <m/>
    <m/>
    <m/>
    <s v="Nación"/>
    <x v="0"/>
    <s v="CSF"/>
    <s v="PRIMA DE SERVICIO"/>
    <n v="81926000"/>
    <n v="13800000"/>
    <n v="0"/>
    <n v="95726000"/>
    <n v="0"/>
    <n v="95683982"/>
    <n v="42018"/>
    <n v="95683982"/>
    <n v="95683982"/>
    <n v="95683982"/>
    <n v="95683982"/>
  </r>
  <r>
    <s v="04-03-00-010"/>
    <x v="8"/>
    <s v="A-01-01-01-001-007"/>
    <x v="0"/>
    <s v="01"/>
    <s v="01"/>
    <s v="01"/>
    <s v="001"/>
    <s v="007"/>
    <m/>
    <m/>
    <m/>
    <s v="Nación"/>
    <x v="0"/>
    <s v="CSF"/>
    <s v="BONIFICACIÓN POR SERVICIOS PRESTADOS"/>
    <n v="32178000"/>
    <n v="0"/>
    <n v="0"/>
    <n v="32178000"/>
    <n v="0"/>
    <n v="16926650"/>
    <n v="15251350"/>
    <n v="16926650"/>
    <n v="16926650"/>
    <n v="16926650"/>
    <n v="16926650"/>
  </r>
  <r>
    <s v="04-03-00-010"/>
    <x v="8"/>
    <s v="A-01-01-01-001-009"/>
    <x v="0"/>
    <s v="01"/>
    <s v="01"/>
    <s v="01"/>
    <s v="001"/>
    <s v="009"/>
    <m/>
    <m/>
    <m/>
    <s v="Nación"/>
    <x v="0"/>
    <s v="CSF"/>
    <s v="PRIMA DE NAVIDAD"/>
    <n v="101016000"/>
    <n v="0"/>
    <n v="0"/>
    <n v="101016000"/>
    <n v="0"/>
    <n v="0"/>
    <n v="101016000"/>
    <n v="0"/>
    <n v="0"/>
    <n v="0"/>
    <n v="0"/>
  </r>
  <r>
    <s v="04-03-00-010"/>
    <x v="8"/>
    <s v="A-01-01-01-001-010"/>
    <x v="0"/>
    <s v="01"/>
    <s v="01"/>
    <s v="01"/>
    <s v="001"/>
    <s v="010"/>
    <m/>
    <m/>
    <m/>
    <s v="Nación"/>
    <x v="0"/>
    <s v="CSF"/>
    <s v="PRIMA DE VACACIONES"/>
    <n v="70731000"/>
    <n v="0"/>
    <n v="0"/>
    <n v="70731000"/>
    <n v="0"/>
    <n v="23195194"/>
    <n v="47535806"/>
    <n v="23195194"/>
    <n v="23195194"/>
    <n v="23195194"/>
    <n v="23195194"/>
  </r>
  <r>
    <s v="04-03-00-010"/>
    <x v="8"/>
    <s v="A-01-01-02-001"/>
    <x v="0"/>
    <s v="01"/>
    <s v="01"/>
    <s v="02"/>
    <s v="001"/>
    <m/>
    <m/>
    <m/>
    <m/>
    <s v="Nación"/>
    <x v="0"/>
    <s v="CSF"/>
    <s v="PENSIONES"/>
    <n v="112218000"/>
    <n v="0"/>
    <n v="0"/>
    <n v="112218000"/>
    <n v="0"/>
    <n v="55076967"/>
    <n v="57141033"/>
    <n v="55076967"/>
    <n v="55076967"/>
    <n v="55076967"/>
    <n v="55076967"/>
  </r>
  <r>
    <s v="04-03-00-010"/>
    <x v="8"/>
    <s v="A-01-01-02-002"/>
    <x v="0"/>
    <s v="01"/>
    <s v="01"/>
    <s v="02"/>
    <s v="002"/>
    <m/>
    <m/>
    <m/>
    <m/>
    <s v="Nación"/>
    <x v="0"/>
    <s v="CSF"/>
    <s v="SALUD"/>
    <n v="78844000"/>
    <n v="0"/>
    <n v="0"/>
    <n v="78844000"/>
    <n v="0"/>
    <n v="45150533"/>
    <n v="33693467"/>
    <n v="45150533"/>
    <n v="45150533"/>
    <n v="45150533"/>
    <n v="45150533"/>
  </r>
  <r>
    <s v="04-03-00-010"/>
    <x v="8"/>
    <s v="A-01-01-02-004"/>
    <x v="0"/>
    <s v="01"/>
    <s v="01"/>
    <s v="02"/>
    <s v="004"/>
    <m/>
    <m/>
    <m/>
    <m/>
    <s v="Nación"/>
    <x v="0"/>
    <s v="CSF"/>
    <s v="CAJAS DE COMPENSACIÓN FAMILIAR"/>
    <n v="47163000"/>
    <n v="0"/>
    <n v="0"/>
    <n v="47163000"/>
    <n v="0"/>
    <n v="26716200"/>
    <n v="20446800"/>
    <n v="26716200"/>
    <n v="26716200"/>
    <n v="26716200"/>
    <n v="26716200"/>
  </r>
  <r>
    <s v="04-03-00-010"/>
    <x v="8"/>
    <s v="A-01-01-02-005"/>
    <x v="0"/>
    <s v="01"/>
    <s v="01"/>
    <s v="02"/>
    <s v="005"/>
    <m/>
    <m/>
    <m/>
    <m/>
    <s v="Nación"/>
    <x v="0"/>
    <s v="CSF"/>
    <s v="APORTES GENERALES AL SISTEMA DE RIESGOS LABORALES"/>
    <n v="13680000"/>
    <n v="0"/>
    <n v="0"/>
    <n v="13680000"/>
    <n v="0"/>
    <n v="8065300"/>
    <n v="5614700"/>
    <n v="8065300"/>
    <n v="8065300"/>
    <n v="8065300"/>
    <n v="8065300"/>
  </r>
  <r>
    <s v="04-03-00-010"/>
    <x v="8"/>
    <s v="A-01-01-02-006"/>
    <x v="0"/>
    <s v="01"/>
    <s v="01"/>
    <s v="02"/>
    <s v="006"/>
    <m/>
    <m/>
    <m/>
    <m/>
    <s v="Nación"/>
    <x v="0"/>
    <s v="CSF"/>
    <s v="APORTES AL ICBF"/>
    <n v="35377000"/>
    <n v="0"/>
    <n v="0"/>
    <n v="35377000"/>
    <n v="0"/>
    <n v="20041400"/>
    <n v="15335600"/>
    <n v="20041400"/>
    <n v="20041400"/>
    <n v="20041400"/>
    <n v="20041400"/>
  </r>
  <r>
    <s v="04-03-00-010"/>
    <x v="8"/>
    <s v="A-01-01-02-007"/>
    <x v="0"/>
    <s v="01"/>
    <s v="01"/>
    <s v="02"/>
    <s v="007"/>
    <m/>
    <m/>
    <m/>
    <m/>
    <s v="Nación"/>
    <x v="0"/>
    <s v="CSF"/>
    <s v="APORTES AL SENA"/>
    <n v="23591000"/>
    <n v="0"/>
    <n v="0"/>
    <n v="23591000"/>
    <n v="0"/>
    <n v="13362500"/>
    <n v="10228500"/>
    <n v="13362500"/>
    <n v="13362500"/>
    <n v="13362500"/>
    <n v="13362500"/>
  </r>
  <r>
    <s v="04-03-00-010"/>
    <x v="8"/>
    <s v="A-01-01-03-001-001"/>
    <x v="0"/>
    <s v="01"/>
    <s v="01"/>
    <s v="03"/>
    <s v="001"/>
    <s v="001"/>
    <m/>
    <m/>
    <m/>
    <s v="Nación"/>
    <x v="0"/>
    <s v="CSF"/>
    <s v="SUELDO DE VACACIONES"/>
    <n v="34457850"/>
    <n v="0"/>
    <n v="0"/>
    <n v="34457850"/>
    <n v="0"/>
    <n v="22216229"/>
    <n v="12241621"/>
    <n v="22216229"/>
    <n v="22216229"/>
    <n v="22216229"/>
    <n v="22216229"/>
  </r>
  <r>
    <s v="04-03-00-010"/>
    <x v="8"/>
    <s v="A-01-01-03-001-002"/>
    <x v="0"/>
    <s v="01"/>
    <s v="01"/>
    <s v="03"/>
    <s v="001"/>
    <s v="002"/>
    <m/>
    <m/>
    <m/>
    <s v="Nación"/>
    <x v="0"/>
    <s v="CSF"/>
    <s v="INDEMNIZACIÓN POR VACACIONES"/>
    <n v="0"/>
    <n v="2280000"/>
    <n v="0"/>
    <n v="2280000"/>
    <n v="0"/>
    <n v="2198909"/>
    <n v="81091"/>
    <n v="2198909"/>
    <n v="2198909"/>
    <n v="2198909"/>
    <n v="2198909"/>
  </r>
  <r>
    <s v="04-03-00-010"/>
    <x v="8"/>
    <s v="A-01-01-03-001-003"/>
    <x v="0"/>
    <s v="01"/>
    <s v="01"/>
    <s v="03"/>
    <s v="001"/>
    <s v="003"/>
    <m/>
    <m/>
    <m/>
    <s v="Nación"/>
    <x v="0"/>
    <s v="CSF"/>
    <s v="BONIFICACIÓN ESPECIAL DE RECREACIÓN"/>
    <n v="3806460"/>
    <n v="0"/>
    <n v="0"/>
    <n v="3806460"/>
    <n v="0"/>
    <n v="1932891"/>
    <n v="1873569"/>
    <n v="1932891"/>
    <n v="1932891"/>
    <n v="1932891"/>
    <n v="1932891"/>
  </r>
  <r>
    <s v="04-03-00-010"/>
    <x v="8"/>
    <s v="A-01-01-03-002"/>
    <x v="0"/>
    <s v="01"/>
    <s v="01"/>
    <s v="03"/>
    <s v="002"/>
    <m/>
    <m/>
    <m/>
    <m/>
    <s v="Nación"/>
    <x v="0"/>
    <s v="CSF"/>
    <s v="PRIMA TÉCNICA NO SALARIAL"/>
    <n v="9597420"/>
    <n v="0"/>
    <n v="0"/>
    <n v="9597420"/>
    <n v="0"/>
    <n v="0"/>
    <n v="9597420"/>
    <n v="0"/>
    <n v="0"/>
    <n v="0"/>
    <n v="0"/>
  </r>
  <r>
    <s v="04-03-00-010"/>
    <x v="8"/>
    <s v="A-02-02-02-006-009"/>
    <x v="0"/>
    <s v="02"/>
    <s v="02"/>
    <s v="02"/>
    <s v="006"/>
    <s v="009"/>
    <m/>
    <m/>
    <m/>
    <s v="Nación"/>
    <x v="0"/>
    <s v="CSF"/>
    <s v="SERVICIOS DE DISTRIBUCIÓN DE ELECTRICIDAD, GAS Y AGUA (POR CUENTA PROPIA)"/>
    <n v="12000000"/>
    <n v="0"/>
    <n v="0"/>
    <n v="12000000"/>
    <n v="0"/>
    <n v="12000000"/>
    <n v="0"/>
    <n v="6752377"/>
    <n v="6404525"/>
    <n v="6404525"/>
    <n v="6404525"/>
  </r>
  <r>
    <s v="04-03-00-010"/>
    <x v="8"/>
    <s v="A-02-02-02-008-004"/>
    <x v="0"/>
    <s v="02"/>
    <s v="02"/>
    <s v="02"/>
    <s v="008"/>
    <s v="004"/>
    <m/>
    <m/>
    <m/>
    <s v="Nación"/>
    <x v="0"/>
    <s v="CSF"/>
    <s v="SERVICIOS DE TELECOMUNICACIONES, TRANSMISIÓN Y SUMINISTRO DE INFORMACIÓN"/>
    <n v="5000000"/>
    <n v="0"/>
    <n v="0"/>
    <n v="5000000"/>
    <n v="0"/>
    <n v="5000000"/>
    <n v="0"/>
    <n v="2137582"/>
    <n v="2137582"/>
    <n v="2137582"/>
    <n v="2137582"/>
  </r>
  <r>
    <s v="04-03-00-010"/>
    <x v="8"/>
    <s v="A-02-02-02-009-004"/>
    <x v="0"/>
    <s v="02"/>
    <s v="02"/>
    <s v="02"/>
    <s v="009"/>
    <s v="004"/>
    <m/>
    <m/>
    <m/>
    <s v="Nación"/>
    <x v="0"/>
    <s v="CSF"/>
    <s v="SERVICIOS DE ALCANTARILLADO, RECOLECCIÓN, TRATAMIENTO Y DISPOSICIÓN DE DESECHOS Y OTROS SERVICIOS DE SANEAMIENTO AMBIENTAL"/>
    <n v="1900000"/>
    <n v="0"/>
    <n v="0"/>
    <n v="1900000"/>
    <n v="0"/>
    <n v="1900000"/>
    <n v="0"/>
    <n v="609295"/>
    <n v="528317"/>
    <n v="528317"/>
    <n v="528317"/>
  </r>
  <r>
    <s v="04-03-00-010"/>
    <x v="8"/>
    <s v="A-03-04-02-012-001"/>
    <x v="0"/>
    <s v="03"/>
    <s v="04"/>
    <s v="02"/>
    <s v="012"/>
    <s v="001"/>
    <m/>
    <m/>
    <m/>
    <s v="Nación"/>
    <x v="0"/>
    <s v="CSF"/>
    <s v="INCAPACIDADES (NO DE PENSIONES)"/>
    <n v="0"/>
    <n v="4962079"/>
    <n v="0"/>
    <n v="4962079"/>
    <n v="0"/>
    <n v="4134397"/>
    <n v="827682"/>
    <n v="4134397"/>
    <n v="4134397"/>
    <n v="4134397"/>
    <n v="4134397"/>
  </r>
  <r>
    <s v="04-03-00-010"/>
    <x v="8"/>
    <s v="A-03-04-02-012-002"/>
    <x v="0"/>
    <s v="03"/>
    <s v="04"/>
    <s v="02"/>
    <s v="012"/>
    <s v="002"/>
    <m/>
    <m/>
    <m/>
    <s v="Nación"/>
    <x v="0"/>
    <s v="CSF"/>
    <s v="LICENCIAS DE MATERNIDAD Y PATERNIDAD (NO DE PENSIONES)"/>
    <n v="0"/>
    <n v="4100000"/>
    <n v="0"/>
    <n v="4100000"/>
    <n v="0"/>
    <n v="1802642"/>
    <n v="2297358"/>
    <n v="1802642"/>
    <n v="1802642"/>
    <n v="1802642"/>
    <n v="1802642"/>
  </r>
  <r>
    <s v="04-03-00-010"/>
    <x v="8"/>
    <s v="C-0404-1003-2-0-0404004-02"/>
    <x v="1"/>
    <s v="0404"/>
    <s v="1003"/>
    <s v="2"/>
    <s v="0"/>
    <s v="0404004"/>
    <s v="02"/>
    <m/>
    <m/>
    <s v="Nación"/>
    <x v="0"/>
    <s v="CSF"/>
    <s v="ADQUISICIÓN DE BIENES Y SERVICIOS - SERVICIO DE INFORMACIÓN CATASTRAL - ACTUALIZACIÓN  Y GESTIÓN CATASTRAL  NACIONAL"/>
    <n v="0"/>
    <n v="852008800"/>
    <n v="0"/>
    <n v="852008800"/>
    <n v="0"/>
    <n v="851973224"/>
    <n v="35576"/>
    <n v="706201930"/>
    <n v="33064660"/>
    <n v="33064660"/>
    <n v="33064660"/>
  </r>
  <r>
    <s v="04-03-00-010"/>
    <x v="8"/>
    <s v="C-0404-1003-2-0-0404004-02"/>
    <x v="1"/>
    <s v="0404"/>
    <s v="1003"/>
    <s v="2"/>
    <s v="0"/>
    <s v="0404004"/>
    <s v="02"/>
    <m/>
    <m/>
    <s v="Nación"/>
    <x v="2"/>
    <s v="CSF"/>
    <s v="ADQUISICIÓN DE BIENES Y SERVICIOS - SERVICIO DE INFORMACIÓN CATASTRAL - ACTUALIZACIÓN  Y GESTIÓN CATASTRAL  NACIONAL"/>
    <n v="0"/>
    <n v="106466920"/>
    <n v="0"/>
    <n v="106466920"/>
    <n v="0"/>
    <n v="104066920"/>
    <n v="2400000"/>
    <n v="40730777"/>
    <n v="9552260"/>
    <n v="9552260"/>
    <n v="9552260"/>
  </r>
  <r>
    <s v="04-03-00-010"/>
    <x v="8"/>
    <s v="C-0404-1003-2-0-0404007-02"/>
    <x v="1"/>
    <s v="0404"/>
    <s v="1003"/>
    <s v="2"/>
    <s v="0"/>
    <s v="0404007"/>
    <s v="02"/>
    <m/>
    <m/>
    <s v="Propios"/>
    <x v="1"/>
    <s v="CSF"/>
    <s v="ADQUISICIÓN DE BIENES Y SERVICIOS - SERVICIO DE AVALÚOS - ACTUALIZACIÓN  Y GESTIÓN CATASTRAL  NACIONAL"/>
    <n v="0"/>
    <n v="64807890"/>
    <n v="0"/>
    <n v="64807890"/>
    <n v="0"/>
    <n v="64807890"/>
    <n v="0"/>
    <n v="15000000"/>
    <n v="0"/>
    <n v="0"/>
    <n v="0"/>
  </r>
  <r>
    <s v="04-03-00-010"/>
    <x v="8"/>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3943836"/>
    <n v="3943836"/>
    <n v="3943836"/>
  </r>
  <r>
    <s v="04-03-00-010"/>
    <x v="8"/>
    <s v="C-0499-1003-6-0-0499016-02"/>
    <x v="1"/>
    <s v="0499"/>
    <s v="1003"/>
    <s v="6"/>
    <s v="0"/>
    <s v="0499016"/>
    <s v="02"/>
    <m/>
    <m/>
    <s v="Nación"/>
    <x v="0"/>
    <s v="CSF"/>
    <s v="ADQUISICIÓN DE BIENES Y SERVICIOS - SEDES MANTENIDAS - FORTALECIMIENTO DE LA INFRAESTRUCTURA FÍSICA DEL IGAC A NIVEL  NACIONAL"/>
    <n v="0"/>
    <n v="4921253"/>
    <n v="0"/>
    <n v="4921253"/>
    <n v="0"/>
    <n v="4921253"/>
    <n v="0"/>
    <n v="0"/>
    <n v="0"/>
    <n v="0"/>
    <n v="0"/>
  </r>
  <r>
    <s v="04-03-00-011"/>
    <x v="9"/>
    <s v="A-01-01-01-001-001"/>
    <x v="0"/>
    <s v="01"/>
    <s v="01"/>
    <s v="01"/>
    <s v="001"/>
    <s v="001"/>
    <m/>
    <m/>
    <m/>
    <s v="Nación"/>
    <x v="0"/>
    <s v="CSF"/>
    <s v="SUELDO BÁSICO"/>
    <n v="326240000"/>
    <n v="0"/>
    <n v="0"/>
    <n v="326240000"/>
    <n v="0"/>
    <n v="182469531"/>
    <n v="143770469"/>
    <n v="182469531"/>
    <n v="182469531"/>
    <n v="182469531"/>
    <n v="182469531"/>
  </r>
  <r>
    <s v="04-03-00-011"/>
    <x v="9"/>
    <s v="A-01-01-01-001-004"/>
    <x v="0"/>
    <s v="01"/>
    <s v="01"/>
    <s v="01"/>
    <s v="001"/>
    <s v="004"/>
    <m/>
    <m/>
    <m/>
    <s v="Nación"/>
    <x v="0"/>
    <s v="CSF"/>
    <s v="SUBSIDIO DE ALIMENTACIÓN"/>
    <n v="6455000"/>
    <n v="0"/>
    <n v="0"/>
    <n v="6455000"/>
    <n v="0"/>
    <n v="3357779"/>
    <n v="3097221"/>
    <n v="3357779"/>
    <n v="3357779"/>
    <n v="3357779"/>
    <n v="3357779"/>
  </r>
  <r>
    <s v="04-03-00-011"/>
    <x v="9"/>
    <s v="A-01-01-01-001-005"/>
    <x v="0"/>
    <s v="01"/>
    <s v="01"/>
    <s v="01"/>
    <s v="001"/>
    <s v="005"/>
    <m/>
    <m/>
    <m/>
    <s v="Nación"/>
    <x v="0"/>
    <s v="CSF"/>
    <s v="AUXILIO DE TRANSPORTE "/>
    <n v="7699000"/>
    <n v="0"/>
    <n v="0"/>
    <n v="7699000"/>
    <n v="0"/>
    <n v="4607860"/>
    <n v="3091140"/>
    <n v="4607860"/>
    <n v="4607860"/>
    <n v="4607860"/>
    <n v="4607860"/>
  </r>
  <r>
    <s v="04-03-00-011"/>
    <x v="9"/>
    <s v="A-01-01-01-001-006"/>
    <x v="0"/>
    <s v="01"/>
    <s v="01"/>
    <s v="01"/>
    <s v="001"/>
    <s v="006"/>
    <m/>
    <m/>
    <m/>
    <s v="Nación"/>
    <x v="0"/>
    <s v="CSF"/>
    <s v="PRIMA DE SERVICIO"/>
    <n v="30949000"/>
    <n v="4676170"/>
    <n v="0"/>
    <n v="35625170"/>
    <n v="0"/>
    <n v="35625170"/>
    <n v="0"/>
    <n v="35625170"/>
    <n v="35625170"/>
    <n v="35625170"/>
    <n v="35625170"/>
  </r>
  <r>
    <s v="04-03-00-011"/>
    <x v="9"/>
    <s v="A-01-01-01-001-007"/>
    <x v="0"/>
    <s v="01"/>
    <s v="01"/>
    <s v="01"/>
    <s v="001"/>
    <s v="007"/>
    <m/>
    <m/>
    <m/>
    <s v="Nación"/>
    <x v="0"/>
    <s v="CSF"/>
    <s v="BONIFICACIÓN POR SERVICIOS PRESTADOS"/>
    <n v="11110000"/>
    <n v="0"/>
    <n v="0"/>
    <n v="11110000"/>
    <n v="0"/>
    <n v="5548106"/>
    <n v="5561894"/>
    <n v="5548106"/>
    <n v="5548106"/>
    <n v="5548106"/>
    <n v="5548106"/>
  </r>
  <r>
    <s v="04-03-00-011"/>
    <x v="9"/>
    <s v="A-01-01-01-001-009"/>
    <x v="0"/>
    <s v="01"/>
    <s v="01"/>
    <s v="01"/>
    <s v="001"/>
    <s v="009"/>
    <m/>
    <m/>
    <m/>
    <s v="Nación"/>
    <x v="0"/>
    <s v="CSF"/>
    <s v="PRIMA DE NAVIDAD"/>
    <n v="42708000"/>
    <n v="0"/>
    <n v="0"/>
    <n v="42708000"/>
    <n v="0"/>
    <n v="0"/>
    <n v="42708000"/>
    <n v="0"/>
    <n v="0"/>
    <n v="0"/>
    <n v="0"/>
  </r>
  <r>
    <s v="04-03-00-011"/>
    <x v="9"/>
    <s v="A-01-01-01-001-010"/>
    <x v="0"/>
    <s v="01"/>
    <s v="01"/>
    <s v="01"/>
    <s v="001"/>
    <s v="010"/>
    <m/>
    <m/>
    <m/>
    <s v="Nación"/>
    <x v="0"/>
    <s v="CSF"/>
    <s v="PRIMA DE VACACIONES"/>
    <n v="21624000"/>
    <n v="0"/>
    <n v="0"/>
    <n v="21624000"/>
    <n v="0"/>
    <n v="8572840"/>
    <n v="13051160"/>
    <n v="8572840"/>
    <n v="8572840"/>
    <n v="8572840"/>
    <n v="8572840"/>
  </r>
  <r>
    <s v="04-03-00-011"/>
    <x v="9"/>
    <s v="A-01-01-02-001"/>
    <x v="0"/>
    <s v="01"/>
    <s v="01"/>
    <s v="02"/>
    <s v="001"/>
    <m/>
    <m/>
    <m/>
    <m/>
    <s v="Nación"/>
    <x v="0"/>
    <s v="CSF"/>
    <s v="PENSIONES"/>
    <n v="42946000"/>
    <n v="0"/>
    <n v="0"/>
    <n v="42946000"/>
    <n v="0"/>
    <n v="20578300"/>
    <n v="22367700"/>
    <n v="20578300"/>
    <n v="20578300"/>
    <n v="20578300"/>
    <n v="20578300"/>
  </r>
  <r>
    <s v="04-03-00-011"/>
    <x v="9"/>
    <s v="A-01-01-02-002"/>
    <x v="0"/>
    <s v="01"/>
    <s v="01"/>
    <s v="02"/>
    <s v="002"/>
    <m/>
    <m/>
    <m/>
    <m/>
    <s v="Nación"/>
    <x v="0"/>
    <s v="CSF"/>
    <s v="SALUD"/>
    <n v="30447000"/>
    <n v="0"/>
    <n v="0"/>
    <n v="30447000"/>
    <n v="0"/>
    <n v="16952900"/>
    <n v="13494100"/>
    <n v="16952900"/>
    <n v="16952900"/>
    <n v="16952900"/>
    <n v="16952900"/>
  </r>
  <r>
    <s v="04-03-00-011"/>
    <x v="9"/>
    <s v="A-01-01-02-004"/>
    <x v="0"/>
    <s v="01"/>
    <s v="01"/>
    <s v="02"/>
    <s v="004"/>
    <m/>
    <m/>
    <m/>
    <m/>
    <s v="Nación"/>
    <x v="0"/>
    <s v="CSF"/>
    <s v="CAJAS DE COMPENSACIÓN FAMILIAR"/>
    <n v="17066000"/>
    <n v="0"/>
    <n v="0"/>
    <n v="17066000"/>
    <n v="0"/>
    <n v="10056400"/>
    <n v="7009600"/>
    <n v="10056400"/>
    <n v="10056400"/>
    <n v="10056400"/>
    <n v="10056400"/>
  </r>
  <r>
    <s v="04-03-00-011"/>
    <x v="9"/>
    <s v="A-01-01-02-005"/>
    <x v="0"/>
    <s v="01"/>
    <s v="01"/>
    <s v="02"/>
    <s v="005"/>
    <m/>
    <m/>
    <m/>
    <m/>
    <s v="Nación"/>
    <x v="0"/>
    <s v="CSF"/>
    <s v="APORTES GENERALES AL SISTEMA DE RIESGOS LABORALES"/>
    <n v="4910000"/>
    <n v="0"/>
    <n v="0"/>
    <n v="4910000"/>
    <n v="0"/>
    <n v="2528100"/>
    <n v="2381900"/>
    <n v="2528100"/>
    <n v="2528100"/>
    <n v="2528100"/>
    <n v="2528100"/>
  </r>
  <r>
    <s v="04-03-00-011"/>
    <x v="9"/>
    <s v="A-01-01-02-006"/>
    <x v="0"/>
    <s v="01"/>
    <s v="01"/>
    <s v="02"/>
    <s v="006"/>
    <m/>
    <m/>
    <m/>
    <m/>
    <s v="Nación"/>
    <x v="0"/>
    <s v="CSF"/>
    <s v="APORTES AL ICBF"/>
    <n v="12803000"/>
    <n v="0"/>
    <n v="0"/>
    <n v="12803000"/>
    <n v="0"/>
    <n v="7543600"/>
    <n v="5259400"/>
    <n v="7543600"/>
    <n v="7543600"/>
    <n v="7543600"/>
    <n v="7543600"/>
  </r>
  <r>
    <s v="04-03-00-011"/>
    <x v="9"/>
    <s v="A-01-01-02-007"/>
    <x v="0"/>
    <s v="01"/>
    <s v="01"/>
    <s v="02"/>
    <s v="007"/>
    <m/>
    <m/>
    <m/>
    <m/>
    <s v="Nación"/>
    <x v="0"/>
    <s v="CSF"/>
    <s v="APORTES AL SENA"/>
    <n v="8537000"/>
    <n v="0"/>
    <n v="0"/>
    <n v="8537000"/>
    <n v="0"/>
    <n v="5030100"/>
    <n v="3506900"/>
    <n v="5030100"/>
    <n v="5030100"/>
    <n v="5030100"/>
    <n v="5030100"/>
  </r>
  <r>
    <s v="04-03-00-011"/>
    <x v="9"/>
    <s v="A-01-01-03-001-001"/>
    <x v="0"/>
    <s v="01"/>
    <s v="01"/>
    <s v="03"/>
    <s v="001"/>
    <s v="001"/>
    <m/>
    <m/>
    <m/>
    <s v="Nación"/>
    <x v="0"/>
    <s v="CSF"/>
    <s v="SUELDO DE VACACIONES"/>
    <n v="14433930"/>
    <n v="0"/>
    <n v="0"/>
    <n v="14433930"/>
    <n v="0"/>
    <n v="8821556"/>
    <n v="5612374"/>
    <n v="8821556"/>
    <n v="8821556"/>
    <n v="8821556"/>
    <n v="8821556"/>
  </r>
  <r>
    <s v="04-03-00-011"/>
    <x v="9"/>
    <s v="A-01-01-03-001-003"/>
    <x v="0"/>
    <s v="01"/>
    <s v="01"/>
    <s v="03"/>
    <s v="001"/>
    <s v="003"/>
    <m/>
    <m/>
    <m/>
    <s v="Nación"/>
    <x v="0"/>
    <s v="CSF"/>
    <s v="BONIFICACIÓN ESPECIAL DE RECREACIÓN"/>
    <n v="1047060"/>
    <n v="0"/>
    <n v="0"/>
    <n v="1047060"/>
    <n v="0"/>
    <n v="708802"/>
    <n v="338258"/>
    <n v="708802"/>
    <n v="708802"/>
    <n v="708802"/>
    <n v="708802"/>
  </r>
  <r>
    <s v="04-03-00-011"/>
    <x v="9"/>
    <s v="A-01-01-03-002"/>
    <x v="0"/>
    <s v="01"/>
    <s v="01"/>
    <s v="03"/>
    <s v="002"/>
    <m/>
    <m/>
    <m/>
    <m/>
    <s v="Nación"/>
    <x v="0"/>
    <s v="CSF"/>
    <s v="PRIMA TÉCNICA NO SALARIAL"/>
    <n v="5222070"/>
    <n v="14192802"/>
    <n v="0"/>
    <n v="19414872"/>
    <n v="0"/>
    <n v="14129802"/>
    <n v="5285070"/>
    <n v="14129802"/>
    <n v="14129802"/>
    <n v="14129802"/>
    <n v="14129802"/>
  </r>
  <r>
    <s v="04-03-00-011"/>
    <x v="9"/>
    <s v="A-02-02-01-003-003"/>
    <x v="0"/>
    <s v="02"/>
    <s v="02"/>
    <s v="01"/>
    <s v="003"/>
    <s v="003"/>
    <m/>
    <m/>
    <m/>
    <s v="Nación"/>
    <x v="0"/>
    <s v="CSF"/>
    <s v="PRODUCTOS DE HORNOS DE COQUE; PRODUCTOS DE REFINACIÓN DE PETRÓLEO Y COMBUSTIBLE NUCLEAR"/>
    <n v="0"/>
    <n v="900000"/>
    <n v="0"/>
    <n v="900000"/>
    <n v="0"/>
    <n v="0"/>
    <n v="900000"/>
    <n v="0"/>
    <n v="0"/>
    <n v="0"/>
    <n v="0"/>
  </r>
  <r>
    <s v="04-03-00-011"/>
    <x v="9"/>
    <s v="A-02-02-02-006-004"/>
    <x v="0"/>
    <s v="02"/>
    <s v="02"/>
    <s v="02"/>
    <s v="006"/>
    <s v="004"/>
    <m/>
    <m/>
    <m/>
    <s v="Nación"/>
    <x v="0"/>
    <s v="CSF"/>
    <s v="SERVICIOS DE TRANSPORTE DE PASAJEROS"/>
    <n v="0"/>
    <n v="78400"/>
    <n v="0"/>
    <n v="78400"/>
    <n v="0"/>
    <n v="78400"/>
    <n v="0"/>
    <n v="78400"/>
    <n v="78400"/>
    <n v="78400"/>
    <n v="78400"/>
  </r>
  <r>
    <s v="04-03-00-011"/>
    <x v="9"/>
    <s v="A-02-02-02-006-009"/>
    <x v="0"/>
    <s v="02"/>
    <s v="02"/>
    <s v="02"/>
    <s v="006"/>
    <s v="009"/>
    <m/>
    <m/>
    <m/>
    <s v="Nación"/>
    <x v="0"/>
    <s v="CSF"/>
    <s v="SERVICIOS DE DISTRIBUCIÓN DE ELECTRICIDAD, GAS Y AGUA (POR CUENTA PROPIA)"/>
    <n v="31000000"/>
    <n v="0"/>
    <n v="0"/>
    <n v="31000000"/>
    <n v="0"/>
    <n v="31000000"/>
    <n v="0"/>
    <n v="31000000"/>
    <n v="11869805"/>
    <n v="11869805"/>
    <n v="11869805"/>
  </r>
  <r>
    <s v="04-03-00-011"/>
    <x v="9"/>
    <s v="A-02-02-02-008-004"/>
    <x v="0"/>
    <s v="02"/>
    <s v="02"/>
    <s v="02"/>
    <s v="008"/>
    <s v="004"/>
    <m/>
    <m/>
    <m/>
    <s v="Nación"/>
    <x v="0"/>
    <s v="CSF"/>
    <s v="SERVICIOS DE TELECOMUNICACIONES, TRANSMISIÓN Y SUMINISTRO DE INFORMACIÓN"/>
    <n v="2200000"/>
    <n v="0"/>
    <n v="0"/>
    <n v="2200000"/>
    <n v="0"/>
    <n v="2200000"/>
    <n v="0"/>
    <n v="2200000"/>
    <n v="1187226"/>
    <n v="1187226"/>
    <n v="1187226"/>
  </r>
  <r>
    <s v="04-03-00-011"/>
    <x v="9"/>
    <s v="A-02-02-02-009-004"/>
    <x v="0"/>
    <s v="02"/>
    <s v="02"/>
    <s v="02"/>
    <s v="009"/>
    <s v="004"/>
    <m/>
    <m/>
    <m/>
    <s v="Nación"/>
    <x v="0"/>
    <s v="CSF"/>
    <s v="SERVICIOS DE ALCANTARILLADO, RECOLECCIÓN, TRATAMIENTO Y DISPOSICIÓN DE DESECHOS Y OTROS SERVICIOS DE SANEAMIENTO AMBIENTAL"/>
    <n v="200000"/>
    <n v="0"/>
    <n v="0"/>
    <n v="200000"/>
    <n v="0"/>
    <n v="200000"/>
    <n v="0"/>
    <n v="200000"/>
    <n v="143602"/>
    <n v="143602"/>
    <n v="143602"/>
  </r>
  <r>
    <s v="04-03-00-011"/>
    <x v="9"/>
    <s v="A-02-02-02-010"/>
    <x v="0"/>
    <s v="02"/>
    <s v="02"/>
    <s v="02"/>
    <s v="010"/>
    <m/>
    <m/>
    <m/>
    <m/>
    <s v="Nación"/>
    <x v="0"/>
    <s v="CSF"/>
    <s v="VIÁTICOS DE LOS FUNCIONARIOS EN COMISIÓN"/>
    <n v="0"/>
    <n v="645800"/>
    <n v="0"/>
    <n v="645800"/>
    <n v="0"/>
    <n v="645800"/>
    <n v="0"/>
    <n v="645800"/>
    <n v="645800"/>
    <n v="645800"/>
    <n v="645800"/>
  </r>
  <r>
    <s v="04-03-00-011"/>
    <x v="9"/>
    <s v="A-08-01-02-001"/>
    <x v="0"/>
    <s v="08"/>
    <s v="01"/>
    <s v="02"/>
    <s v="001"/>
    <m/>
    <m/>
    <m/>
    <m/>
    <s v="Nación"/>
    <x v="0"/>
    <s v="CSF"/>
    <s v="IMPUESTO PREDIAL Y SOBRETASA AMBIENTAL"/>
    <n v="0"/>
    <n v="5875819"/>
    <n v="0"/>
    <n v="5875819"/>
    <n v="0"/>
    <n v="5875819"/>
    <n v="0"/>
    <n v="5875819"/>
    <n v="5875819"/>
    <n v="5875819"/>
    <n v="5875819"/>
  </r>
  <r>
    <s v="04-03-00-011"/>
    <x v="9"/>
    <s v="A-08-01-02-003"/>
    <x v="0"/>
    <s v="08"/>
    <s v="01"/>
    <s v="02"/>
    <s v="003"/>
    <m/>
    <m/>
    <m/>
    <m/>
    <s v="Propios"/>
    <x v="1"/>
    <s v="CSF"/>
    <s v="IMPUESTO DE INDUSTRIA Y COMERCIO"/>
    <n v="1230000"/>
    <n v="0"/>
    <n v="0"/>
    <n v="1230000"/>
    <n v="0"/>
    <n v="1230000"/>
    <n v="0"/>
    <n v="1230000"/>
    <n v="525000"/>
    <n v="525000"/>
    <n v="525000"/>
  </r>
  <r>
    <s v="04-03-00-011"/>
    <x v="9"/>
    <s v="C-0404-1003-2-0-0404004-02"/>
    <x v="1"/>
    <s v="0404"/>
    <s v="1003"/>
    <s v="2"/>
    <s v="0"/>
    <s v="0404004"/>
    <s v="02"/>
    <m/>
    <m/>
    <s v="Nación"/>
    <x v="0"/>
    <s v="CSF"/>
    <s v="ADQUISICIÓN DE BIENES Y SERVICIOS - SERVICIO DE INFORMACIÓN CATASTRAL - ACTUALIZACIÓN  Y GESTIÓN CATASTRAL  NACIONAL"/>
    <n v="0"/>
    <n v="125354400"/>
    <n v="0"/>
    <n v="125354400"/>
    <n v="0"/>
    <n v="125354400"/>
    <n v="0"/>
    <n v="122545701"/>
    <n v="33103379"/>
    <n v="33103379"/>
    <n v="33103379"/>
  </r>
  <r>
    <s v="04-03-00-011"/>
    <x v="9"/>
    <s v="C-0404-1003-2-0-0404004-02"/>
    <x v="1"/>
    <s v="0404"/>
    <s v="1003"/>
    <s v="2"/>
    <s v="0"/>
    <s v="0404004"/>
    <s v="02"/>
    <m/>
    <m/>
    <s v="Nación"/>
    <x v="2"/>
    <s v="CSF"/>
    <s v="ADQUISICIÓN DE BIENES Y SERVICIOS - SERVICIO DE INFORMACIÓN CATASTRAL - ACTUALIZACIÓN  Y GESTIÓN CATASTRAL  NACIONAL"/>
    <n v="0"/>
    <n v="10554302"/>
    <n v="0"/>
    <n v="10554302"/>
    <n v="0"/>
    <n v="10554302"/>
    <n v="0"/>
    <n v="199743"/>
    <n v="199743"/>
    <n v="199743"/>
    <n v="199743"/>
  </r>
  <r>
    <s v="04-03-00-011"/>
    <x v="9"/>
    <s v="C-0404-1003-2-0-0404007-02"/>
    <x v="1"/>
    <s v="0404"/>
    <s v="1003"/>
    <s v="2"/>
    <s v="0"/>
    <s v="0404007"/>
    <s v="02"/>
    <m/>
    <m/>
    <s v="Propios"/>
    <x v="1"/>
    <s v="CSF"/>
    <s v="ADQUISICIÓN DE BIENES Y SERVICIOS - SERVICIO DE AVALÚOS - ACTUALIZACIÓN  Y GESTIÓN CATASTRAL  NACIONAL"/>
    <n v="0"/>
    <n v="4000000"/>
    <n v="0"/>
    <n v="4000000"/>
    <n v="0"/>
    <n v="4000000"/>
    <n v="0"/>
    <n v="735247"/>
    <n v="735247"/>
    <n v="735247"/>
    <n v="735247"/>
  </r>
  <r>
    <s v="04-03-00-011"/>
    <x v="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3438216"/>
    <n v="3438216"/>
    <n v="3438216"/>
  </r>
  <r>
    <s v="04-03-00-011"/>
    <x v="9"/>
    <s v="C-0499-1003-6-0-0499016-02"/>
    <x v="1"/>
    <s v="0499"/>
    <s v="1003"/>
    <s v="6"/>
    <s v="0"/>
    <s v="0499016"/>
    <s v="02"/>
    <m/>
    <m/>
    <s v="Nación"/>
    <x v="0"/>
    <s v="CSF"/>
    <s v="ADQUISICIÓN DE BIENES Y SERVICIOS - SEDES MANTENIDAS - FORTALECIMIENTO DE LA INFRAESTRUCTURA FÍSICA DEL IGAC A NIVEL  NACIONAL"/>
    <n v="0"/>
    <n v="960000"/>
    <n v="0"/>
    <n v="960000"/>
    <n v="0"/>
    <n v="960000"/>
    <n v="0"/>
    <n v="960000"/>
    <n v="0"/>
    <n v="0"/>
    <n v="0"/>
  </r>
  <r>
    <s v="04-03-00-012"/>
    <x v="10"/>
    <s v="A-01-01-01-001-001"/>
    <x v="0"/>
    <s v="01"/>
    <s v="01"/>
    <s v="01"/>
    <s v="001"/>
    <s v="001"/>
    <m/>
    <m/>
    <m/>
    <s v="Nación"/>
    <x v="0"/>
    <s v="CSF"/>
    <s v="SUELDO BÁSICO"/>
    <n v="582095000"/>
    <n v="0"/>
    <n v="0"/>
    <n v="582095000"/>
    <n v="0"/>
    <n v="293918326"/>
    <n v="288176674"/>
    <n v="293918326"/>
    <n v="293918326"/>
    <n v="293918326"/>
    <n v="293918326"/>
  </r>
  <r>
    <s v="04-03-00-012"/>
    <x v="10"/>
    <s v="A-01-01-01-001-004"/>
    <x v="0"/>
    <s v="01"/>
    <s v="01"/>
    <s v="01"/>
    <s v="001"/>
    <s v="004"/>
    <m/>
    <m/>
    <m/>
    <s v="Nación"/>
    <x v="0"/>
    <s v="CSF"/>
    <s v="SUBSIDIO DE ALIMENTACIÓN"/>
    <n v="10411000"/>
    <n v="0"/>
    <n v="0"/>
    <n v="10411000"/>
    <n v="0"/>
    <n v="5935430"/>
    <n v="4475570"/>
    <n v="5935430"/>
    <n v="5935430"/>
    <n v="5935430"/>
    <n v="5935430"/>
  </r>
  <r>
    <s v="04-03-00-012"/>
    <x v="10"/>
    <s v="A-01-01-01-001-005"/>
    <x v="0"/>
    <s v="01"/>
    <s v="01"/>
    <s v="01"/>
    <s v="001"/>
    <s v="005"/>
    <m/>
    <m/>
    <m/>
    <s v="Nación"/>
    <x v="0"/>
    <s v="CSF"/>
    <s v="AUXILIO DE TRANSPORTE "/>
    <n v="13390000"/>
    <n v="0"/>
    <n v="0"/>
    <n v="13390000"/>
    <n v="0"/>
    <n v="8046613"/>
    <n v="5343387"/>
    <n v="8046613"/>
    <n v="8046613"/>
    <n v="8046613"/>
    <n v="8046613"/>
  </r>
  <r>
    <s v="04-03-00-012"/>
    <x v="10"/>
    <s v="A-01-01-01-001-006"/>
    <x v="0"/>
    <s v="01"/>
    <s v="01"/>
    <s v="01"/>
    <s v="001"/>
    <s v="006"/>
    <m/>
    <m/>
    <m/>
    <s v="Nación"/>
    <x v="0"/>
    <s v="CSF"/>
    <s v="PRIMA DE SERVICIO"/>
    <n v="51520000"/>
    <n v="6802959"/>
    <n v="0"/>
    <n v="58322959"/>
    <n v="0"/>
    <n v="58322959"/>
    <n v="0"/>
    <n v="58322959"/>
    <n v="58322959"/>
    <n v="58322959"/>
    <n v="58322959"/>
  </r>
  <r>
    <s v="04-03-00-012"/>
    <x v="10"/>
    <s v="A-01-01-01-001-007"/>
    <x v="0"/>
    <s v="01"/>
    <s v="01"/>
    <s v="01"/>
    <s v="001"/>
    <s v="007"/>
    <m/>
    <m/>
    <m/>
    <s v="Nación"/>
    <x v="0"/>
    <s v="CSF"/>
    <s v="BONIFICACIÓN POR SERVICIOS PRESTADOS"/>
    <n v="17410700"/>
    <n v="0"/>
    <n v="0"/>
    <n v="17410700"/>
    <n v="0"/>
    <n v="13661175"/>
    <n v="3749525"/>
    <n v="13661175"/>
    <n v="13661175"/>
    <n v="13661175"/>
    <n v="13661175"/>
  </r>
  <r>
    <s v="04-03-00-012"/>
    <x v="10"/>
    <s v="A-01-01-01-001-009"/>
    <x v="0"/>
    <s v="01"/>
    <s v="01"/>
    <s v="01"/>
    <s v="001"/>
    <s v="009"/>
    <m/>
    <m/>
    <m/>
    <s v="Nación"/>
    <x v="0"/>
    <s v="CSF"/>
    <s v="PRIMA DE NAVIDAD"/>
    <n v="69329000"/>
    <n v="0"/>
    <n v="0"/>
    <n v="69329000"/>
    <n v="0"/>
    <n v="0"/>
    <n v="69329000"/>
    <n v="0"/>
    <n v="0"/>
    <n v="0"/>
    <n v="0"/>
  </r>
  <r>
    <s v="04-03-00-012"/>
    <x v="10"/>
    <s v="A-01-01-01-001-010"/>
    <x v="0"/>
    <s v="01"/>
    <s v="01"/>
    <s v="01"/>
    <s v="001"/>
    <s v="010"/>
    <m/>
    <m/>
    <m/>
    <s v="Nación"/>
    <x v="0"/>
    <s v="CSF"/>
    <s v="PRIMA DE VACACIONES"/>
    <n v="28019000"/>
    <n v="0"/>
    <n v="0"/>
    <n v="28019000"/>
    <n v="0"/>
    <n v="24149310"/>
    <n v="3869690"/>
    <n v="24149310"/>
    <n v="24149310"/>
    <n v="24149310"/>
    <n v="24149310"/>
  </r>
  <r>
    <s v="04-03-00-012"/>
    <x v="10"/>
    <s v="A-01-01-02-001"/>
    <x v="0"/>
    <s v="01"/>
    <s v="01"/>
    <s v="02"/>
    <s v="001"/>
    <m/>
    <m/>
    <m/>
    <m/>
    <s v="Nación"/>
    <x v="0"/>
    <s v="CSF"/>
    <s v="PENSIONES"/>
    <n v="74750000"/>
    <n v="0"/>
    <n v="0"/>
    <n v="74750000"/>
    <n v="0"/>
    <n v="34314000"/>
    <n v="40436000"/>
    <n v="34314000"/>
    <n v="34314000"/>
    <n v="34314000"/>
    <n v="34314000"/>
  </r>
  <r>
    <s v="04-03-00-012"/>
    <x v="10"/>
    <s v="A-01-01-02-002"/>
    <x v="0"/>
    <s v="01"/>
    <s v="01"/>
    <s v="02"/>
    <s v="002"/>
    <m/>
    <m/>
    <m/>
    <m/>
    <s v="Nación"/>
    <x v="0"/>
    <s v="CSF"/>
    <s v="SALUD"/>
    <n v="52975000"/>
    <n v="0"/>
    <n v="0"/>
    <n v="52975000"/>
    <n v="0"/>
    <n v="27992900"/>
    <n v="24982100"/>
    <n v="27992900"/>
    <n v="27992900"/>
    <n v="27992900"/>
    <n v="27992900"/>
  </r>
  <r>
    <s v="04-03-00-012"/>
    <x v="10"/>
    <s v="A-01-01-02-004"/>
    <x v="0"/>
    <s v="01"/>
    <s v="01"/>
    <s v="02"/>
    <s v="004"/>
    <m/>
    <m/>
    <m/>
    <m/>
    <s v="Nación"/>
    <x v="0"/>
    <s v="CSF"/>
    <s v="CAJAS DE COMPENSACIÓN FAMILIAR"/>
    <n v="28209000"/>
    <n v="0"/>
    <n v="0"/>
    <n v="28209000"/>
    <n v="0"/>
    <n v="16737300"/>
    <n v="11471700"/>
    <n v="16737300"/>
    <n v="16737300"/>
    <n v="16737300"/>
    <n v="16737300"/>
  </r>
  <r>
    <s v="04-03-00-012"/>
    <x v="10"/>
    <s v="A-01-01-02-005"/>
    <x v="0"/>
    <s v="01"/>
    <s v="01"/>
    <s v="02"/>
    <s v="005"/>
    <m/>
    <m/>
    <m/>
    <m/>
    <s v="Nación"/>
    <x v="0"/>
    <s v="CSF"/>
    <s v="APORTES GENERALES AL SISTEMA DE RIESGOS LABORALES"/>
    <n v="6618000"/>
    <n v="0"/>
    <n v="0"/>
    <n v="6618000"/>
    <n v="0"/>
    <n v="3606900"/>
    <n v="3011100"/>
    <n v="3606900"/>
    <n v="3606900"/>
    <n v="3606900"/>
    <n v="3606900"/>
  </r>
  <r>
    <s v="04-03-00-012"/>
    <x v="10"/>
    <s v="A-01-01-02-006"/>
    <x v="0"/>
    <s v="01"/>
    <s v="01"/>
    <s v="02"/>
    <s v="006"/>
    <m/>
    <m/>
    <m/>
    <m/>
    <s v="Nación"/>
    <x v="0"/>
    <s v="CSF"/>
    <s v="APORTES AL ICBF"/>
    <n v="21162000"/>
    <n v="0"/>
    <n v="0"/>
    <n v="21162000"/>
    <n v="0"/>
    <n v="12555800"/>
    <n v="8606200"/>
    <n v="12555800"/>
    <n v="12555800"/>
    <n v="12555800"/>
    <n v="12555800"/>
  </r>
  <r>
    <s v="04-03-00-012"/>
    <x v="10"/>
    <s v="A-01-01-02-007"/>
    <x v="0"/>
    <s v="01"/>
    <s v="01"/>
    <s v="02"/>
    <s v="007"/>
    <m/>
    <m/>
    <m/>
    <m/>
    <s v="Nación"/>
    <x v="0"/>
    <s v="CSF"/>
    <s v="APORTES AL SENA"/>
    <n v="14111000"/>
    <n v="0"/>
    <n v="0"/>
    <n v="14111000"/>
    <n v="0"/>
    <n v="8372400"/>
    <n v="5738600"/>
    <n v="8372400"/>
    <n v="8372400"/>
    <n v="8372400"/>
    <n v="8372400"/>
  </r>
  <r>
    <s v="04-03-00-012"/>
    <x v="10"/>
    <s v="A-01-01-03-001-001"/>
    <x v="0"/>
    <s v="01"/>
    <s v="01"/>
    <s v="03"/>
    <s v="001"/>
    <s v="001"/>
    <m/>
    <m/>
    <m/>
    <s v="Nación"/>
    <x v="0"/>
    <s v="CSF"/>
    <s v="SUELDO DE VACACIONES"/>
    <n v="19687500"/>
    <n v="0"/>
    <n v="0"/>
    <n v="19687500"/>
    <n v="0"/>
    <n v="9622530"/>
    <n v="10064970"/>
    <n v="9622530"/>
    <n v="9622530"/>
    <n v="9622530"/>
    <n v="9622530"/>
  </r>
  <r>
    <s v="04-03-00-012"/>
    <x v="10"/>
    <s v="A-01-01-03-001-002"/>
    <x v="0"/>
    <s v="01"/>
    <s v="01"/>
    <s v="03"/>
    <s v="001"/>
    <s v="002"/>
    <m/>
    <m/>
    <m/>
    <s v="Nación"/>
    <x v="0"/>
    <s v="CSF"/>
    <s v="INDEMNIZACIÓN POR VACACIONES"/>
    <n v="0"/>
    <n v="18076935"/>
    <n v="0"/>
    <n v="18076935"/>
    <n v="0"/>
    <n v="18076935"/>
    <n v="0"/>
    <n v="18076935"/>
    <n v="18076935"/>
    <n v="18076935"/>
    <n v="18076935"/>
  </r>
  <r>
    <s v="04-03-00-012"/>
    <x v="10"/>
    <s v="A-01-01-03-001-003"/>
    <x v="0"/>
    <s v="01"/>
    <s v="01"/>
    <s v="03"/>
    <s v="001"/>
    <s v="003"/>
    <m/>
    <m/>
    <m/>
    <s v="Nación"/>
    <x v="0"/>
    <s v="CSF"/>
    <s v="BONIFICACIÓN ESPECIAL DE RECREACIÓN"/>
    <n v="1540980"/>
    <n v="821000"/>
    <n v="0"/>
    <n v="2361980"/>
    <n v="0"/>
    <n v="2314994"/>
    <n v="46986"/>
    <n v="2314994"/>
    <n v="2314994"/>
    <n v="2314994"/>
    <n v="2314994"/>
  </r>
  <r>
    <s v="04-03-00-012"/>
    <x v="10"/>
    <s v="A-01-01-03-002"/>
    <x v="0"/>
    <s v="01"/>
    <s v="01"/>
    <s v="03"/>
    <s v="002"/>
    <m/>
    <m/>
    <m/>
    <m/>
    <s v="Nación"/>
    <x v="0"/>
    <s v="CSF"/>
    <s v="PRIMA TÉCNICA NO SALARIAL"/>
    <n v="16936290"/>
    <n v="0"/>
    <n v="0"/>
    <n v="16936290"/>
    <n v="0"/>
    <n v="4788433"/>
    <n v="12147857"/>
    <n v="4788433"/>
    <n v="4788433"/>
    <n v="4788433"/>
    <n v="4788433"/>
  </r>
  <r>
    <s v="04-03-00-012"/>
    <x v="10"/>
    <s v="A-02-02-02-006-004"/>
    <x v="0"/>
    <s v="02"/>
    <s v="02"/>
    <s v="02"/>
    <s v="006"/>
    <s v="004"/>
    <m/>
    <m/>
    <m/>
    <s v="Nación"/>
    <x v="0"/>
    <s v="CSF"/>
    <s v="SERVICIOS DE TRANSPORTE DE PASAJEROS"/>
    <n v="0"/>
    <n v="78400"/>
    <n v="0"/>
    <n v="78400"/>
    <n v="0"/>
    <n v="78400"/>
    <n v="0"/>
    <n v="78400"/>
    <n v="78400"/>
    <n v="78400"/>
    <n v="78400"/>
  </r>
  <r>
    <s v="04-03-00-012"/>
    <x v="10"/>
    <s v="A-02-02-02-006-009"/>
    <x v="0"/>
    <s v="02"/>
    <s v="02"/>
    <s v="02"/>
    <s v="006"/>
    <s v="009"/>
    <m/>
    <m/>
    <m/>
    <s v="Nación"/>
    <x v="0"/>
    <s v="CSF"/>
    <s v="SERVICIOS DE DISTRIBUCIÓN DE ELECTRICIDAD, GAS Y AGUA (POR CUENTA PROPIA)"/>
    <n v="39000000"/>
    <n v="0"/>
    <n v="0"/>
    <n v="39000000"/>
    <n v="0"/>
    <n v="39000000"/>
    <n v="0"/>
    <n v="15524169"/>
    <n v="15524169"/>
    <n v="15524169"/>
    <n v="15524169"/>
  </r>
  <r>
    <s v="04-03-00-012"/>
    <x v="10"/>
    <s v="A-02-02-02-008-004"/>
    <x v="0"/>
    <s v="02"/>
    <s v="02"/>
    <s v="02"/>
    <s v="008"/>
    <s v="004"/>
    <m/>
    <m/>
    <m/>
    <s v="Nación"/>
    <x v="0"/>
    <s v="CSF"/>
    <s v="SERVICIOS DE TELECOMUNICACIONES, TRANSMISIÓN Y SUMINISTRO DE INFORMACIÓN"/>
    <n v="800000"/>
    <n v="0"/>
    <n v="0"/>
    <n v="800000"/>
    <n v="0"/>
    <n v="800000"/>
    <n v="0"/>
    <n v="341450"/>
    <n v="341450"/>
    <n v="341450"/>
    <n v="341450"/>
  </r>
  <r>
    <s v="04-03-00-012"/>
    <x v="10"/>
    <s v="A-02-02-02-009-004"/>
    <x v="0"/>
    <s v="02"/>
    <s v="02"/>
    <s v="02"/>
    <s v="009"/>
    <s v="004"/>
    <m/>
    <m/>
    <m/>
    <s v="Nación"/>
    <x v="0"/>
    <s v="CSF"/>
    <s v="SERVICIOS DE ALCANTARILLADO, RECOLECCIÓN, TRATAMIENTO Y DISPOSICIÓN DE DESECHOS Y OTROS SERVICIOS DE SANEAMIENTO AMBIENTAL"/>
    <n v="1200000"/>
    <n v="0"/>
    <n v="0"/>
    <n v="1200000"/>
    <n v="0"/>
    <n v="1200000"/>
    <n v="0"/>
    <n v="567581"/>
    <n v="567581"/>
    <n v="567581"/>
    <n v="567581"/>
  </r>
  <r>
    <s v="04-03-00-012"/>
    <x v="10"/>
    <s v="A-02-02-02-010"/>
    <x v="0"/>
    <s v="02"/>
    <s v="02"/>
    <s v="02"/>
    <s v="010"/>
    <m/>
    <m/>
    <m/>
    <m/>
    <s v="Nación"/>
    <x v="0"/>
    <s v="CSF"/>
    <s v="VIÁTICOS DE LOS FUNCIONARIOS EN COMISIÓN"/>
    <n v="0"/>
    <n v="258320"/>
    <n v="0"/>
    <n v="258320"/>
    <n v="0"/>
    <n v="258320"/>
    <n v="0"/>
    <n v="258320"/>
    <n v="258320"/>
    <n v="258320"/>
    <n v="258320"/>
  </r>
  <r>
    <s v="04-03-00-012"/>
    <x v="10"/>
    <s v="A-03-04-02-012-001"/>
    <x v="0"/>
    <s v="03"/>
    <s v="04"/>
    <s v="02"/>
    <s v="012"/>
    <s v="001"/>
    <m/>
    <m/>
    <m/>
    <s v="Nación"/>
    <x v="0"/>
    <s v="CSF"/>
    <s v="INCAPACIDADES (NO DE PENSIONES)"/>
    <n v="0"/>
    <n v="7583764"/>
    <n v="0"/>
    <n v="7583764"/>
    <n v="0"/>
    <n v="4013974"/>
    <n v="3569790"/>
    <n v="4013974"/>
    <n v="4013974"/>
    <n v="4013974"/>
    <n v="4013974"/>
  </r>
  <r>
    <s v="04-03-00-012"/>
    <x v="10"/>
    <s v="A-03-04-02-012-002"/>
    <x v="0"/>
    <s v="03"/>
    <s v="04"/>
    <s v="02"/>
    <s v="012"/>
    <s v="002"/>
    <m/>
    <m/>
    <m/>
    <s v="Nación"/>
    <x v="0"/>
    <s v="CSF"/>
    <s v="LICENCIAS DE MATERNIDAD Y PATERNIDAD (NO DE PENSIONES)"/>
    <n v="0"/>
    <n v="1749560"/>
    <n v="1749560"/>
    <n v="0"/>
    <n v="0"/>
    <n v="0"/>
    <n v="0"/>
    <n v="0"/>
    <n v="0"/>
    <n v="0"/>
    <n v="0"/>
  </r>
  <r>
    <s v="04-03-00-012"/>
    <x v="10"/>
    <s v="A-08-01-02-001"/>
    <x v="0"/>
    <s v="08"/>
    <s v="01"/>
    <s v="02"/>
    <s v="001"/>
    <m/>
    <m/>
    <m/>
    <m/>
    <s v="Nación"/>
    <x v="0"/>
    <s v="CSF"/>
    <s v="IMPUESTO PREDIAL Y SOBRETASA AMBIENTAL"/>
    <n v="0"/>
    <n v="6549000"/>
    <n v="0"/>
    <n v="6549000"/>
    <n v="0"/>
    <n v="6549000"/>
    <n v="0"/>
    <n v="6549000"/>
    <n v="6549000"/>
    <n v="6549000"/>
    <n v="6549000"/>
  </r>
  <r>
    <s v="04-03-00-012"/>
    <x v="10"/>
    <s v="A-08-01-02-003"/>
    <x v="0"/>
    <s v="08"/>
    <s v="01"/>
    <s v="02"/>
    <s v="003"/>
    <m/>
    <m/>
    <m/>
    <m/>
    <s v="Propios"/>
    <x v="1"/>
    <s v="CSF"/>
    <s v="IMPUESTO DE INDUSTRIA Y COMERCIO"/>
    <n v="0"/>
    <n v="6782000"/>
    <n v="0"/>
    <n v="6782000"/>
    <n v="0"/>
    <n v="6782000"/>
    <n v="0"/>
    <n v="5952000"/>
    <n v="5952000"/>
    <n v="5952000"/>
    <n v="5952000"/>
  </r>
  <r>
    <s v="04-03-00-012"/>
    <x v="10"/>
    <s v="C-0404-1003-2-0-0404004-02"/>
    <x v="1"/>
    <s v="0404"/>
    <s v="1003"/>
    <s v="2"/>
    <s v="0"/>
    <s v="0404004"/>
    <s v="02"/>
    <m/>
    <m/>
    <s v="Nación"/>
    <x v="0"/>
    <s v="CSF"/>
    <s v="ADQUISICIÓN DE BIENES Y SERVICIOS - SERVICIO DE INFORMACIÓN CATASTRAL - ACTUALIZACIÓN  Y GESTIÓN CATASTRAL  NACIONAL"/>
    <n v="0"/>
    <n v="190704750"/>
    <n v="0"/>
    <n v="190704750"/>
    <n v="0"/>
    <n v="190655951"/>
    <n v="48799"/>
    <n v="109916551"/>
    <n v="3916270"/>
    <n v="3916270"/>
    <n v="3916270"/>
  </r>
  <r>
    <s v="04-03-00-012"/>
    <x v="10"/>
    <s v="C-0404-1003-2-0-0404004-02"/>
    <x v="1"/>
    <s v="0404"/>
    <s v="1003"/>
    <s v="2"/>
    <s v="0"/>
    <s v="0404004"/>
    <s v="02"/>
    <m/>
    <m/>
    <s v="Nación"/>
    <x v="2"/>
    <s v="CSF"/>
    <s v="ADQUISICIÓN DE BIENES Y SERVICIOS - SERVICIO DE INFORMACIÓN CATASTRAL - ACTUALIZACIÓN  Y GESTIÓN CATASTRAL  NACIONAL"/>
    <n v="0"/>
    <n v="11404302"/>
    <n v="0"/>
    <n v="11404302"/>
    <n v="0"/>
    <n v="11404302"/>
    <n v="0"/>
    <n v="1332704"/>
    <n v="1332704"/>
    <n v="1332704"/>
    <n v="1332704"/>
  </r>
  <r>
    <s v="04-03-00-012"/>
    <x v="1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15168600"/>
    <n v="0"/>
    <n v="0"/>
    <n v="0"/>
  </r>
  <r>
    <s v="04-03-00-012"/>
    <x v="10"/>
    <s v="C-0499-1003-6-0-0499016-02"/>
    <x v="1"/>
    <s v="0499"/>
    <s v="1003"/>
    <s v="6"/>
    <s v="0"/>
    <s v="0499016"/>
    <s v="02"/>
    <m/>
    <m/>
    <s v="Nación"/>
    <x v="0"/>
    <s v="CSF"/>
    <s v="ADQUISICIÓN DE BIENES Y SERVICIOS - SEDES MANTENIDAS - FORTALECIMIENTO DE LA INFRAESTRUCTURA FÍSICA DEL IGAC A NIVEL  NACIONAL"/>
    <n v="0"/>
    <n v="7502177"/>
    <n v="0"/>
    <n v="7502177"/>
    <n v="0"/>
    <n v="7502177"/>
    <n v="0"/>
    <n v="0"/>
    <n v="0"/>
    <n v="0"/>
    <n v="0"/>
  </r>
  <r>
    <s v="04-03-00-013"/>
    <x v="11"/>
    <s v="A-01-01-01-001-001"/>
    <x v="0"/>
    <s v="01"/>
    <s v="01"/>
    <s v="01"/>
    <s v="001"/>
    <s v="001"/>
    <m/>
    <m/>
    <m/>
    <s v="Nación"/>
    <x v="0"/>
    <s v="CSF"/>
    <s v="SUELDO BÁSICO"/>
    <n v="539265000"/>
    <n v="0"/>
    <n v="0"/>
    <n v="539265000"/>
    <n v="0"/>
    <n v="276043979"/>
    <n v="263221021"/>
    <n v="276043979"/>
    <n v="276043979"/>
    <n v="276043979"/>
    <n v="276043979"/>
  </r>
  <r>
    <s v="04-03-00-013"/>
    <x v="11"/>
    <s v="A-01-01-01-001-004"/>
    <x v="0"/>
    <s v="01"/>
    <s v="01"/>
    <s v="01"/>
    <s v="001"/>
    <s v="004"/>
    <m/>
    <m/>
    <m/>
    <s v="Nación"/>
    <x v="0"/>
    <s v="CSF"/>
    <s v="SUBSIDIO DE ALIMENTACIÓN"/>
    <n v="9855000"/>
    <n v="0"/>
    <n v="0"/>
    <n v="9855000"/>
    <n v="0"/>
    <n v="4910058"/>
    <n v="4944942"/>
    <n v="4910058"/>
    <n v="4910058"/>
    <n v="4910058"/>
    <n v="4910058"/>
  </r>
  <r>
    <s v="04-03-00-013"/>
    <x v="11"/>
    <s v="A-01-01-01-001-005"/>
    <x v="0"/>
    <s v="01"/>
    <s v="01"/>
    <s v="01"/>
    <s v="001"/>
    <s v="005"/>
    <m/>
    <m/>
    <m/>
    <s v="Nación"/>
    <x v="0"/>
    <s v="CSF"/>
    <s v="AUXILIO DE TRANSPORTE "/>
    <n v="10803000"/>
    <n v="0"/>
    <n v="0"/>
    <n v="10803000"/>
    <n v="0"/>
    <n v="5938104"/>
    <n v="4864896"/>
    <n v="5938104"/>
    <n v="5938104"/>
    <n v="5938104"/>
    <n v="5938104"/>
  </r>
  <r>
    <s v="04-03-00-013"/>
    <x v="11"/>
    <s v="A-01-01-01-001-006"/>
    <x v="0"/>
    <s v="01"/>
    <s v="01"/>
    <s v="01"/>
    <s v="001"/>
    <s v="006"/>
    <m/>
    <m/>
    <m/>
    <s v="Nación"/>
    <x v="0"/>
    <s v="CSF"/>
    <s v="PRIMA DE SERVICIO"/>
    <n v="51859000"/>
    <n v="2201580"/>
    <n v="0"/>
    <n v="54060580"/>
    <n v="0"/>
    <n v="54060580"/>
    <n v="0"/>
    <n v="54060580"/>
    <n v="54060580"/>
    <n v="54060580"/>
    <n v="54060580"/>
  </r>
  <r>
    <s v="04-03-00-013"/>
    <x v="11"/>
    <s v="A-01-01-01-001-007"/>
    <x v="0"/>
    <s v="01"/>
    <s v="01"/>
    <s v="01"/>
    <s v="001"/>
    <s v="007"/>
    <m/>
    <m/>
    <m/>
    <s v="Nación"/>
    <x v="0"/>
    <s v="CSF"/>
    <s v="BONIFICACIÓN POR SERVICIOS PRESTADOS"/>
    <n v="19814000"/>
    <n v="0"/>
    <n v="0"/>
    <n v="19814000"/>
    <n v="0"/>
    <n v="9874186"/>
    <n v="9939814"/>
    <n v="9874186"/>
    <n v="9874186"/>
    <n v="9874186"/>
    <n v="9874186"/>
  </r>
  <r>
    <s v="04-03-00-013"/>
    <x v="11"/>
    <s v="A-01-01-01-001-009"/>
    <x v="0"/>
    <s v="01"/>
    <s v="01"/>
    <s v="01"/>
    <s v="001"/>
    <s v="009"/>
    <m/>
    <m/>
    <m/>
    <s v="Nación"/>
    <x v="0"/>
    <s v="CSF"/>
    <s v="PRIMA DE NAVIDAD"/>
    <n v="67255000"/>
    <n v="0"/>
    <n v="0"/>
    <n v="67255000"/>
    <n v="0"/>
    <n v="0"/>
    <n v="67255000"/>
    <n v="0"/>
    <n v="0"/>
    <n v="0"/>
    <n v="0"/>
  </r>
  <r>
    <s v="04-03-00-013"/>
    <x v="11"/>
    <s v="A-01-01-01-001-010"/>
    <x v="0"/>
    <s v="01"/>
    <s v="01"/>
    <s v="01"/>
    <s v="001"/>
    <s v="010"/>
    <m/>
    <m/>
    <m/>
    <s v="Nación"/>
    <x v="0"/>
    <s v="CSF"/>
    <s v="PRIMA DE VACACIONES"/>
    <n v="35862000"/>
    <n v="0"/>
    <n v="0"/>
    <n v="35862000"/>
    <n v="0"/>
    <n v="13287722"/>
    <n v="22574278"/>
    <n v="13287722"/>
    <n v="13287722"/>
    <n v="13287722"/>
    <n v="13287722"/>
  </r>
  <r>
    <s v="04-03-00-013"/>
    <x v="11"/>
    <s v="A-01-01-02-001"/>
    <x v="0"/>
    <s v="01"/>
    <s v="01"/>
    <s v="02"/>
    <s v="001"/>
    <m/>
    <m/>
    <m/>
    <m/>
    <s v="Nación"/>
    <x v="0"/>
    <s v="CSF"/>
    <s v="PENSIONES"/>
    <n v="71759000"/>
    <n v="0"/>
    <n v="0"/>
    <n v="71759000"/>
    <n v="0"/>
    <n v="31494556"/>
    <n v="40264444"/>
    <n v="31494556"/>
    <n v="31494556"/>
    <n v="31494556"/>
    <n v="31494556"/>
  </r>
  <r>
    <s v="04-03-00-013"/>
    <x v="11"/>
    <s v="A-01-01-02-002"/>
    <x v="0"/>
    <s v="01"/>
    <s v="01"/>
    <s v="02"/>
    <s v="002"/>
    <m/>
    <m/>
    <m/>
    <m/>
    <s v="Nación"/>
    <x v="0"/>
    <s v="CSF"/>
    <s v="SALUD"/>
    <n v="50977000"/>
    <n v="0"/>
    <n v="0"/>
    <n v="50977000"/>
    <n v="0"/>
    <n v="25754644"/>
    <n v="25222356"/>
    <n v="25754644"/>
    <n v="25754644"/>
    <n v="25754644"/>
    <n v="25754644"/>
  </r>
  <r>
    <s v="04-03-00-013"/>
    <x v="11"/>
    <s v="A-01-01-02-004"/>
    <x v="0"/>
    <s v="01"/>
    <s v="01"/>
    <s v="02"/>
    <s v="004"/>
    <m/>
    <m/>
    <m/>
    <m/>
    <s v="Nación"/>
    <x v="0"/>
    <s v="CSF"/>
    <s v="CAJAS DE COMPENSACIÓN FAMILIAR"/>
    <n v="27817000"/>
    <n v="0"/>
    <n v="0"/>
    <n v="27817000"/>
    <n v="0"/>
    <n v="15136100"/>
    <n v="12680900"/>
    <n v="15136100"/>
    <n v="15136100"/>
    <n v="15136100"/>
    <n v="15136100"/>
  </r>
  <r>
    <s v="04-03-00-013"/>
    <x v="11"/>
    <s v="A-01-01-02-005"/>
    <x v="0"/>
    <s v="01"/>
    <s v="01"/>
    <s v="02"/>
    <s v="005"/>
    <m/>
    <m/>
    <m/>
    <m/>
    <s v="Nación"/>
    <x v="0"/>
    <s v="CSF"/>
    <s v="APORTES GENERALES AL SISTEMA DE RIESGOS LABORALES"/>
    <n v="6134000"/>
    <n v="0"/>
    <n v="0"/>
    <n v="6134000"/>
    <n v="0"/>
    <n v="3123900"/>
    <n v="3010100"/>
    <n v="3123900"/>
    <n v="3123900"/>
    <n v="3123900"/>
    <n v="3123900"/>
  </r>
  <r>
    <s v="04-03-00-013"/>
    <x v="11"/>
    <s v="A-01-01-02-006"/>
    <x v="0"/>
    <s v="01"/>
    <s v="01"/>
    <s v="02"/>
    <s v="006"/>
    <m/>
    <m/>
    <m/>
    <m/>
    <s v="Nación"/>
    <x v="0"/>
    <s v="CSF"/>
    <s v="APORTES AL ICBF"/>
    <n v="20869000"/>
    <n v="0"/>
    <n v="0"/>
    <n v="20869000"/>
    <n v="0"/>
    <n v="11354500"/>
    <n v="9514500"/>
    <n v="11354500"/>
    <n v="11354500"/>
    <n v="11354500"/>
    <n v="11354500"/>
  </r>
  <r>
    <s v="04-03-00-013"/>
    <x v="11"/>
    <s v="A-01-01-02-007"/>
    <x v="0"/>
    <s v="01"/>
    <s v="01"/>
    <s v="02"/>
    <s v="007"/>
    <m/>
    <m/>
    <m/>
    <m/>
    <s v="Nación"/>
    <x v="0"/>
    <s v="CSF"/>
    <s v="APORTES AL SENA"/>
    <n v="13915000"/>
    <n v="0"/>
    <n v="0"/>
    <n v="13915000"/>
    <n v="0"/>
    <n v="7572600"/>
    <n v="6342400"/>
    <n v="7572600"/>
    <n v="7572600"/>
    <n v="7572600"/>
    <n v="7572600"/>
  </r>
  <r>
    <s v="04-03-00-013"/>
    <x v="11"/>
    <s v="A-01-01-03-001-001"/>
    <x v="0"/>
    <s v="01"/>
    <s v="01"/>
    <s v="03"/>
    <s v="001"/>
    <s v="001"/>
    <m/>
    <m/>
    <m/>
    <s v="Nación"/>
    <x v="0"/>
    <s v="CSF"/>
    <s v="SUELDO DE VACACIONES"/>
    <n v="23191560"/>
    <n v="0"/>
    <n v="0"/>
    <n v="23191560"/>
    <n v="0"/>
    <n v="11355219"/>
    <n v="11836341"/>
    <n v="11355219"/>
    <n v="11355219"/>
    <n v="11355219"/>
    <n v="11355219"/>
  </r>
  <r>
    <s v="04-03-00-013"/>
    <x v="11"/>
    <s v="A-01-01-03-001-002"/>
    <x v="0"/>
    <s v="01"/>
    <s v="01"/>
    <s v="03"/>
    <s v="001"/>
    <s v="002"/>
    <m/>
    <m/>
    <m/>
    <s v="Nación"/>
    <x v="0"/>
    <s v="CSF"/>
    <s v="INDEMNIZACIÓN POR VACACIONES"/>
    <n v="0"/>
    <n v="758924"/>
    <n v="0"/>
    <n v="758924"/>
    <n v="0"/>
    <n v="758924"/>
    <n v="0"/>
    <n v="758924"/>
    <n v="758924"/>
    <n v="758924"/>
    <n v="758924"/>
  </r>
  <r>
    <s v="04-03-00-013"/>
    <x v="11"/>
    <s v="A-01-01-03-001-003"/>
    <x v="0"/>
    <s v="01"/>
    <s v="01"/>
    <s v="03"/>
    <s v="001"/>
    <s v="003"/>
    <m/>
    <m/>
    <m/>
    <s v="Nación"/>
    <x v="0"/>
    <s v="CSF"/>
    <s v="BONIFICACIÓN ESPECIAL DE RECREACIÓN"/>
    <n v="1918980"/>
    <n v="0"/>
    <n v="0"/>
    <n v="1918980"/>
    <n v="0"/>
    <n v="1036673"/>
    <n v="882307"/>
    <n v="1036673"/>
    <n v="1036673"/>
    <n v="1036673"/>
    <n v="1036673"/>
  </r>
  <r>
    <s v="04-03-00-013"/>
    <x v="11"/>
    <s v="A-01-01-03-002"/>
    <x v="0"/>
    <s v="01"/>
    <s v="01"/>
    <s v="03"/>
    <s v="002"/>
    <m/>
    <m/>
    <m/>
    <m/>
    <s v="Nación"/>
    <x v="0"/>
    <s v="CSF"/>
    <s v="PRIMA TÉCNICA NO SALARIAL"/>
    <n v="16936290"/>
    <n v="0"/>
    <n v="0"/>
    <n v="16936290"/>
    <n v="0"/>
    <n v="14129802"/>
    <n v="2806488"/>
    <n v="14129802"/>
    <n v="14129802"/>
    <n v="14129802"/>
    <n v="14129802"/>
  </r>
  <r>
    <s v="04-03-00-013"/>
    <x v="11"/>
    <s v="A-01-01-03-016"/>
    <x v="0"/>
    <s v="01"/>
    <s v="01"/>
    <s v="03"/>
    <s v="016"/>
    <m/>
    <m/>
    <m/>
    <m/>
    <s v="Nación"/>
    <x v="0"/>
    <s v="CSF"/>
    <s v="PRIMA DE COORDINACIÓN"/>
    <n v="2697030"/>
    <n v="0"/>
    <n v="0"/>
    <n v="2697030"/>
    <n v="0"/>
    <n v="2667462"/>
    <n v="29568"/>
    <n v="2667462"/>
    <n v="2667462"/>
    <n v="2667462"/>
    <n v="2667462"/>
  </r>
  <r>
    <s v="04-03-00-013"/>
    <x v="11"/>
    <s v="A-02-02-02-006-004"/>
    <x v="0"/>
    <s v="02"/>
    <s v="02"/>
    <s v="02"/>
    <s v="006"/>
    <s v="004"/>
    <m/>
    <m/>
    <m/>
    <s v="Nación"/>
    <x v="0"/>
    <s v="CSF"/>
    <s v="SERVICIOS DE TRANSPORTE DE PASAJEROS"/>
    <n v="0"/>
    <n v="78400"/>
    <n v="0"/>
    <n v="78400"/>
    <n v="0"/>
    <n v="78400"/>
    <n v="0"/>
    <n v="78400"/>
    <n v="78400"/>
    <n v="78400"/>
    <n v="78400"/>
  </r>
  <r>
    <s v="04-03-00-013"/>
    <x v="11"/>
    <s v="A-02-02-02-006-009"/>
    <x v="0"/>
    <s v="02"/>
    <s v="02"/>
    <s v="02"/>
    <s v="006"/>
    <s v="009"/>
    <m/>
    <m/>
    <m/>
    <s v="Nación"/>
    <x v="0"/>
    <s v="CSF"/>
    <s v="SERVICIOS DE DISTRIBUCIÓN DE ELECTRICIDAD, GAS Y AGUA (POR CUENTA PROPIA)"/>
    <n v="58000000"/>
    <n v="0"/>
    <n v="0"/>
    <n v="58000000"/>
    <n v="0"/>
    <n v="58000000"/>
    <n v="0"/>
    <n v="58000000"/>
    <n v="23774664"/>
    <n v="23646556"/>
    <n v="23646556"/>
  </r>
  <r>
    <s v="04-03-00-013"/>
    <x v="11"/>
    <s v="A-02-02-02-007-001"/>
    <x v="0"/>
    <s v="02"/>
    <s v="02"/>
    <s v="02"/>
    <s v="007"/>
    <s v="001"/>
    <m/>
    <m/>
    <m/>
    <s v="Nación"/>
    <x v="0"/>
    <s v="CSF"/>
    <s v="SERVICIOS FINANCIEROS Y SERVICIOS CONEXOS"/>
    <n v="74026204"/>
    <n v="0"/>
    <n v="74026204"/>
    <n v="0"/>
    <n v="0"/>
    <n v="0"/>
    <n v="0"/>
    <n v="0"/>
    <n v="0"/>
    <n v="0"/>
    <n v="0"/>
  </r>
  <r>
    <s v="04-03-00-013"/>
    <x v="11"/>
    <s v="A-02-02-02-007-002"/>
    <x v="0"/>
    <s v="02"/>
    <s v="02"/>
    <s v="02"/>
    <s v="007"/>
    <s v="002"/>
    <m/>
    <m/>
    <m/>
    <s v="Nación"/>
    <x v="0"/>
    <s v="CSF"/>
    <s v="SERVICIOS INMOBILIARIOS"/>
    <n v="0"/>
    <n v="74026204"/>
    <n v="0"/>
    <n v="74026204"/>
    <n v="0"/>
    <n v="74026204"/>
    <n v="0"/>
    <n v="35456664"/>
    <n v="17728332"/>
    <n v="17728332"/>
    <n v="17728332"/>
  </r>
  <r>
    <s v="04-03-00-013"/>
    <x v="11"/>
    <s v="A-02-02-02-007-002"/>
    <x v="0"/>
    <s v="02"/>
    <s v="02"/>
    <s v="02"/>
    <s v="007"/>
    <s v="002"/>
    <m/>
    <m/>
    <m/>
    <s v="Propios"/>
    <x v="1"/>
    <s v="CSF"/>
    <s v="SERVICIOS INMOBILIARIOS"/>
    <n v="0"/>
    <n v="18320000"/>
    <n v="0"/>
    <n v="18320000"/>
    <n v="0"/>
    <n v="18320000"/>
    <n v="0"/>
    <n v="15572000"/>
    <n v="7328000"/>
    <n v="7328000"/>
    <n v="7328000"/>
  </r>
  <r>
    <s v="04-03-00-013"/>
    <x v="11"/>
    <s v="A-02-02-02-008-004"/>
    <x v="0"/>
    <s v="02"/>
    <s v="02"/>
    <s v="02"/>
    <s v="008"/>
    <s v="004"/>
    <m/>
    <m/>
    <m/>
    <s v="Nación"/>
    <x v="0"/>
    <s v="CSF"/>
    <s v="SERVICIOS DE TELECOMUNICACIONES, TRANSMISIÓN Y SUMINISTRO DE INFORMACIÓN"/>
    <n v="800000"/>
    <n v="0"/>
    <n v="0"/>
    <n v="800000"/>
    <n v="0"/>
    <n v="800000"/>
    <n v="0"/>
    <n v="800000"/>
    <n v="315180"/>
    <n v="315180"/>
    <n v="315180"/>
  </r>
  <r>
    <s v="04-03-00-013"/>
    <x v="11"/>
    <s v="A-02-02-02-009-004"/>
    <x v="0"/>
    <s v="02"/>
    <s v="02"/>
    <s v="02"/>
    <s v="009"/>
    <s v="004"/>
    <m/>
    <m/>
    <m/>
    <s v="Nación"/>
    <x v="0"/>
    <s v="CSF"/>
    <s v="SERVICIOS DE ALCANTARILLADO, RECOLECCIÓN, TRATAMIENTO Y DISPOSICIÓN DE DESECHOS Y OTROS SERVICIOS DE SANEAMIENTO AMBIENTAL"/>
    <n v="300000"/>
    <n v="0"/>
    <n v="0"/>
    <n v="300000"/>
    <n v="0"/>
    <n v="300000"/>
    <n v="0"/>
    <n v="300000"/>
    <n v="300000"/>
    <n v="300000"/>
    <n v="300000"/>
  </r>
  <r>
    <s v="04-03-00-013"/>
    <x v="11"/>
    <s v="A-02-02-02-010"/>
    <x v="0"/>
    <s v="02"/>
    <s v="02"/>
    <s v="02"/>
    <s v="010"/>
    <m/>
    <m/>
    <m/>
    <m/>
    <s v="Nación"/>
    <x v="0"/>
    <s v="CSF"/>
    <s v="VIÁTICOS DE LOS FUNCIONARIOS EN COMISIÓN"/>
    <n v="0"/>
    <n v="258320"/>
    <n v="0"/>
    <n v="258320"/>
    <n v="0"/>
    <n v="258320"/>
    <n v="0"/>
    <n v="258320"/>
    <n v="258320"/>
    <n v="258320"/>
    <n v="258320"/>
  </r>
  <r>
    <s v="04-03-00-013"/>
    <x v="11"/>
    <s v="A-03-04-02-012-001"/>
    <x v="0"/>
    <s v="03"/>
    <s v="04"/>
    <s v="02"/>
    <s v="012"/>
    <s v="001"/>
    <m/>
    <m/>
    <m/>
    <s v="Nación"/>
    <x v="0"/>
    <s v="CSF"/>
    <s v="INCAPACIDADES (NO DE PENSIONES)"/>
    <n v="0"/>
    <n v="428285"/>
    <n v="0"/>
    <n v="428285"/>
    <n v="0"/>
    <n v="428285"/>
    <n v="0"/>
    <n v="428285"/>
    <n v="428285"/>
    <n v="428285"/>
    <n v="428285"/>
  </r>
  <r>
    <s v="04-03-00-013"/>
    <x v="11"/>
    <s v="A-08-01-02-001"/>
    <x v="0"/>
    <s v="08"/>
    <s v="01"/>
    <s v="02"/>
    <s v="001"/>
    <m/>
    <m/>
    <m/>
    <m/>
    <s v="Nación"/>
    <x v="0"/>
    <s v="CSF"/>
    <s v="IMPUESTO PREDIAL Y SOBRETASA AMBIENTAL"/>
    <n v="0"/>
    <n v="7517600"/>
    <n v="0"/>
    <n v="7517600"/>
    <n v="0"/>
    <n v="7517600"/>
    <n v="0"/>
    <n v="7517600"/>
    <n v="7517600"/>
    <n v="7517600"/>
    <n v="7517600"/>
  </r>
  <r>
    <s v="04-03-00-013"/>
    <x v="11"/>
    <s v="C-0404-1003-2-0-0404004-02"/>
    <x v="1"/>
    <s v="0404"/>
    <s v="1003"/>
    <s v="2"/>
    <s v="0"/>
    <s v="0404004"/>
    <s v="02"/>
    <m/>
    <m/>
    <s v="Nación"/>
    <x v="0"/>
    <s v="CSF"/>
    <s v="ADQUISICIÓN DE BIENES Y SERVICIOS - SERVICIO DE INFORMACIÓN CATASTRAL - ACTUALIZACIÓN  Y GESTIÓN CATASTRAL  NACIONAL"/>
    <n v="0"/>
    <n v="216366000"/>
    <n v="0"/>
    <n v="216366000"/>
    <n v="0"/>
    <n v="216342060"/>
    <n v="23940"/>
    <n v="216342060"/>
    <n v="70683218"/>
    <n v="70683218"/>
    <n v="64083218"/>
  </r>
  <r>
    <s v="04-03-00-013"/>
    <x v="11"/>
    <s v="C-0404-1003-2-0-0404004-02"/>
    <x v="1"/>
    <s v="0404"/>
    <s v="1003"/>
    <s v="2"/>
    <s v="0"/>
    <s v="0404004"/>
    <s v="02"/>
    <m/>
    <m/>
    <s v="Nación"/>
    <x v="2"/>
    <s v="CSF"/>
    <s v="ADQUISICIÓN DE BIENES Y SERVICIOS - SERVICIO DE INFORMACIÓN CATASTRAL - ACTUALIZACIÓN  Y GESTIÓN CATASTRAL  NACIONAL"/>
    <n v="0"/>
    <n v="90827516"/>
    <n v="0"/>
    <n v="90827516"/>
    <n v="0"/>
    <n v="85713481"/>
    <n v="5114035"/>
    <n v="64509968"/>
    <n v="26529708"/>
    <n v="26529708"/>
    <n v="20245498"/>
  </r>
  <r>
    <s v="04-03-00-013"/>
    <x v="11"/>
    <s v="C-0404-1003-2-0-0404007-02"/>
    <x v="1"/>
    <s v="0404"/>
    <s v="1003"/>
    <s v="2"/>
    <s v="0"/>
    <s v="0404007"/>
    <s v="02"/>
    <m/>
    <m/>
    <s v="Propios"/>
    <x v="1"/>
    <s v="CSF"/>
    <s v="ADQUISICIÓN DE BIENES Y SERVICIOS - SERVICIO DE AVALÚOS - ACTUALIZACIÓN  Y GESTIÓN CATASTRAL  NACIONAL"/>
    <n v="0"/>
    <n v="37450000"/>
    <n v="0"/>
    <n v="37450000"/>
    <n v="0"/>
    <n v="3000000"/>
    <n v="34450000"/>
    <n v="2906679"/>
    <n v="2906679"/>
    <n v="2906679"/>
    <n v="2906679"/>
  </r>
  <r>
    <s v="04-03-00-013"/>
    <x v="11"/>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7483176"/>
    <n v="7483176"/>
    <n v="7483176"/>
  </r>
  <r>
    <s v="04-03-00-013"/>
    <x v="11"/>
    <s v="C-0499-1003-6-0-0499016-02"/>
    <x v="1"/>
    <s v="0499"/>
    <s v="1003"/>
    <s v="6"/>
    <s v="0"/>
    <s v="0499016"/>
    <s v="02"/>
    <m/>
    <m/>
    <s v="Nación"/>
    <x v="0"/>
    <s v="CSF"/>
    <s v="ADQUISICIÓN DE BIENES Y SERVICIOS - SEDES MANTENIDAS - FORTALECIMIENTO DE LA INFRAESTRUCTURA FÍSICA DEL IGAC A NIVEL  NACIONAL"/>
    <n v="0"/>
    <n v="6000000"/>
    <n v="0"/>
    <n v="6000000"/>
    <n v="0"/>
    <n v="6000000"/>
    <n v="0"/>
    <n v="0"/>
    <n v="0"/>
    <n v="0"/>
    <n v="0"/>
  </r>
  <r>
    <s v="04-03-00-014"/>
    <x v="12"/>
    <s v="A-01-01-01-001-001"/>
    <x v="0"/>
    <s v="01"/>
    <s v="01"/>
    <s v="01"/>
    <s v="001"/>
    <s v="001"/>
    <m/>
    <m/>
    <m/>
    <s v="Nación"/>
    <x v="0"/>
    <s v="CSF"/>
    <s v="SUELDO BÁSICO"/>
    <n v="556738000"/>
    <n v="0"/>
    <n v="0"/>
    <n v="556738000"/>
    <n v="0"/>
    <n v="302658223"/>
    <n v="254079777"/>
    <n v="302658223"/>
    <n v="302658223"/>
    <n v="302658223"/>
    <n v="302658223"/>
  </r>
  <r>
    <s v="04-03-00-014"/>
    <x v="12"/>
    <s v="A-01-01-01-001-004"/>
    <x v="0"/>
    <s v="01"/>
    <s v="01"/>
    <s v="01"/>
    <s v="001"/>
    <s v="004"/>
    <m/>
    <m/>
    <m/>
    <s v="Nación"/>
    <x v="0"/>
    <s v="CSF"/>
    <s v="SUBSIDIO DE ALIMENTACIÓN"/>
    <n v="8645000"/>
    <n v="0"/>
    <n v="0"/>
    <n v="8645000"/>
    <n v="0"/>
    <n v="5087342"/>
    <n v="3557658"/>
    <n v="5087342"/>
    <n v="5087342"/>
    <n v="5087342"/>
    <n v="5087342"/>
  </r>
  <r>
    <s v="04-03-00-014"/>
    <x v="12"/>
    <s v="A-01-01-01-001-005"/>
    <x v="0"/>
    <s v="01"/>
    <s v="01"/>
    <s v="01"/>
    <s v="001"/>
    <s v="005"/>
    <m/>
    <m/>
    <m/>
    <s v="Nación"/>
    <x v="0"/>
    <s v="CSF"/>
    <s v="AUXILIO DE TRANSPORTE "/>
    <n v="11133000"/>
    <n v="0"/>
    <n v="0"/>
    <n v="11133000"/>
    <n v="0"/>
    <n v="6815791"/>
    <n v="4317209"/>
    <n v="6815791"/>
    <n v="6815791"/>
    <n v="6815791"/>
    <n v="6815791"/>
  </r>
  <r>
    <s v="04-03-00-014"/>
    <x v="12"/>
    <s v="A-01-01-01-001-006"/>
    <x v="0"/>
    <s v="01"/>
    <s v="01"/>
    <s v="01"/>
    <s v="001"/>
    <s v="006"/>
    <m/>
    <m/>
    <m/>
    <s v="Nación"/>
    <x v="0"/>
    <s v="CSF"/>
    <s v="PRIMA DE SERVICIO"/>
    <n v="51977000"/>
    <n v="18246735"/>
    <n v="10740950"/>
    <n v="59482785"/>
    <n v="0"/>
    <n v="59482785"/>
    <n v="0"/>
    <n v="59482785"/>
    <n v="59482785"/>
    <n v="59482785"/>
    <n v="59482785"/>
  </r>
  <r>
    <s v="04-03-00-014"/>
    <x v="12"/>
    <s v="A-01-01-01-001-007"/>
    <x v="0"/>
    <s v="01"/>
    <s v="01"/>
    <s v="01"/>
    <s v="001"/>
    <s v="007"/>
    <m/>
    <m/>
    <m/>
    <s v="Nación"/>
    <x v="0"/>
    <s v="CSF"/>
    <s v="BONIFICACIÓN POR SERVICIOS PRESTADOS"/>
    <n v="18937000"/>
    <n v="0"/>
    <n v="0"/>
    <n v="18937000"/>
    <n v="0"/>
    <n v="12087154"/>
    <n v="6849846"/>
    <n v="12087154"/>
    <n v="12087154"/>
    <n v="12087154"/>
    <n v="12087154"/>
  </r>
  <r>
    <s v="04-03-00-014"/>
    <x v="12"/>
    <s v="A-01-01-01-001-009"/>
    <x v="0"/>
    <s v="01"/>
    <s v="01"/>
    <s v="01"/>
    <s v="001"/>
    <s v="009"/>
    <m/>
    <m/>
    <m/>
    <s v="Nación"/>
    <x v="0"/>
    <s v="CSF"/>
    <s v="PRIMA DE NAVIDAD"/>
    <n v="67620000"/>
    <n v="0"/>
    <n v="0"/>
    <n v="67620000"/>
    <n v="0"/>
    <n v="0"/>
    <n v="67620000"/>
    <n v="0"/>
    <n v="0"/>
    <n v="0"/>
    <n v="0"/>
  </r>
  <r>
    <s v="04-03-00-014"/>
    <x v="12"/>
    <s v="A-01-01-01-001-010"/>
    <x v="0"/>
    <s v="01"/>
    <s v="01"/>
    <s v="01"/>
    <s v="001"/>
    <s v="010"/>
    <m/>
    <m/>
    <m/>
    <s v="Nación"/>
    <x v="0"/>
    <s v="CSF"/>
    <s v="PRIMA DE VACACIONES"/>
    <n v="26408000"/>
    <n v="0"/>
    <n v="0"/>
    <n v="26408000"/>
    <n v="0"/>
    <n v="17141694"/>
    <n v="9266306"/>
    <n v="17141694"/>
    <n v="17141694"/>
    <n v="17141694"/>
    <n v="17141694"/>
  </r>
  <r>
    <s v="04-03-00-014"/>
    <x v="12"/>
    <s v="A-01-01-02-001"/>
    <x v="0"/>
    <s v="01"/>
    <s v="01"/>
    <s v="02"/>
    <s v="001"/>
    <m/>
    <m/>
    <m/>
    <m/>
    <s v="Nación"/>
    <x v="0"/>
    <s v="CSF"/>
    <s v="PENSIONES"/>
    <n v="72347000"/>
    <n v="0"/>
    <n v="0"/>
    <n v="72347000"/>
    <n v="0"/>
    <n v="36421500"/>
    <n v="35925500"/>
    <n v="36421500"/>
    <n v="36421500"/>
    <n v="36421500"/>
    <n v="36421500"/>
  </r>
  <r>
    <s v="04-03-00-014"/>
    <x v="12"/>
    <s v="A-01-01-02-002"/>
    <x v="0"/>
    <s v="01"/>
    <s v="01"/>
    <s v="02"/>
    <s v="002"/>
    <m/>
    <m/>
    <m/>
    <m/>
    <s v="Nación"/>
    <x v="0"/>
    <s v="CSF"/>
    <s v="SALUD"/>
    <n v="51248000"/>
    <n v="0"/>
    <n v="0"/>
    <n v="51248000"/>
    <n v="0"/>
    <n v="29655400"/>
    <n v="21592600"/>
    <n v="29655400"/>
    <n v="29655400"/>
    <n v="29655400"/>
    <n v="29655400"/>
  </r>
  <r>
    <s v="04-03-00-014"/>
    <x v="12"/>
    <s v="A-01-01-02-004"/>
    <x v="0"/>
    <s v="01"/>
    <s v="01"/>
    <s v="02"/>
    <s v="004"/>
    <m/>
    <m/>
    <m/>
    <m/>
    <s v="Nación"/>
    <x v="0"/>
    <s v="CSF"/>
    <s v="CAJAS DE COMPENSACIÓN FAMILIAR"/>
    <n v="35456000"/>
    <n v="0"/>
    <n v="0"/>
    <n v="35456000"/>
    <n v="0"/>
    <n v="17383000"/>
    <n v="18073000"/>
    <n v="17383000"/>
    <n v="17383000"/>
    <n v="17383000"/>
    <n v="17383000"/>
  </r>
  <r>
    <s v="04-03-00-014"/>
    <x v="12"/>
    <s v="A-01-01-02-005"/>
    <x v="0"/>
    <s v="01"/>
    <s v="01"/>
    <s v="02"/>
    <s v="005"/>
    <m/>
    <m/>
    <m/>
    <m/>
    <s v="Nación"/>
    <x v="0"/>
    <s v="CSF"/>
    <s v="APORTES GENERALES AL SISTEMA DE RIESGOS LABORALES"/>
    <n v="7483000"/>
    <n v="0"/>
    <n v="0"/>
    <n v="7483000"/>
    <n v="0"/>
    <n v="4009100"/>
    <n v="3473900"/>
    <n v="4009100"/>
    <n v="4009100"/>
    <n v="4009100"/>
    <n v="4009100"/>
  </r>
  <r>
    <s v="04-03-00-014"/>
    <x v="12"/>
    <s v="A-01-01-02-006"/>
    <x v="0"/>
    <s v="01"/>
    <s v="01"/>
    <s v="02"/>
    <s v="006"/>
    <m/>
    <m/>
    <m/>
    <m/>
    <s v="Nación"/>
    <x v="0"/>
    <s v="CSF"/>
    <s v="APORTES AL ICBF"/>
    <n v="26595000"/>
    <n v="0"/>
    <n v="0"/>
    <n v="26595000"/>
    <n v="0"/>
    <n v="13040300"/>
    <n v="13554700"/>
    <n v="13040300"/>
    <n v="13040300"/>
    <n v="13040300"/>
    <n v="13040300"/>
  </r>
  <r>
    <s v="04-03-00-014"/>
    <x v="12"/>
    <s v="A-01-01-02-007"/>
    <x v="0"/>
    <s v="01"/>
    <s v="01"/>
    <s v="02"/>
    <s v="007"/>
    <m/>
    <m/>
    <m/>
    <m/>
    <s v="Nación"/>
    <x v="0"/>
    <s v="CSF"/>
    <s v="APORTES AL SENA"/>
    <n v="17734000"/>
    <n v="0"/>
    <n v="0"/>
    <n v="17734000"/>
    <n v="0"/>
    <n v="8695500"/>
    <n v="9038500"/>
    <n v="8695500"/>
    <n v="8695500"/>
    <n v="8695500"/>
    <n v="8695500"/>
  </r>
  <r>
    <s v="04-03-00-014"/>
    <x v="12"/>
    <s v="A-01-01-03-001-001"/>
    <x v="0"/>
    <s v="01"/>
    <s v="01"/>
    <s v="03"/>
    <s v="001"/>
    <s v="001"/>
    <m/>
    <m/>
    <m/>
    <s v="Nación"/>
    <x v="0"/>
    <s v="CSF"/>
    <s v="SUELDO DE VACACIONES"/>
    <n v="17133480"/>
    <n v="4000000"/>
    <n v="0"/>
    <n v="21133480"/>
    <n v="0"/>
    <n v="17346846"/>
    <n v="3786634"/>
    <n v="17346846"/>
    <n v="17346846"/>
    <n v="17346846"/>
    <n v="17346846"/>
  </r>
  <r>
    <s v="04-03-00-014"/>
    <x v="12"/>
    <s v="A-01-01-03-001-002"/>
    <x v="0"/>
    <s v="01"/>
    <s v="01"/>
    <s v="03"/>
    <s v="001"/>
    <s v="002"/>
    <m/>
    <m/>
    <m/>
    <s v="Nación"/>
    <x v="0"/>
    <s v="CSF"/>
    <s v="INDEMNIZACIÓN POR VACACIONES"/>
    <n v="0"/>
    <n v="2003354"/>
    <n v="0"/>
    <n v="2003354"/>
    <n v="0"/>
    <n v="2003354"/>
    <n v="0"/>
    <n v="2003354"/>
    <n v="2003354"/>
    <n v="2003354"/>
    <n v="2003354"/>
  </r>
  <r>
    <s v="04-03-00-014"/>
    <x v="12"/>
    <s v="A-01-01-03-001-003"/>
    <x v="0"/>
    <s v="01"/>
    <s v="01"/>
    <s v="03"/>
    <s v="001"/>
    <s v="003"/>
    <m/>
    <m/>
    <m/>
    <s v="Nación"/>
    <x v="0"/>
    <s v="CSF"/>
    <s v="BONIFICACIÓN ESPECIAL DE RECREACIÓN"/>
    <n v="1376550"/>
    <n v="500000"/>
    <n v="0"/>
    <n v="1876550"/>
    <n v="0"/>
    <n v="1553022"/>
    <n v="323528"/>
    <n v="1553022"/>
    <n v="1553022"/>
    <n v="1553022"/>
    <n v="1553022"/>
  </r>
  <r>
    <s v="04-03-00-014"/>
    <x v="12"/>
    <s v="A-01-01-03-002"/>
    <x v="0"/>
    <s v="01"/>
    <s v="01"/>
    <s v="03"/>
    <s v="002"/>
    <m/>
    <m/>
    <m/>
    <m/>
    <s v="Nación"/>
    <x v="0"/>
    <s v="CSF"/>
    <s v="PRIMA TÉCNICA NO SALARIAL"/>
    <n v="16936290"/>
    <n v="0"/>
    <n v="0"/>
    <n v="16936290"/>
    <n v="0"/>
    <n v="14129802"/>
    <n v="2806488"/>
    <n v="14129802"/>
    <n v="14129802"/>
    <n v="14129802"/>
    <n v="14129802"/>
  </r>
  <r>
    <s v="04-03-00-014"/>
    <x v="12"/>
    <s v="A-02-02-02-006-004"/>
    <x v="0"/>
    <s v="02"/>
    <s v="02"/>
    <s v="02"/>
    <s v="006"/>
    <s v="004"/>
    <m/>
    <m/>
    <m/>
    <s v="Nación"/>
    <x v="0"/>
    <s v="CSF"/>
    <s v="SERVICIOS DE TRANSPORTE DE PASAJEROS"/>
    <n v="0"/>
    <n v="70000"/>
    <n v="0"/>
    <n v="70000"/>
    <n v="0"/>
    <n v="70000"/>
    <n v="0"/>
    <n v="70000"/>
    <n v="70000"/>
    <n v="70000"/>
    <n v="70000"/>
  </r>
  <r>
    <s v="04-03-00-014"/>
    <x v="12"/>
    <s v="A-02-02-02-006-004"/>
    <x v="0"/>
    <s v="02"/>
    <s v="02"/>
    <s v="02"/>
    <s v="006"/>
    <s v="004"/>
    <m/>
    <m/>
    <m/>
    <s v="Propios"/>
    <x v="1"/>
    <s v="CSF"/>
    <s v="SERVICIOS DE TRANSPORTE DE PASAJEROS"/>
    <n v="0"/>
    <n v="60000"/>
    <n v="60000"/>
    <n v="0"/>
    <n v="0"/>
    <n v="0"/>
    <n v="0"/>
    <n v="0"/>
    <n v="0"/>
    <n v="0"/>
    <n v="0"/>
  </r>
  <r>
    <s v="04-03-00-014"/>
    <x v="12"/>
    <s v="A-02-02-02-006-009"/>
    <x v="0"/>
    <s v="02"/>
    <s v="02"/>
    <s v="02"/>
    <s v="006"/>
    <s v="009"/>
    <m/>
    <m/>
    <m/>
    <s v="Nación"/>
    <x v="0"/>
    <s v="CSF"/>
    <s v="SERVICIOS DE DISTRIBUCIÓN DE ELECTRICIDAD, GAS Y AGUA (POR CUENTA PROPIA)"/>
    <n v="45000000"/>
    <n v="0"/>
    <n v="0"/>
    <n v="45000000"/>
    <n v="0"/>
    <n v="45000000"/>
    <n v="0"/>
    <n v="20433201"/>
    <n v="20433201"/>
    <n v="20433201"/>
    <n v="20433201"/>
  </r>
  <r>
    <s v="04-03-00-014"/>
    <x v="12"/>
    <s v="A-02-02-02-007-001"/>
    <x v="0"/>
    <s v="02"/>
    <s v="02"/>
    <s v="02"/>
    <s v="007"/>
    <s v="001"/>
    <m/>
    <m/>
    <m/>
    <s v="Nación"/>
    <x v="0"/>
    <s v="CSF"/>
    <s v="SERVICIOS FINANCIEROS Y SERVICIOS CONEXOS"/>
    <n v="22975584"/>
    <n v="0"/>
    <n v="22975584"/>
    <n v="0"/>
    <n v="0"/>
    <n v="0"/>
    <n v="0"/>
    <n v="0"/>
    <n v="0"/>
    <n v="0"/>
    <n v="0"/>
  </r>
  <r>
    <s v="04-03-00-014"/>
    <x v="12"/>
    <s v="A-02-02-02-007-002"/>
    <x v="0"/>
    <s v="02"/>
    <s v="02"/>
    <s v="02"/>
    <s v="007"/>
    <s v="002"/>
    <m/>
    <m/>
    <m/>
    <s v="Nación"/>
    <x v="0"/>
    <s v="CSF"/>
    <s v="SERVICIOS INMOBILIARIOS"/>
    <n v="22975584"/>
    <n v="0"/>
    <n v="0"/>
    <n v="22975584"/>
    <n v="0"/>
    <n v="22975584"/>
    <n v="0"/>
    <n v="11487792"/>
    <n v="11487792"/>
    <n v="11487792"/>
    <n v="11487792"/>
  </r>
  <r>
    <s v="04-03-00-014"/>
    <x v="12"/>
    <s v="A-02-02-02-008-004"/>
    <x v="0"/>
    <s v="02"/>
    <s v="02"/>
    <s v="02"/>
    <s v="008"/>
    <s v="004"/>
    <m/>
    <m/>
    <m/>
    <s v="Nación"/>
    <x v="0"/>
    <s v="CSF"/>
    <s v="SERVICIOS DE TELECOMUNICACIONES, TRANSMISIÓN Y SUMINISTRO DE INFORMACIÓN"/>
    <n v="1900000"/>
    <n v="0"/>
    <n v="0"/>
    <n v="1900000"/>
    <n v="0"/>
    <n v="1900000"/>
    <n v="0"/>
    <n v="1366732"/>
    <n v="1366732"/>
    <n v="1366732"/>
    <n v="1366732"/>
  </r>
  <r>
    <s v="04-03-00-014"/>
    <x v="12"/>
    <s v="A-02-02-02-009-004"/>
    <x v="0"/>
    <s v="02"/>
    <s v="02"/>
    <s v="02"/>
    <s v="009"/>
    <s v="004"/>
    <m/>
    <m/>
    <m/>
    <s v="Nación"/>
    <x v="0"/>
    <s v="CSF"/>
    <s v="SERVICIOS DE ALCANTARILLADO, RECOLECCIÓN, TRATAMIENTO Y DISPOSICIÓN DE DESECHOS Y OTROS SERVICIOS DE SANEAMIENTO AMBIENTAL"/>
    <n v="4200000"/>
    <n v="0"/>
    <n v="0"/>
    <n v="4200000"/>
    <n v="0"/>
    <n v="4200000"/>
    <n v="0"/>
    <n v="2874075"/>
    <n v="2874075"/>
    <n v="2874075"/>
    <n v="2874075"/>
  </r>
  <r>
    <s v="04-03-00-014"/>
    <x v="12"/>
    <s v="A-02-02-02-010"/>
    <x v="0"/>
    <s v="02"/>
    <s v="02"/>
    <s v="02"/>
    <s v="010"/>
    <m/>
    <m/>
    <m/>
    <m/>
    <s v="Nación"/>
    <x v="0"/>
    <s v="CSF"/>
    <s v="VIÁTICOS DE LOS FUNCIONARIOS EN COMISIÓN"/>
    <n v="0"/>
    <n v="258320"/>
    <n v="0"/>
    <n v="258320"/>
    <n v="0"/>
    <n v="258320"/>
    <n v="0"/>
    <n v="258320"/>
    <n v="258320"/>
    <n v="258320"/>
    <n v="258320"/>
  </r>
  <r>
    <s v="04-03-00-014"/>
    <x v="12"/>
    <s v="A-08-01-02-001"/>
    <x v="0"/>
    <s v="08"/>
    <s v="01"/>
    <s v="02"/>
    <s v="001"/>
    <m/>
    <m/>
    <m/>
    <m/>
    <s v="Nación"/>
    <x v="0"/>
    <s v="CSF"/>
    <s v="IMPUESTO PREDIAL Y SOBRETASA AMBIENTAL"/>
    <n v="0"/>
    <n v="7473663"/>
    <n v="0"/>
    <n v="7473663"/>
    <n v="0"/>
    <n v="7473663"/>
    <n v="0"/>
    <n v="7473663"/>
    <n v="7473663"/>
    <n v="7473663"/>
    <n v="7473663"/>
  </r>
  <r>
    <s v="04-03-00-014"/>
    <x v="12"/>
    <s v="A-08-01-02-003"/>
    <x v="0"/>
    <s v="08"/>
    <s v="01"/>
    <s v="02"/>
    <s v="003"/>
    <m/>
    <m/>
    <m/>
    <m/>
    <s v="Propios"/>
    <x v="1"/>
    <s v="CSF"/>
    <s v="IMPUESTO DE INDUSTRIA Y COMERCIO"/>
    <n v="0"/>
    <n v="14705000"/>
    <n v="0"/>
    <n v="14705000"/>
    <n v="0"/>
    <n v="14705000"/>
    <n v="0"/>
    <n v="14705000"/>
    <n v="14705000"/>
    <n v="14705000"/>
    <n v="14705000"/>
  </r>
  <r>
    <s v="04-03-00-014"/>
    <x v="12"/>
    <s v="C-0404-1003-2-0-0404004-02"/>
    <x v="1"/>
    <s v="0404"/>
    <s v="1003"/>
    <s v="2"/>
    <s v="0"/>
    <s v="0404004"/>
    <s v="02"/>
    <m/>
    <m/>
    <s v="Nación"/>
    <x v="0"/>
    <s v="CSF"/>
    <s v="ADQUISICIÓN DE BIENES Y SERVICIOS - SERVICIO DE INFORMACIÓN CATASTRAL - ACTUALIZACIÓN  Y GESTIÓN CATASTRAL  NACIONAL"/>
    <n v="0"/>
    <n v="248103853"/>
    <n v="0"/>
    <n v="248103853"/>
    <n v="0"/>
    <n v="247663294"/>
    <n v="440559"/>
    <n v="242763244"/>
    <n v="93019163"/>
    <n v="63364273"/>
    <n v="60684144"/>
  </r>
  <r>
    <s v="04-03-00-014"/>
    <x v="12"/>
    <s v="C-0404-1003-2-0-0404004-02"/>
    <x v="1"/>
    <s v="0404"/>
    <s v="1003"/>
    <s v="2"/>
    <s v="0"/>
    <s v="0404004"/>
    <s v="02"/>
    <m/>
    <m/>
    <s v="Nación"/>
    <x v="2"/>
    <s v="CSF"/>
    <s v="ADQUISICIÓN DE BIENES Y SERVICIOS - SERVICIO DE INFORMACIÓN CATASTRAL - ACTUALIZACIÓN  Y GESTIÓN CATASTRAL  NACIONAL"/>
    <n v="0"/>
    <n v="274293803"/>
    <n v="0"/>
    <n v="274293803"/>
    <n v="0"/>
    <n v="274293803"/>
    <n v="0"/>
    <n v="162663785"/>
    <n v="29200121"/>
    <n v="21264219"/>
    <n v="21264219"/>
  </r>
  <r>
    <s v="04-03-00-014"/>
    <x v="12"/>
    <s v="C-0404-1003-2-0-0404007-02"/>
    <x v="1"/>
    <s v="0404"/>
    <s v="1003"/>
    <s v="2"/>
    <s v="0"/>
    <s v="0404007"/>
    <s v="02"/>
    <m/>
    <m/>
    <s v="Propios"/>
    <x v="1"/>
    <s v="CSF"/>
    <s v="ADQUISICIÓN DE BIENES Y SERVICIOS - SERVICIO DE AVALÚOS - ACTUALIZACIÓN  Y GESTIÓN CATASTRAL  NACIONAL"/>
    <n v="0"/>
    <n v="34807890"/>
    <n v="0"/>
    <n v="34807890"/>
    <n v="0"/>
    <n v="34807890"/>
    <n v="0"/>
    <n v="28273680"/>
    <n v="2709561"/>
    <n v="2709561"/>
    <n v="2709561"/>
  </r>
  <r>
    <s v="04-03-00-014"/>
    <x v="1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1236040"/>
    <n v="0"/>
    <n v="0"/>
    <n v="0"/>
  </r>
  <r>
    <s v="04-03-00-014"/>
    <x v="12"/>
    <s v="C-0499-1003-6-0-0499011-02"/>
    <x v="1"/>
    <s v="0499"/>
    <s v="1003"/>
    <s v="6"/>
    <s v="0"/>
    <s v="0499011"/>
    <s v="02"/>
    <m/>
    <m/>
    <s v="Nación"/>
    <x v="0"/>
    <s v="CSF"/>
    <s v="ADQUISICIÓN DE BIENES Y SERVICIOS - SEDES ADECUADAS - FORTALECIMIENTO DE LA INFRAESTRUCTURA FÍSICA DEL IGAC A NIVEL  NACIONAL"/>
    <n v="0"/>
    <n v="60904750"/>
    <n v="0"/>
    <n v="60904750"/>
    <n v="0"/>
    <n v="60904750"/>
    <n v="0"/>
    <n v="60904750"/>
    <n v="37622850"/>
    <n v="37622850"/>
    <n v="25081900"/>
  </r>
  <r>
    <s v="04-03-00-015"/>
    <x v="13"/>
    <s v="A-01-01-01-001-001"/>
    <x v="0"/>
    <s v="01"/>
    <s v="01"/>
    <s v="01"/>
    <s v="001"/>
    <s v="001"/>
    <m/>
    <m/>
    <m/>
    <s v="Nación"/>
    <x v="0"/>
    <s v="CSF"/>
    <s v="SUELDO BÁSICO"/>
    <n v="620093000"/>
    <n v="0"/>
    <n v="0"/>
    <n v="620093000"/>
    <n v="0"/>
    <n v="315800018"/>
    <n v="304292982"/>
    <n v="315800018"/>
    <n v="315800018"/>
    <n v="315800018"/>
    <n v="315800018"/>
  </r>
  <r>
    <s v="04-03-00-015"/>
    <x v="13"/>
    <s v="A-01-01-01-001-004"/>
    <x v="0"/>
    <s v="01"/>
    <s v="01"/>
    <s v="01"/>
    <s v="001"/>
    <s v="004"/>
    <m/>
    <m/>
    <m/>
    <s v="Nación"/>
    <x v="0"/>
    <s v="CSF"/>
    <s v="SUBSIDIO DE ALIMENTACIÓN"/>
    <n v="14875000"/>
    <n v="0"/>
    <n v="0"/>
    <n v="14875000"/>
    <n v="0"/>
    <n v="8304431"/>
    <n v="6570569"/>
    <n v="8304431"/>
    <n v="8304431"/>
    <n v="8304431"/>
    <n v="8304431"/>
  </r>
  <r>
    <s v="04-03-00-015"/>
    <x v="13"/>
    <s v="A-01-01-01-001-005"/>
    <x v="0"/>
    <s v="01"/>
    <s v="01"/>
    <s v="01"/>
    <s v="001"/>
    <s v="005"/>
    <m/>
    <m/>
    <m/>
    <s v="Nación"/>
    <x v="0"/>
    <s v="CSF"/>
    <s v="AUXILIO DE TRANSPORTE "/>
    <n v="20622000"/>
    <n v="0"/>
    <n v="0"/>
    <n v="20622000"/>
    <n v="0"/>
    <n v="12304766"/>
    <n v="8317234"/>
    <n v="12304766"/>
    <n v="12304766"/>
    <n v="12304766"/>
    <n v="12304766"/>
  </r>
  <r>
    <s v="04-03-00-015"/>
    <x v="13"/>
    <s v="A-01-01-01-001-006"/>
    <x v="0"/>
    <s v="01"/>
    <s v="01"/>
    <s v="01"/>
    <s v="001"/>
    <s v="006"/>
    <m/>
    <m/>
    <m/>
    <s v="Nación"/>
    <x v="0"/>
    <s v="CSF"/>
    <s v="PRIMA DE SERVICIO"/>
    <n v="57556000"/>
    <n v="5466467"/>
    <n v="0"/>
    <n v="63022467"/>
    <n v="0"/>
    <n v="63022467"/>
    <n v="0"/>
    <n v="63022467"/>
    <n v="63022467"/>
    <n v="63022467"/>
    <n v="63022467"/>
  </r>
  <r>
    <s v="04-03-00-015"/>
    <x v="13"/>
    <s v="A-01-01-01-001-007"/>
    <x v="0"/>
    <s v="01"/>
    <s v="01"/>
    <s v="01"/>
    <s v="001"/>
    <s v="007"/>
    <m/>
    <m/>
    <m/>
    <s v="Nación"/>
    <x v="0"/>
    <s v="CSF"/>
    <s v="BONIFICACIÓN POR SERVICIOS PRESTADOS"/>
    <n v="22118000"/>
    <n v="0"/>
    <n v="0"/>
    <n v="22118000"/>
    <n v="0"/>
    <n v="12366136"/>
    <n v="9751864"/>
    <n v="12366136"/>
    <n v="12366136"/>
    <n v="12366136"/>
    <n v="12366136"/>
  </r>
  <r>
    <s v="04-03-00-015"/>
    <x v="13"/>
    <s v="A-01-01-01-001-009"/>
    <x v="0"/>
    <s v="01"/>
    <s v="01"/>
    <s v="01"/>
    <s v="001"/>
    <s v="009"/>
    <m/>
    <m/>
    <m/>
    <s v="Nación"/>
    <x v="0"/>
    <s v="CSF"/>
    <s v="PRIMA DE NAVIDAD"/>
    <n v="77639000"/>
    <n v="0"/>
    <n v="0"/>
    <n v="77639000"/>
    <n v="0"/>
    <n v="0"/>
    <n v="77639000"/>
    <n v="0"/>
    <n v="0"/>
    <n v="0"/>
    <n v="0"/>
  </r>
  <r>
    <s v="04-03-00-015"/>
    <x v="13"/>
    <s v="A-01-01-01-001-010"/>
    <x v="0"/>
    <s v="01"/>
    <s v="01"/>
    <s v="01"/>
    <s v="001"/>
    <s v="010"/>
    <m/>
    <m/>
    <m/>
    <s v="Nación"/>
    <x v="0"/>
    <s v="CSF"/>
    <s v="PRIMA DE VACACIONES"/>
    <n v="35416000"/>
    <n v="0"/>
    <n v="0"/>
    <n v="35416000"/>
    <n v="0"/>
    <n v="18934958"/>
    <n v="16481042"/>
    <n v="18934958"/>
    <n v="18934958"/>
    <n v="18934958"/>
    <n v="18934958"/>
  </r>
  <r>
    <s v="04-03-00-015"/>
    <x v="13"/>
    <s v="A-01-01-02-001"/>
    <x v="0"/>
    <s v="01"/>
    <s v="01"/>
    <s v="02"/>
    <s v="001"/>
    <m/>
    <m/>
    <m/>
    <m/>
    <s v="Nación"/>
    <x v="0"/>
    <s v="CSF"/>
    <s v="PENSIONES"/>
    <n v="80399000"/>
    <n v="0"/>
    <n v="0"/>
    <n v="80399000"/>
    <n v="0"/>
    <n v="36023800"/>
    <n v="44375200"/>
    <n v="36023800"/>
    <n v="36023800"/>
    <n v="36023800"/>
    <n v="36023800"/>
  </r>
  <r>
    <s v="04-03-00-015"/>
    <x v="13"/>
    <s v="A-01-01-02-002"/>
    <x v="0"/>
    <s v="01"/>
    <s v="01"/>
    <s v="02"/>
    <s v="002"/>
    <m/>
    <m/>
    <m/>
    <m/>
    <s v="Nación"/>
    <x v="0"/>
    <s v="CSF"/>
    <s v="SALUD"/>
    <n v="56953000"/>
    <n v="0"/>
    <n v="0"/>
    <n v="56953000"/>
    <n v="0"/>
    <n v="29456900"/>
    <n v="27496100"/>
    <n v="29456900"/>
    <n v="29456900"/>
    <n v="29456900"/>
    <n v="29456900"/>
  </r>
  <r>
    <s v="04-03-00-015"/>
    <x v="13"/>
    <s v="A-01-01-02-004"/>
    <x v="0"/>
    <s v="01"/>
    <s v="01"/>
    <s v="02"/>
    <s v="004"/>
    <m/>
    <m/>
    <m/>
    <m/>
    <s v="Nación"/>
    <x v="0"/>
    <s v="CSF"/>
    <s v="CAJAS DE COMPENSACIÓN FAMILIAR"/>
    <n v="35700000"/>
    <n v="0"/>
    <n v="0"/>
    <n v="35700000"/>
    <n v="0"/>
    <n v="17857000"/>
    <n v="17843000"/>
    <n v="17857000"/>
    <n v="17857000"/>
    <n v="17857000"/>
    <n v="17857000"/>
  </r>
  <r>
    <s v="04-03-00-015"/>
    <x v="13"/>
    <s v="A-01-01-02-005"/>
    <x v="0"/>
    <s v="01"/>
    <s v="01"/>
    <s v="02"/>
    <s v="005"/>
    <m/>
    <m/>
    <m/>
    <m/>
    <s v="Nación"/>
    <x v="0"/>
    <s v="CSF"/>
    <s v="APORTES GENERALES AL SISTEMA DE RIESGOS LABORALES"/>
    <n v="9192000"/>
    <n v="0"/>
    <n v="0"/>
    <n v="9192000"/>
    <n v="0"/>
    <n v="5065300"/>
    <n v="4126700"/>
    <n v="5065300"/>
    <n v="5065300"/>
    <n v="5065300"/>
    <n v="5065300"/>
  </r>
  <r>
    <s v="04-03-00-015"/>
    <x v="13"/>
    <s v="A-01-01-02-006"/>
    <x v="0"/>
    <s v="01"/>
    <s v="01"/>
    <s v="02"/>
    <s v="006"/>
    <m/>
    <m/>
    <m/>
    <m/>
    <s v="Nación"/>
    <x v="0"/>
    <s v="CSF"/>
    <s v="APORTES AL ICBF"/>
    <n v="26780000"/>
    <n v="0"/>
    <n v="0"/>
    <n v="26780000"/>
    <n v="0"/>
    <n v="13396300"/>
    <n v="13383700"/>
    <n v="13396300"/>
    <n v="13396300"/>
    <n v="13396300"/>
    <n v="13396300"/>
  </r>
  <r>
    <s v="04-03-00-015"/>
    <x v="13"/>
    <s v="A-01-01-02-007"/>
    <x v="0"/>
    <s v="01"/>
    <s v="01"/>
    <s v="02"/>
    <s v="007"/>
    <m/>
    <m/>
    <m/>
    <m/>
    <s v="Nación"/>
    <x v="0"/>
    <s v="CSF"/>
    <s v="APORTES AL SENA"/>
    <n v="17857000"/>
    <n v="0"/>
    <n v="0"/>
    <n v="17857000"/>
    <n v="0"/>
    <n v="8933100"/>
    <n v="8923900"/>
    <n v="8933100"/>
    <n v="8933100"/>
    <n v="8933100"/>
    <n v="8933100"/>
  </r>
  <r>
    <s v="04-03-00-015"/>
    <x v="13"/>
    <s v="A-01-01-03-001-001"/>
    <x v="0"/>
    <s v="01"/>
    <s v="01"/>
    <s v="03"/>
    <s v="001"/>
    <s v="001"/>
    <m/>
    <m/>
    <m/>
    <s v="Nación"/>
    <x v="0"/>
    <s v="CSF"/>
    <s v="SUELDO DE VACACIONES"/>
    <n v="22646610"/>
    <n v="0"/>
    <n v="0"/>
    <n v="22646610"/>
    <n v="0"/>
    <n v="14567945"/>
    <n v="8078665"/>
    <n v="14567945"/>
    <n v="14567945"/>
    <n v="14567945"/>
    <n v="14567945"/>
  </r>
  <r>
    <s v="04-03-00-015"/>
    <x v="13"/>
    <s v="A-01-01-03-001-002"/>
    <x v="0"/>
    <s v="01"/>
    <s v="01"/>
    <s v="03"/>
    <s v="001"/>
    <s v="002"/>
    <m/>
    <m/>
    <m/>
    <s v="Nación"/>
    <x v="0"/>
    <s v="CSF"/>
    <s v="INDEMNIZACIÓN POR VACACIONES"/>
    <n v="0"/>
    <n v="10775192"/>
    <n v="0"/>
    <n v="10775192"/>
    <n v="0"/>
    <n v="8325796"/>
    <n v="2449396"/>
    <n v="8325796"/>
    <n v="8325796"/>
    <n v="8325796"/>
    <n v="8325796"/>
  </r>
  <r>
    <s v="04-03-00-015"/>
    <x v="13"/>
    <s v="A-01-01-03-001-003"/>
    <x v="0"/>
    <s v="01"/>
    <s v="01"/>
    <s v="03"/>
    <s v="001"/>
    <s v="003"/>
    <m/>
    <m/>
    <m/>
    <s v="Nación"/>
    <x v="0"/>
    <s v="CSF"/>
    <s v="BONIFICACIÓN ESPECIAL DE RECREACIÓN"/>
    <n v="1823850"/>
    <n v="0"/>
    <n v="0"/>
    <n v="1823850"/>
    <n v="0"/>
    <n v="1782378"/>
    <n v="41472"/>
    <n v="1782378"/>
    <n v="1782378"/>
    <n v="1782378"/>
    <n v="1782378"/>
  </r>
  <r>
    <s v="04-03-00-015"/>
    <x v="13"/>
    <s v="A-01-01-03-002"/>
    <x v="0"/>
    <s v="01"/>
    <s v="01"/>
    <s v="03"/>
    <s v="002"/>
    <m/>
    <m/>
    <m/>
    <m/>
    <s v="Nación"/>
    <x v="0"/>
    <s v="CSF"/>
    <s v="PRIMA TÉCNICA NO SALARIAL"/>
    <n v="16936290"/>
    <n v="0"/>
    <n v="0"/>
    <n v="16936290"/>
    <n v="0"/>
    <n v="14129802"/>
    <n v="2806488"/>
    <n v="14129802"/>
    <n v="14129802"/>
    <n v="14129802"/>
    <n v="14129802"/>
  </r>
  <r>
    <s v="04-03-00-015"/>
    <x v="13"/>
    <s v="A-02-02-01-003-003"/>
    <x v="0"/>
    <s v="02"/>
    <s v="02"/>
    <s v="01"/>
    <s v="003"/>
    <s v="003"/>
    <m/>
    <m/>
    <m/>
    <s v="Nación"/>
    <x v="0"/>
    <s v="CSF"/>
    <s v="PRODUCTOS DE HORNOS DE COQUE; PRODUCTOS DE REFINACIÓN DE PETRÓLEO Y COMBUSTIBLE NUCLEAR"/>
    <n v="0"/>
    <n v="900000"/>
    <n v="0"/>
    <n v="900000"/>
    <n v="0"/>
    <n v="900000"/>
    <n v="0"/>
    <n v="0"/>
    <n v="0"/>
    <n v="0"/>
    <n v="0"/>
  </r>
  <r>
    <s v="04-03-00-015"/>
    <x v="13"/>
    <s v="A-02-02-02-006-004"/>
    <x v="0"/>
    <s v="02"/>
    <s v="02"/>
    <s v="02"/>
    <s v="006"/>
    <s v="004"/>
    <m/>
    <m/>
    <m/>
    <s v="Nación"/>
    <x v="0"/>
    <s v="CSF"/>
    <s v="SERVICIOS DE TRANSPORTE DE PASAJEROS"/>
    <n v="0"/>
    <n v="78400"/>
    <n v="0"/>
    <n v="78400"/>
    <n v="0"/>
    <n v="78400"/>
    <n v="0"/>
    <n v="78400"/>
    <n v="78400"/>
    <n v="78400"/>
    <n v="78400"/>
  </r>
  <r>
    <s v="04-03-00-015"/>
    <x v="13"/>
    <s v="A-02-02-02-006-009"/>
    <x v="0"/>
    <s v="02"/>
    <s v="02"/>
    <s v="02"/>
    <s v="006"/>
    <s v="009"/>
    <m/>
    <m/>
    <m/>
    <s v="Nación"/>
    <x v="0"/>
    <s v="CSF"/>
    <s v="SERVICIOS DE DISTRIBUCIÓN DE ELECTRICIDAD, GAS Y AGUA (POR CUENTA PROPIA)"/>
    <n v="28000000"/>
    <n v="0"/>
    <n v="0"/>
    <n v="28000000"/>
    <n v="0"/>
    <n v="28000000"/>
    <n v="0"/>
    <n v="14958584"/>
    <n v="14958584"/>
    <n v="14958584"/>
    <n v="14958584"/>
  </r>
  <r>
    <s v="04-03-00-015"/>
    <x v="13"/>
    <s v="A-02-02-02-007-001"/>
    <x v="0"/>
    <s v="02"/>
    <s v="02"/>
    <s v="02"/>
    <s v="007"/>
    <s v="001"/>
    <m/>
    <m/>
    <m/>
    <s v="Nación"/>
    <x v="0"/>
    <s v="CSF"/>
    <s v="SERVICIOS FINANCIEROS Y SERVICIOS CONEXOS"/>
    <n v="28716096"/>
    <n v="0"/>
    <n v="28716096"/>
    <n v="0"/>
    <n v="0"/>
    <n v="0"/>
    <n v="0"/>
    <n v="0"/>
    <n v="0"/>
    <n v="0"/>
    <n v="0"/>
  </r>
  <r>
    <s v="04-03-00-015"/>
    <x v="13"/>
    <s v="A-02-02-02-007-002"/>
    <x v="0"/>
    <s v="02"/>
    <s v="02"/>
    <s v="02"/>
    <s v="007"/>
    <s v="002"/>
    <m/>
    <m/>
    <m/>
    <s v="Nación"/>
    <x v="0"/>
    <s v="CSF"/>
    <s v="SERVICIOS INMOBILIARIOS"/>
    <n v="0"/>
    <n v="32316096"/>
    <n v="0"/>
    <n v="32316096"/>
    <n v="0"/>
    <n v="32316096"/>
    <n v="0"/>
    <n v="17879528"/>
    <n v="15219528"/>
    <n v="15219528"/>
    <n v="15219528"/>
  </r>
  <r>
    <s v="04-03-00-015"/>
    <x v="13"/>
    <s v="A-02-02-02-007-002"/>
    <x v="0"/>
    <s v="02"/>
    <s v="02"/>
    <s v="02"/>
    <s v="007"/>
    <s v="002"/>
    <m/>
    <m/>
    <m/>
    <s v="Propios"/>
    <x v="1"/>
    <s v="CSF"/>
    <s v="SERVICIOS INMOBILIARIOS"/>
    <n v="0"/>
    <n v="50000000"/>
    <n v="6000000"/>
    <n v="44000000"/>
    <n v="0"/>
    <n v="44000000"/>
    <n v="0"/>
    <n v="44000000"/>
    <n v="9600000"/>
    <n v="9600000"/>
    <n v="9600000"/>
  </r>
  <r>
    <s v="04-03-00-015"/>
    <x v="13"/>
    <s v="A-02-02-02-008-004"/>
    <x v="0"/>
    <s v="02"/>
    <s v="02"/>
    <s v="02"/>
    <s v="008"/>
    <s v="004"/>
    <m/>
    <m/>
    <m/>
    <s v="Nación"/>
    <x v="0"/>
    <s v="CSF"/>
    <s v="SERVICIOS DE TELECOMUNICACIONES, TRANSMISIÓN Y SUMINISTRO DE INFORMACIÓN"/>
    <n v="3200000"/>
    <n v="0"/>
    <n v="0"/>
    <n v="3200000"/>
    <n v="0"/>
    <n v="3200000"/>
    <n v="0"/>
    <n v="1774946"/>
    <n v="1648081"/>
    <n v="1648081"/>
    <n v="1648081"/>
  </r>
  <r>
    <s v="04-03-00-015"/>
    <x v="13"/>
    <s v="A-02-02-02-009-004"/>
    <x v="0"/>
    <s v="02"/>
    <s v="02"/>
    <s v="02"/>
    <s v="009"/>
    <s v="004"/>
    <m/>
    <m/>
    <m/>
    <s v="Nación"/>
    <x v="0"/>
    <s v="CSF"/>
    <s v="SERVICIOS DE ALCANTARILLADO, RECOLECCIÓN, TRATAMIENTO Y DISPOSICIÓN DE DESECHOS Y OTROS SERVICIOS DE SANEAMIENTO AMBIENTAL"/>
    <n v="2500000"/>
    <n v="0"/>
    <n v="0"/>
    <n v="2500000"/>
    <n v="0"/>
    <n v="2500000"/>
    <n v="0"/>
    <n v="1010791"/>
    <n v="1010791"/>
    <n v="1010791"/>
    <n v="1010791"/>
  </r>
  <r>
    <s v="04-03-00-015"/>
    <x v="13"/>
    <s v="A-02-02-02-010"/>
    <x v="0"/>
    <s v="02"/>
    <s v="02"/>
    <s v="02"/>
    <s v="010"/>
    <m/>
    <m/>
    <m/>
    <m/>
    <s v="Nación"/>
    <x v="0"/>
    <s v="CSF"/>
    <s v="VIÁTICOS DE LOS FUNCIONARIOS EN COMISIÓN"/>
    <n v="0"/>
    <n v="387480"/>
    <n v="0"/>
    <n v="387480"/>
    <n v="0"/>
    <n v="387480"/>
    <n v="0"/>
    <n v="387480"/>
    <n v="387480"/>
    <n v="387480"/>
    <n v="387480"/>
  </r>
  <r>
    <s v="04-03-00-015"/>
    <x v="13"/>
    <s v="A-03-04-02-012-001"/>
    <x v="0"/>
    <s v="03"/>
    <s v="04"/>
    <s v="02"/>
    <s v="012"/>
    <s v="001"/>
    <m/>
    <m/>
    <m/>
    <s v="Nación"/>
    <x v="0"/>
    <s v="CSF"/>
    <s v="INCAPACIDADES (NO DE PENSIONES)"/>
    <n v="0"/>
    <n v="117233"/>
    <n v="0"/>
    <n v="117233"/>
    <n v="0"/>
    <n v="117233"/>
    <n v="0"/>
    <n v="117233"/>
    <n v="117233"/>
    <n v="117233"/>
    <n v="117233"/>
  </r>
  <r>
    <s v="04-03-00-015"/>
    <x v="13"/>
    <s v="A-08-01-02-001"/>
    <x v="0"/>
    <s v="08"/>
    <s v="01"/>
    <s v="02"/>
    <s v="001"/>
    <m/>
    <m/>
    <m/>
    <m/>
    <s v="Nación"/>
    <x v="0"/>
    <s v="CSF"/>
    <s v="IMPUESTO PREDIAL Y SOBRETASA AMBIENTAL"/>
    <n v="0"/>
    <n v="9927077"/>
    <n v="0"/>
    <n v="9927077"/>
    <n v="0"/>
    <n v="9927077"/>
    <n v="0"/>
    <n v="9927077"/>
    <n v="9927077"/>
    <n v="9927077"/>
    <n v="9927077"/>
  </r>
  <r>
    <s v="04-03-00-015"/>
    <x v="13"/>
    <s v="C-0404-1003-2-0-0404004-02"/>
    <x v="1"/>
    <s v="0404"/>
    <s v="1003"/>
    <s v="2"/>
    <s v="0"/>
    <s v="0404004"/>
    <s v="02"/>
    <m/>
    <m/>
    <s v="Nación"/>
    <x v="0"/>
    <s v="CSF"/>
    <s v="ADQUISICIÓN DE BIENES Y SERVICIOS - SERVICIO DE INFORMACIÓN CATASTRAL - ACTUALIZACIÓN  Y GESTIÓN CATASTRAL  NACIONAL"/>
    <n v="0"/>
    <n v="326932750"/>
    <n v="0"/>
    <n v="326932750"/>
    <n v="0"/>
    <n v="326932750"/>
    <n v="0"/>
    <n v="326932750"/>
    <n v="69609049"/>
    <n v="69609049"/>
    <n v="69609049"/>
  </r>
  <r>
    <s v="04-03-00-015"/>
    <x v="13"/>
    <s v="C-0404-1003-2-0-0404004-02"/>
    <x v="1"/>
    <s v="0404"/>
    <s v="1003"/>
    <s v="2"/>
    <s v="0"/>
    <s v="0404004"/>
    <s v="02"/>
    <m/>
    <m/>
    <s v="Nación"/>
    <x v="2"/>
    <s v="CSF"/>
    <s v="ADQUISICIÓN DE BIENES Y SERVICIOS - SERVICIO DE INFORMACIÓN CATASTRAL - ACTUALIZACIÓN  Y GESTIÓN CATASTRAL  NACIONAL"/>
    <n v="0"/>
    <n v="163082968"/>
    <n v="0"/>
    <n v="163082968"/>
    <n v="0"/>
    <n v="163082968"/>
    <n v="0"/>
    <n v="128959643"/>
    <n v="32489041"/>
    <n v="32489041"/>
    <n v="32489041"/>
  </r>
  <r>
    <s v="04-03-00-015"/>
    <x v="13"/>
    <s v="C-0404-1003-2-0-0404007-02"/>
    <x v="1"/>
    <s v="0404"/>
    <s v="1003"/>
    <s v="2"/>
    <s v="0"/>
    <s v="0404007"/>
    <s v="02"/>
    <m/>
    <m/>
    <s v="Propios"/>
    <x v="1"/>
    <s v="CSF"/>
    <s v="ADQUISICIÓN DE BIENES Y SERVICIOS - SERVICIO DE AVALÚOS - ACTUALIZACIÓN  Y GESTIÓN CATASTRAL  NACIONAL"/>
    <n v="0"/>
    <n v="104807890"/>
    <n v="0"/>
    <n v="104807890"/>
    <n v="0"/>
    <n v="104807890"/>
    <n v="0"/>
    <n v="89130116"/>
    <n v="4744067"/>
    <n v="4744067"/>
    <n v="4744067"/>
  </r>
  <r>
    <s v="04-03-00-015"/>
    <x v="1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921356"/>
    <n v="1921356"/>
    <n v="1921356"/>
  </r>
  <r>
    <s v="04-03-00-015"/>
    <x v="13"/>
    <s v="C-0499-1003-6-0-0499016-02"/>
    <x v="1"/>
    <s v="0499"/>
    <s v="1003"/>
    <s v="6"/>
    <s v="0"/>
    <s v="0499016"/>
    <s v="02"/>
    <m/>
    <m/>
    <s v="Nación"/>
    <x v="0"/>
    <s v="CSF"/>
    <s v="ADQUISICIÓN DE BIENES Y SERVICIOS - SEDES MANTENIDAS - FORTALECIMIENTO DE LA INFRAESTRUCTURA FÍSICA DEL IGAC A NIVEL  NACIONAL"/>
    <n v="0"/>
    <n v="9197042"/>
    <n v="0"/>
    <n v="9197042"/>
    <n v="0"/>
    <n v="9197042"/>
    <n v="0"/>
    <n v="0"/>
    <n v="0"/>
    <n v="0"/>
    <n v="0"/>
  </r>
  <r>
    <s v="04-03-00-016"/>
    <x v="14"/>
    <s v="A-01-01-01-001-001"/>
    <x v="0"/>
    <s v="01"/>
    <s v="01"/>
    <s v="01"/>
    <s v="001"/>
    <s v="001"/>
    <m/>
    <m/>
    <m/>
    <s v="Nación"/>
    <x v="0"/>
    <s v="CSF"/>
    <s v="SUELDO BÁSICO"/>
    <n v="558421000"/>
    <n v="0"/>
    <n v="0"/>
    <n v="558421000"/>
    <n v="0"/>
    <n v="289535529"/>
    <n v="268885471"/>
    <n v="289535529"/>
    <n v="289535529"/>
    <n v="289535529"/>
    <n v="289535529"/>
  </r>
  <r>
    <s v="04-03-00-016"/>
    <x v="14"/>
    <s v="A-01-01-01-001-003"/>
    <x v="0"/>
    <s v="01"/>
    <s v="01"/>
    <s v="01"/>
    <s v="001"/>
    <s v="003"/>
    <m/>
    <m/>
    <m/>
    <s v="Nación"/>
    <x v="0"/>
    <s v="CSF"/>
    <s v="PRIMA TÉCNICA SALARIAL"/>
    <n v="0"/>
    <n v="21194703"/>
    <n v="21194703"/>
    <n v="0"/>
    <n v="0"/>
    <n v="0"/>
    <n v="0"/>
    <n v="0"/>
    <n v="0"/>
    <n v="0"/>
    <n v="0"/>
  </r>
  <r>
    <s v="04-03-00-016"/>
    <x v="14"/>
    <s v="A-01-01-01-001-004"/>
    <x v="0"/>
    <s v="01"/>
    <s v="01"/>
    <s v="01"/>
    <s v="001"/>
    <s v="004"/>
    <m/>
    <m/>
    <m/>
    <s v="Nación"/>
    <x v="0"/>
    <s v="CSF"/>
    <s v="SUBSIDIO DE ALIMENTACIÓN"/>
    <n v="11899000"/>
    <n v="0"/>
    <n v="0"/>
    <n v="11899000"/>
    <n v="0"/>
    <n v="5885033"/>
    <n v="6013967"/>
    <n v="5885033"/>
    <n v="5885033"/>
    <n v="5885033"/>
    <n v="5885033"/>
  </r>
  <r>
    <s v="04-03-00-016"/>
    <x v="14"/>
    <s v="A-01-01-01-001-005"/>
    <x v="0"/>
    <s v="01"/>
    <s v="01"/>
    <s v="01"/>
    <s v="001"/>
    <s v="005"/>
    <m/>
    <m/>
    <m/>
    <s v="Nación"/>
    <x v="0"/>
    <s v="CSF"/>
    <s v="AUXILIO DE TRANSPORTE "/>
    <n v="17265000"/>
    <n v="0"/>
    <n v="0"/>
    <n v="17265000"/>
    <n v="0"/>
    <n v="9157436"/>
    <n v="8107564"/>
    <n v="9157436"/>
    <n v="9157436"/>
    <n v="9157436"/>
    <n v="9157436"/>
  </r>
  <r>
    <s v="04-03-00-016"/>
    <x v="14"/>
    <s v="A-01-01-01-001-006"/>
    <x v="0"/>
    <s v="01"/>
    <s v="01"/>
    <s v="01"/>
    <s v="001"/>
    <s v="006"/>
    <m/>
    <m/>
    <m/>
    <s v="Nación"/>
    <x v="0"/>
    <s v="CSF"/>
    <s v="PRIMA DE SERVICIO"/>
    <n v="49363000"/>
    <n v="8105472"/>
    <n v="0"/>
    <n v="57468472"/>
    <n v="0"/>
    <n v="57468472"/>
    <n v="0"/>
    <n v="57468472"/>
    <n v="57468472"/>
    <n v="57468472"/>
    <n v="57468472"/>
  </r>
  <r>
    <s v="04-03-00-016"/>
    <x v="14"/>
    <s v="A-01-01-01-001-007"/>
    <x v="0"/>
    <s v="01"/>
    <s v="01"/>
    <s v="01"/>
    <s v="001"/>
    <s v="007"/>
    <m/>
    <m/>
    <m/>
    <s v="Nación"/>
    <x v="0"/>
    <s v="CSF"/>
    <s v="BONIFICACIÓN POR SERVICIOS PRESTADOS"/>
    <n v="19777000"/>
    <n v="0"/>
    <n v="0"/>
    <n v="19777000"/>
    <n v="0"/>
    <n v="7501088"/>
    <n v="12275912"/>
    <n v="7501088"/>
    <n v="7501088"/>
    <n v="7501088"/>
    <n v="7501088"/>
  </r>
  <r>
    <s v="04-03-00-016"/>
    <x v="14"/>
    <s v="A-01-01-01-001-009"/>
    <x v="0"/>
    <s v="01"/>
    <s v="01"/>
    <s v="01"/>
    <s v="001"/>
    <s v="009"/>
    <m/>
    <m/>
    <m/>
    <s v="Nación"/>
    <x v="0"/>
    <s v="CSF"/>
    <s v="PRIMA DE NAVIDAD"/>
    <n v="64568000"/>
    <n v="0"/>
    <n v="0"/>
    <n v="64568000"/>
    <n v="0"/>
    <n v="0"/>
    <n v="64568000"/>
    <n v="0"/>
    <n v="0"/>
    <n v="0"/>
    <n v="0"/>
  </r>
  <r>
    <s v="04-03-00-016"/>
    <x v="14"/>
    <s v="A-01-01-01-001-010"/>
    <x v="0"/>
    <s v="01"/>
    <s v="01"/>
    <s v="01"/>
    <s v="001"/>
    <s v="010"/>
    <m/>
    <m/>
    <m/>
    <s v="Nación"/>
    <x v="0"/>
    <s v="CSF"/>
    <s v="PRIMA DE VACACIONES"/>
    <n v="29428000"/>
    <n v="0"/>
    <n v="0"/>
    <n v="29428000"/>
    <n v="0"/>
    <n v="23950166"/>
    <n v="5477834"/>
    <n v="23950166"/>
    <n v="23950166"/>
    <n v="23950166"/>
    <n v="23950166"/>
  </r>
  <r>
    <s v="04-03-00-016"/>
    <x v="14"/>
    <s v="A-01-01-02-001"/>
    <x v="0"/>
    <s v="01"/>
    <s v="01"/>
    <s v="02"/>
    <s v="001"/>
    <m/>
    <m/>
    <m/>
    <m/>
    <s v="Nación"/>
    <x v="0"/>
    <s v="CSF"/>
    <s v="PENSIONES"/>
    <n v="73339000"/>
    <n v="0"/>
    <n v="0"/>
    <n v="73339000"/>
    <n v="0"/>
    <n v="33363071"/>
    <n v="39975929"/>
    <n v="33363071"/>
    <n v="33363071"/>
    <n v="33363071"/>
    <n v="33363071"/>
  </r>
  <r>
    <s v="04-03-00-016"/>
    <x v="14"/>
    <s v="A-01-01-02-002"/>
    <x v="0"/>
    <s v="01"/>
    <s v="01"/>
    <s v="02"/>
    <s v="002"/>
    <m/>
    <m/>
    <m/>
    <m/>
    <s v="Nación"/>
    <x v="0"/>
    <s v="CSF"/>
    <s v="SALUD"/>
    <n v="51948000"/>
    <n v="0"/>
    <n v="0"/>
    <n v="51948000"/>
    <n v="0"/>
    <n v="27213829"/>
    <n v="24734171"/>
    <n v="27213829"/>
    <n v="27213829"/>
    <n v="27213829"/>
    <n v="27213829"/>
  </r>
  <r>
    <s v="04-03-00-016"/>
    <x v="14"/>
    <s v="A-01-01-02-004"/>
    <x v="0"/>
    <s v="01"/>
    <s v="01"/>
    <s v="02"/>
    <s v="004"/>
    <m/>
    <m/>
    <m/>
    <m/>
    <s v="Nación"/>
    <x v="0"/>
    <s v="CSF"/>
    <s v="CAJAS DE COMPENSACIÓN FAMILIAR"/>
    <n v="30804000"/>
    <n v="0"/>
    <n v="0"/>
    <n v="30804000"/>
    <n v="0"/>
    <n v="16681300"/>
    <n v="14122700"/>
    <n v="16681300"/>
    <n v="16681300"/>
    <n v="16681300"/>
    <n v="16681300"/>
  </r>
  <r>
    <s v="04-03-00-016"/>
    <x v="14"/>
    <s v="A-01-01-02-005"/>
    <x v="0"/>
    <s v="01"/>
    <s v="01"/>
    <s v="02"/>
    <s v="005"/>
    <m/>
    <m/>
    <m/>
    <m/>
    <s v="Nación"/>
    <x v="0"/>
    <s v="CSF"/>
    <s v="APORTES GENERALES AL SISTEMA DE RIESGOS LABORALES"/>
    <n v="6725000"/>
    <n v="0"/>
    <n v="0"/>
    <n v="6725000"/>
    <n v="0"/>
    <n v="3386600"/>
    <n v="3338400"/>
    <n v="3386600"/>
    <n v="3386600"/>
    <n v="3386600"/>
    <n v="3386600"/>
  </r>
  <r>
    <s v="04-03-00-016"/>
    <x v="14"/>
    <s v="A-01-01-02-006"/>
    <x v="0"/>
    <s v="01"/>
    <s v="01"/>
    <s v="02"/>
    <s v="006"/>
    <m/>
    <m/>
    <m/>
    <m/>
    <s v="Nación"/>
    <x v="0"/>
    <s v="CSF"/>
    <s v="APORTES AL ICBF"/>
    <n v="23107000"/>
    <n v="0"/>
    <n v="0"/>
    <n v="23107000"/>
    <n v="0"/>
    <n v="12514600"/>
    <n v="10592400"/>
    <n v="12514600"/>
    <n v="12514600"/>
    <n v="12514600"/>
    <n v="12514600"/>
  </r>
  <r>
    <s v="04-03-00-016"/>
    <x v="14"/>
    <s v="A-01-01-02-007"/>
    <x v="0"/>
    <s v="01"/>
    <s v="01"/>
    <s v="02"/>
    <s v="007"/>
    <m/>
    <m/>
    <m/>
    <m/>
    <s v="Nación"/>
    <x v="0"/>
    <s v="CSF"/>
    <s v="APORTES AL SENA"/>
    <n v="15408000"/>
    <n v="0"/>
    <n v="0"/>
    <n v="15408000"/>
    <n v="0"/>
    <n v="8344500"/>
    <n v="7063500"/>
    <n v="8344500"/>
    <n v="8344500"/>
    <n v="8344500"/>
    <n v="8344500"/>
  </r>
  <r>
    <s v="04-03-00-016"/>
    <x v="14"/>
    <s v="A-01-01-03-001-001"/>
    <x v="0"/>
    <s v="01"/>
    <s v="01"/>
    <s v="03"/>
    <s v="001"/>
    <s v="001"/>
    <m/>
    <m/>
    <m/>
    <s v="Nación"/>
    <x v="0"/>
    <s v="CSF"/>
    <s v="SUELDO DE VACACIONES"/>
    <n v="3702510"/>
    <n v="23515742"/>
    <n v="0"/>
    <n v="27218252"/>
    <n v="0"/>
    <n v="27218246"/>
    <n v="6"/>
    <n v="27218246"/>
    <n v="27218246"/>
    <n v="27218246"/>
    <n v="27218246"/>
  </r>
  <r>
    <s v="04-03-00-016"/>
    <x v="14"/>
    <s v="A-01-01-03-001-003"/>
    <x v="0"/>
    <s v="01"/>
    <s v="01"/>
    <s v="03"/>
    <s v="001"/>
    <s v="003"/>
    <m/>
    <m/>
    <m/>
    <s v="Nación"/>
    <x v="0"/>
    <s v="CSF"/>
    <s v="BONIFICACIÓN ESPECIAL DE RECREACIÓN"/>
    <n v="1641150"/>
    <n v="557984"/>
    <n v="0"/>
    <n v="2199134"/>
    <n v="0"/>
    <n v="2104972"/>
    <n v="94162"/>
    <n v="2104972"/>
    <n v="2104972"/>
    <n v="2104972"/>
    <n v="2104972"/>
  </r>
  <r>
    <s v="04-03-00-016"/>
    <x v="14"/>
    <s v="A-01-01-03-002"/>
    <x v="0"/>
    <s v="01"/>
    <s v="01"/>
    <s v="03"/>
    <s v="002"/>
    <m/>
    <m/>
    <m/>
    <m/>
    <s v="Nación"/>
    <x v="0"/>
    <s v="CSF"/>
    <s v="PRIMA TÉCNICA NO SALARIAL"/>
    <n v="0"/>
    <n v="24648655"/>
    <n v="0"/>
    <n v="24648655"/>
    <n v="0"/>
    <n v="10518853"/>
    <n v="14129802"/>
    <n v="10518853"/>
    <n v="10518853"/>
    <n v="10518853"/>
    <n v="10518853"/>
  </r>
  <r>
    <s v="04-03-00-016"/>
    <x v="14"/>
    <s v="A-02-02-01-003-003"/>
    <x v="0"/>
    <s v="02"/>
    <s v="02"/>
    <s v="01"/>
    <s v="003"/>
    <s v="003"/>
    <m/>
    <m/>
    <m/>
    <s v="Nación"/>
    <x v="0"/>
    <s v="CSF"/>
    <s v="PRODUCTOS DE HORNOS DE COQUE; PRODUCTOS DE REFINACIÓN DE PETRÓLEO Y COMBUSTIBLE NUCLEAR"/>
    <n v="0"/>
    <n v="900000"/>
    <n v="0"/>
    <n v="900000"/>
    <n v="0"/>
    <n v="900000"/>
    <n v="0"/>
    <n v="0"/>
    <n v="0"/>
    <n v="0"/>
    <n v="0"/>
  </r>
  <r>
    <s v="04-03-00-016"/>
    <x v="14"/>
    <s v="A-02-02-02-006-004"/>
    <x v="0"/>
    <s v="02"/>
    <s v="02"/>
    <s v="02"/>
    <s v="006"/>
    <s v="004"/>
    <m/>
    <m/>
    <m/>
    <s v="Nación"/>
    <x v="0"/>
    <s v="CSF"/>
    <s v="SERVICIOS DE TRANSPORTE DE PASAJEROS"/>
    <n v="0"/>
    <n v="78400"/>
    <n v="0"/>
    <n v="78400"/>
    <n v="0"/>
    <n v="78400"/>
    <n v="0"/>
    <n v="78400"/>
    <n v="78400"/>
    <n v="78400"/>
    <n v="78400"/>
  </r>
  <r>
    <s v="04-03-00-016"/>
    <x v="14"/>
    <s v="A-02-02-02-006-009"/>
    <x v="0"/>
    <s v="02"/>
    <s v="02"/>
    <s v="02"/>
    <s v="006"/>
    <s v="009"/>
    <m/>
    <m/>
    <m/>
    <s v="Nación"/>
    <x v="0"/>
    <s v="CSF"/>
    <s v="SERVICIOS DE DISTRIBUCIÓN DE ELECTRICIDAD, GAS Y AGUA (POR CUENTA PROPIA)"/>
    <n v="75000000"/>
    <n v="0"/>
    <n v="2000000"/>
    <n v="73000000"/>
    <n v="0"/>
    <n v="73000000"/>
    <n v="0"/>
    <n v="30928790"/>
    <n v="30928790"/>
    <n v="30928790"/>
    <n v="30928790"/>
  </r>
  <r>
    <s v="04-03-00-016"/>
    <x v="14"/>
    <s v="A-02-02-02-007-001"/>
    <x v="0"/>
    <s v="02"/>
    <s v="02"/>
    <s v="02"/>
    <s v="007"/>
    <s v="001"/>
    <m/>
    <m/>
    <m/>
    <s v="Nación"/>
    <x v="0"/>
    <s v="CSF"/>
    <s v="SERVICIOS FINANCIEROS Y SERVICIOS CONEXOS"/>
    <n v="63971850"/>
    <n v="0"/>
    <n v="63971850"/>
    <n v="0"/>
    <n v="0"/>
    <n v="0"/>
    <n v="0"/>
    <n v="0"/>
    <n v="0"/>
    <n v="0"/>
    <n v="0"/>
  </r>
  <r>
    <s v="04-03-00-016"/>
    <x v="14"/>
    <s v="A-02-02-02-007-002"/>
    <x v="0"/>
    <s v="02"/>
    <s v="02"/>
    <s v="02"/>
    <s v="007"/>
    <s v="002"/>
    <m/>
    <m/>
    <m/>
    <s v="Nación"/>
    <x v="0"/>
    <s v="CSF"/>
    <s v="SERVICIOS INMOBILIARIOS"/>
    <n v="63971850"/>
    <n v="0"/>
    <n v="2796589"/>
    <n v="61175261"/>
    <n v="0"/>
    <n v="61175261"/>
    <n v="0"/>
    <n v="61175261"/>
    <n v="25450087"/>
    <n v="25450087"/>
    <n v="25450087"/>
  </r>
  <r>
    <s v="04-03-00-016"/>
    <x v="14"/>
    <s v="A-02-02-02-008-004"/>
    <x v="0"/>
    <s v="02"/>
    <s v="02"/>
    <s v="02"/>
    <s v="008"/>
    <s v="004"/>
    <m/>
    <m/>
    <m/>
    <s v="Nación"/>
    <x v="0"/>
    <s v="CSF"/>
    <s v="SERVICIOS DE TELECOMUNICACIONES, TRANSMISIÓN Y SUMINISTRO DE INFORMACIÓN"/>
    <n v="3200000"/>
    <n v="0"/>
    <n v="0"/>
    <n v="3200000"/>
    <n v="0"/>
    <n v="3200000"/>
    <n v="0"/>
    <n v="707349"/>
    <n v="707349"/>
    <n v="707349"/>
    <n v="707349"/>
  </r>
  <r>
    <s v="04-03-00-016"/>
    <x v="14"/>
    <s v="A-02-02-02-009-004"/>
    <x v="0"/>
    <s v="02"/>
    <s v="02"/>
    <s v="02"/>
    <s v="009"/>
    <s v="004"/>
    <m/>
    <m/>
    <m/>
    <s v="Nación"/>
    <x v="0"/>
    <s v="CSF"/>
    <s v="SERVICIOS DE ALCANTARILLADO, RECOLECCIÓN, TRATAMIENTO Y DISPOSICIÓN DE DESECHOS Y OTROS SERVICIOS DE SANEAMIENTO AMBIENTAL"/>
    <n v="200000"/>
    <n v="0"/>
    <n v="200000"/>
    <n v="0"/>
    <n v="0"/>
    <n v="0"/>
    <n v="0"/>
    <n v="0"/>
    <n v="0"/>
    <n v="0"/>
    <n v="0"/>
  </r>
  <r>
    <s v="04-03-00-016"/>
    <x v="14"/>
    <s v="A-02-02-02-010"/>
    <x v="0"/>
    <s v="02"/>
    <s v="02"/>
    <s v="02"/>
    <s v="010"/>
    <m/>
    <m/>
    <m/>
    <m/>
    <s v="Nación"/>
    <x v="0"/>
    <s v="CSF"/>
    <s v="VIÁTICOS DE LOS FUNCIONARIOS EN COMISIÓN"/>
    <n v="0"/>
    <n v="258320"/>
    <n v="0"/>
    <n v="258320"/>
    <n v="0"/>
    <n v="258320"/>
    <n v="0"/>
    <n v="258320"/>
    <n v="258320"/>
    <n v="258320"/>
    <n v="258320"/>
  </r>
  <r>
    <s v="04-03-00-016"/>
    <x v="14"/>
    <s v="A-03-04-02-012-001"/>
    <x v="0"/>
    <s v="03"/>
    <s v="04"/>
    <s v="02"/>
    <s v="012"/>
    <s v="001"/>
    <m/>
    <m/>
    <m/>
    <s v="Nación"/>
    <x v="0"/>
    <s v="CSF"/>
    <s v="INCAPACIDADES (NO DE PENSIONES)"/>
    <n v="0"/>
    <n v="39050"/>
    <n v="0"/>
    <n v="39050"/>
    <n v="0"/>
    <n v="39050"/>
    <n v="0"/>
    <n v="39050"/>
    <n v="39050"/>
    <n v="39050"/>
    <n v="39050"/>
  </r>
  <r>
    <s v="04-03-00-016"/>
    <x v="14"/>
    <s v="A-08-01-02-001"/>
    <x v="0"/>
    <s v="08"/>
    <s v="01"/>
    <s v="02"/>
    <s v="001"/>
    <m/>
    <m/>
    <m/>
    <m/>
    <s v="Nación"/>
    <x v="0"/>
    <s v="CSF"/>
    <s v="IMPUESTO PREDIAL Y SOBRETASA AMBIENTAL"/>
    <n v="0"/>
    <n v="24198400"/>
    <n v="0"/>
    <n v="24198400"/>
    <n v="0"/>
    <n v="24198400"/>
    <n v="0"/>
    <n v="24198400"/>
    <n v="24198400"/>
    <n v="24198400"/>
    <n v="24198400"/>
  </r>
  <r>
    <s v="04-03-00-016"/>
    <x v="14"/>
    <s v="C-0404-1003-2-0-0404004-02"/>
    <x v="1"/>
    <s v="0404"/>
    <s v="1003"/>
    <s v="2"/>
    <s v="0"/>
    <s v="0404004"/>
    <s v="02"/>
    <m/>
    <m/>
    <s v="Nación"/>
    <x v="0"/>
    <s v="CSF"/>
    <s v="ADQUISICIÓN DE BIENES Y SERVICIOS - SERVICIO DE INFORMACIÓN CATASTRAL - ACTUALIZACIÓN  Y GESTIÓN CATASTRAL  NACIONAL"/>
    <n v="0"/>
    <n v="339142750"/>
    <n v="0"/>
    <n v="339142750"/>
    <n v="0"/>
    <n v="290500392"/>
    <n v="48642358"/>
    <n v="288848700"/>
    <n v="59294900"/>
    <n v="59294900"/>
    <n v="59294900"/>
  </r>
  <r>
    <s v="04-03-00-016"/>
    <x v="14"/>
    <s v="C-0404-1003-2-0-0404004-02"/>
    <x v="1"/>
    <s v="0404"/>
    <s v="1003"/>
    <s v="2"/>
    <s v="0"/>
    <s v="0404004"/>
    <s v="02"/>
    <m/>
    <m/>
    <s v="Nación"/>
    <x v="2"/>
    <s v="CSF"/>
    <s v="ADQUISICIÓN DE BIENES Y SERVICIOS - SERVICIO DE INFORMACIÓN CATASTRAL - ACTUALIZACIÓN  Y GESTIÓN CATASTRAL  NACIONAL"/>
    <n v="0"/>
    <n v="31672848"/>
    <n v="0"/>
    <n v="31672848"/>
    <n v="0"/>
    <n v="31672848"/>
    <n v="0"/>
    <n v="2412479"/>
    <n v="2412479"/>
    <n v="2412479"/>
    <n v="2412479"/>
  </r>
  <r>
    <s v="04-03-00-016"/>
    <x v="14"/>
    <s v="C-0404-1003-2-0-0404007-02"/>
    <x v="1"/>
    <s v="0404"/>
    <s v="1003"/>
    <s v="2"/>
    <s v="0"/>
    <s v="0404007"/>
    <s v="02"/>
    <m/>
    <m/>
    <s v="Propios"/>
    <x v="1"/>
    <s v="CSF"/>
    <s v="ADQUISICIÓN DE BIENES Y SERVICIOS - SERVICIO DE AVALÚOS - ACTUALIZACIÓN  Y GESTIÓN CATASTRAL  NACIONAL"/>
    <n v="0"/>
    <n v="34807890"/>
    <n v="0"/>
    <n v="34807890"/>
    <n v="0"/>
    <n v="25972365"/>
    <n v="8835525"/>
    <n v="25972365"/>
    <n v="0"/>
    <n v="0"/>
    <n v="0"/>
  </r>
  <r>
    <s v="04-03-00-016"/>
    <x v="1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2752900"/>
    <n v="1516860"/>
    <n v="1516860"/>
    <n v="1516860"/>
  </r>
  <r>
    <s v="04-03-00-016"/>
    <x v="14"/>
    <s v="C-0499-1003-6-0-0499016-02"/>
    <x v="1"/>
    <s v="0499"/>
    <s v="1003"/>
    <s v="6"/>
    <s v="0"/>
    <s v="0499016"/>
    <s v="02"/>
    <m/>
    <m/>
    <s v="Nación"/>
    <x v="0"/>
    <s v="CSF"/>
    <s v="ADQUISICIÓN DE BIENES Y SERVICIOS - SEDES MANTENIDAS - FORTALECIMIENTO DE LA INFRAESTRUCTURA FÍSICA DEL IGAC A NIVEL  NACIONAL"/>
    <n v="0"/>
    <n v="3578330"/>
    <n v="0"/>
    <n v="3578330"/>
    <n v="0"/>
    <n v="3578330"/>
    <n v="0"/>
    <n v="3486664"/>
    <n v="0"/>
    <n v="0"/>
    <n v="0"/>
  </r>
  <r>
    <s v="04-03-00-017"/>
    <x v="15"/>
    <s v="A-01-01-01-001-001"/>
    <x v="0"/>
    <s v="01"/>
    <s v="01"/>
    <s v="01"/>
    <s v="001"/>
    <s v="001"/>
    <m/>
    <m/>
    <m/>
    <s v="Nación"/>
    <x v="0"/>
    <s v="CSF"/>
    <s v="SUELDO BÁSICO"/>
    <n v="424702000"/>
    <n v="0"/>
    <n v="0"/>
    <n v="424702000"/>
    <n v="0"/>
    <n v="210346327"/>
    <n v="214355673"/>
    <n v="210346327"/>
    <n v="210346327"/>
    <n v="210346327"/>
    <n v="210346327"/>
  </r>
  <r>
    <s v="04-03-00-017"/>
    <x v="15"/>
    <s v="A-01-01-01-001-004"/>
    <x v="0"/>
    <s v="01"/>
    <s v="01"/>
    <s v="01"/>
    <s v="001"/>
    <s v="004"/>
    <m/>
    <m/>
    <m/>
    <s v="Nación"/>
    <x v="0"/>
    <s v="CSF"/>
    <s v="SUBSIDIO DE ALIMENTACIÓN"/>
    <n v="7966000"/>
    <n v="0"/>
    <n v="0"/>
    <n v="7966000"/>
    <n v="0"/>
    <n v="3717605"/>
    <n v="4248395"/>
    <n v="3717605"/>
    <n v="3717605"/>
    <n v="3717605"/>
    <n v="3717605"/>
  </r>
  <r>
    <s v="04-03-00-017"/>
    <x v="15"/>
    <s v="A-01-01-01-001-005"/>
    <x v="0"/>
    <s v="01"/>
    <s v="01"/>
    <s v="01"/>
    <s v="001"/>
    <s v="005"/>
    <m/>
    <m/>
    <m/>
    <s v="Nación"/>
    <x v="0"/>
    <s v="CSF"/>
    <s v="AUXILIO DE TRANSPORTE "/>
    <n v="8150000"/>
    <n v="0"/>
    <n v="0"/>
    <n v="8150000"/>
    <n v="0"/>
    <n v="4679857"/>
    <n v="3470143"/>
    <n v="4679857"/>
    <n v="4679857"/>
    <n v="4679857"/>
    <n v="4679857"/>
  </r>
  <r>
    <s v="04-03-00-017"/>
    <x v="15"/>
    <s v="A-01-01-01-001-006"/>
    <x v="0"/>
    <s v="01"/>
    <s v="01"/>
    <s v="01"/>
    <s v="001"/>
    <s v="006"/>
    <m/>
    <m/>
    <m/>
    <s v="Nación"/>
    <x v="0"/>
    <s v="CSF"/>
    <s v="PRIMA DE SERVICIO"/>
    <n v="43048000"/>
    <n v="7762418"/>
    <n v="7762418"/>
    <n v="43048000"/>
    <n v="0"/>
    <n v="41049341"/>
    <n v="1998659"/>
    <n v="41049341"/>
    <n v="41049341"/>
    <n v="41049341"/>
    <n v="41049341"/>
  </r>
  <r>
    <s v="04-03-00-017"/>
    <x v="15"/>
    <s v="A-01-01-01-001-007"/>
    <x v="0"/>
    <s v="01"/>
    <s v="01"/>
    <s v="01"/>
    <s v="001"/>
    <s v="007"/>
    <m/>
    <m/>
    <m/>
    <s v="Nación"/>
    <x v="0"/>
    <s v="CSF"/>
    <s v="BONIFICACIÓN POR SERVICIOS PRESTADOS"/>
    <n v="16018000"/>
    <n v="0"/>
    <n v="0"/>
    <n v="16018000"/>
    <n v="0"/>
    <n v="8831885"/>
    <n v="7186115"/>
    <n v="8831885"/>
    <n v="8831885"/>
    <n v="8831885"/>
    <n v="8831885"/>
  </r>
  <r>
    <s v="04-03-00-017"/>
    <x v="15"/>
    <s v="A-01-01-01-001-009"/>
    <x v="0"/>
    <s v="01"/>
    <s v="01"/>
    <s v="01"/>
    <s v="001"/>
    <s v="009"/>
    <m/>
    <m/>
    <m/>
    <s v="Nación"/>
    <x v="0"/>
    <s v="CSF"/>
    <s v="PRIMA DE NAVIDAD"/>
    <n v="49888000"/>
    <n v="0"/>
    <n v="0"/>
    <n v="49888000"/>
    <n v="0"/>
    <n v="522676"/>
    <n v="49365324"/>
    <n v="522676"/>
    <n v="522676"/>
    <n v="522676"/>
    <n v="522676"/>
  </r>
  <r>
    <s v="04-03-00-017"/>
    <x v="15"/>
    <s v="A-01-01-01-001-010"/>
    <x v="0"/>
    <s v="01"/>
    <s v="01"/>
    <s v="01"/>
    <s v="001"/>
    <s v="010"/>
    <m/>
    <m/>
    <m/>
    <s v="Nación"/>
    <x v="0"/>
    <s v="CSF"/>
    <s v="PRIMA DE VACACIONES"/>
    <n v="29439000"/>
    <n v="0"/>
    <n v="0"/>
    <n v="29439000"/>
    <n v="0"/>
    <n v="17024878"/>
    <n v="12414122"/>
    <n v="17024878"/>
    <n v="17024878"/>
    <n v="17024878"/>
    <n v="17024878"/>
  </r>
  <r>
    <s v="04-03-00-017"/>
    <x v="15"/>
    <s v="A-01-01-02-001"/>
    <x v="0"/>
    <s v="01"/>
    <s v="01"/>
    <s v="02"/>
    <s v="001"/>
    <m/>
    <m/>
    <m/>
    <m/>
    <s v="Nación"/>
    <x v="0"/>
    <s v="CSF"/>
    <s v="PENSIONES"/>
    <n v="56829000"/>
    <n v="0"/>
    <n v="0"/>
    <n v="56829000"/>
    <n v="0"/>
    <n v="24577800"/>
    <n v="32251200"/>
    <n v="24577800"/>
    <n v="24577800"/>
    <n v="24577800"/>
    <n v="24577800"/>
  </r>
  <r>
    <s v="04-03-00-017"/>
    <x v="15"/>
    <s v="A-01-01-02-002"/>
    <x v="0"/>
    <s v="01"/>
    <s v="01"/>
    <s v="02"/>
    <s v="002"/>
    <m/>
    <m/>
    <m/>
    <m/>
    <s v="Nación"/>
    <x v="0"/>
    <s v="CSF"/>
    <s v="SALUD"/>
    <n v="40254000"/>
    <n v="0"/>
    <n v="0"/>
    <n v="40254000"/>
    <n v="0"/>
    <n v="20165800"/>
    <n v="20088200"/>
    <n v="20165800"/>
    <n v="20165800"/>
    <n v="20165800"/>
    <n v="20165800"/>
  </r>
  <r>
    <s v="04-03-00-017"/>
    <x v="15"/>
    <s v="A-01-01-02-004"/>
    <x v="0"/>
    <s v="01"/>
    <s v="01"/>
    <s v="02"/>
    <s v="004"/>
    <m/>
    <m/>
    <m/>
    <m/>
    <s v="Nación"/>
    <x v="0"/>
    <s v="CSF"/>
    <s v="CAJAS DE COMPENSACIÓN FAMILIAR"/>
    <n v="24058000"/>
    <n v="0"/>
    <n v="0"/>
    <n v="24058000"/>
    <n v="0"/>
    <n v="11929400"/>
    <n v="12128600"/>
    <n v="11929400"/>
    <n v="11929400"/>
    <n v="11929400"/>
    <n v="11929400"/>
  </r>
  <r>
    <s v="04-03-00-017"/>
    <x v="15"/>
    <s v="A-01-01-02-005"/>
    <x v="0"/>
    <s v="01"/>
    <s v="01"/>
    <s v="02"/>
    <s v="005"/>
    <m/>
    <m/>
    <m/>
    <m/>
    <s v="Nación"/>
    <x v="0"/>
    <s v="CSF"/>
    <s v="APORTES GENERALES AL SISTEMA DE RIESGOS LABORALES"/>
    <n v="5367000"/>
    <n v="0"/>
    <n v="0"/>
    <n v="5367000"/>
    <n v="0"/>
    <n v="2841100"/>
    <n v="2525900"/>
    <n v="2841100"/>
    <n v="2841100"/>
    <n v="2841100"/>
    <n v="2841100"/>
  </r>
  <r>
    <s v="04-03-00-017"/>
    <x v="15"/>
    <s v="A-01-01-02-006"/>
    <x v="0"/>
    <s v="01"/>
    <s v="01"/>
    <s v="02"/>
    <s v="006"/>
    <m/>
    <m/>
    <m/>
    <m/>
    <s v="Nación"/>
    <x v="0"/>
    <s v="CSF"/>
    <s v="APORTES AL ICBF"/>
    <n v="18047000"/>
    <n v="0"/>
    <n v="0"/>
    <n v="18047000"/>
    <n v="0"/>
    <n v="8948300"/>
    <n v="9098700"/>
    <n v="8948300"/>
    <n v="8948300"/>
    <n v="8948300"/>
    <n v="8948300"/>
  </r>
  <r>
    <s v="04-03-00-017"/>
    <x v="15"/>
    <s v="A-01-01-02-007"/>
    <x v="0"/>
    <s v="01"/>
    <s v="01"/>
    <s v="02"/>
    <s v="007"/>
    <m/>
    <m/>
    <m/>
    <m/>
    <s v="Nación"/>
    <x v="0"/>
    <s v="CSF"/>
    <s v="APORTES AL SENA"/>
    <n v="12034000"/>
    <n v="0"/>
    <n v="0"/>
    <n v="12034000"/>
    <n v="0"/>
    <n v="5967800"/>
    <n v="6066200"/>
    <n v="5967800"/>
    <n v="5967800"/>
    <n v="5967800"/>
    <n v="5967800"/>
  </r>
  <r>
    <s v="04-03-00-017"/>
    <x v="15"/>
    <s v="A-01-01-03-001-001"/>
    <x v="0"/>
    <s v="01"/>
    <s v="01"/>
    <s v="03"/>
    <s v="001"/>
    <s v="001"/>
    <m/>
    <m/>
    <m/>
    <s v="Nación"/>
    <x v="0"/>
    <s v="CSF"/>
    <s v="SUELDO DE VACACIONES"/>
    <n v="19760580"/>
    <n v="0"/>
    <n v="0"/>
    <n v="19760580"/>
    <n v="0"/>
    <n v="11766729"/>
    <n v="7993851"/>
    <n v="11766729"/>
    <n v="11766729"/>
    <n v="11766729"/>
    <n v="11766729"/>
  </r>
  <r>
    <s v="04-03-00-017"/>
    <x v="15"/>
    <s v="A-01-01-03-001-002"/>
    <x v="0"/>
    <s v="01"/>
    <s v="01"/>
    <s v="03"/>
    <s v="001"/>
    <s v="002"/>
    <m/>
    <m/>
    <m/>
    <s v="Nación"/>
    <x v="0"/>
    <s v="CSF"/>
    <s v="INDEMNIZACIÓN POR VACACIONES"/>
    <n v="0"/>
    <n v="7691000"/>
    <n v="1492870"/>
    <n v="6198130"/>
    <n v="0"/>
    <n v="6098130"/>
    <n v="100000"/>
    <n v="6098130"/>
    <n v="6098130"/>
    <n v="6098130"/>
    <n v="6098130"/>
  </r>
  <r>
    <s v="04-03-00-017"/>
    <x v="15"/>
    <s v="A-01-01-03-001-003"/>
    <x v="0"/>
    <s v="01"/>
    <s v="01"/>
    <s v="03"/>
    <s v="001"/>
    <s v="003"/>
    <m/>
    <m/>
    <m/>
    <s v="Nación"/>
    <x v="0"/>
    <s v="CSF"/>
    <s v="BONIFICACIÓN ESPECIAL DE RECREACIÓN"/>
    <n v="1495620"/>
    <n v="0"/>
    <n v="0"/>
    <n v="1495620"/>
    <n v="0"/>
    <n v="1414587"/>
    <n v="81033"/>
    <n v="1414587"/>
    <n v="1414587"/>
    <n v="1414587"/>
    <n v="1414587"/>
  </r>
  <r>
    <s v="04-03-00-017"/>
    <x v="15"/>
    <s v="A-01-01-03-002"/>
    <x v="0"/>
    <s v="01"/>
    <s v="01"/>
    <s v="03"/>
    <s v="002"/>
    <m/>
    <m/>
    <m/>
    <m/>
    <s v="Nación"/>
    <x v="0"/>
    <s v="CSF"/>
    <s v="PRIMA TÉCNICA NO SALARIAL"/>
    <n v="16936290"/>
    <n v="0"/>
    <n v="0"/>
    <n v="16936290"/>
    <n v="0"/>
    <n v="14129802"/>
    <n v="2806488"/>
    <n v="14129802"/>
    <n v="14129802"/>
    <n v="14129802"/>
    <n v="14129802"/>
  </r>
  <r>
    <s v="04-03-00-017"/>
    <x v="15"/>
    <s v="A-01-01-03-016"/>
    <x v="0"/>
    <s v="01"/>
    <s v="01"/>
    <s v="03"/>
    <s v="016"/>
    <m/>
    <m/>
    <m/>
    <m/>
    <s v="Nación"/>
    <x v="0"/>
    <s v="CSF"/>
    <s v="PRIMA DE COORDINACIÓN"/>
    <n v="2740500"/>
    <n v="0"/>
    <n v="0"/>
    <n v="2740500"/>
    <n v="0"/>
    <n v="0"/>
    <n v="2740500"/>
    <n v="0"/>
    <n v="0"/>
    <n v="0"/>
    <n v="0"/>
  </r>
  <r>
    <s v="04-03-00-017"/>
    <x v="15"/>
    <s v="A-02-02-02-006-004"/>
    <x v="0"/>
    <s v="02"/>
    <s v="02"/>
    <s v="02"/>
    <s v="006"/>
    <s v="004"/>
    <m/>
    <m/>
    <m/>
    <s v="Nación"/>
    <x v="0"/>
    <s v="CSF"/>
    <s v="SERVICIOS DE TRANSPORTE DE PASAJEROS"/>
    <n v="0"/>
    <n v="78400"/>
    <n v="0"/>
    <n v="78400"/>
    <n v="0"/>
    <n v="78400"/>
    <n v="0"/>
    <n v="78400"/>
    <n v="78400"/>
    <n v="78400"/>
    <n v="78400"/>
  </r>
  <r>
    <s v="04-03-00-017"/>
    <x v="15"/>
    <s v="A-02-02-02-006-009"/>
    <x v="0"/>
    <s v="02"/>
    <s v="02"/>
    <s v="02"/>
    <s v="006"/>
    <s v="009"/>
    <m/>
    <m/>
    <m/>
    <s v="Nación"/>
    <x v="0"/>
    <s v="CSF"/>
    <s v="SERVICIOS DE DISTRIBUCIÓN DE ELECTRICIDAD, GAS Y AGUA (POR CUENTA PROPIA)"/>
    <n v="20000000"/>
    <n v="0"/>
    <n v="0"/>
    <n v="20000000"/>
    <n v="0"/>
    <n v="20000000"/>
    <n v="0"/>
    <n v="9658870"/>
    <n v="9658870"/>
    <n v="9658870"/>
    <n v="9658870"/>
  </r>
  <r>
    <s v="04-03-00-017"/>
    <x v="15"/>
    <s v="A-02-02-02-007-001"/>
    <x v="0"/>
    <s v="02"/>
    <s v="02"/>
    <s v="02"/>
    <s v="007"/>
    <s v="001"/>
    <m/>
    <m/>
    <m/>
    <s v="Nación"/>
    <x v="0"/>
    <s v="CSF"/>
    <s v="SERVICIOS FINANCIEROS Y SERVICIOS CONEXOS"/>
    <n v="11520000"/>
    <n v="0"/>
    <n v="11520000"/>
    <n v="0"/>
    <n v="0"/>
    <n v="0"/>
    <n v="0"/>
    <n v="0"/>
    <n v="0"/>
    <n v="0"/>
    <n v="0"/>
  </r>
  <r>
    <s v="04-03-00-017"/>
    <x v="15"/>
    <s v="A-02-02-02-007-002"/>
    <x v="0"/>
    <s v="02"/>
    <s v="02"/>
    <s v="02"/>
    <s v="007"/>
    <s v="002"/>
    <m/>
    <m/>
    <m/>
    <s v="Nación"/>
    <x v="0"/>
    <s v="CSF"/>
    <s v="SERVICIOS INMOBILIARIOS"/>
    <n v="11520000"/>
    <n v="384000"/>
    <n v="0"/>
    <n v="11904000"/>
    <n v="0"/>
    <n v="11902000"/>
    <n v="2000"/>
    <n v="11902000"/>
    <n v="11902000"/>
    <n v="11902000"/>
    <n v="11902000"/>
  </r>
  <r>
    <s v="04-03-00-017"/>
    <x v="15"/>
    <s v="A-02-02-02-008-004"/>
    <x v="0"/>
    <s v="02"/>
    <s v="02"/>
    <s v="02"/>
    <s v="008"/>
    <s v="004"/>
    <m/>
    <m/>
    <m/>
    <s v="Nación"/>
    <x v="0"/>
    <s v="CSF"/>
    <s v="SERVICIOS DE TELECOMUNICACIONES, TRANSMISIÓN Y SUMINISTRO DE INFORMACIÓN"/>
    <n v="900000"/>
    <n v="0"/>
    <n v="0"/>
    <n v="900000"/>
    <n v="0"/>
    <n v="900000"/>
    <n v="0"/>
    <n v="434877"/>
    <n v="434877"/>
    <n v="434877"/>
    <n v="434877"/>
  </r>
  <r>
    <s v="04-03-00-017"/>
    <x v="15"/>
    <s v="A-02-02-02-009-004"/>
    <x v="0"/>
    <s v="02"/>
    <s v="02"/>
    <s v="02"/>
    <s v="009"/>
    <s v="004"/>
    <m/>
    <m/>
    <m/>
    <s v="Nación"/>
    <x v="0"/>
    <s v="CSF"/>
    <s v="SERVICIOS DE ALCANTARILLADO, RECOLECCIÓN, TRATAMIENTO Y DISPOSICIÓN DE DESECHOS Y OTROS SERVICIOS DE SANEAMIENTO AMBIENTAL"/>
    <n v="1700000"/>
    <n v="0"/>
    <n v="0"/>
    <n v="1700000"/>
    <n v="0"/>
    <n v="1700000"/>
    <n v="0"/>
    <n v="1221121"/>
    <n v="1221121"/>
    <n v="1221121"/>
    <n v="1221121"/>
  </r>
  <r>
    <s v="04-03-00-017"/>
    <x v="15"/>
    <s v="A-02-02-02-010"/>
    <x v="0"/>
    <s v="02"/>
    <s v="02"/>
    <s v="02"/>
    <s v="010"/>
    <m/>
    <m/>
    <m/>
    <m/>
    <s v="Nación"/>
    <x v="0"/>
    <s v="CSF"/>
    <s v="VIÁTICOS DE LOS FUNCIONARIOS EN COMISIÓN"/>
    <n v="0"/>
    <n v="258320"/>
    <n v="0"/>
    <n v="258320"/>
    <n v="0"/>
    <n v="258320"/>
    <n v="0"/>
    <n v="258320"/>
    <n v="258320"/>
    <n v="258320"/>
    <n v="258320"/>
  </r>
  <r>
    <s v="04-03-00-017"/>
    <x v="15"/>
    <s v="A-03-04-02-012-001"/>
    <x v="0"/>
    <s v="03"/>
    <s v="04"/>
    <s v="02"/>
    <s v="012"/>
    <s v="001"/>
    <m/>
    <m/>
    <m/>
    <s v="Nación"/>
    <x v="0"/>
    <s v="CSF"/>
    <s v="INCAPACIDADES (NO DE PENSIONES)"/>
    <n v="0"/>
    <n v="4019314"/>
    <n v="0"/>
    <n v="4019314"/>
    <n v="0"/>
    <n v="2479063"/>
    <n v="1540251"/>
    <n v="2479063"/>
    <n v="2341043.67"/>
    <n v="2341043.67"/>
    <n v="2341043.67"/>
  </r>
  <r>
    <s v="04-03-00-017"/>
    <x v="15"/>
    <s v="A-08-01-02-001"/>
    <x v="0"/>
    <s v="08"/>
    <s v="01"/>
    <s v="02"/>
    <s v="001"/>
    <m/>
    <m/>
    <m/>
    <m/>
    <s v="Nación"/>
    <x v="0"/>
    <s v="CSF"/>
    <s v="IMPUESTO PREDIAL Y SOBRETASA AMBIENTAL"/>
    <n v="0"/>
    <n v="7213000"/>
    <n v="0"/>
    <n v="7213000"/>
    <n v="0"/>
    <n v="7212854"/>
    <n v="146"/>
    <n v="7212854"/>
    <n v="7212854"/>
    <n v="7212854"/>
    <n v="7212854"/>
  </r>
  <r>
    <s v="04-03-00-017"/>
    <x v="15"/>
    <s v="A-08-01-02-003"/>
    <x v="0"/>
    <s v="08"/>
    <s v="01"/>
    <s v="02"/>
    <s v="003"/>
    <m/>
    <m/>
    <m/>
    <m/>
    <s v="Propios"/>
    <x v="1"/>
    <s v="CSF"/>
    <s v="IMPUESTO DE INDUSTRIA Y COMERCIO"/>
    <n v="0"/>
    <n v="3500000"/>
    <n v="0"/>
    <n v="3500000"/>
    <n v="0"/>
    <n v="3116279"/>
    <n v="383721"/>
    <n v="3116279"/>
    <n v="3116279"/>
    <n v="3116279"/>
    <n v="3116279"/>
  </r>
  <r>
    <s v="04-03-00-017"/>
    <x v="15"/>
    <s v="C-0404-1003-2-0-0404004-02"/>
    <x v="1"/>
    <s v="0404"/>
    <s v="1003"/>
    <s v="2"/>
    <s v="0"/>
    <s v="0404004"/>
    <s v="02"/>
    <m/>
    <m/>
    <s v="Nación"/>
    <x v="0"/>
    <s v="CSF"/>
    <s v="ADQUISICIÓN DE BIENES Y SERVICIOS - SERVICIO DE INFORMACIÓN CATASTRAL - ACTUALIZACIÓN  Y GESTIÓN CATASTRAL  NACIONAL"/>
    <n v="0"/>
    <n v="128027550"/>
    <n v="0"/>
    <n v="128027550"/>
    <n v="0"/>
    <n v="127831972"/>
    <n v="195578"/>
    <n v="127831970"/>
    <n v="33739463"/>
    <n v="33739463"/>
    <n v="33739463"/>
  </r>
  <r>
    <s v="04-03-00-017"/>
    <x v="15"/>
    <s v="C-0404-1003-2-0-0404004-02"/>
    <x v="1"/>
    <s v="0404"/>
    <s v="1003"/>
    <s v="2"/>
    <s v="0"/>
    <s v="0404004"/>
    <s v="02"/>
    <m/>
    <m/>
    <s v="Nación"/>
    <x v="2"/>
    <s v="CSF"/>
    <s v="ADQUISICIÓN DE BIENES Y SERVICIOS - SERVICIO DE INFORMACIÓN CATASTRAL - ACTUALIZACIÓN  Y GESTIÓN CATASTRAL  NACIONAL"/>
    <n v="0"/>
    <n v="14047426"/>
    <n v="0"/>
    <n v="14047426"/>
    <n v="0"/>
    <n v="14047426"/>
    <n v="0"/>
    <n v="226808"/>
    <n v="226808"/>
    <n v="226808"/>
    <n v="226808"/>
  </r>
  <r>
    <s v="04-03-00-017"/>
    <x v="15"/>
    <s v="C-0404-1003-2-0-0404007-02"/>
    <x v="1"/>
    <s v="0404"/>
    <s v="1003"/>
    <s v="2"/>
    <s v="0"/>
    <s v="0404007"/>
    <s v="02"/>
    <m/>
    <m/>
    <s v="Propios"/>
    <x v="1"/>
    <s v="CSF"/>
    <s v="ADQUISICIÓN DE BIENES Y SERVICIOS - SERVICIO DE AVALÚOS - ACTUALIZACIÓN  Y GESTIÓN CATASTRAL  NACIONAL"/>
    <n v="0"/>
    <n v="2000000"/>
    <n v="0"/>
    <n v="2000000"/>
    <n v="0"/>
    <n v="2000000"/>
    <n v="0"/>
    <n v="0"/>
    <n v="0"/>
    <n v="0"/>
    <n v="0"/>
  </r>
  <r>
    <s v="04-03-00-017"/>
    <x v="1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921356"/>
    <n v="1921356"/>
    <n v="1921356"/>
  </r>
  <r>
    <s v="04-03-00-018"/>
    <x v="16"/>
    <s v="A-01-01-01-001-001"/>
    <x v="0"/>
    <s v="01"/>
    <s v="01"/>
    <s v="01"/>
    <s v="001"/>
    <s v="001"/>
    <m/>
    <m/>
    <m/>
    <s v="Nación"/>
    <x v="0"/>
    <s v="CSF"/>
    <s v="SUELDO BÁSICO"/>
    <n v="568197000"/>
    <n v="0"/>
    <n v="0"/>
    <n v="568197000"/>
    <n v="0"/>
    <n v="288664227"/>
    <n v="279532773"/>
    <n v="288664227"/>
    <n v="288664227"/>
    <n v="288664227"/>
    <n v="288664227"/>
  </r>
  <r>
    <s v="04-03-00-018"/>
    <x v="16"/>
    <s v="A-01-01-01-001-004"/>
    <x v="0"/>
    <s v="01"/>
    <s v="01"/>
    <s v="01"/>
    <s v="001"/>
    <s v="004"/>
    <m/>
    <m/>
    <m/>
    <s v="Nación"/>
    <x v="0"/>
    <s v="CSF"/>
    <s v="SUBSIDIO DE ALIMENTACIÓN"/>
    <n v="12551000"/>
    <n v="0"/>
    <n v="0"/>
    <n v="12551000"/>
    <n v="0"/>
    <n v="6235352"/>
    <n v="6315648"/>
    <n v="6235352"/>
    <n v="6235352"/>
    <n v="6235352"/>
    <n v="6235352"/>
  </r>
  <r>
    <s v="04-03-00-018"/>
    <x v="16"/>
    <s v="A-01-01-01-001-005"/>
    <x v="0"/>
    <s v="01"/>
    <s v="01"/>
    <s v="01"/>
    <s v="001"/>
    <s v="005"/>
    <m/>
    <m/>
    <m/>
    <s v="Nación"/>
    <x v="0"/>
    <s v="CSF"/>
    <s v="AUXILIO DE TRANSPORTE "/>
    <n v="16078000"/>
    <n v="0"/>
    <n v="0"/>
    <n v="16078000"/>
    <n v="0"/>
    <n v="8608881"/>
    <n v="7469119"/>
    <n v="8608881"/>
    <n v="8608881"/>
    <n v="8608881"/>
    <n v="8608881"/>
  </r>
  <r>
    <s v="04-03-00-018"/>
    <x v="16"/>
    <s v="A-01-01-01-001-006"/>
    <x v="0"/>
    <s v="01"/>
    <s v="01"/>
    <s v="01"/>
    <s v="001"/>
    <s v="006"/>
    <m/>
    <m/>
    <m/>
    <s v="Nación"/>
    <x v="0"/>
    <s v="CSF"/>
    <s v="PRIMA DE SERVICIO"/>
    <n v="56480000"/>
    <n v="1503715"/>
    <n v="0"/>
    <n v="57983715"/>
    <n v="0"/>
    <n v="57983715"/>
    <n v="0"/>
    <n v="57983715"/>
    <n v="57983715"/>
    <n v="57983715"/>
    <n v="57983715"/>
  </r>
  <r>
    <s v="04-03-00-018"/>
    <x v="16"/>
    <s v="A-01-01-01-001-007"/>
    <x v="0"/>
    <s v="01"/>
    <s v="01"/>
    <s v="01"/>
    <s v="001"/>
    <s v="007"/>
    <m/>
    <m/>
    <m/>
    <s v="Nación"/>
    <x v="0"/>
    <s v="CSF"/>
    <s v="BONIFICACIÓN POR SERVICIOS PRESTADOS"/>
    <n v="22427000"/>
    <n v="0"/>
    <n v="0"/>
    <n v="22427000"/>
    <n v="0"/>
    <n v="10232766"/>
    <n v="12194234"/>
    <n v="10232766"/>
    <n v="10232766"/>
    <n v="10232766"/>
    <n v="10232766"/>
  </r>
  <r>
    <s v="04-03-00-018"/>
    <x v="16"/>
    <s v="A-01-01-01-001-009"/>
    <x v="0"/>
    <s v="01"/>
    <s v="01"/>
    <s v="01"/>
    <s v="001"/>
    <s v="009"/>
    <m/>
    <m/>
    <m/>
    <s v="Nación"/>
    <x v="0"/>
    <s v="CSF"/>
    <s v="PRIMA DE NAVIDAD"/>
    <n v="73922000"/>
    <n v="0"/>
    <n v="0"/>
    <n v="73922000"/>
    <n v="0"/>
    <n v="0"/>
    <n v="73922000"/>
    <n v="0"/>
    <n v="0"/>
    <n v="0"/>
    <n v="0"/>
  </r>
  <r>
    <s v="04-03-00-018"/>
    <x v="16"/>
    <s v="A-01-01-01-001-010"/>
    <x v="0"/>
    <s v="01"/>
    <s v="01"/>
    <s v="01"/>
    <s v="001"/>
    <s v="010"/>
    <m/>
    <m/>
    <m/>
    <s v="Nación"/>
    <x v="0"/>
    <s v="CSF"/>
    <s v="PRIMA DE VACACIONES"/>
    <n v="50491000"/>
    <n v="0"/>
    <n v="0"/>
    <n v="50491000"/>
    <n v="0"/>
    <n v="23511673"/>
    <n v="26979327"/>
    <n v="23511673"/>
    <n v="23511673"/>
    <n v="23493113"/>
    <n v="23493113"/>
  </r>
  <r>
    <s v="04-03-00-018"/>
    <x v="16"/>
    <s v="A-01-01-02-001"/>
    <x v="0"/>
    <s v="01"/>
    <s v="01"/>
    <s v="02"/>
    <s v="001"/>
    <m/>
    <m/>
    <m/>
    <m/>
    <s v="Nación"/>
    <x v="0"/>
    <s v="CSF"/>
    <s v="PENSIONES"/>
    <n v="76157000"/>
    <n v="0"/>
    <n v="0"/>
    <n v="76157000"/>
    <n v="0"/>
    <n v="33796100"/>
    <n v="42360900"/>
    <n v="33796100"/>
    <n v="33796100"/>
    <n v="33796100"/>
    <n v="33796100"/>
  </r>
  <r>
    <s v="04-03-00-018"/>
    <x v="16"/>
    <s v="A-01-01-02-002"/>
    <x v="0"/>
    <s v="01"/>
    <s v="01"/>
    <s v="02"/>
    <s v="002"/>
    <m/>
    <m/>
    <m/>
    <m/>
    <s v="Nación"/>
    <x v="0"/>
    <s v="CSF"/>
    <s v="SALUD"/>
    <n v="53945000"/>
    <n v="0"/>
    <n v="0"/>
    <n v="53945000"/>
    <n v="0"/>
    <n v="27687900"/>
    <n v="26257100"/>
    <n v="27687900"/>
    <n v="27687900"/>
    <n v="27687900"/>
    <n v="27687900"/>
  </r>
  <r>
    <s v="04-03-00-018"/>
    <x v="16"/>
    <s v="A-01-01-02-004"/>
    <x v="0"/>
    <s v="01"/>
    <s v="01"/>
    <s v="02"/>
    <s v="004"/>
    <m/>
    <m/>
    <m/>
    <m/>
    <s v="Nación"/>
    <x v="0"/>
    <s v="CSF"/>
    <s v="CAJAS DE COMPENSACIÓN FAMILIAR"/>
    <n v="33902000"/>
    <n v="0"/>
    <n v="0"/>
    <n v="33902000"/>
    <n v="0"/>
    <n v="16837500"/>
    <n v="17064500"/>
    <n v="16837500"/>
    <n v="16837500"/>
    <n v="16837500"/>
    <n v="16837500"/>
  </r>
  <r>
    <s v="04-03-00-018"/>
    <x v="16"/>
    <s v="A-01-01-02-005"/>
    <x v="0"/>
    <s v="01"/>
    <s v="01"/>
    <s v="02"/>
    <s v="005"/>
    <m/>
    <m/>
    <m/>
    <m/>
    <s v="Nación"/>
    <x v="0"/>
    <s v="CSF"/>
    <s v="APORTES GENERALES AL SISTEMA DE RIESGOS LABORALES"/>
    <n v="7753000"/>
    <n v="0"/>
    <n v="0"/>
    <n v="7753000"/>
    <n v="0"/>
    <n v="3955000"/>
    <n v="3798000"/>
    <n v="3955000"/>
    <n v="3955000"/>
    <n v="3955000"/>
    <n v="3955000"/>
  </r>
  <r>
    <s v="04-03-00-018"/>
    <x v="16"/>
    <s v="A-01-01-02-006"/>
    <x v="0"/>
    <s v="01"/>
    <s v="01"/>
    <s v="02"/>
    <s v="006"/>
    <m/>
    <m/>
    <m/>
    <m/>
    <s v="Nación"/>
    <x v="0"/>
    <s v="CSF"/>
    <s v="APORTES AL ICBF"/>
    <n v="25432000"/>
    <n v="0"/>
    <n v="0"/>
    <n v="25432000"/>
    <n v="0"/>
    <n v="12630100"/>
    <n v="12801900"/>
    <n v="12630100"/>
    <n v="12630100"/>
    <n v="12630100"/>
    <n v="12630100"/>
  </r>
  <r>
    <s v="04-03-00-018"/>
    <x v="16"/>
    <s v="A-01-01-02-007"/>
    <x v="0"/>
    <s v="01"/>
    <s v="01"/>
    <s v="02"/>
    <s v="007"/>
    <m/>
    <m/>
    <m/>
    <m/>
    <s v="Nación"/>
    <x v="0"/>
    <s v="CSF"/>
    <s v="APORTES AL SENA"/>
    <n v="16959000"/>
    <n v="0"/>
    <n v="0"/>
    <n v="16959000"/>
    <n v="0"/>
    <n v="8422900"/>
    <n v="8536100"/>
    <n v="8422900"/>
    <n v="8422900"/>
    <n v="8422900"/>
    <n v="8422900"/>
  </r>
  <r>
    <s v="04-03-00-018"/>
    <x v="16"/>
    <s v="A-01-01-03-001-001"/>
    <x v="0"/>
    <s v="01"/>
    <s v="01"/>
    <s v="03"/>
    <s v="001"/>
    <s v="001"/>
    <m/>
    <m/>
    <m/>
    <s v="Nación"/>
    <x v="0"/>
    <s v="CSF"/>
    <s v="SUELDO DE VACACIONES"/>
    <n v="33528600"/>
    <n v="0"/>
    <n v="0"/>
    <n v="33528600"/>
    <n v="0"/>
    <n v="24780880"/>
    <n v="8747720"/>
    <n v="24780880"/>
    <n v="24780880"/>
    <n v="24759432"/>
    <n v="24759432"/>
  </r>
  <r>
    <s v="04-03-00-018"/>
    <x v="16"/>
    <s v="A-01-01-03-001-002"/>
    <x v="0"/>
    <s v="01"/>
    <s v="01"/>
    <s v="03"/>
    <s v="001"/>
    <s v="002"/>
    <m/>
    <m/>
    <m/>
    <s v="Nación"/>
    <x v="0"/>
    <s v="CSF"/>
    <s v="INDEMNIZACIÓN POR VACACIONES"/>
    <n v="0"/>
    <n v="628904"/>
    <n v="0"/>
    <n v="628904"/>
    <n v="0"/>
    <n v="628904"/>
    <n v="0"/>
    <n v="628904"/>
    <n v="628904"/>
    <n v="628904"/>
    <n v="628904"/>
  </r>
  <r>
    <s v="04-03-00-018"/>
    <x v="16"/>
    <s v="A-01-01-03-001-003"/>
    <x v="0"/>
    <s v="01"/>
    <s v="01"/>
    <s v="03"/>
    <s v="001"/>
    <s v="003"/>
    <m/>
    <m/>
    <m/>
    <s v="Nación"/>
    <x v="0"/>
    <s v="CSF"/>
    <s v="BONIFICACIÓN ESPECIAL DE RECREACIÓN"/>
    <n v="2564730"/>
    <n v="0"/>
    <n v="0"/>
    <n v="2564730"/>
    <n v="0"/>
    <n v="1774053"/>
    <n v="790677"/>
    <n v="1774053"/>
    <n v="1774053"/>
    <n v="1774053"/>
    <n v="1774053"/>
  </r>
  <r>
    <s v="04-03-00-018"/>
    <x v="16"/>
    <s v="A-01-01-03-002"/>
    <x v="0"/>
    <s v="01"/>
    <s v="01"/>
    <s v="03"/>
    <s v="002"/>
    <m/>
    <m/>
    <m/>
    <m/>
    <s v="Nación"/>
    <x v="0"/>
    <s v="CSF"/>
    <s v="PRIMA TÉCNICA NO SALARIAL"/>
    <n v="16936290"/>
    <n v="0"/>
    <n v="0"/>
    <n v="16936290"/>
    <n v="0"/>
    <n v="14129802"/>
    <n v="2806488"/>
    <n v="14129802"/>
    <n v="14129802"/>
    <n v="14129802"/>
    <n v="14129802"/>
  </r>
  <r>
    <s v="04-03-00-018"/>
    <x v="16"/>
    <s v="A-01-01-03-016"/>
    <x v="0"/>
    <s v="01"/>
    <s v="01"/>
    <s v="03"/>
    <s v="016"/>
    <m/>
    <m/>
    <m/>
    <m/>
    <s v="Nación"/>
    <x v="0"/>
    <s v="CSF"/>
    <s v="PRIMA DE COORDINACIÓN"/>
    <n v="2664270"/>
    <n v="0"/>
    <n v="0"/>
    <n v="2664270"/>
    <n v="0"/>
    <n v="0"/>
    <n v="2664270"/>
    <n v="0"/>
    <n v="0"/>
    <n v="0"/>
    <n v="0"/>
  </r>
  <r>
    <s v="04-03-00-018"/>
    <x v="16"/>
    <s v="A-02-02-02-006-004"/>
    <x v="0"/>
    <s v="02"/>
    <s v="02"/>
    <s v="02"/>
    <s v="006"/>
    <s v="004"/>
    <m/>
    <m/>
    <m/>
    <s v="Nación"/>
    <x v="0"/>
    <s v="CSF"/>
    <s v="SERVICIOS DE TRANSPORTE DE PASAJEROS"/>
    <n v="0"/>
    <n v="78400"/>
    <n v="0"/>
    <n v="78400"/>
    <n v="0"/>
    <n v="78400"/>
    <n v="0"/>
    <n v="78400"/>
    <n v="78400"/>
    <n v="78400"/>
    <n v="78400"/>
  </r>
  <r>
    <s v="04-03-00-018"/>
    <x v="16"/>
    <s v="A-02-02-02-006-009"/>
    <x v="0"/>
    <s v="02"/>
    <s v="02"/>
    <s v="02"/>
    <s v="006"/>
    <s v="009"/>
    <m/>
    <m/>
    <m/>
    <s v="Nación"/>
    <x v="0"/>
    <s v="CSF"/>
    <s v="SERVICIOS DE DISTRIBUCIÓN DE ELECTRICIDAD, GAS Y AGUA (POR CUENTA PROPIA)"/>
    <n v="22000000"/>
    <n v="0"/>
    <n v="0"/>
    <n v="22000000"/>
    <n v="0"/>
    <n v="22000000"/>
    <n v="0"/>
    <n v="13240316"/>
    <n v="11733346"/>
    <n v="11733346"/>
    <n v="11733346"/>
  </r>
  <r>
    <s v="04-03-00-018"/>
    <x v="16"/>
    <s v="A-02-02-02-007-001"/>
    <x v="0"/>
    <s v="02"/>
    <s v="02"/>
    <s v="02"/>
    <s v="007"/>
    <s v="001"/>
    <m/>
    <m/>
    <m/>
    <s v="Nación"/>
    <x v="0"/>
    <s v="CSF"/>
    <s v="SERVICIOS FINANCIEROS Y SERVICIOS CONEXOS"/>
    <n v="50078400"/>
    <n v="0"/>
    <n v="50078400"/>
    <n v="0"/>
    <n v="0"/>
    <n v="0"/>
    <n v="0"/>
    <n v="0"/>
    <n v="0"/>
    <n v="0"/>
    <n v="0"/>
  </r>
  <r>
    <s v="04-03-00-018"/>
    <x v="16"/>
    <s v="A-02-02-02-007-002"/>
    <x v="0"/>
    <s v="02"/>
    <s v="02"/>
    <s v="02"/>
    <s v="007"/>
    <s v="002"/>
    <m/>
    <m/>
    <m/>
    <s v="Nación"/>
    <x v="0"/>
    <s v="CSF"/>
    <s v="SERVICIOS INMOBILIARIOS"/>
    <n v="50078400"/>
    <n v="0"/>
    <n v="0"/>
    <n v="50078400"/>
    <n v="0"/>
    <n v="50078400"/>
    <n v="0"/>
    <n v="47105500"/>
    <n v="23552700"/>
    <n v="23552700"/>
    <n v="23552700"/>
  </r>
  <r>
    <s v="04-03-00-018"/>
    <x v="16"/>
    <s v="A-02-02-02-007-002"/>
    <x v="0"/>
    <s v="02"/>
    <s v="02"/>
    <s v="02"/>
    <s v="007"/>
    <s v="002"/>
    <m/>
    <m/>
    <m/>
    <s v="Propios"/>
    <x v="1"/>
    <s v="CSF"/>
    <s v="SERVICIOS INMOBILIARIOS"/>
    <n v="0"/>
    <n v="51646570"/>
    <n v="0"/>
    <n v="51646570"/>
    <n v="0"/>
    <n v="51646570"/>
    <n v="0"/>
    <n v="50097173"/>
    <n v="20658628"/>
    <n v="20658628"/>
    <n v="20658628"/>
  </r>
  <r>
    <s v="04-03-00-018"/>
    <x v="16"/>
    <s v="A-02-02-02-008-004"/>
    <x v="0"/>
    <s v="02"/>
    <s v="02"/>
    <s v="02"/>
    <s v="008"/>
    <s v="004"/>
    <m/>
    <m/>
    <m/>
    <s v="Nación"/>
    <x v="0"/>
    <s v="CSF"/>
    <s v="SERVICIOS DE TELECOMUNICACIONES, TRANSMISIÓN Y SUMINISTRO DE INFORMACIÓN"/>
    <n v="4000000"/>
    <n v="0"/>
    <n v="0"/>
    <n v="4000000"/>
    <n v="0"/>
    <n v="4000000"/>
    <n v="0"/>
    <n v="2390122"/>
    <n v="2351684"/>
    <n v="2351684"/>
    <n v="2351684"/>
  </r>
  <r>
    <s v="04-03-00-018"/>
    <x v="16"/>
    <s v="A-02-02-02-009-004"/>
    <x v="0"/>
    <s v="02"/>
    <s v="02"/>
    <s v="02"/>
    <s v="009"/>
    <s v="004"/>
    <m/>
    <m/>
    <m/>
    <s v="Nación"/>
    <x v="0"/>
    <s v="CSF"/>
    <s v="SERVICIOS DE ALCANTARILLADO, RECOLECCIÓN, TRATAMIENTO Y DISPOSICIÓN DE DESECHOS Y OTROS SERVICIOS DE SANEAMIENTO AMBIENTAL"/>
    <n v="1800000"/>
    <n v="0"/>
    <n v="0"/>
    <n v="1800000"/>
    <n v="0"/>
    <n v="1800000"/>
    <n v="0"/>
    <n v="773224"/>
    <n v="705626"/>
    <n v="705626"/>
    <n v="705626"/>
  </r>
  <r>
    <s v="04-03-00-018"/>
    <x v="16"/>
    <s v="A-02-02-02-010"/>
    <x v="0"/>
    <s v="02"/>
    <s v="02"/>
    <s v="02"/>
    <s v="010"/>
    <m/>
    <m/>
    <m/>
    <m/>
    <s v="Nación"/>
    <x v="0"/>
    <s v="CSF"/>
    <s v="VIÁTICOS DE LOS FUNCIONARIOS EN COMISIÓN"/>
    <n v="0"/>
    <n v="258320"/>
    <n v="0"/>
    <n v="258320"/>
    <n v="0"/>
    <n v="258320"/>
    <n v="0"/>
    <n v="258320"/>
    <n v="258320"/>
    <n v="258320"/>
    <n v="258320"/>
  </r>
  <r>
    <s v="04-03-00-018"/>
    <x v="16"/>
    <s v="A-03-04-02-012-001"/>
    <x v="0"/>
    <s v="03"/>
    <s v="04"/>
    <s v="02"/>
    <s v="012"/>
    <s v="001"/>
    <m/>
    <m/>
    <m/>
    <s v="Nación"/>
    <x v="0"/>
    <s v="CSF"/>
    <s v="INCAPACIDADES (NO DE PENSIONES)"/>
    <n v="0"/>
    <n v="39061"/>
    <n v="0"/>
    <n v="39061"/>
    <n v="0"/>
    <n v="39061"/>
    <n v="0"/>
    <n v="39061"/>
    <n v="39061"/>
    <n v="39061"/>
    <n v="39061"/>
  </r>
  <r>
    <s v="04-03-00-018"/>
    <x v="16"/>
    <s v="A-08-01-02-001"/>
    <x v="0"/>
    <s v="08"/>
    <s v="01"/>
    <s v="02"/>
    <s v="001"/>
    <m/>
    <m/>
    <m/>
    <m/>
    <s v="Nación"/>
    <x v="0"/>
    <s v="CSF"/>
    <s v="IMPUESTO PREDIAL Y SOBRETASA AMBIENTAL"/>
    <n v="0"/>
    <n v="16730044"/>
    <n v="0"/>
    <n v="16730044"/>
    <n v="0"/>
    <n v="16730044"/>
    <n v="0"/>
    <n v="16730044"/>
    <n v="16730044"/>
    <n v="16730044"/>
    <n v="16730044"/>
  </r>
  <r>
    <s v="04-03-00-018"/>
    <x v="16"/>
    <s v="A-08-01-02-003"/>
    <x v="0"/>
    <s v="08"/>
    <s v="01"/>
    <s v="02"/>
    <s v="003"/>
    <m/>
    <m/>
    <m/>
    <m/>
    <s v="Propios"/>
    <x v="1"/>
    <s v="CSF"/>
    <s v="IMPUESTO DE INDUSTRIA Y COMERCIO"/>
    <n v="0"/>
    <n v="19817158"/>
    <n v="0"/>
    <n v="19817158"/>
    <n v="0"/>
    <n v="19790502.629999999"/>
    <n v="26655.37"/>
    <n v="19790502.629999999"/>
    <n v="19790502.629999999"/>
    <n v="19790502.629999999"/>
    <n v="19790502.629999999"/>
  </r>
  <r>
    <s v="04-03-00-018"/>
    <x v="16"/>
    <s v="C-0404-1003-2-0-0404004-02"/>
    <x v="1"/>
    <s v="0404"/>
    <s v="1003"/>
    <s v="2"/>
    <s v="0"/>
    <s v="0404004"/>
    <s v="02"/>
    <m/>
    <m/>
    <s v="Nación"/>
    <x v="0"/>
    <s v="CSF"/>
    <s v="ADQUISICIÓN DE BIENES Y SERVICIOS - SERVICIO DE INFORMACIÓN CATASTRAL - ACTUALIZACIÓN  Y GESTIÓN CATASTRAL  NACIONAL"/>
    <n v="0"/>
    <n v="78847200"/>
    <n v="0"/>
    <n v="78847200"/>
    <n v="0"/>
    <n v="78825034"/>
    <n v="22166"/>
    <n v="78825034"/>
    <n v="23438522"/>
    <n v="23438522"/>
    <n v="23438522"/>
  </r>
  <r>
    <s v="04-03-00-018"/>
    <x v="16"/>
    <s v="C-0404-1003-2-0-0404004-02"/>
    <x v="1"/>
    <s v="0404"/>
    <s v="1003"/>
    <s v="2"/>
    <s v="0"/>
    <s v="0404004"/>
    <s v="02"/>
    <m/>
    <m/>
    <s v="Nación"/>
    <x v="2"/>
    <s v="CSF"/>
    <s v="ADQUISICIÓN DE BIENES Y SERVICIOS - SERVICIO DE INFORMACIÓN CATASTRAL - ACTUALIZACIÓN  Y GESTIÓN CATASTRAL  NACIONAL"/>
    <n v="0"/>
    <n v="39339428"/>
    <n v="0"/>
    <n v="39339428"/>
    <n v="0"/>
    <n v="39339428"/>
    <n v="0"/>
    <n v="19537082"/>
    <n v="7975238"/>
    <n v="7975238"/>
    <n v="7975238"/>
  </r>
  <r>
    <s v="04-03-00-018"/>
    <x v="16"/>
    <s v="C-0404-1003-2-0-0404004-02"/>
    <x v="1"/>
    <s v="0404"/>
    <s v="1003"/>
    <s v="2"/>
    <s v="0"/>
    <s v="0404004"/>
    <s v="02"/>
    <m/>
    <m/>
    <s v="Propios"/>
    <x v="1"/>
    <s v="CSF"/>
    <s v="ADQUISICIÓN DE BIENES Y SERVICIOS - SERVICIO DE INFORMACIÓN CATASTRAL - ACTUALIZACIÓN  Y GESTIÓN CATASTRAL  NACIONAL"/>
    <n v="0"/>
    <n v="907592109"/>
    <n v="0"/>
    <n v="907592109"/>
    <n v="0"/>
    <n v="907592109"/>
    <n v="0"/>
    <n v="468574375"/>
    <n v="8452399"/>
    <n v="8452399"/>
    <n v="8452399"/>
  </r>
  <r>
    <s v="04-03-00-018"/>
    <x v="16"/>
    <s v="C-0404-1003-2-0-0404007-02"/>
    <x v="1"/>
    <s v="0404"/>
    <s v="1003"/>
    <s v="2"/>
    <s v="0"/>
    <s v="0404007"/>
    <s v="02"/>
    <m/>
    <m/>
    <s v="Propios"/>
    <x v="1"/>
    <s v="CSF"/>
    <s v="ADQUISICIÓN DE BIENES Y SERVICIOS - SERVICIO DE AVALÚOS - ACTUALIZACIÓN  Y GESTIÓN CATASTRAL  NACIONAL"/>
    <n v="0"/>
    <n v="17000000"/>
    <n v="0"/>
    <n v="17000000"/>
    <n v="0"/>
    <n v="17000000"/>
    <n v="0"/>
    <n v="0"/>
    <n v="0"/>
    <n v="0"/>
    <n v="0"/>
  </r>
  <r>
    <s v="04-03-00-018"/>
    <x v="1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0"/>
    <n v="0"/>
    <n v="0"/>
    <n v="0"/>
  </r>
  <r>
    <s v="04-03-00-019"/>
    <x v="17"/>
    <s v="A-01-01-01-001-001"/>
    <x v="0"/>
    <s v="01"/>
    <s v="01"/>
    <s v="01"/>
    <s v="001"/>
    <s v="001"/>
    <m/>
    <m/>
    <m/>
    <s v="Nación"/>
    <x v="0"/>
    <s v="CSF"/>
    <s v="SUELDO BÁSICO"/>
    <n v="832799000"/>
    <n v="0"/>
    <n v="0"/>
    <n v="832799000"/>
    <n v="0"/>
    <n v="415910656"/>
    <n v="416888344"/>
    <n v="415910656"/>
    <n v="415910656"/>
    <n v="415910656"/>
    <n v="415910656"/>
  </r>
  <r>
    <s v="04-03-00-019"/>
    <x v="17"/>
    <s v="A-01-01-01-001-004"/>
    <x v="0"/>
    <s v="01"/>
    <s v="01"/>
    <s v="01"/>
    <s v="001"/>
    <s v="004"/>
    <m/>
    <m/>
    <m/>
    <s v="Nación"/>
    <x v="0"/>
    <s v="CSF"/>
    <s v="SUBSIDIO DE ALIMENTACIÓN"/>
    <n v="21425000"/>
    <n v="0"/>
    <n v="0"/>
    <n v="21425000"/>
    <n v="0"/>
    <n v="10992257"/>
    <n v="10432743"/>
    <n v="10992257"/>
    <n v="10992257"/>
    <n v="10992257"/>
    <n v="10992257"/>
  </r>
  <r>
    <s v="04-03-00-019"/>
    <x v="17"/>
    <s v="A-01-01-01-001-005"/>
    <x v="0"/>
    <s v="01"/>
    <s v="01"/>
    <s v="01"/>
    <s v="001"/>
    <s v="005"/>
    <m/>
    <m/>
    <m/>
    <s v="Nación"/>
    <x v="0"/>
    <s v="CSF"/>
    <s v="AUXILIO DE TRANSPORTE "/>
    <n v="28825000"/>
    <n v="0"/>
    <n v="0"/>
    <n v="28825000"/>
    <n v="0"/>
    <n v="15394658"/>
    <n v="13430342"/>
    <n v="15394658"/>
    <n v="15394658"/>
    <n v="15394658"/>
    <n v="15394658"/>
  </r>
  <r>
    <s v="04-03-00-019"/>
    <x v="17"/>
    <s v="A-01-01-01-001-006"/>
    <x v="0"/>
    <s v="01"/>
    <s v="01"/>
    <s v="01"/>
    <s v="001"/>
    <s v="006"/>
    <m/>
    <m/>
    <m/>
    <s v="Nación"/>
    <x v="0"/>
    <s v="CSF"/>
    <s v="PRIMA DE SERVICIO"/>
    <n v="81678000"/>
    <n v="4000000"/>
    <n v="0"/>
    <n v="85678000"/>
    <n v="0"/>
    <n v="85222850"/>
    <n v="455150"/>
    <n v="85222850"/>
    <n v="85222850"/>
    <n v="85222850"/>
    <n v="85222850"/>
  </r>
  <r>
    <s v="04-03-00-019"/>
    <x v="17"/>
    <s v="A-01-01-01-001-007"/>
    <x v="0"/>
    <s v="01"/>
    <s v="01"/>
    <s v="01"/>
    <s v="001"/>
    <s v="007"/>
    <m/>
    <m/>
    <m/>
    <s v="Nación"/>
    <x v="0"/>
    <s v="CSF"/>
    <s v="BONIFICACIÓN POR SERVICIOS PRESTADOS"/>
    <n v="32714000"/>
    <n v="0"/>
    <n v="0"/>
    <n v="32714000"/>
    <n v="0"/>
    <n v="14982116"/>
    <n v="17731884"/>
    <n v="14982116"/>
    <n v="14982116"/>
    <n v="14982116"/>
    <n v="14982116"/>
  </r>
  <r>
    <s v="04-03-00-019"/>
    <x v="17"/>
    <s v="A-01-01-01-001-009"/>
    <x v="0"/>
    <s v="01"/>
    <s v="01"/>
    <s v="01"/>
    <s v="001"/>
    <s v="009"/>
    <m/>
    <m/>
    <m/>
    <s v="Nación"/>
    <x v="0"/>
    <s v="CSF"/>
    <s v="PRIMA DE NAVIDAD"/>
    <n v="103930000"/>
    <n v="0"/>
    <n v="0"/>
    <n v="103930000"/>
    <n v="0"/>
    <n v="0"/>
    <n v="103930000"/>
    <n v="0"/>
    <n v="0"/>
    <n v="0"/>
    <n v="0"/>
  </r>
  <r>
    <s v="04-03-00-019"/>
    <x v="17"/>
    <s v="A-01-01-01-001-010"/>
    <x v="0"/>
    <s v="01"/>
    <s v="01"/>
    <s v="01"/>
    <s v="001"/>
    <s v="010"/>
    <m/>
    <m/>
    <m/>
    <s v="Nación"/>
    <x v="0"/>
    <s v="CSF"/>
    <s v="PRIMA DE VACACIONES"/>
    <n v="48953000"/>
    <n v="0"/>
    <n v="0"/>
    <n v="48953000"/>
    <n v="0"/>
    <n v="36490347"/>
    <n v="12462653"/>
    <n v="36490347"/>
    <n v="36490347"/>
    <n v="36490347"/>
    <n v="36490347"/>
  </r>
  <r>
    <s v="04-03-00-019"/>
    <x v="17"/>
    <s v="A-01-01-02-001"/>
    <x v="0"/>
    <s v="01"/>
    <s v="01"/>
    <s v="02"/>
    <s v="001"/>
    <m/>
    <m/>
    <m/>
    <m/>
    <s v="Nación"/>
    <x v="0"/>
    <s v="CSF"/>
    <s v="PENSIONES"/>
    <n v="109007000"/>
    <n v="0"/>
    <n v="0"/>
    <n v="109007000"/>
    <n v="0"/>
    <n v="49578900"/>
    <n v="59428100"/>
    <n v="49578900"/>
    <n v="49578900"/>
    <n v="49578900"/>
    <n v="49578900"/>
  </r>
  <r>
    <s v="04-03-00-019"/>
    <x v="17"/>
    <s v="A-01-01-02-002"/>
    <x v="0"/>
    <s v="01"/>
    <s v="01"/>
    <s v="02"/>
    <s v="002"/>
    <m/>
    <m/>
    <m/>
    <m/>
    <s v="Nación"/>
    <x v="0"/>
    <s v="CSF"/>
    <s v="SALUD"/>
    <n v="76175000"/>
    <n v="0"/>
    <n v="0"/>
    <n v="76175000"/>
    <n v="0"/>
    <n v="40661200"/>
    <n v="35513800"/>
    <n v="40661200"/>
    <n v="40661200"/>
    <n v="40661200"/>
    <n v="40661200"/>
  </r>
  <r>
    <s v="04-03-00-019"/>
    <x v="17"/>
    <s v="A-01-01-02-004"/>
    <x v="0"/>
    <s v="01"/>
    <s v="01"/>
    <s v="02"/>
    <s v="004"/>
    <m/>
    <m/>
    <m/>
    <m/>
    <s v="Nación"/>
    <x v="0"/>
    <s v="CSF"/>
    <s v="CAJAS DE COMPENSACIÓN FAMILIAR"/>
    <n v="46325000"/>
    <n v="0"/>
    <n v="0"/>
    <n v="46325000"/>
    <n v="0"/>
    <n v="24690500"/>
    <n v="21634500"/>
    <n v="24690500"/>
    <n v="24690500"/>
    <n v="24690500"/>
    <n v="24690500"/>
  </r>
  <r>
    <s v="04-03-00-019"/>
    <x v="17"/>
    <s v="A-01-01-02-005"/>
    <x v="0"/>
    <s v="01"/>
    <s v="01"/>
    <s v="02"/>
    <s v="005"/>
    <m/>
    <m/>
    <m/>
    <m/>
    <s v="Nación"/>
    <x v="0"/>
    <s v="CSF"/>
    <s v="APORTES GENERALES AL SISTEMA DE RIESGOS LABORALES"/>
    <n v="14536000"/>
    <n v="0"/>
    <n v="0"/>
    <n v="14536000"/>
    <n v="0"/>
    <n v="7595200"/>
    <n v="6940800"/>
    <n v="7595200"/>
    <n v="7595200"/>
    <n v="7595200"/>
    <n v="7595200"/>
  </r>
  <r>
    <s v="04-03-00-019"/>
    <x v="17"/>
    <s v="A-01-01-02-006"/>
    <x v="0"/>
    <s v="01"/>
    <s v="01"/>
    <s v="02"/>
    <s v="006"/>
    <m/>
    <m/>
    <m/>
    <m/>
    <s v="Nación"/>
    <x v="0"/>
    <s v="CSF"/>
    <s v="APORTES AL ICBF"/>
    <n v="34752000"/>
    <n v="0"/>
    <n v="0"/>
    <n v="34752000"/>
    <n v="0"/>
    <n v="18522600"/>
    <n v="16229400"/>
    <n v="18522600"/>
    <n v="18522600"/>
    <n v="18522600"/>
    <n v="18522600"/>
  </r>
  <r>
    <s v="04-03-00-019"/>
    <x v="17"/>
    <s v="A-01-01-02-007"/>
    <x v="0"/>
    <s v="01"/>
    <s v="01"/>
    <s v="02"/>
    <s v="007"/>
    <m/>
    <m/>
    <m/>
    <m/>
    <s v="Nación"/>
    <x v="0"/>
    <s v="CSF"/>
    <s v="APORTES AL SENA"/>
    <n v="23176000"/>
    <n v="0"/>
    <n v="0"/>
    <n v="23176000"/>
    <n v="0"/>
    <n v="12350300"/>
    <n v="10825700"/>
    <n v="12350300"/>
    <n v="12350300"/>
    <n v="12350300"/>
    <n v="12350300"/>
  </r>
  <r>
    <s v="04-03-00-019"/>
    <x v="17"/>
    <s v="A-01-01-03-001-001"/>
    <x v="0"/>
    <s v="01"/>
    <s v="01"/>
    <s v="03"/>
    <s v="001"/>
    <s v="001"/>
    <m/>
    <m/>
    <m/>
    <s v="Nación"/>
    <x v="0"/>
    <s v="CSF"/>
    <s v="SUELDO DE VACACIONES"/>
    <n v="27212220"/>
    <n v="14000000"/>
    <n v="0"/>
    <n v="41212220"/>
    <n v="0"/>
    <n v="40166775"/>
    <n v="1045445"/>
    <n v="40166775"/>
    <n v="40166775"/>
    <n v="40166775"/>
    <n v="40166775"/>
  </r>
  <r>
    <s v="04-03-00-019"/>
    <x v="17"/>
    <s v="A-01-01-03-001-002"/>
    <x v="0"/>
    <s v="01"/>
    <s v="01"/>
    <s v="03"/>
    <s v="001"/>
    <s v="002"/>
    <m/>
    <m/>
    <m/>
    <s v="Nación"/>
    <x v="0"/>
    <s v="CSF"/>
    <s v="INDEMNIZACIÓN POR VACACIONES"/>
    <n v="0"/>
    <n v="302881"/>
    <n v="0"/>
    <n v="302881"/>
    <n v="0"/>
    <n v="302881"/>
    <n v="0"/>
    <n v="302881"/>
    <n v="302881"/>
    <n v="302881"/>
    <n v="302881"/>
  </r>
  <r>
    <s v="04-03-00-019"/>
    <x v="17"/>
    <s v="A-01-01-03-001-003"/>
    <x v="0"/>
    <s v="01"/>
    <s v="01"/>
    <s v="03"/>
    <s v="001"/>
    <s v="003"/>
    <m/>
    <m/>
    <m/>
    <s v="Nación"/>
    <x v="0"/>
    <s v="CSF"/>
    <s v="BONIFICACIÓN ESPECIAL DE RECREACIÓN"/>
    <n v="2592450"/>
    <n v="600000"/>
    <n v="0"/>
    <n v="3192450"/>
    <n v="0"/>
    <n v="3131194"/>
    <n v="61256"/>
    <n v="3131194"/>
    <n v="3131194"/>
    <n v="3131194"/>
    <n v="3131194"/>
  </r>
  <r>
    <s v="04-03-00-019"/>
    <x v="17"/>
    <s v="A-01-01-03-002"/>
    <x v="0"/>
    <s v="01"/>
    <s v="01"/>
    <s v="03"/>
    <s v="002"/>
    <m/>
    <m/>
    <m/>
    <m/>
    <s v="Nación"/>
    <x v="0"/>
    <s v="CSF"/>
    <s v="PRIMA TÉCNICA NO SALARIAL"/>
    <n v="16936290"/>
    <n v="0"/>
    <n v="0"/>
    <n v="16936290"/>
    <n v="0"/>
    <n v="14129802"/>
    <n v="2806488"/>
    <n v="14129802"/>
    <n v="14129802"/>
    <n v="14129802"/>
    <n v="14129802"/>
  </r>
  <r>
    <s v="04-03-00-019"/>
    <x v="17"/>
    <s v="A-02-02-01-003-003"/>
    <x v="0"/>
    <s v="02"/>
    <s v="02"/>
    <s v="01"/>
    <s v="003"/>
    <s v="003"/>
    <m/>
    <m/>
    <m/>
    <s v="Nación"/>
    <x v="0"/>
    <s v="CSF"/>
    <s v="PRODUCTOS DE HORNOS DE COQUE; PRODUCTOS DE REFINACIÓN DE PETRÓLEO Y COMBUSTIBLE NUCLEAR"/>
    <n v="0"/>
    <n v="900000"/>
    <n v="0"/>
    <n v="900000"/>
    <n v="0"/>
    <n v="900000"/>
    <n v="0"/>
    <n v="0"/>
    <n v="0"/>
    <n v="0"/>
    <n v="0"/>
  </r>
  <r>
    <s v="04-03-00-019"/>
    <x v="17"/>
    <s v="A-02-02-02-006-004"/>
    <x v="0"/>
    <s v="02"/>
    <s v="02"/>
    <s v="02"/>
    <s v="006"/>
    <s v="004"/>
    <m/>
    <m/>
    <m/>
    <s v="Nación"/>
    <x v="0"/>
    <s v="CSF"/>
    <s v="SERVICIOS DE TRANSPORTE DE PASAJEROS"/>
    <n v="0"/>
    <n v="78400"/>
    <n v="0"/>
    <n v="78400"/>
    <n v="0"/>
    <n v="78400"/>
    <n v="0"/>
    <n v="78400"/>
    <n v="78400"/>
    <n v="78400"/>
    <n v="78400"/>
  </r>
  <r>
    <s v="04-03-00-019"/>
    <x v="17"/>
    <s v="A-02-02-02-006-004"/>
    <x v="0"/>
    <s v="02"/>
    <s v="02"/>
    <s v="02"/>
    <s v="006"/>
    <s v="004"/>
    <m/>
    <m/>
    <m/>
    <s v="Propios"/>
    <x v="1"/>
    <s v="CSF"/>
    <s v="SERVICIOS DE TRANSPORTE DE PASAJEROS"/>
    <n v="0"/>
    <n v="518600"/>
    <n v="0"/>
    <n v="518600"/>
    <n v="0"/>
    <n v="518600"/>
    <n v="0"/>
    <n v="205000"/>
    <n v="205000"/>
    <n v="205000"/>
    <n v="205000"/>
  </r>
  <r>
    <s v="04-03-00-019"/>
    <x v="17"/>
    <s v="A-02-02-02-006-009"/>
    <x v="0"/>
    <s v="02"/>
    <s v="02"/>
    <s v="02"/>
    <s v="006"/>
    <s v="009"/>
    <m/>
    <m/>
    <m/>
    <s v="Nación"/>
    <x v="0"/>
    <s v="CSF"/>
    <s v="SERVICIOS DE DISTRIBUCIÓN DE ELECTRICIDAD, GAS Y AGUA (POR CUENTA PROPIA)"/>
    <n v="45000000"/>
    <n v="0"/>
    <n v="0"/>
    <n v="45000000"/>
    <n v="0"/>
    <n v="45000000"/>
    <n v="0"/>
    <n v="32955612"/>
    <n v="32955612"/>
    <n v="32955612"/>
    <n v="32955612"/>
  </r>
  <r>
    <s v="04-03-00-019"/>
    <x v="17"/>
    <s v="A-02-02-02-007-001"/>
    <x v="0"/>
    <s v="02"/>
    <s v="02"/>
    <s v="02"/>
    <s v="007"/>
    <s v="001"/>
    <m/>
    <m/>
    <m/>
    <s v="Nación"/>
    <x v="0"/>
    <s v="CSF"/>
    <s v="SERVICIOS FINANCIEROS Y SERVICIOS CONEXOS"/>
    <n v="29314800"/>
    <n v="0"/>
    <n v="29314800"/>
    <n v="0"/>
    <n v="0"/>
    <n v="0"/>
    <n v="0"/>
    <n v="0"/>
    <n v="0"/>
    <n v="0"/>
    <n v="0"/>
  </r>
  <r>
    <s v="04-03-00-019"/>
    <x v="17"/>
    <s v="A-02-02-02-007-002"/>
    <x v="0"/>
    <s v="02"/>
    <s v="02"/>
    <s v="02"/>
    <s v="007"/>
    <s v="002"/>
    <m/>
    <m/>
    <m/>
    <s v="Nación"/>
    <x v="0"/>
    <s v="CSF"/>
    <s v="SERVICIOS INMOBILIARIOS"/>
    <n v="29314800"/>
    <n v="0"/>
    <n v="0"/>
    <n v="29314800"/>
    <n v="0"/>
    <n v="29314800"/>
    <n v="0"/>
    <n v="13808268"/>
    <n v="13808268"/>
    <n v="13808268"/>
    <n v="13808268"/>
  </r>
  <r>
    <s v="04-03-00-019"/>
    <x v="17"/>
    <s v="A-02-02-02-008-004"/>
    <x v="0"/>
    <s v="02"/>
    <s v="02"/>
    <s v="02"/>
    <s v="008"/>
    <s v="004"/>
    <m/>
    <m/>
    <m/>
    <s v="Nación"/>
    <x v="0"/>
    <s v="CSF"/>
    <s v="SERVICIOS DE TELECOMUNICACIONES, TRANSMISIÓN Y SUMINISTRO DE INFORMACIÓN"/>
    <n v="7800000"/>
    <n v="0"/>
    <n v="0"/>
    <n v="7800000"/>
    <n v="0"/>
    <n v="7800000"/>
    <n v="0"/>
    <n v="2380522"/>
    <n v="2380522"/>
    <n v="2380522"/>
    <n v="2380522"/>
  </r>
  <r>
    <s v="04-03-00-019"/>
    <x v="17"/>
    <s v="A-02-02-02-009-004"/>
    <x v="0"/>
    <s v="02"/>
    <s v="02"/>
    <s v="02"/>
    <s v="009"/>
    <s v="004"/>
    <m/>
    <m/>
    <m/>
    <s v="Nación"/>
    <x v="0"/>
    <s v="CSF"/>
    <s v="SERVICIOS DE ALCANTARILLADO, RECOLECCIÓN, TRATAMIENTO Y DISPOSICIÓN DE DESECHOS Y OTROS SERVICIOS DE SANEAMIENTO AMBIENTAL"/>
    <n v="3000000"/>
    <n v="0"/>
    <n v="0"/>
    <n v="3000000"/>
    <n v="0"/>
    <n v="3000000"/>
    <n v="0"/>
    <n v="2338514"/>
    <n v="2338514"/>
    <n v="2338514"/>
    <n v="2338514"/>
  </r>
  <r>
    <s v="04-03-00-019"/>
    <x v="17"/>
    <s v="A-02-02-02-010"/>
    <x v="0"/>
    <s v="02"/>
    <s v="02"/>
    <s v="02"/>
    <s v="010"/>
    <m/>
    <m/>
    <m/>
    <m/>
    <s v="Nación"/>
    <x v="0"/>
    <s v="CSF"/>
    <s v="VIÁTICOS DE LOS FUNCIONARIOS EN COMISIÓN"/>
    <n v="0"/>
    <n v="258320"/>
    <n v="0"/>
    <n v="258320"/>
    <n v="0"/>
    <n v="258320"/>
    <n v="0"/>
    <n v="258320"/>
    <n v="258320"/>
    <n v="258320"/>
    <n v="258320"/>
  </r>
  <r>
    <s v="04-03-00-019"/>
    <x v="17"/>
    <s v="A-02-02-02-010"/>
    <x v="0"/>
    <s v="02"/>
    <s v="02"/>
    <s v="02"/>
    <s v="010"/>
    <m/>
    <m/>
    <m/>
    <m/>
    <s v="Propios"/>
    <x v="1"/>
    <s v="CSF"/>
    <s v="VIÁTICOS DE LOS FUNCIONARIOS EN COMISIÓN"/>
    <n v="0"/>
    <n v="5557269"/>
    <n v="313600"/>
    <n v="5243669"/>
    <n v="0"/>
    <n v="5243669"/>
    <n v="0"/>
    <n v="1627189"/>
    <n v="1627189"/>
    <n v="1627189"/>
    <n v="1627189"/>
  </r>
  <r>
    <s v="04-03-00-019"/>
    <x v="17"/>
    <s v="A-03-04-02-012-001"/>
    <x v="0"/>
    <s v="03"/>
    <s v="04"/>
    <s v="02"/>
    <s v="012"/>
    <s v="001"/>
    <m/>
    <m/>
    <m/>
    <s v="Nación"/>
    <x v="0"/>
    <s v="CSF"/>
    <s v="INCAPACIDADES (NO DE PENSIONES)"/>
    <n v="0"/>
    <n v="2734986"/>
    <n v="39050"/>
    <n v="2695936"/>
    <n v="0"/>
    <n v="2588689"/>
    <n v="107247"/>
    <n v="2588689"/>
    <n v="1891701"/>
    <n v="1891701"/>
    <n v="1891701"/>
  </r>
  <r>
    <s v="04-03-00-019"/>
    <x v="17"/>
    <s v="A-03-04-02-012-002"/>
    <x v="0"/>
    <s v="03"/>
    <s v="04"/>
    <s v="02"/>
    <s v="012"/>
    <s v="002"/>
    <m/>
    <m/>
    <m/>
    <s v="Nación"/>
    <x v="0"/>
    <s v="CSF"/>
    <s v="LICENCIAS DE MATERNIDAD Y PATERNIDAD (NO DE PENSIONES)"/>
    <n v="0"/>
    <n v="12976236"/>
    <n v="3823974"/>
    <n v="9152262"/>
    <n v="0"/>
    <n v="9152262"/>
    <n v="0"/>
    <n v="9152262"/>
    <n v="9152262"/>
    <n v="9152262"/>
    <n v="9152262"/>
  </r>
  <r>
    <s v="04-03-00-019"/>
    <x v="17"/>
    <s v="A-08-01-02-001"/>
    <x v="0"/>
    <s v="08"/>
    <s v="01"/>
    <s v="02"/>
    <s v="001"/>
    <m/>
    <m/>
    <m/>
    <m/>
    <s v="Nación"/>
    <x v="0"/>
    <s v="CSF"/>
    <s v="IMPUESTO PREDIAL Y SOBRETASA AMBIENTAL"/>
    <n v="0"/>
    <n v="27770000"/>
    <n v="0"/>
    <n v="27770000"/>
    <n v="0"/>
    <n v="27770000"/>
    <n v="0"/>
    <n v="27770000"/>
    <n v="27770000"/>
    <n v="27770000"/>
    <n v="27770000"/>
  </r>
  <r>
    <s v="04-03-00-019"/>
    <x v="17"/>
    <s v="A-08-01-02-003"/>
    <x v="0"/>
    <s v="08"/>
    <s v="01"/>
    <s v="02"/>
    <s v="003"/>
    <m/>
    <m/>
    <m/>
    <m/>
    <s v="Propios"/>
    <x v="1"/>
    <s v="CSF"/>
    <s v="IMPUESTO DE INDUSTRIA Y COMERCIO"/>
    <n v="0"/>
    <n v="33923000"/>
    <n v="0"/>
    <n v="33923000"/>
    <n v="0"/>
    <n v="33923000"/>
    <n v="0"/>
    <n v="33923000"/>
    <n v="33923000"/>
    <n v="33923000"/>
    <n v="33923000"/>
  </r>
  <r>
    <s v="04-03-00-019"/>
    <x v="17"/>
    <s v="C-0404-1003-2-0-0404004-02"/>
    <x v="1"/>
    <s v="0404"/>
    <s v="1003"/>
    <s v="2"/>
    <s v="0"/>
    <s v="0404004"/>
    <s v="02"/>
    <m/>
    <m/>
    <s v="Nación"/>
    <x v="0"/>
    <s v="CSF"/>
    <s v="ADQUISICIÓN DE BIENES Y SERVICIOS - SERVICIO DE INFORMACIÓN CATASTRAL - ACTUALIZACIÓN  Y GESTIÓN CATASTRAL  NACIONAL"/>
    <n v="0"/>
    <n v="540687988"/>
    <n v="0"/>
    <n v="540687988"/>
    <n v="0"/>
    <n v="528172894"/>
    <n v="12515094"/>
    <n v="517027412"/>
    <n v="81552855"/>
    <n v="81552855"/>
    <n v="81552855"/>
  </r>
  <r>
    <s v="04-03-00-019"/>
    <x v="17"/>
    <s v="C-0404-1003-2-0-0404004-02"/>
    <x v="1"/>
    <s v="0404"/>
    <s v="1003"/>
    <s v="2"/>
    <s v="0"/>
    <s v="0404004"/>
    <s v="02"/>
    <m/>
    <m/>
    <s v="Nación"/>
    <x v="2"/>
    <s v="CSF"/>
    <s v="ADQUISICIÓN DE BIENES Y SERVICIOS - SERVICIO DE INFORMACIÓN CATASTRAL - ACTUALIZACIÓN  Y GESTIÓN CATASTRAL  NACIONAL"/>
    <n v="0"/>
    <n v="69845340"/>
    <n v="0"/>
    <n v="69845340"/>
    <n v="0"/>
    <n v="69845340"/>
    <n v="0"/>
    <n v="25376921"/>
    <n v="3118588"/>
    <n v="3118588"/>
    <n v="3118588"/>
  </r>
  <r>
    <s v="04-03-00-019"/>
    <x v="17"/>
    <s v="C-0404-1003-2-0-0404007-02"/>
    <x v="1"/>
    <s v="0404"/>
    <s v="1003"/>
    <s v="2"/>
    <s v="0"/>
    <s v="0404007"/>
    <s v="02"/>
    <m/>
    <m/>
    <s v="Propios"/>
    <x v="1"/>
    <s v="CSF"/>
    <s v="ADQUISICIÓN DE BIENES Y SERVICIOS - SERVICIO DE AVALÚOS - ACTUALIZACIÓN  Y GESTIÓN CATASTRAL  NACIONAL"/>
    <n v="0"/>
    <n v="34807890"/>
    <n v="0"/>
    <n v="34807890"/>
    <n v="0"/>
    <n v="34807890"/>
    <n v="0"/>
    <n v="0"/>
    <n v="0"/>
    <n v="0"/>
    <n v="0"/>
  </r>
  <r>
    <s v="04-03-00-019"/>
    <x v="1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0"/>
    <n v="0"/>
    <n v="0"/>
    <n v="0"/>
  </r>
  <r>
    <s v="04-03-00-019"/>
    <x v="17"/>
    <s v="C-0499-1003-6-0-0499016-02"/>
    <x v="1"/>
    <s v="0499"/>
    <s v="1003"/>
    <s v="6"/>
    <s v="0"/>
    <s v="0499016"/>
    <s v="02"/>
    <m/>
    <m/>
    <s v="Nación"/>
    <x v="0"/>
    <s v="CSF"/>
    <s v="ADQUISICIÓN DE BIENES Y SERVICIOS - SEDES MANTENIDAS - FORTALECIMIENTO DE LA INFRAESTRUCTURA FÍSICA DEL IGAC A NIVEL  NACIONAL"/>
    <n v="0"/>
    <n v="7542329"/>
    <n v="0"/>
    <n v="7542329"/>
    <n v="0"/>
    <n v="5941420"/>
    <n v="1600909"/>
    <n v="0"/>
    <n v="0"/>
    <n v="0"/>
    <n v="0"/>
  </r>
  <r>
    <s v="04-03-00-020"/>
    <x v="18"/>
    <s v="A-01-01-01-001-001"/>
    <x v="0"/>
    <s v="01"/>
    <s v="01"/>
    <s v="01"/>
    <s v="001"/>
    <s v="001"/>
    <m/>
    <m/>
    <m/>
    <s v="Nación"/>
    <x v="0"/>
    <s v="CSF"/>
    <s v="SUELDO BÁSICO"/>
    <n v="441394000"/>
    <n v="0"/>
    <n v="0"/>
    <n v="441394000"/>
    <n v="0"/>
    <n v="215038881"/>
    <n v="226355119"/>
    <n v="215038881"/>
    <n v="215038881"/>
    <n v="215038881"/>
    <n v="215038881"/>
  </r>
  <r>
    <s v="04-03-00-020"/>
    <x v="18"/>
    <s v="A-01-01-01-001-004"/>
    <x v="0"/>
    <s v="01"/>
    <s v="01"/>
    <s v="01"/>
    <s v="001"/>
    <s v="004"/>
    <m/>
    <m/>
    <m/>
    <s v="Nación"/>
    <x v="0"/>
    <s v="CSF"/>
    <s v="SUBSIDIO DE ALIMENTACIÓN"/>
    <n v="8650000"/>
    <n v="0"/>
    <n v="0"/>
    <n v="8650000"/>
    <n v="0"/>
    <n v="4045518"/>
    <n v="4604482"/>
    <n v="4045518"/>
    <n v="4045518"/>
    <n v="4045518"/>
    <n v="4045518"/>
  </r>
  <r>
    <s v="04-03-00-020"/>
    <x v="18"/>
    <s v="A-01-01-01-001-005"/>
    <x v="0"/>
    <s v="01"/>
    <s v="01"/>
    <s v="01"/>
    <s v="001"/>
    <s v="005"/>
    <m/>
    <m/>
    <m/>
    <s v="Nación"/>
    <x v="0"/>
    <s v="CSF"/>
    <s v="AUXILIO DE TRANSPORTE "/>
    <n v="10997000"/>
    <n v="0"/>
    <n v="0"/>
    <n v="10997000"/>
    <n v="0"/>
    <n v="5869535"/>
    <n v="5127465"/>
    <n v="5869535"/>
    <n v="5869535"/>
    <n v="5869535"/>
    <n v="5869535"/>
  </r>
  <r>
    <s v="04-03-00-020"/>
    <x v="18"/>
    <s v="A-01-01-01-001-006"/>
    <x v="0"/>
    <s v="01"/>
    <s v="01"/>
    <s v="01"/>
    <s v="001"/>
    <s v="006"/>
    <m/>
    <m/>
    <m/>
    <s v="Nación"/>
    <x v="0"/>
    <s v="CSF"/>
    <s v="PRIMA DE SERVICIO"/>
    <n v="42289000"/>
    <n v="0"/>
    <n v="0"/>
    <n v="42289000"/>
    <n v="0"/>
    <n v="41498528"/>
    <n v="790472"/>
    <n v="41498528"/>
    <n v="41498528"/>
    <n v="41498528"/>
    <n v="41498528"/>
  </r>
  <r>
    <s v="04-03-00-020"/>
    <x v="18"/>
    <s v="A-01-01-01-001-007"/>
    <x v="0"/>
    <s v="01"/>
    <s v="01"/>
    <s v="01"/>
    <s v="001"/>
    <s v="007"/>
    <m/>
    <m/>
    <m/>
    <s v="Nación"/>
    <x v="0"/>
    <s v="CSF"/>
    <s v="BONIFICACIÓN POR SERVICIOS PRESTADOS"/>
    <n v="16093000"/>
    <n v="0"/>
    <n v="0"/>
    <n v="16093000"/>
    <n v="0"/>
    <n v="7426853"/>
    <n v="8666147"/>
    <n v="7426853"/>
    <n v="7426853"/>
    <n v="7426853"/>
    <n v="7426853"/>
  </r>
  <r>
    <s v="04-03-00-020"/>
    <x v="18"/>
    <s v="A-01-01-01-001-009"/>
    <x v="0"/>
    <s v="01"/>
    <s v="01"/>
    <s v="01"/>
    <s v="001"/>
    <s v="009"/>
    <m/>
    <m/>
    <m/>
    <s v="Nación"/>
    <x v="0"/>
    <s v="CSF"/>
    <s v="PRIMA DE NAVIDAD"/>
    <n v="53961000"/>
    <n v="0"/>
    <n v="0"/>
    <n v="53961000"/>
    <n v="0"/>
    <n v="0"/>
    <n v="53961000"/>
    <n v="0"/>
    <n v="0"/>
    <n v="0"/>
    <n v="0"/>
  </r>
  <r>
    <s v="04-03-00-020"/>
    <x v="18"/>
    <s v="A-01-01-01-001-010"/>
    <x v="0"/>
    <s v="01"/>
    <s v="01"/>
    <s v="01"/>
    <s v="001"/>
    <s v="010"/>
    <m/>
    <m/>
    <m/>
    <s v="Nación"/>
    <x v="0"/>
    <s v="CSF"/>
    <s v="PRIMA DE VACACIONES"/>
    <n v="25540000"/>
    <n v="0"/>
    <n v="0"/>
    <n v="25540000"/>
    <n v="0"/>
    <n v="12704397"/>
    <n v="12835603"/>
    <n v="12704397"/>
    <n v="12704397"/>
    <n v="12704397"/>
    <n v="12704397"/>
  </r>
  <r>
    <s v="04-03-00-020"/>
    <x v="18"/>
    <s v="A-01-01-02-001"/>
    <x v="0"/>
    <s v="01"/>
    <s v="01"/>
    <s v="02"/>
    <s v="001"/>
    <m/>
    <m/>
    <m/>
    <m/>
    <s v="Nación"/>
    <x v="0"/>
    <s v="CSF"/>
    <s v="PENSIONES"/>
    <n v="57542000"/>
    <n v="0"/>
    <n v="0"/>
    <n v="57542000"/>
    <n v="0"/>
    <n v="24706600"/>
    <n v="32835400"/>
    <n v="24706600"/>
    <n v="24706600"/>
    <n v="24706600"/>
    <n v="24706600"/>
  </r>
  <r>
    <s v="04-03-00-020"/>
    <x v="18"/>
    <s v="A-01-01-02-002"/>
    <x v="0"/>
    <s v="01"/>
    <s v="01"/>
    <s v="02"/>
    <s v="002"/>
    <m/>
    <m/>
    <m/>
    <m/>
    <s v="Nación"/>
    <x v="0"/>
    <s v="CSF"/>
    <s v="SALUD"/>
    <n v="40674000"/>
    <n v="0"/>
    <n v="0"/>
    <n v="40674000"/>
    <n v="0"/>
    <n v="20226600"/>
    <n v="20447400"/>
    <n v="20226600"/>
    <n v="20226600"/>
    <n v="20226600"/>
    <n v="20226600"/>
  </r>
  <r>
    <s v="04-03-00-020"/>
    <x v="18"/>
    <s v="A-01-01-02-004"/>
    <x v="0"/>
    <s v="01"/>
    <s v="01"/>
    <s v="02"/>
    <s v="004"/>
    <m/>
    <m/>
    <m/>
    <m/>
    <s v="Nación"/>
    <x v="0"/>
    <s v="CSF"/>
    <s v="CAJAS DE COMPENSACIÓN FAMILIAR"/>
    <n v="23570000"/>
    <n v="0"/>
    <n v="0"/>
    <n v="23570000"/>
    <n v="0"/>
    <n v="12005900"/>
    <n v="11564100"/>
    <n v="12005900"/>
    <n v="12005900"/>
    <n v="12005900"/>
    <n v="12005900"/>
  </r>
  <r>
    <s v="04-03-00-020"/>
    <x v="18"/>
    <s v="A-01-01-02-005"/>
    <x v="0"/>
    <s v="01"/>
    <s v="01"/>
    <s v="02"/>
    <s v="005"/>
    <m/>
    <m/>
    <m/>
    <m/>
    <s v="Nación"/>
    <x v="0"/>
    <s v="CSF"/>
    <s v="APORTES GENERALES AL SISTEMA DE RIESGOS LABORALES"/>
    <n v="5139000"/>
    <n v="0"/>
    <n v="0"/>
    <n v="5139000"/>
    <n v="0"/>
    <n v="2469900"/>
    <n v="2669100"/>
    <n v="2469900"/>
    <n v="2469900"/>
    <n v="2469900"/>
    <n v="2469900"/>
  </r>
  <r>
    <s v="04-03-00-020"/>
    <x v="18"/>
    <s v="A-01-01-02-006"/>
    <x v="0"/>
    <s v="01"/>
    <s v="01"/>
    <s v="02"/>
    <s v="006"/>
    <m/>
    <m/>
    <m/>
    <m/>
    <s v="Nación"/>
    <x v="0"/>
    <s v="CSF"/>
    <s v="APORTES AL ICBF"/>
    <n v="17681000"/>
    <n v="0"/>
    <n v="0"/>
    <n v="17681000"/>
    <n v="0"/>
    <n v="9006700"/>
    <n v="8674300"/>
    <n v="9006700"/>
    <n v="9006700"/>
    <n v="9006700"/>
    <n v="9006700"/>
  </r>
  <r>
    <s v="04-03-00-020"/>
    <x v="18"/>
    <s v="A-01-01-02-007"/>
    <x v="0"/>
    <s v="01"/>
    <s v="01"/>
    <s v="02"/>
    <s v="007"/>
    <m/>
    <m/>
    <m/>
    <m/>
    <s v="Nación"/>
    <x v="0"/>
    <s v="CSF"/>
    <s v="APORTES AL SENA"/>
    <n v="11790000"/>
    <n v="0"/>
    <n v="0"/>
    <n v="11790000"/>
    <n v="0"/>
    <n v="6005900"/>
    <n v="5784100"/>
    <n v="6005900"/>
    <n v="6005900"/>
    <n v="6005900"/>
    <n v="6005900"/>
  </r>
  <r>
    <s v="04-03-00-020"/>
    <x v="18"/>
    <s v="A-01-01-03-001-001"/>
    <x v="0"/>
    <s v="01"/>
    <s v="01"/>
    <s v="03"/>
    <s v="001"/>
    <s v="001"/>
    <m/>
    <m/>
    <m/>
    <s v="Nación"/>
    <x v="0"/>
    <s v="CSF"/>
    <s v="SUELDO DE VACACIONES"/>
    <n v="16352910"/>
    <n v="0"/>
    <n v="0"/>
    <n v="16352910"/>
    <n v="0"/>
    <n v="10171112"/>
    <n v="6181798"/>
    <n v="10171112"/>
    <n v="10171112"/>
    <n v="10171112"/>
    <n v="10171112"/>
  </r>
  <r>
    <s v="04-03-00-020"/>
    <x v="18"/>
    <s v="A-01-01-03-001-002"/>
    <x v="0"/>
    <s v="01"/>
    <s v="01"/>
    <s v="03"/>
    <s v="001"/>
    <s v="002"/>
    <m/>
    <m/>
    <m/>
    <s v="Nación"/>
    <x v="0"/>
    <s v="CSF"/>
    <s v="INDEMNIZACIÓN POR VACACIONES"/>
    <n v="0"/>
    <n v="1349625"/>
    <n v="0"/>
    <n v="1349625"/>
    <n v="0"/>
    <n v="1349625"/>
    <n v="0"/>
    <n v="1349625"/>
    <n v="1349625"/>
    <n v="1349625"/>
    <n v="1349625"/>
  </r>
  <r>
    <s v="04-03-00-020"/>
    <x v="18"/>
    <s v="A-01-01-03-001-003"/>
    <x v="0"/>
    <s v="01"/>
    <s v="01"/>
    <s v="03"/>
    <s v="001"/>
    <s v="003"/>
    <m/>
    <m/>
    <m/>
    <s v="Nación"/>
    <x v="0"/>
    <s v="CSF"/>
    <s v="BONIFICACIÓN ESPECIAL DE RECREACIÓN"/>
    <n v="1380330"/>
    <n v="0"/>
    <n v="0"/>
    <n v="1380330"/>
    <n v="0"/>
    <n v="963288"/>
    <n v="417042"/>
    <n v="963288"/>
    <n v="963288"/>
    <n v="963288"/>
    <n v="963288"/>
  </r>
  <r>
    <s v="04-03-00-020"/>
    <x v="18"/>
    <s v="A-01-01-03-002"/>
    <x v="0"/>
    <s v="01"/>
    <s v="01"/>
    <s v="03"/>
    <s v="002"/>
    <m/>
    <m/>
    <m/>
    <m/>
    <s v="Nación"/>
    <x v="0"/>
    <s v="CSF"/>
    <s v="PRIMA TÉCNICA NO SALARIAL"/>
    <n v="16936290"/>
    <n v="0"/>
    <n v="0"/>
    <n v="16936290"/>
    <n v="0"/>
    <n v="14129802"/>
    <n v="2806488"/>
    <n v="14129802"/>
    <n v="14129802"/>
    <n v="14129802"/>
    <n v="14129802"/>
  </r>
  <r>
    <s v="04-03-00-020"/>
    <x v="18"/>
    <s v="A-02-02-02-006-004"/>
    <x v="0"/>
    <s v="02"/>
    <s v="02"/>
    <s v="02"/>
    <s v="006"/>
    <s v="004"/>
    <m/>
    <m/>
    <m/>
    <s v="Nación"/>
    <x v="0"/>
    <s v="CSF"/>
    <s v="SERVICIOS DE TRANSPORTE DE PASAJEROS"/>
    <n v="0"/>
    <n v="78400"/>
    <n v="0"/>
    <n v="78400"/>
    <n v="0"/>
    <n v="78400"/>
    <n v="0"/>
    <n v="78400"/>
    <n v="78400"/>
    <n v="78400"/>
    <n v="78400"/>
  </r>
  <r>
    <s v="04-03-00-020"/>
    <x v="18"/>
    <s v="A-02-02-02-006-009"/>
    <x v="0"/>
    <s v="02"/>
    <s v="02"/>
    <s v="02"/>
    <s v="006"/>
    <s v="009"/>
    <m/>
    <m/>
    <m/>
    <s v="Nación"/>
    <x v="0"/>
    <s v="CSF"/>
    <s v="SERVICIOS DE DISTRIBUCIÓN DE ELECTRICIDAD, GAS Y AGUA (POR CUENTA PROPIA)"/>
    <n v="37000000"/>
    <n v="0"/>
    <n v="0"/>
    <n v="37000000"/>
    <n v="0"/>
    <n v="37000000"/>
    <n v="0"/>
    <n v="18315403"/>
    <n v="18315403"/>
    <n v="18315403"/>
    <n v="18315403"/>
  </r>
  <r>
    <s v="04-03-00-020"/>
    <x v="18"/>
    <s v="A-02-02-02-007-001"/>
    <x v="0"/>
    <s v="02"/>
    <s v="02"/>
    <s v="02"/>
    <s v="007"/>
    <s v="001"/>
    <m/>
    <m/>
    <m/>
    <s v="Nación"/>
    <x v="0"/>
    <s v="CSF"/>
    <s v="SERVICIOS FINANCIEROS Y SERVICIOS CONEXOS"/>
    <n v="28240000"/>
    <n v="0"/>
    <n v="28240000"/>
    <n v="0"/>
    <n v="0"/>
    <n v="0"/>
    <n v="0"/>
    <n v="0"/>
    <n v="0"/>
    <n v="0"/>
    <n v="0"/>
  </r>
  <r>
    <s v="04-03-00-020"/>
    <x v="18"/>
    <s v="A-02-02-02-007-002"/>
    <x v="0"/>
    <s v="02"/>
    <s v="02"/>
    <s v="02"/>
    <s v="007"/>
    <s v="002"/>
    <m/>
    <m/>
    <m/>
    <s v="Nación"/>
    <x v="0"/>
    <s v="CSF"/>
    <s v="SERVICIOS INMOBILIARIOS"/>
    <n v="28240000"/>
    <n v="0"/>
    <n v="0"/>
    <n v="28240000"/>
    <n v="0"/>
    <n v="28240000"/>
    <n v="0"/>
    <n v="28240000"/>
    <n v="13066667"/>
    <n v="13066667"/>
    <n v="13066667"/>
  </r>
  <r>
    <s v="04-03-00-020"/>
    <x v="18"/>
    <s v="A-02-02-02-008-004"/>
    <x v="0"/>
    <s v="02"/>
    <s v="02"/>
    <s v="02"/>
    <s v="008"/>
    <s v="004"/>
    <m/>
    <m/>
    <m/>
    <s v="Nación"/>
    <x v="0"/>
    <s v="CSF"/>
    <s v="SERVICIOS DE TELECOMUNICACIONES, TRANSMISIÓN Y SUMINISTRO DE INFORMACIÓN"/>
    <n v="350000"/>
    <n v="0"/>
    <n v="0"/>
    <n v="350000"/>
    <n v="0"/>
    <n v="350000"/>
    <n v="0"/>
    <n v="195107"/>
    <n v="195107"/>
    <n v="195107"/>
    <n v="195107"/>
  </r>
  <r>
    <s v="04-03-00-020"/>
    <x v="18"/>
    <s v="A-02-02-02-009-004"/>
    <x v="0"/>
    <s v="02"/>
    <s v="02"/>
    <s v="02"/>
    <s v="009"/>
    <s v="004"/>
    <m/>
    <m/>
    <m/>
    <s v="Nación"/>
    <x v="0"/>
    <s v="CSF"/>
    <s v="SERVICIOS DE ALCANTARILLADO, RECOLECCIÓN, TRATAMIENTO Y DISPOSICIÓN DE DESECHOS Y OTROS SERVICIOS DE SANEAMIENTO AMBIENTAL"/>
    <n v="1100000"/>
    <n v="0"/>
    <n v="0"/>
    <n v="1100000"/>
    <n v="0"/>
    <n v="1100000"/>
    <n v="0"/>
    <n v="797173"/>
    <n v="780093"/>
    <n v="780093"/>
    <n v="780093"/>
  </r>
  <r>
    <s v="04-03-00-020"/>
    <x v="18"/>
    <s v="A-02-02-02-010"/>
    <x v="0"/>
    <s v="02"/>
    <s v="02"/>
    <s v="02"/>
    <s v="010"/>
    <m/>
    <m/>
    <m/>
    <m/>
    <s v="Nación"/>
    <x v="0"/>
    <s v="CSF"/>
    <s v="VIÁTICOS DE LOS FUNCIONARIOS EN COMISIÓN"/>
    <n v="0"/>
    <n v="516640"/>
    <n v="0"/>
    <n v="516640"/>
    <n v="0"/>
    <n v="516640"/>
    <n v="0"/>
    <n v="516640"/>
    <n v="516640"/>
    <n v="516640"/>
    <n v="516640"/>
  </r>
  <r>
    <s v="04-03-00-020"/>
    <x v="18"/>
    <s v="A-03-04-02-012-001"/>
    <x v="0"/>
    <s v="03"/>
    <s v="04"/>
    <s v="02"/>
    <s v="012"/>
    <s v="001"/>
    <m/>
    <m/>
    <m/>
    <s v="Nación"/>
    <x v="0"/>
    <s v="CSF"/>
    <s v="INCAPACIDADES (NO DE PENSIONES)"/>
    <n v="0"/>
    <n v="1949505"/>
    <n v="0"/>
    <n v="1949505"/>
    <n v="0"/>
    <n v="1861725"/>
    <n v="87780"/>
    <n v="1861725"/>
    <n v="1861725"/>
    <n v="1861725"/>
    <n v="1861725"/>
  </r>
  <r>
    <s v="04-03-00-020"/>
    <x v="18"/>
    <s v="A-08-01-02-001"/>
    <x v="0"/>
    <s v="08"/>
    <s v="01"/>
    <s v="02"/>
    <s v="001"/>
    <m/>
    <m/>
    <m/>
    <m/>
    <s v="Nación"/>
    <x v="0"/>
    <s v="CSF"/>
    <s v="IMPUESTO PREDIAL Y SOBRETASA AMBIENTAL"/>
    <n v="0"/>
    <n v="6769999"/>
    <n v="443934"/>
    <n v="6326065"/>
    <n v="0"/>
    <n v="6326065"/>
    <n v="0"/>
    <n v="6326065"/>
    <n v="6326065"/>
    <n v="6326065"/>
    <n v="6326065"/>
  </r>
  <r>
    <s v="04-03-00-020"/>
    <x v="18"/>
    <s v="C-0404-1003-2-0-0404004-02"/>
    <x v="1"/>
    <s v="0404"/>
    <s v="1003"/>
    <s v="2"/>
    <s v="0"/>
    <s v="0404004"/>
    <s v="02"/>
    <m/>
    <m/>
    <s v="Nación"/>
    <x v="0"/>
    <s v="CSF"/>
    <s v="ADQUISICIÓN DE BIENES Y SERVICIOS - SERVICIO DE INFORMACIÓN CATASTRAL - ACTUALIZACIÓN  Y GESTIÓN CATASTRAL  NACIONAL"/>
    <n v="0"/>
    <n v="128027550"/>
    <n v="0"/>
    <n v="128027550"/>
    <n v="0"/>
    <n v="128027550"/>
    <n v="0"/>
    <n v="127997278"/>
    <n v="49424110"/>
    <n v="49424110"/>
    <n v="37746520"/>
  </r>
  <r>
    <s v="04-03-00-020"/>
    <x v="18"/>
    <s v="C-0404-1003-2-0-0404004-02"/>
    <x v="1"/>
    <s v="0404"/>
    <s v="1003"/>
    <s v="2"/>
    <s v="0"/>
    <s v="0404004"/>
    <s v="02"/>
    <m/>
    <m/>
    <s v="Nación"/>
    <x v="2"/>
    <s v="CSF"/>
    <s v="ADQUISICIÓN DE BIENES Y SERVICIOS - SERVICIO DE INFORMACIÓN CATASTRAL - ACTUALIZACIÓN  Y GESTIÓN CATASTRAL  NACIONAL"/>
    <n v="0"/>
    <n v="36904302"/>
    <n v="0"/>
    <n v="36904302"/>
    <n v="0"/>
    <n v="34904302"/>
    <n v="2000000"/>
    <n v="27570583"/>
    <n v="9349999"/>
    <n v="9349999"/>
    <n v="6599999"/>
  </r>
  <r>
    <s v="04-03-00-020"/>
    <x v="18"/>
    <s v="C-0404-1003-2-0-0404007-02"/>
    <x v="1"/>
    <s v="0404"/>
    <s v="1003"/>
    <s v="2"/>
    <s v="0"/>
    <s v="0404007"/>
    <s v="02"/>
    <m/>
    <m/>
    <s v="Propios"/>
    <x v="1"/>
    <s v="CSF"/>
    <s v="ADQUISICIÓN DE BIENES Y SERVICIOS - SERVICIO DE AVALÚOS - ACTUALIZACIÓN  Y GESTIÓN CATASTRAL  NACIONAL"/>
    <n v="0"/>
    <n v="54807890"/>
    <n v="0"/>
    <n v="54807890"/>
    <n v="0"/>
    <n v="54807890"/>
    <n v="0"/>
    <n v="51807890"/>
    <n v="5654736"/>
    <n v="5654736"/>
    <n v="5654736"/>
  </r>
  <r>
    <s v="04-03-00-020"/>
    <x v="18"/>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3842712"/>
    <n v="3842712"/>
    <n v="3842712"/>
  </r>
  <r>
    <s v="04-03-00-021"/>
    <x v="19"/>
    <s v="A-01-01-01-001-001"/>
    <x v="0"/>
    <s v="01"/>
    <s v="01"/>
    <s v="01"/>
    <s v="001"/>
    <s v="001"/>
    <m/>
    <m/>
    <m/>
    <s v="Nación"/>
    <x v="0"/>
    <s v="CSF"/>
    <s v="SUELDO BÁSICO"/>
    <n v="511341000"/>
    <n v="0"/>
    <n v="0"/>
    <n v="511341000"/>
    <n v="0"/>
    <n v="289564137"/>
    <n v="221776863"/>
    <n v="289564137"/>
    <n v="289564137"/>
    <n v="289564137"/>
    <n v="289564137"/>
  </r>
  <r>
    <s v="04-03-00-021"/>
    <x v="19"/>
    <s v="A-01-01-01-001-004"/>
    <x v="0"/>
    <s v="01"/>
    <s v="01"/>
    <s v="01"/>
    <s v="001"/>
    <s v="004"/>
    <m/>
    <m/>
    <m/>
    <s v="Nación"/>
    <x v="0"/>
    <s v="CSF"/>
    <s v="SUBSIDIO DE ALIMENTACIÓN"/>
    <n v="11592000"/>
    <n v="0"/>
    <n v="0"/>
    <n v="11592000"/>
    <n v="0"/>
    <n v="7184958"/>
    <n v="4407042"/>
    <n v="7184958"/>
    <n v="7184958"/>
    <n v="7184958"/>
    <n v="7184958"/>
  </r>
  <r>
    <s v="04-03-00-021"/>
    <x v="19"/>
    <s v="A-01-01-01-001-005"/>
    <x v="0"/>
    <s v="01"/>
    <s v="01"/>
    <s v="01"/>
    <s v="001"/>
    <s v="005"/>
    <m/>
    <m/>
    <m/>
    <s v="Nación"/>
    <x v="0"/>
    <s v="CSF"/>
    <s v="AUXILIO DE TRANSPORTE "/>
    <n v="14794000"/>
    <n v="0"/>
    <n v="0"/>
    <n v="14794000"/>
    <n v="0"/>
    <n v="10086549"/>
    <n v="4707451"/>
    <n v="10086549"/>
    <n v="10086549"/>
    <n v="10086549"/>
    <n v="10086549"/>
  </r>
  <r>
    <s v="04-03-00-021"/>
    <x v="19"/>
    <s v="A-01-01-01-001-006"/>
    <x v="0"/>
    <s v="01"/>
    <s v="01"/>
    <s v="01"/>
    <s v="001"/>
    <s v="006"/>
    <m/>
    <m/>
    <m/>
    <s v="Nación"/>
    <x v="0"/>
    <s v="CSF"/>
    <s v="PRIMA DE SERVICIO"/>
    <n v="45545000"/>
    <n v="10061236"/>
    <n v="0"/>
    <n v="55606236"/>
    <n v="0"/>
    <n v="55606236"/>
    <n v="0"/>
    <n v="55606236"/>
    <n v="55606236"/>
    <n v="55606236"/>
    <n v="55606236"/>
  </r>
  <r>
    <s v="04-03-00-021"/>
    <x v="19"/>
    <s v="A-01-01-01-001-007"/>
    <x v="0"/>
    <s v="01"/>
    <s v="01"/>
    <s v="01"/>
    <s v="001"/>
    <s v="007"/>
    <m/>
    <m/>
    <m/>
    <s v="Nación"/>
    <x v="0"/>
    <s v="CSF"/>
    <s v="BONIFICACIÓN POR SERVICIOS PRESTADOS"/>
    <n v="17712000"/>
    <n v="0"/>
    <n v="0"/>
    <n v="17712000"/>
    <n v="0"/>
    <n v="11524854"/>
    <n v="6187146"/>
    <n v="11524854"/>
    <n v="11524854"/>
    <n v="11524854"/>
    <n v="11524854"/>
  </r>
  <r>
    <s v="04-03-00-021"/>
    <x v="19"/>
    <s v="A-01-01-01-001-009"/>
    <x v="0"/>
    <s v="01"/>
    <s v="01"/>
    <s v="01"/>
    <s v="001"/>
    <s v="009"/>
    <m/>
    <m/>
    <m/>
    <s v="Nación"/>
    <x v="0"/>
    <s v="CSF"/>
    <s v="PRIMA DE NAVIDAD"/>
    <n v="62796000"/>
    <n v="0"/>
    <n v="0"/>
    <n v="62796000"/>
    <n v="0"/>
    <n v="1199811"/>
    <n v="61596189"/>
    <n v="1199811"/>
    <n v="1199811"/>
    <n v="1199811"/>
    <n v="1199811"/>
  </r>
  <r>
    <s v="04-03-00-021"/>
    <x v="19"/>
    <s v="A-01-01-01-001-010"/>
    <x v="0"/>
    <s v="01"/>
    <s v="01"/>
    <s v="01"/>
    <s v="001"/>
    <s v="010"/>
    <m/>
    <m/>
    <m/>
    <s v="Nación"/>
    <x v="0"/>
    <s v="CSF"/>
    <s v="PRIMA DE VACACIONES"/>
    <n v="31970000"/>
    <n v="0"/>
    <n v="0"/>
    <n v="31970000"/>
    <n v="0"/>
    <n v="16862936"/>
    <n v="15107064"/>
    <n v="16862936"/>
    <n v="16862936"/>
    <n v="16862936"/>
    <n v="16862936"/>
  </r>
  <r>
    <s v="04-03-00-021"/>
    <x v="19"/>
    <s v="A-01-01-02-001"/>
    <x v="0"/>
    <s v="01"/>
    <s v="01"/>
    <s v="02"/>
    <s v="001"/>
    <m/>
    <m/>
    <m/>
    <m/>
    <s v="Nación"/>
    <x v="0"/>
    <s v="CSF"/>
    <s v="PENSIONES"/>
    <n v="66898000"/>
    <n v="0"/>
    <n v="0"/>
    <n v="66898000"/>
    <n v="0"/>
    <n v="34087400"/>
    <n v="32810600"/>
    <n v="34087400"/>
    <n v="34087400"/>
    <n v="34087400"/>
    <n v="34087400"/>
  </r>
  <r>
    <s v="04-03-00-021"/>
    <x v="19"/>
    <s v="A-01-01-02-002"/>
    <x v="0"/>
    <s v="01"/>
    <s v="01"/>
    <s v="02"/>
    <s v="002"/>
    <m/>
    <m/>
    <m/>
    <m/>
    <s v="Nación"/>
    <x v="0"/>
    <s v="CSF"/>
    <s v="SALUD"/>
    <n v="45853000"/>
    <n v="0"/>
    <n v="0"/>
    <n v="45853000"/>
    <n v="0"/>
    <n v="27734600"/>
    <n v="18118400"/>
    <n v="27734600"/>
    <n v="27734600"/>
    <n v="27734600"/>
    <n v="27734600"/>
  </r>
  <r>
    <s v="04-03-00-021"/>
    <x v="19"/>
    <s v="A-01-01-02-004"/>
    <x v="0"/>
    <s v="01"/>
    <s v="01"/>
    <s v="02"/>
    <s v="004"/>
    <m/>
    <m/>
    <m/>
    <m/>
    <s v="Nación"/>
    <x v="0"/>
    <s v="CSF"/>
    <s v="CAJAS DE COMPENSACIÓN FAMILIAR"/>
    <n v="29369000"/>
    <n v="0"/>
    <n v="0"/>
    <n v="29369000"/>
    <n v="0"/>
    <n v="16491000"/>
    <n v="12878000"/>
    <n v="16491000"/>
    <n v="16491000"/>
    <n v="16491000"/>
    <n v="16491000"/>
  </r>
  <r>
    <s v="04-03-00-021"/>
    <x v="19"/>
    <s v="A-01-01-02-005"/>
    <x v="0"/>
    <s v="01"/>
    <s v="01"/>
    <s v="02"/>
    <s v="005"/>
    <m/>
    <m/>
    <m/>
    <m/>
    <s v="Nación"/>
    <x v="0"/>
    <s v="CSF"/>
    <s v="APORTES GENERALES AL SISTEMA DE RIESGOS LABORALES"/>
    <n v="5798000"/>
    <n v="0"/>
    <n v="0"/>
    <n v="5798000"/>
    <n v="0"/>
    <n v="4163300"/>
    <n v="1634700"/>
    <n v="4163300"/>
    <n v="4163300"/>
    <n v="4163300"/>
    <n v="4163300"/>
  </r>
  <r>
    <s v="04-03-00-021"/>
    <x v="19"/>
    <s v="A-01-01-02-006"/>
    <x v="0"/>
    <s v="01"/>
    <s v="01"/>
    <s v="02"/>
    <s v="006"/>
    <m/>
    <m/>
    <m/>
    <m/>
    <s v="Nación"/>
    <x v="0"/>
    <s v="CSF"/>
    <s v="APORTES AL ICBF"/>
    <n v="22032000"/>
    <n v="0"/>
    <n v="0"/>
    <n v="22032000"/>
    <n v="0"/>
    <n v="12371900"/>
    <n v="9660100"/>
    <n v="12371900"/>
    <n v="12371900"/>
    <n v="12371900"/>
    <n v="12371900"/>
  </r>
  <r>
    <s v="04-03-00-021"/>
    <x v="19"/>
    <s v="A-01-01-02-007"/>
    <x v="0"/>
    <s v="01"/>
    <s v="01"/>
    <s v="02"/>
    <s v="007"/>
    <m/>
    <m/>
    <m/>
    <m/>
    <s v="Nación"/>
    <x v="0"/>
    <s v="CSF"/>
    <s v="APORTES AL SENA"/>
    <n v="14691000"/>
    <n v="0"/>
    <n v="0"/>
    <n v="14691000"/>
    <n v="0"/>
    <n v="8248700"/>
    <n v="6442300"/>
    <n v="8248700"/>
    <n v="8248700"/>
    <n v="8248700"/>
    <n v="8248700"/>
  </r>
  <r>
    <s v="04-03-00-021"/>
    <x v="19"/>
    <s v="A-01-01-03-001-001"/>
    <x v="0"/>
    <s v="01"/>
    <s v="01"/>
    <s v="03"/>
    <s v="001"/>
    <s v="001"/>
    <m/>
    <m/>
    <m/>
    <s v="Nación"/>
    <x v="0"/>
    <s v="CSF"/>
    <s v="SUELDO DE VACACIONES"/>
    <n v="18122580"/>
    <n v="0"/>
    <n v="0"/>
    <n v="18122580"/>
    <n v="0"/>
    <n v="12480686"/>
    <n v="5641894"/>
    <n v="12480686"/>
    <n v="12480686"/>
    <n v="12480686"/>
    <n v="12480686"/>
  </r>
  <r>
    <s v="04-03-00-021"/>
    <x v="19"/>
    <s v="A-01-01-03-001-002"/>
    <x v="0"/>
    <s v="01"/>
    <s v="01"/>
    <s v="03"/>
    <s v="001"/>
    <s v="002"/>
    <m/>
    <m/>
    <m/>
    <s v="Nación"/>
    <x v="0"/>
    <s v="CSF"/>
    <s v="INDEMNIZACIÓN POR VACACIONES"/>
    <n v="0"/>
    <n v="7098195"/>
    <n v="0"/>
    <n v="7098195"/>
    <n v="0"/>
    <n v="7098195"/>
    <n v="0"/>
    <n v="7098195"/>
    <n v="7098195"/>
    <n v="7098195"/>
    <n v="7098195"/>
  </r>
  <r>
    <s v="04-03-00-021"/>
    <x v="19"/>
    <s v="A-01-01-03-001-003"/>
    <x v="0"/>
    <s v="01"/>
    <s v="01"/>
    <s v="03"/>
    <s v="001"/>
    <s v="003"/>
    <m/>
    <m/>
    <m/>
    <s v="Nación"/>
    <x v="0"/>
    <s v="CSF"/>
    <s v="BONIFICACIÓN ESPECIAL DE RECREACIÓN"/>
    <n v="1685880"/>
    <n v="0"/>
    <n v="0"/>
    <n v="1685880"/>
    <n v="0"/>
    <n v="1583453"/>
    <n v="102427"/>
    <n v="1583453"/>
    <n v="1583453"/>
    <n v="1583453"/>
    <n v="1583453"/>
  </r>
  <r>
    <s v="04-03-00-021"/>
    <x v="19"/>
    <s v="A-01-01-03-002"/>
    <x v="0"/>
    <s v="01"/>
    <s v="01"/>
    <s v="03"/>
    <s v="002"/>
    <m/>
    <m/>
    <m/>
    <m/>
    <s v="Nación"/>
    <x v="0"/>
    <s v="CSF"/>
    <s v="PRIMA TÉCNICA NO SALARIAL"/>
    <n v="16936290"/>
    <n v="0"/>
    <n v="0"/>
    <n v="16936290"/>
    <n v="0"/>
    <n v="14129802"/>
    <n v="2806488"/>
    <n v="14129802"/>
    <n v="14129802"/>
    <n v="14129802"/>
    <n v="14129802"/>
  </r>
  <r>
    <s v="04-03-00-021"/>
    <x v="19"/>
    <s v="A-02-02-02-006-004"/>
    <x v="0"/>
    <s v="02"/>
    <s v="02"/>
    <s v="02"/>
    <s v="006"/>
    <s v="004"/>
    <m/>
    <m/>
    <m/>
    <s v="Nación"/>
    <x v="0"/>
    <s v="CSF"/>
    <s v="SERVICIOS DE TRANSPORTE DE PASAJEROS"/>
    <n v="0"/>
    <n v="70000"/>
    <n v="0"/>
    <n v="70000"/>
    <n v="0"/>
    <n v="0"/>
    <n v="70000"/>
    <n v="0"/>
    <n v="0"/>
    <n v="0"/>
    <n v="0"/>
  </r>
  <r>
    <s v="04-03-00-021"/>
    <x v="19"/>
    <s v="A-02-02-02-006-009"/>
    <x v="0"/>
    <s v="02"/>
    <s v="02"/>
    <s v="02"/>
    <s v="006"/>
    <s v="009"/>
    <m/>
    <m/>
    <m/>
    <s v="Nación"/>
    <x v="0"/>
    <s v="CSF"/>
    <s v="SERVICIOS DE DISTRIBUCIÓN DE ELECTRICIDAD, GAS Y AGUA (POR CUENTA PROPIA)"/>
    <n v="21000000"/>
    <n v="0"/>
    <n v="0"/>
    <n v="21000000"/>
    <n v="0"/>
    <n v="21000000"/>
    <n v="0"/>
    <n v="9183175"/>
    <n v="9183175"/>
    <n v="9183175"/>
    <n v="9183175"/>
  </r>
  <r>
    <s v="04-03-00-021"/>
    <x v="19"/>
    <s v="A-02-02-02-007-001"/>
    <x v="0"/>
    <s v="02"/>
    <s v="02"/>
    <s v="02"/>
    <s v="007"/>
    <s v="001"/>
    <m/>
    <m/>
    <m/>
    <s v="Nación"/>
    <x v="0"/>
    <s v="CSF"/>
    <s v="SERVICIOS FINANCIEROS Y SERVICIOS CONEXOS"/>
    <n v="2100000"/>
    <n v="0"/>
    <n v="2100000"/>
    <n v="0"/>
    <n v="0"/>
    <n v="0"/>
    <n v="0"/>
    <n v="0"/>
    <n v="0"/>
    <n v="0"/>
    <n v="0"/>
  </r>
  <r>
    <s v="04-03-00-021"/>
    <x v="19"/>
    <s v="A-02-02-02-007-002"/>
    <x v="0"/>
    <s v="02"/>
    <s v="02"/>
    <s v="02"/>
    <s v="007"/>
    <s v="002"/>
    <m/>
    <m/>
    <m/>
    <s v="Nación"/>
    <x v="0"/>
    <s v="CSF"/>
    <s v="SERVICIOS INMOBILIARIOS"/>
    <n v="0"/>
    <n v="2100000"/>
    <n v="0"/>
    <n v="2100000"/>
    <n v="0"/>
    <n v="2100000"/>
    <n v="0"/>
    <n v="2100000"/>
    <n v="0"/>
    <n v="0"/>
    <n v="0"/>
  </r>
  <r>
    <s v="04-03-00-021"/>
    <x v="19"/>
    <s v="A-02-02-02-008-004"/>
    <x v="0"/>
    <s v="02"/>
    <s v="02"/>
    <s v="02"/>
    <s v="008"/>
    <s v="004"/>
    <m/>
    <m/>
    <m/>
    <s v="Nación"/>
    <x v="0"/>
    <s v="CSF"/>
    <s v="SERVICIOS DE TELECOMUNICACIONES, TRANSMISIÓN Y SUMINISTRO DE INFORMACIÓN"/>
    <n v="2000000"/>
    <n v="0"/>
    <n v="0"/>
    <n v="2000000"/>
    <n v="0"/>
    <n v="2000000"/>
    <n v="0"/>
    <n v="928200"/>
    <n v="928200"/>
    <n v="928200"/>
    <n v="928200"/>
  </r>
  <r>
    <s v="04-03-00-021"/>
    <x v="19"/>
    <s v="A-02-02-02-009-004"/>
    <x v="0"/>
    <s v="02"/>
    <s v="02"/>
    <s v="02"/>
    <s v="009"/>
    <s v="004"/>
    <m/>
    <m/>
    <m/>
    <s v="Nación"/>
    <x v="0"/>
    <s v="CSF"/>
    <s v="SERVICIOS DE ALCANTARILLADO, RECOLECCIÓN, TRATAMIENTO Y DISPOSICIÓN DE DESECHOS Y OTROS SERVICIOS DE SANEAMIENTO AMBIENTAL"/>
    <n v="800000"/>
    <n v="0"/>
    <n v="0"/>
    <n v="800000"/>
    <n v="0"/>
    <n v="800000"/>
    <n v="0"/>
    <n v="365626"/>
    <n v="365626"/>
    <n v="365626"/>
    <n v="365626"/>
  </r>
  <r>
    <s v="04-03-00-021"/>
    <x v="19"/>
    <s v="A-02-02-02-010"/>
    <x v="0"/>
    <s v="02"/>
    <s v="02"/>
    <s v="02"/>
    <s v="010"/>
    <m/>
    <m/>
    <m/>
    <m/>
    <s v="Nación"/>
    <x v="0"/>
    <s v="CSF"/>
    <s v="VIÁTICOS DE LOS FUNCIONARIOS EN COMISIÓN"/>
    <n v="0"/>
    <n v="258320"/>
    <n v="0"/>
    <n v="258320"/>
    <n v="0"/>
    <n v="258320"/>
    <n v="0"/>
    <n v="258320"/>
    <n v="258320"/>
    <n v="258320"/>
    <n v="258320"/>
  </r>
  <r>
    <s v="04-03-00-021"/>
    <x v="19"/>
    <s v="A-03-04-02-012-001"/>
    <x v="0"/>
    <s v="03"/>
    <s v="04"/>
    <s v="02"/>
    <s v="012"/>
    <s v="001"/>
    <m/>
    <m/>
    <m/>
    <s v="Nación"/>
    <x v="0"/>
    <s v="CSF"/>
    <s v="INCAPACIDADES (NO DE PENSIONES)"/>
    <n v="0"/>
    <n v="934611"/>
    <n v="0"/>
    <n v="934611"/>
    <n v="0"/>
    <n v="913741"/>
    <n v="20870"/>
    <n v="913741"/>
    <n v="913741"/>
    <n v="913741"/>
    <n v="913741"/>
  </r>
  <r>
    <s v="04-03-00-021"/>
    <x v="19"/>
    <s v="A-08-01-02-001"/>
    <x v="0"/>
    <s v="08"/>
    <s v="01"/>
    <s v="02"/>
    <s v="001"/>
    <m/>
    <m/>
    <m/>
    <m/>
    <s v="Nación"/>
    <x v="0"/>
    <s v="CSF"/>
    <s v="IMPUESTO PREDIAL Y SOBRETASA AMBIENTAL"/>
    <n v="0"/>
    <n v="11829000"/>
    <n v="0"/>
    <n v="11829000"/>
    <n v="0"/>
    <n v="11829000"/>
    <n v="0"/>
    <n v="11829000"/>
    <n v="11829000"/>
    <n v="11829000"/>
    <n v="11829000"/>
  </r>
  <r>
    <s v="04-03-00-021"/>
    <x v="19"/>
    <s v="A-08-01-02-003"/>
    <x v="0"/>
    <s v="08"/>
    <s v="01"/>
    <s v="02"/>
    <s v="003"/>
    <m/>
    <m/>
    <m/>
    <m/>
    <s v="Propios"/>
    <x v="1"/>
    <s v="CSF"/>
    <s v="IMPUESTO DE INDUSTRIA Y COMERCIO"/>
    <n v="0"/>
    <n v="1676000"/>
    <n v="0"/>
    <n v="1676000"/>
    <n v="0"/>
    <n v="1632000"/>
    <n v="44000"/>
    <n v="1632000"/>
    <n v="1632000"/>
    <n v="1632000"/>
    <n v="1632000"/>
  </r>
  <r>
    <s v="04-03-00-021"/>
    <x v="19"/>
    <s v="C-0404-1003-2-0-0404004-02"/>
    <x v="1"/>
    <s v="0404"/>
    <s v="1003"/>
    <s v="2"/>
    <s v="0"/>
    <s v="0404004"/>
    <s v="02"/>
    <m/>
    <m/>
    <s v="Nación"/>
    <x v="0"/>
    <s v="CSF"/>
    <s v="ADQUISICIÓN DE BIENES Y SERVICIOS - SERVICIO DE INFORMACIÓN CATASTRAL - ACTUALIZACIÓN  Y GESTIÓN CATASTRAL  NACIONAL"/>
    <n v="0"/>
    <n v="387607150"/>
    <n v="0"/>
    <n v="387607150"/>
    <n v="0"/>
    <n v="387041451"/>
    <n v="565699"/>
    <n v="323636703"/>
    <n v="43122159"/>
    <n v="43122159"/>
    <n v="43122159"/>
  </r>
  <r>
    <s v="04-03-00-021"/>
    <x v="19"/>
    <s v="C-0404-1003-2-0-0404004-02"/>
    <x v="1"/>
    <s v="0404"/>
    <s v="1003"/>
    <s v="2"/>
    <s v="0"/>
    <s v="0404004"/>
    <s v="02"/>
    <m/>
    <m/>
    <s v="Nación"/>
    <x v="2"/>
    <s v="CSF"/>
    <s v="ADQUISICIÓN DE BIENES Y SERVICIOS - SERVICIO DE INFORMACIÓN CATASTRAL - ACTUALIZACIÓN  Y GESTIÓN CATASTRAL  NACIONAL"/>
    <n v="0"/>
    <n v="86701564"/>
    <n v="0"/>
    <n v="86701564"/>
    <n v="0"/>
    <n v="82901564"/>
    <n v="3800000"/>
    <n v="20294759"/>
    <n v="7608300"/>
    <n v="7608300"/>
    <n v="7608300"/>
  </r>
  <r>
    <s v="04-03-00-021"/>
    <x v="19"/>
    <s v="C-0404-1003-2-0-0404007-02"/>
    <x v="1"/>
    <s v="0404"/>
    <s v="1003"/>
    <s v="2"/>
    <s v="0"/>
    <s v="0404007"/>
    <s v="02"/>
    <m/>
    <m/>
    <s v="Propios"/>
    <x v="1"/>
    <s v="CSF"/>
    <s v="ADQUISICIÓN DE BIENES Y SERVICIOS - SERVICIO DE AVALÚOS - ACTUALIZACIÓN  Y GESTIÓN CATASTRAL  NACIONAL"/>
    <n v="0"/>
    <n v="34807890"/>
    <n v="0"/>
    <n v="34807890"/>
    <n v="0"/>
    <n v="0"/>
    <n v="34807890"/>
    <n v="0"/>
    <n v="0"/>
    <n v="0"/>
    <n v="0"/>
  </r>
  <r>
    <s v="04-03-00-021"/>
    <x v="1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0"/>
    <n v="0"/>
    <n v="0"/>
  </r>
  <r>
    <s v="04-03-00-022"/>
    <x v="20"/>
    <s v="A-01-01-01-001-001"/>
    <x v="0"/>
    <s v="01"/>
    <s v="01"/>
    <s v="01"/>
    <s v="001"/>
    <s v="001"/>
    <m/>
    <m/>
    <m/>
    <s v="Nación"/>
    <x v="0"/>
    <s v="CSF"/>
    <s v="SUELDO BÁSICO"/>
    <n v="907874000"/>
    <n v="0"/>
    <n v="0"/>
    <n v="907874000"/>
    <n v="0"/>
    <n v="469077294"/>
    <n v="438796706"/>
    <n v="469077294"/>
    <n v="469077294"/>
    <n v="469077294"/>
    <n v="469077294"/>
  </r>
  <r>
    <s v="04-03-00-022"/>
    <x v="20"/>
    <s v="A-01-01-01-001-004"/>
    <x v="0"/>
    <s v="01"/>
    <s v="01"/>
    <s v="01"/>
    <s v="001"/>
    <s v="004"/>
    <m/>
    <m/>
    <m/>
    <s v="Nación"/>
    <x v="0"/>
    <s v="CSF"/>
    <s v="SUBSIDIO DE ALIMENTACIÓN"/>
    <n v="23345000"/>
    <n v="0"/>
    <n v="0"/>
    <n v="23345000"/>
    <n v="0"/>
    <n v="12946072"/>
    <n v="10398928"/>
    <n v="12946072"/>
    <n v="12946072"/>
    <n v="12946072"/>
    <n v="12946072"/>
  </r>
  <r>
    <s v="04-03-00-022"/>
    <x v="20"/>
    <s v="A-01-01-01-001-005"/>
    <x v="0"/>
    <s v="01"/>
    <s v="01"/>
    <s v="01"/>
    <s v="001"/>
    <s v="005"/>
    <m/>
    <m/>
    <m/>
    <s v="Nación"/>
    <x v="0"/>
    <s v="CSF"/>
    <s v="AUXILIO DE TRANSPORTE "/>
    <n v="33136000"/>
    <n v="0"/>
    <n v="0"/>
    <n v="33136000"/>
    <n v="0"/>
    <n v="18989695"/>
    <n v="14146305"/>
    <n v="18989695"/>
    <n v="18989695"/>
    <n v="18989695"/>
    <n v="18989695"/>
  </r>
  <r>
    <s v="04-03-00-022"/>
    <x v="20"/>
    <s v="A-01-01-01-001-006"/>
    <x v="0"/>
    <s v="01"/>
    <s v="01"/>
    <s v="01"/>
    <s v="001"/>
    <s v="006"/>
    <m/>
    <m/>
    <m/>
    <s v="Nación"/>
    <x v="0"/>
    <s v="CSF"/>
    <s v="PRIMA DE SERVICIO"/>
    <n v="89026000"/>
    <n v="6502001"/>
    <n v="0"/>
    <n v="95528001"/>
    <n v="0"/>
    <n v="94428001"/>
    <n v="1100000"/>
    <n v="94428001"/>
    <n v="94428001"/>
    <n v="94428001"/>
    <n v="94428001"/>
  </r>
  <r>
    <s v="04-03-00-022"/>
    <x v="20"/>
    <s v="A-01-01-01-001-007"/>
    <x v="0"/>
    <s v="01"/>
    <s v="01"/>
    <s v="01"/>
    <s v="001"/>
    <s v="007"/>
    <m/>
    <m/>
    <m/>
    <s v="Nación"/>
    <x v="0"/>
    <s v="CSF"/>
    <s v="BONIFICACIÓN POR SERVICIOS PRESTADOS"/>
    <n v="32810000"/>
    <n v="0"/>
    <n v="0"/>
    <n v="32810000"/>
    <n v="0"/>
    <n v="15805595"/>
    <n v="17004405"/>
    <n v="15805595"/>
    <n v="15805595"/>
    <n v="15805595"/>
    <n v="15805595"/>
  </r>
  <r>
    <s v="04-03-00-022"/>
    <x v="20"/>
    <s v="A-01-01-01-001-009"/>
    <x v="0"/>
    <s v="01"/>
    <s v="01"/>
    <s v="01"/>
    <s v="001"/>
    <s v="009"/>
    <m/>
    <m/>
    <m/>
    <s v="Nación"/>
    <x v="0"/>
    <s v="CSF"/>
    <s v="PRIMA DE NAVIDAD"/>
    <n v="116976000"/>
    <n v="0"/>
    <n v="0"/>
    <n v="116976000"/>
    <n v="0"/>
    <n v="0"/>
    <n v="116976000"/>
    <n v="0"/>
    <n v="0"/>
    <n v="0"/>
    <n v="0"/>
  </r>
  <r>
    <s v="04-03-00-022"/>
    <x v="20"/>
    <s v="A-01-01-01-001-010"/>
    <x v="0"/>
    <s v="01"/>
    <s v="01"/>
    <s v="01"/>
    <s v="001"/>
    <s v="010"/>
    <m/>
    <m/>
    <m/>
    <s v="Nación"/>
    <x v="0"/>
    <s v="CSF"/>
    <s v="PRIMA DE VACACIONES"/>
    <n v="67970000"/>
    <n v="0"/>
    <n v="0"/>
    <n v="67970000"/>
    <n v="0"/>
    <n v="30246444"/>
    <n v="37723556"/>
    <n v="30246444"/>
    <n v="30246444"/>
    <n v="30246444"/>
    <n v="30246444"/>
  </r>
  <r>
    <s v="04-03-00-022"/>
    <x v="20"/>
    <s v="A-01-01-02-001"/>
    <x v="0"/>
    <s v="01"/>
    <s v="01"/>
    <s v="02"/>
    <s v="001"/>
    <m/>
    <m/>
    <m/>
    <m/>
    <s v="Nación"/>
    <x v="0"/>
    <s v="CSF"/>
    <s v="PENSIONES"/>
    <n v="120336000"/>
    <n v="0"/>
    <n v="0"/>
    <n v="120336000"/>
    <n v="0"/>
    <n v="53410000"/>
    <n v="66926000"/>
    <n v="53410000"/>
    <n v="53410000"/>
    <n v="53410000"/>
    <n v="53410000"/>
  </r>
  <r>
    <s v="04-03-00-022"/>
    <x v="20"/>
    <s v="A-01-01-02-002"/>
    <x v="0"/>
    <s v="01"/>
    <s v="01"/>
    <s v="02"/>
    <s v="002"/>
    <m/>
    <m/>
    <m/>
    <m/>
    <s v="Nación"/>
    <x v="0"/>
    <s v="CSF"/>
    <s v="SALUD"/>
    <n v="83380000"/>
    <n v="0"/>
    <n v="0"/>
    <n v="83380000"/>
    <n v="0"/>
    <n v="43939800"/>
    <n v="39440200"/>
    <n v="43939800"/>
    <n v="43939800"/>
    <n v="43939800"/>
    <n v="43939800"/>
  </r>
  <r>
    <s v="04-03-00-022"/>
    <x v="20"/>
    <s v="A-01-01-02-004"/>
    <x v="0"/>
    <s v="01"/>
    <s v="01"/>
    <s v="02"/>
    <s v="004"/>
    <m/>
    <m/>
    <m/>
    <m/>
    <s v="Nación"/>
    <x v="0"/>
    <s v="CSF"/>
    <s v="CAJAS DE COMPENSACIÓN FAMILIAR"/>
    <n v="50549000"/>
    <n v="0"/>
    <n v="0"/>
    <n v="50549000"/>
    <n v="0"/>
    <n v="28193000"/>
    <n v="22356000"/>
    <n v="28193000"/>
    <n v="28193000"/>
    <n v="28193000"/>
    <n v="28193000"/>
  </r>
  <r>
    <s v="04-03-00-022"/>
    <x v="20"/>
    <s v="A-01-01-02-005"/>
    <x v="0"/>
    <s v="01"/>
    <s v="01"/>
    <s v="02"/>
    <s v="005"/>
    <m/>
    <m/>
    <m/>
    <m/>
    <s v="Nación"/>
    <x v="0"/>
    <s v="CSF"/>
    <s v="APORTES GENERALES AL SISTEMA DE RIESGOS LABORALES"/>
    <n v="14170000"/>
    <n v="0"/>
    <n v="0"/>
    <n v="14170000"/>
    <n v="0"/>
    <n v="7387900"/>
    <n v="6782100"/>
    <n v="7387900"/>
    <n v="7387900"/>
    <n v="7387900"/>
    <n v="7387900"/>
  </r>
  <r>
    <s v="04-03-00-022"/>
    <x v="20"/>
    <s v="A-01-01-02-006"/>
    <x v="0"/>
    <s v="01"/>
    <s v="01"/>
    <s v="02"/>
    <s v="006"/>
    <m/>
    <m/>
    <m/>
    <m/>
    <s v="Nación"/>
    <x v="0"/>
    <s v="CSF"/>
    <s v="APORTES AL ICBF"/>
    <n v="37920000"/>
    <n v="0"/>
    <n v="0"/>
    <n v="37920000"/>
    <n v="0"/>
    <n v="21149200"/>
    <n v="16770800"/>
    <n v="21149200"/>
    <n v="21149200"/>
    <n v="21149200"/>
    <n v="21149200"/>
  </r>
  <r>
    <s v="04-03-00-022"/>
    <x v="20"/>
    <s v="A-01-01-02-007"/>
    <x v="0"/>
    <s v="01"/>
    <s v="01"/>
    <s v="02"/>
    <s v="007"/>
    <m/>
    <m/>
    <m/>
    <m/>
    <s v="Nación"/>
    <x v="0"/>
    <s v="CSF"/>
    <s v="APORTES AL SENA"/>
    <n v="25286000"/>
    <n v="0"/>
    <n v="0"/>
    <n v="25286000"/>
    <n v="0"/>
    <n v="14102600"/>
    <n v="11183400"/>
    <n v="14102600"/>
    <n v="14102600"/>
    <n v="14102600"/>
    <n v="14102600"/>
  </r>
  <r>
    <s v="04-03-00-022"/>
    <x v="20"/>
    <s v="A-01-01-03-001-001"/>
    <x v="0"/>
    <s v="01"/>
    <s v="01"/>
    <s v="03"/>
    <s v="001"/>
    <s v="001"/>
    <m/>
    <m/>
    <m/>
    <s v="Nación"/>
    <x v="0"/>
    <s v="CSF"/>
    <s v="SUELDO DE VACACIONES"/>
    <n v="33791310"/>
    <n v="0"/>
    <n v="2006560"/>
    <n v="31784750"/>
    <n v="0"/>
    <n v="30650518"/>
    <n v="1134232"/>
    <n v="30650518"/>
    <n v="30650518"/>
    <n v="30650518"/>
    <n v="30650518"/>
  </r>
  <r>
    <s v="04-03-00-022"/>
    <x v="20"/>
    <s v="A-01-01-03-001-003"/>
    <x v="0"/>
    <s v="01"/>
    <s v="01"/>
    <s v="03"/>
    <s v="001"/>
    <s v="003"/>
    <m/>
    <m/>
    <m/>
    <s v="Nación"/>
    <x v="0"/>
    <s v="CSF"/>
    <s v="BONIFICACIÓN ESPECIAL DE RECREACIÓN"/>
    <n v="3394440"/>
    <n v="0"/>
    <n v="0"/>
    <n v="3394440"/>
    <n v="0"/>
    <n v="2348420"/>
    <n v="1046020"/>
    <n v="2348420"/>
    <n v="2348420"/>
    <n v="2348420"/>
    <n v="2348420"/>
  </r>
  <r>
    <s v="04-03-00-022"/>
    <x v="20"/>
    <s v="A-02-02-01-003-002"/>
    <x v="0"/>
    <s v="02"/>
    <s v="02"/>
    <s v="01"/>
    <s v="003"/>
    <s v="002"/>
    <m/>
    <m/>
    <m/>
    <s v="Nación"/>
    <x v="0"/>
    <s v="CSF"/>
    <s v="PASTA O PULPA, PAPEL Y PRODUCTOS DE PAPEL; IMPRESOS Y ARTÍCULOS RELACIONADOS"/>
    <n v="0"/>
    <n v="6000000"/>
    <n v="6000000"/>
    <n v="0"/>
    <n v="0"/>
    <n v="0"/>
    <n v="0"/>
    <n v="0"/>
    <n v="0"/>
    <n v="0"/>
    <n v="0"/>
  </r>
  <r>
    <s v="04-03-00-022"/>
    <x v="20"/>
    <s v="A-02-02-02-006-004"/>
    <x v="0"/>
    <s v="02"/>
    <s v="02"/>
    <s v="02"/>
    <s v="006"/>
    <s v="004"/>
    <m/>
    <m/>
    <m/>
    <s v="Nación"/>
    <x v="0"/>
    <s v="CSF"/>
    <s v="SERVICIOS DE TRANSPORTE DE PASAJEROS"/>
    <n v="0"/>
    <n v="78400"/>
    <n v="0"/>
    <n v="78400"/>
    <n v="0"/>
    <n v="78400"/>
    <n v="0"/>
    <n v="78400"/>
    <n v="78400"/>
    <n v="78400"/>
    <n v="78400"/>
  </r>
  <r>
    <s v="04-03-00-022"/>
    <x v="20"/>
    <s v="A-02-02-02-006-004"/>
    <x v="0"/>
    <s v="02"/>
    <s v="02"/>
    <s v="02"/>
    <s v="006"/>
    <s v="004"/>
    <m/>
    <m/>
    <m/>
    <s v="Propios"/>
    <x v="1"/>
    <s v="CSF"/>
    <s v="SERVICIOS DE TRANSPORTE DE PASAJEROS"/>
    <n v="0"/>
    <n v="90000"/>
    <n v="0"/>
    <n v="90000"/>
    <n v="0"/>
    <n v="90000"/>
    <n v="0"/>
    <n v="0"/>
    <n v="0"/>
    <n v="0"/>
    <n v="0"/>
  </r>
  <r>
    <s v="04-03-00-022"/>
    <x v="20"/>
    <s v="A-02-02-02-006-009"/>
    <x v="0"/>
    <s v="02"/>
    <s v="02"/>
    <s v="02"/>
    <s v="006"/>
    <s v="009"/>
    <m/>
    <m/>
    <m/>
    <s v="Nación"/>
    <x v="0"/>
    <s v="CSF"/>
    <s v="SERVICIOS DE DISTRIBUCIÓN DE ELECTRICIDAD, GAS Y AGUA (POR CUENTA PROPIA)"/>
    <n v="45000000"/>
    <n v="0"/>
    <n v="0"/>
    <n v="45000000"/>
    <n v="0"/>
    <n v="45000000"/>
    <n v="0"/>
    <n v="27616405"/>
    <n v="24852801"/>
    <n v="24852801"/>
    <n v="24812423"/>
  </r>
  <r>
    <s v="04-03-00-022"/>
    <x v="20"/>
    <s v="A-02-02-02-007-002"/>
    <x v="0"/>
    <s v="02"/>
    <s v="02"/>
    <s v="02"/>
    <s v="007"/>
    <s v="002"/>
    <m/>
    <m/>
    <m/>
    <s v="Propios"/>
    <x v="1"/>
    <s v="CSF"/>
    <s v="SERVICIOS INMOBILIARIOS"/>
    <n v="0"/>
    <n v="55584900"/>
    <n v="0"/>
    <n v="55584900"/>
    <n v="0"/>
    <n v="55584900"/>
    <n v="0"/>
    <n v="55584900"/>
    <n v="27792450"/>
    <n v="27792450"/>
    <n v="27792450"/>
  </r>
  <r>
    <s v="04-03-00-022"/>
    <x v="20"/>
    <s v="A-02-02-02-008-004"/>
    <x v="0"/>
    <s v="02"/>
    <s v="02"/>
    <s v="02"/>
    <s v="008"/>
    <s v="004"/>
    <m/>
    <m/>
    <m/>
    <s v="Nación"/>
    <x v="0"/>
    <s v="CSF"/>
    <s v="SERVICIOS DE TELECOMUNICACIONES, TRANSMISIÓN Y SUMINISTRO DE INFORMACIÓN"/>
    <n v="4000000"/>
    <n v="0"/>
    <n v="0"/>
    <n v="4000000"/>
    <n v="0"/>
    <n v="4000000"/>
    <n v="0"/>
    <n v="1764276"/>
    <n v="1563207"/>
    <n v="1563207"/>
    <n v="1563207"/>
  </r>
  <r>
    <s v="04-03-00-022"/>
    <x v="20"/>
    <s v="A-02-02-02-009-004"/>
    <x v="0"/>
    <s v="02"/>
    <s v="02"/>
    <s v="02"/>
    <s v="009"/>
    <s v="004"/>
    <m/>
    <m/>
    <m/>
    <s v="Nación"/>
    <x v="0"/>
    <s v="CSF"/>
    <s v="SERVICIOS DE ALCANTARILLADO, RECOLECCIÓN, TRATAMIENTO Y DISPOSICIÓN DE DESECHOS Y OTROS SERVICIOS DE SANEAMIENTO AMBIENTAL"/>
    <n v="1700000"/>
    <n v="0"/>
    <n v="0"/>
    <n v="1700000"/>
    <n v="0"/>
    <n v="1700000"/>
    <n v="0"/>
    <n v="958848"/>
    <n v="958848"/>
    <n v="958848"/>
    <n v="933596"/>
  </r>
  <r>
    <s v="04-03-00-022"/>
    <x v="20"/>
    <s v="A-02-02-02-010"/>
    <x v="0"/>
    <s v="02"/>
    <s v="02"/>
    <s v="02"/>
    <s v="010"/>
    <m/>
    <m/>
    <m/>
    <m/>
    <s v="Nación"/>
    <x v="0"/>
    <s v="CSF"/>
    <s v="VIÁTICOS DE LOS FUNCIONARIOS EN COMISIÓN"/>
    <n v="0"/>
    <n v="258320"/>
    <n v="0"/>
    <n v="258320"/>
    <n v="0"/>
    <n v="258320"/>
    <n v="0"/>
    <n v="258320"/>
    <n v="258320"/>
    <n v="258320"/>
    <n v="258320"/>
  </r>
  <r>
    <s v="04-03-00-022"/>
    <x v="20"/>
    <s v="A-02-02-02-010"/>
    <x v="0"/>
    <s v="02"/>
    <s v="02"/>
    <s v="02"/>
    <s v="010"/>
    <m/>
    <m/>
    <m/>
    <m/>
    <s v="Propios"/>
    <x v="1"/>
    <s v="CSF"/>
    <s v="VIÁTICOS DE LOS FUNCIONARIOS EN COMISIÓN"/>
    <n v="0"/>
    <n v="781123"/>
    <n v="0"/>
    <n v="781123"/>
    <n v="0"/>
    <n v="781123"/>
    <n v="0"/>
    <n v="0"/>
    <n v="0"/>
    <n v="0"/>
    <n v="0"/>
  </r>
  <r>
    <s v="04-03-00-022"/>
    <x v="20"/>
    <s v="A-03-04-02-012-001"/>
    <x v="0"/>
    <s v="03"/>
    <s v="04"/>
    <s v="02"/>
    <s v="012"/>
    <s v="001"/>
    <m/>
    <m/>
    <m/>
    <s v="Nación"/>
    <x v="0"/>
    <s v="CSF"/>
    <s v="INCAPACIDADES (NO DE PENSIONES)"/>
    <n v="0"/>
    <n v="14855"/>
    <n v="0"/>
    <n v="14855"/>
    <n v="0"/>
    <n v="14855"/>
    <n v="0"/>
    <n v="14855"/>
    <n v="14855"/>
    <n v="14855"/>
    <n v="14855"/>
  </r>
  <r>
    <s v="04-03-00-022"/>
    <x v="20"/>
    <s v="A-08-01-02-001"/>
    <x v="0"/>
    <s v="08"/>
    <s v="01"/>
    <s v="02"/>
    <s v="001"/>
    <m/>
    <m/>
    <m/>
    <m/>
    <s v="Nación"/>
    <x v="0"/>
    <s v="CSF"/>
    <s v="IMPUESTO PREDIAL Y SOBRETASA AMBIENTAL"/>
    <n v="0"/>
    <n v="30515000"/>
    <n v="0"/>
    <n v="30515000"/>
    <n v="0"/>
    <n v="30515000"/>
    <n v="0"/>
    <n v="30515000"/>
    <n v="30515000"/>
    <n v="30515000"/>
    <n v="30515000"/>
  </r>
  <r>
    <s v="04-03-00-022"/>
    <x v="20"/>
    <s v="A-08-01-02-003"/>
    <x v="0"/>
    <s v="08"/>
    <s v="01"/>
    <s v="02"/>
    <s v="003"/>
    <m/>
    <m/>
    <m/>
    <m/>
    <s v="Propios"/>
    <x v="1"/>
    <s v="CSF"/>
    <s v="IMPUESTO DE INDUSTRIA Y COMERCIO"/>
    <n v="0"/>
    <n v="4334653"/>
    <n v="0"/>
    <n v="4334653"/>
    <n v="0"/>
    <n v="4334653"/>
    <n v="0"/>
    <n v="3585653"/>
    <n v="3585653"/>
    <n v="3585653"/>
    <n v="3585653"/>
  </r>
  <r>
    <s v="04-03-00-022"/>
    <x v="20"/>
    <s v="C-0404-1003-2-0-0404004-02"/>
    <x v="1"/>
    <s v="0404"/>
    <s v="1003"/>
    <s v="2"/>
    <s v="0"/>
    <s v="0404004"/>
    <s v="02"/>
    <m/>
    <m/>
    <s v="Nación"/>
    <x v="0"/>
    <s v="CSF"/>
    <s v="ADQUISICIÓN DE BIENES Y SERVICIOS - SERVICIO DE INFORMACIÓN CATASTRAL - ACTUALIZACIÓN  Y GESTIÓN CATASTRAL  NACIONAL"/>
    <n v="0"/>
    <n v="408453100"/>
    <n v="0"/>
    <n v="408453100"/>
    <n v="0"/>
    <n v="408453100"/>
    <n v="0"/>
    <n v="273542890"/>
    <n v="53003637"/>
    <n v="53003637"/>
    <n v="53003637"/>
  </r>
  <r>
    <s v="04-03-00-022"/>
    <x v="20"/>
    <s v="C-0404-1003-2-0-0404004-02"/>
    <x v="1"/>
    <s v="0404"/>
    <s v="1003"/>
    <s v="2"/>
    <s v="0"/>
    <s v="0404004"/>
    <s v="02"/>
    <m/>
    <m/>
    <s v="Nación"/>
    <x v="2"/>
    <s v="CSF"/>
    <s v="ADQUISICIÓN DE BIENES Y SERVICIOS - SERVICIO DE INFORMACIÓN CATASTRAL - ACTUALIZACIÓN  Y GESTIÓN CATASTRAL  NACIONAL"/>
    <n v="0"/>
    <n v="89329100"/>
    <n v="0"/>
    <n v="89329100"/>
    <n v="0"/>
    <n v="89329100"/>
    <n v="0"/>
    <n v="32651473"/>
    <n v="8618845"/>
    <n v="8618845"/>
    <n v="8618845"/>
  </r>
  <r>
    <s v="04-03-00-022"/>
    <x v="20"/>
    <s v="C-0404-1003-2-0-0404007-02"/>
    <x v="1"/>
    <s v="0404"/>
    <s v="1003"/>
    <s v="2"/>
    <s v="0"/>
    <s v="0404007"/>
    <s v="02"/>
    <m/>
    <m/>
    <s v="Propios"/>
    <x v="1"/>
    <s v="CSF"/>
    <s v="ADQUISICIÓN DE BIENES Y SERVICIOS - SERVICIO DE AVALÚOS - ACTUALIZACIÓN  Y GESTIÓN CATASTRAL  NACIONAL"/>
    <n v="0"/>
    <n v="51807890"/>
    <n v="0"/>
    <n v="51807890"/>
    <n v="0"/>
    <n v="51807890"/>
    <n v="0"/>
    <n v="507732"/>
    <n v="0"/>
    <n v="0"/>
    <n v="0"/>
  </r>
  <r>
    <s v="04-03-00-022"/>
    <x v="2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2730348"/>
    <n v="2730348"/>
    <n v="2730348"/>
  </r>
  <r>
    <s v="04-03-00-022"/>
    <x v="20"/>
    <s v="C-0499-1003-6-0-0499016-02"/>
    <x v="1"/>
    <s v="0499"/>
    <s v="1003"/>
    <s v="6"/>
    <s v="0"/>
    <s v="0499016"/>
    <s v="02"/>
    <m/>
    <m/>
    <s v="Nación"/>
    <x v="0"/>
    <s v="CSF"/>
    <s v="ADQUISICIÓN DE BIENES Y SERVICIOS - SEDES MANTENIDAS - FORTALECIMIENTO DE LA INFRAESTRUCTURA FÍSICA DEL IGAC A NIVEL  NACIONAL"/>
    <n v="0"/>
    <n v="3200000"/>
    <n v="0"/>
    <n v="3200000"/>
    <n v="0"/>
    <n v="3200000"/>
    <n v="0"/>
    <n v="0"/>
    <n v="0"/>
    <n v="0"/>
    <n v="0"/>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
  <r>
    <s v="04-03-00"/>
    <s v="INSTITUTO GEOGRAFICO AGUSTIN CODAZZI - IGAC"/>
    <s v="C-0402-1003-7-0-0402003-02"/>
    <s v="C"/>
    <s v="0402"/>
    <s v="1003"/>
    <s v="7"/>
    <s v="0"/>
    <s v="0402003"/>
    <s v="02"/>
    <m/>
    <m/>
    <s v="Nación"/>
    <n v="10"/>
    <s v="CSF"/>
    <x v="0"/>
    <x v="0"/>
    <n v="176835420"/>
    <n v="0"/>
    <n v="0"/>
    <n v="176835420"/>
    <n v="0"/>
    <n v="92858782"/>
    <n v="83976638"/>
    <n v="86472678"/>
    <n v="1409684"/>
    <n v="1409684"/>
    <n v="0"/>
  </r>
  <r>
    <s v="04-03-00"/>
    <s v="INSTITUTO GEOGRAFICO AGUSTIN CODAZZI - IGAC"/>
    <s v="C-0402-1003-7-0-0402008-02"/>
    <s v="C"/>
    <s v="0402"/>
    <s v="1003"/>
    <s v="7"/>
    <s v="0"/>
    <s v="0402008"/>
    <s v="02"/>
    <m/>
    <m/>
    <s v="Nación"/>
    <n v="10"/>
    <s v="CSF"/>
    <x v="1"/>
    <x v="0"/>
    <n v="159484130"/>
    <n v="0"/>
    <n v="0"/>
    <n v="159484130"/>
    <n v="0"/>
    <n v="137610808"/>
    <n v="21873322"/>
    <n v="134076598"/>
    <n v="3219366"/>
    <n v="2570487"/>
    <n v="0"/>
  </r>
  <r>
    <s v="04-03-00"/>
    <s v="INSTITUTO GEOGRAFICO AGUSTIN CODAZZI - IGAC"/>
    <s v="C-0402-1003-7-0-0402009-02"/>
    <s v="C"/>
    <s v="0402"/>
    <s v="1003"/>
    <s v="7"/>
    <s v="0"/>
    <s v="0402009"/>
    <s v="02"/>
    <m/>
    <m/>
    <s v="Nación"/>
    <n v="10"/>
    <s v="CSF"/>
    <x v="2"/>
    <x v="0"/>
    <n v="1530294360"/>
    <n v="0"/>
    <n v="355253322"/>
    <n v="1175041038"/>
    <n v="0"/>
    <n v="806860856"/>
    <n v="368180182"/>
    <n v="799572437"/>
    <n v="115158749"/>
    <n v="115158749"/>
    <n v="115158749"/>
  </r>
  <r>
    <s v="04-03-00"/>
    <s v="INSTITUTO GEOGRAFICO AGUSTIN CODAZZI - IGAC"/>
    <s v="C-0402-1003-7-0-0402011-02"/>
    <s v="C"/>
    <s v="0402"/>
    <s v="1003"/>
    <s v="7"/>
    <s v="0"/>
    <s v="0402011"/>
    <s v="02"/>
    <m/>
    <m/>
    <s v="Nación"/>
    <n v="10"/>
    <s v="CSF"/>
    <x v="3"/>
    <x v="0"/>
    <n v="1077312240"/>
    <n v="10289403"/>
    <n v="10289403"/>
    <n v="1077312240"/>
    <n v="0"/>
    <n v="789252546"/>
    <n v="288059694"/>
    <n v="722720127"/>
    <n v="102027486"/>
    <n v="102027486"/>
    <n v="93573140"/>
  </r>
  <r>
    <s v="04-03-00"/>
    <s v="INSTITUTO GEOGRAFICO AGUSTIN CODAZZI - IGAC"/>
    <s v="C-0402-1003-7-0-0402012-02"/>
    <s v="C"/>
    <s v="0402"/>
    <s v="1003"/>
    <s v="7"/>
    <s v="0"/>
    <s v="0402012"/>
    <s v="02"/>
    <m/>
    <m/>
    <s v="Nación"/>
    <n v="10"/>
    <s v="CSF"/>
    <x v="4"/>
    <x v="1"/>
    <n v="208573076"/>
    <n v="0"/>
    <n v="0"/>
    <n v="208573076"/>
    <n v="0"/>
    <n v="98552838"/>
    <n v="110020238"/>
    <n v="47143092"/>
    <n v="6335435"/>
    <n v="6335435"/>
    <n v="6335435"/>
  </r>
  <r>
    <s v="04-03-00"/>
    <s v="INSTITUTO GEOGRAFICO AGUSTIN CODAZZI - IGAC"/>
    <s v="C-0402-1003-7-0-0402017-02"/>
    <s v="C"/>
    <s v="0402"/>
    <s v="1003"/>
    <s v="7"/>
    <s v="0"/>
    <s v="0402017"/>
    <s v="02"/>
    <m/>
    <m/>
    <s v="Nación"/>
    <n v="10"/>
    <s v="CSF"/>
    <x v="5"/>
    <x v="0"/>
    <n v="190612110"/>
    <n v="0"/>
    <n v="0"/>
    <n v="190612110"/>
    <n v="0"/>
    <n v="157506391"/>
    <n v="33105719"/>
    <n v="104291895"/>
    <n v="1556204"/>
    <n v="1556204"/>
    <n v="1556204"/>
  </r>
  <r>
    <s v="04-03-00"/>
    <s v="INSTITUTO GEOGRAFICO AGUSTIN CODAZZI - IGAC"/>
    <s v="C-0402-1003-7-0-0402020-02"/>
    <s v="C"/>
    <s v="0402"/>
    <s v="1003"/>
    <s v="7"/>
    <s v="0"/>
    <s v="0402020"/>
    <s v="02"/>
    <m/>
    <m/>
    <s v="Nación"/>
    <n v="10"/>
    <s v="CSF"/>
    <x v="6"/>
    <x v="0"/>
    <n v="156888664"/>
    <n v="55253322"/>
    <n v="0"/>
    <n v="212141986"/>
    <n v="0"/>
    <n v="212141986"/>
    <n v="0"/>
    <n v="157045089"/>
    <n v="12457489"/>
    <n v="11239895"/>
    <n v="11239895"/>
  </r>
  <r>
    <s v="04-03-00"/>
    <s v="INSTITUTO GEOGRAFICO AGUSTIN CODAZZI - IGAC"/>
    <s v="C-0402-1003-7-0-0402020-02"/>
    <s v="C"/>
    <s v="0402"/>
    <s v="1003"/>
    <s v="7"/>
    <s v="0"/>
    <s v="0402020"/>
    <s v="02"/>
    <m/>
    <m/>
    <s v="Propios"/>
    <n v="20"/>
    <s v="CSF"/>
    <x v="6"/>
    <x v="0"/>
    <n v="12500000"/>
    <n v="0"/>
    <n v="0"/>
    <n v="12500000"/>
    <n v="0"/>
    <n v="0"/>
    <n v="12500000"/>
    <n v="0"/>
    <n v="0"/>
    <n v="0"/>
    <n v="0"/>
  </r>
  <r>
    <s v="04-03-00"/>
    <s v="INSTITUTO GEOGRAFICO AGUSTIN CODAZZI - IGAC"/>
    <s v="C-0402-1003-7-0-0402017-02"/>
    <s v="C"/>
    <s v="0402"/>
    <s v="1003"/>
    <s v="7"/>
    <s v="0"/>
    <s v="0402017"/>
    <s v="02"/>
    <m/>
    <m/>
    <s v="Propios"/>
    <n v="20"/>
    <s v="CSF"/>
    <x v="5"/>
    <x v="0"/>
    <n v="32500000"/>
    <n v="0"/>
    <n v="0"/>
    <n v="32500000"/>
    <n v="0"/>
    <n v="0"/>
    <n v="32500000"/>
    <n v="0"/>
    <n v="0"/>
    <n v="0"/>
    <n v="0"/>
  </r>
  <r>
    <s v="04-03-00"/>
    <s v="INSTITUTO GEOGRAFICO AGUSTIN CODAZZI - IGAC"/>
    <s v="C-0402-1003-7-0-0402011-02"/>
    <s v="C"/>
    <s v="0402"/>
    <s v="1003"/>
    <s v="7"/>
    <s v="0"/>
    <s v="0402011"/>
    <s v="02"/>
    <m/>
    <m/>
    <s v="Propios"/>
    <n v="20"/>
    <s v="CSF"/>
    <x v="3"/>
    <x v="0"/>
    <n v="377500000"/>
    <n v="0"/>
    <n v="0"/>
    <n v="377500000"/>
    <n v="0"/>
    <n v="263891588"/>
    <n v="113608412"/>
    <n v="41125036"/>
    <n v="0"/>
    <n v="0"/>
    <n v="0"/>
  </r>
  <r>
    <s v="04-03-00"/>
    <s v="INSTITUTO GEOGRAFICO AGUSTIN CODAZZI - IGAC"/>
    <s v="C-0402-1003-7-0-0402009-02"/>
    <s v="C"/>
    <s v="0402"/>
    <s v="1003"/>
    <s v="7"/>
    <s v="0"/>
    <s v="0402009"/>
    <s v="02"/>
    <m/>
    <m/>
    <s v="Propios"/>
    <n v="20"/>
    <s v="CSF"/>
    <x v="2"/>
    <x v="0"/>
    <n v="333024818"/>
    <n v="0"/>
    <n v="0"/>
    <n v="333024818"/>
    <n v="0"/>
    <n v="215745832"/>
    <n v="117278986"/>
    <n v="0"/>
    <n v="0"/>
    <n v="0"/>
    <n v="0"/>
  </r>
  <r>
    <s v="04-03-00"/>
    <s v="INSTITUTO GEOGRAFICO AGUSTIN CODAZZI - IGAC"/>
    <s v="C-0402-1003-7-0-0402003-02"/>
    <s v="C"/>
    <s v="0402"/>
    <s v="1003"/>
    <s v="7"/>
    <s v="0"/>
    <s v="0402003"/>
    <s v="02"/>
    <m/>
    <m/>
    <s v="Propios"/>
    <n v="20"/>
    <s v="CSF"/>
    <x v="0"/>
    <x v="0"/>
    <n v="309475182"/>
    <n v="0"/>
    <n v="0"/>
    <n v="309475182"/>
    <n v="0"/>
    <n v="0"/>
    <n v="309475182"/>
    <n v="0"/>
    <n v="0"/>
    <n v="0"/>
    <n v="0"/>
  </r>
  <r>
    <s v="04-03-00"/>
    <s v="INSTITUTO GEOGRAFICO AGUSTIN CODAZZI - IGAC"/>
    <s v="C-0402-1003-8-0-0402003-02"/>
    <s v="C"/>
    <s v="0402"/>
    <s v="1003"/>
    <s v="8"/>
    <s v="0"/>
    <s v="0402003"/>
    <s v="02"/>
    <m/>
    <m/>
    <s v="Nación"/>
    <n v="10"/>
    <s v="CSF"/>
    <x v="0"/>
    <x v="2"/>
    <n v="262212984"/>
    <n v="10289403"/>
    <n v="7533180"/>
    <n v="264969207"/>
    <n v="0"/>
    <n v="264969207"/>
    <n v="0"/>
    <n v="185273860"/>
    <n v="22887507"/>
    <n v="22887507"/>
    <n v="22887507"/>
  </r>
  <r>
    <s v="04-03-00"/>
    <s v="INSTITUTO GEOGRAFICO AGUSTIN CODAZZI - IGAC"/>
    <s v="C-0402-1003-8-0-0402014-02"/>
    <s v="C"/>
    <s v="0402"/>
    <s v="1003"/>
    <s v="8"/>
    <s v="0"/>
    <s v="0402014"/>
    <s v="02"/>
    <m/>
    <m/>
    <s v="Nación"/>
    <n v="10"/>
    <s v="CSF"/>
    <x v="7"/>
    <x v="2"/>
    <n v="6582034296"/>
    <n v="269636937"/>
    <n v="4235253322"/>
    <n v="2616417911"/>
    <n v="0"/>
    <n v="2521265654"/>
    <n v="95152257"/>
    <n v="1958562032"/>
    <n v="161085864"/>
    <n v="156058150"/>
    <n v="154997887"/>
  </r>
  <r>
    <s v="04-03-00"/>
    <s v="INSTITUTO GEOGRAFICO AGUSTIN CODAZZI - IGAC"/>
    <s v="C-0402-1003-8-0-0402016-02"/>
    <s v="C"/>
    <s v="0402"/>
    <s v="1003"/>
    <s v="8"/>
    <s v="0"/>
    <s v="0402016"/>
    <s v="02"/>
    <m/>
    <m/>
    <s v="Nación"/>
    <n v="10"/>
    <s v="CSF"/>
    <x v="8"/>
    <x v="2"/>
    <n v="1455752720"/>
    <n v="30000000"/>
    <n v="217139838"/>
    <n v="1268612882"/>
    <n v="0"/>
    <n v="1268612882"/>
    <n v="0"/>
    <n v="331973142"/>
    <n v="72427641"/>
    <n v="72427641"/>
    <n v="72427641"/>
  </r>
  <r>
    <s v="04-03-00"/>
    <s v="INSTITUTO GEOGRAFICO AGUSTIN CODAZZI - IGAC"/>
    <s v="C-0402-1003-8-0-0402016-02"/>
    <s v="C"/>
    <s v="0402"/>
    <s v="1003"/>
    <s v="8"/>
    <s v="0"/>
    <s v="0402016"/>
    <s v="02"/>
    <m/>
    <m/>
    <s v="Propios"/>
    <n v="20"/>
    <s v="CSF"/>
    <x v="8"/>
    <x v="2"/>
    <n v="1387229919"/>
    <n v="0"/>
    <n v="0"/>
    <n v="1387229919"/>
    <n v="0"/>
    <n v="219256192"/>
    <n v="1167973727"/>
    <n v="0"/>
    <n v="0"/>
    <n v="0"/>
    <n v="0"/>
  </r>
  <r>
    <s v="04-03-00"/>
    <s v="INSTITUTO GEOGRAFICO AGUSTIN CODAZZI - IGAC"/>
    <s v="C-0402-1003-8-0-0402014-02"/>
    <s v="C"/>
    <s v="0402"/>
    <s v="1003"/>
    <s v="8"/>
    <s v="0"/>
    <s v="0402014"/>
    <s v="02"/>
    <m/>
    <m/>
    <s v="Propios"/>
    <n v="20"/>
    <s v="CSF"/>
    <x v="7"/>
    <x v="2"/>
    <n v="3012415081"/>
    <n v="0"/>
    <n v="0"/>
    <n v="3012415081"/>
    <n v="0"/>
    <n v="1075244377"/>
    <n v="1937170704"/>
    <n v="500710045"/>
    <n v="49358300"/>
    <n v="49358300"/>
    <n v="49358300"/>
  </r>
  <r>
    <s v="04-03-00"/>
    <s v="INSTITUTO GEOGRAFICO AGUSTIN CODAZZI - IGAC"/>
    <s v="C-0402-1003-8-0-0402003-02"/>
    <s v="C"/>
    <s v="0402"/>
    <s v="1003"/>
    <s v="8"/>
    <s v="0"/>
    <s v="0402003"/>
    <s v="02"/>
    <m/>
    <m/>
    <s v="Propios"/>
    <n v="20"/>
    <s v="CSF"/>
    <x v="0"/>
    <x v="2"/>
    <n v="262355000"/>
    <n v="0"/>
    <n v="0"/>
    <n v="262355000"/>
    <n v="0"/>
    <n v="260039685"/>
    <n v="2315315"/>
    <n v="0"/>
    <n v="0"/>
    <n v="0"/>
    <n v="0"/>
  </r>
  <r>
    <s v="04-03-00"/>
    <s v="INSTITUTO GEOGRAFICO AGUSTIN CODAZZI - IGAC"/>
    <s v="C-0403-1003-2-0-0403002-02"/>
    <s v="C"/>
    <s v="0403"/>
    <s v="1003"/>
    <s v="2"/>
    <s v="0"/>
    <s v="0403002"/>
    <s v="02"/>
    <m/>
    <m/>
    <s v="Nación"/>
    <n v="10"/>
    <s v="CSF"/>
    <x v="9"/>
    <x v="3"/>
    <n v="780000000"/>
    <n v="0"/>
    <n v="0"/>
    <n v="780000000"/>
    <n v="0"/>
    <n v="684349749"/>
    <n v="95650251"/>
    <n v="637281213"/>
    <n v="101019939"/>
    <n v="98982837"/>
    <n v="92871531"/>
  </r>
  <r>
    <s v="04-03-00"/>
    <s v="INSTITUTO GEOGRAFICO AGUSTIN CODAZZI - IGAC"/>
    <s v="C-0403-1003-2-0-0403005-02"/>
    <s v="C"/>
    <s v="0403"/>
    <s v="1003"/>
    <s v="2"/>
    <s v="0"/>
    <s v="0403005"/>
    <s v="02"/>
    <m/>
    <m/>
    <s v="Nación"/>
    <n v="10"/>
    <s v="CSF"/>
    <x v="10"/>
    <x v="4"/>
    <n v="3220000000"/>
    <n v="0"/>
    <n v="300000000"/>
    <n v="2920000000"/>
    <n v="0"/>
    <n v="1833012476"/>
    <n v="1086987524"/>
    <n v="1708475048"/>
    <n v="321767913"/>
    <n v="302281986"/>
    <n v="293955361"/>
  </r>
  <r>
    <s v="04-03-00"/>
    <s v="INSTITUTO GEOGRAFICO AGUSTIN CODAZZI - IGAC"/>
    <s v="C-0403-1003-2-0-0403005-02"/>
    <s v="C"/>
    <s v="0403"/>
    <s v="1003"/>
    <s v="2"/>
    <s v="0"/>
    <s v="0403005"/>
    <s v="02"/>
    <m/>
    <m/>
    <s v="Propios"/>
    <n v="20"/>
    <s v="CSF"/>
    <x v="10"/>
    <x v="4"/>
    <n v="8940000000"/>
    <n v="0"/>
    <n v="0"/>
    <n v="8940000000"/>
    <n v="0"/>
    <n v="1200392564"/>
    <n v="7739607436"/>
    <n v="247047534"/>
    <n v="107069656"/>
    <n v="97363895"/>
    <n v="97363895"/>
  </r>
  <r>
    <s v="04-03-00"/>
    <s v="INSTITUTO GEOGRAFICO AGUSTIN CODAZZI - IGAC"/>
    <s v="C-0403-1003-2-0-0403002-02"/>
    <s v="C"/>
    <s v="0403"/>
    <s v="1003"/>
    <s v="2"/>
    <s v="0"/>
    <s v="0403002"/>
    <s v="02"/>
    <m/>
    <m/>
    <s v="Propios"/>
    <n v="20"/>
    <s v="CSF"/>
    <x v="9"/>
    <x v="3"/>
    <n v="6060000000"/>
    <n v="0"/>
    <n v="0"/>
    <n v="6060000000"/>
    <n v="0"/>
    <n v="174766632"/>
    <n v="5885233368"/>
    <n v="171166632"/>
    <n v="0"/>
    <n v="0"/>
    <n v="0"/>
  </r>
  <r>
    <s v="04-03-00"/>
    <s v="INSTITUTO GEOGRAFICO AGUSTIN CODAZZI - IGAC"/>
    <s v="C-0404-1003-2-0-0404004-02"/>
    <s v="C"/>
    <s v="0404"/>
    <s v="1003"/>
    <s v="2"/>
    <s v="0"/>
    <s v="0404004"/>
    <s v="02"/>
    <m/>
    <m/>
    <s v="Nación"/>
    <n v="10"/>
    <s v="CSF"/>
    <x v="11"/>
    <x v="5"/>
    <n v="7659826508"/>
    <n v="0"/>
    <n v="0"/>
    <n v="7659826508"/>
    <n v="0"/>
    <n v="7320130020"/>
    <n v="339696488"/>
    <n v="6769903194"/>
    <n v="1744011346"/>
    <n v="1697446096"/>
    <n v="1652279996"/>
  </r>
  <r>
    <s v="04-03-00"/>
    <s v="INSTITUTO GEOGRAFICO AGUSTIN CODAZZI - IGAC"/>
    <s v="C-0404-1003-2-0-0404004-02"/>
    <s v="C"/>
    <s v="0404"/>
    <s v="1003"/>
    <s v="2"/>
    <s v="0"/>
    <s v="0404004"/>
    <s v="02"/>
    <m/>
    <m/>
    <s v="Nación"/>
    <n v="11"/>
    <s v="CSF"/>
    <x v="11"/>
    <x v="5"/>
    <n v="7429400000"/>
    <n v="58000000"/>
    <n v="4000000000"/>
    <n v="3487400000"/>
    <n v="0"/>
    <n v="1491818002"/>
    <n v="1995581998"/>
    <n v="807104429"/>
    <n v="220158515"/>
    <n v="212222613"/>
    <n v="198786711"/>
  </r>
  <r>
    <s v="04-03-00"/>
    <s v="INSTITUTO GEOGRAFICO AGUSTIN CODAZZI - IGAC"/>
    <s v="C-0404-1003-2-0-0404007-02"/>
    <s v="C"/>
    <s v="0404"/>
    <s v="1003"/>
    <s v="2"/>
    <s v="0"/>
    <s v="0404007"/>
    <s v="02"/>
    <m/>
    <m/>
    <s v="Nación"/>
    <n v="11"/>
    <s v="CSF"/>
    <x v="12"/>
    <x v="5"/>
    <n v="570600000"/>
    <n v="58000000"/>
    <n v="116000000"/>
    <n v="512600000"/>
    <n v="0"/>
    <n v="485832184"/>
    <n v="26767816"/>
    <n v="485832184"/>
    <n v="81215814"/>
    <n v="81215814"/>
    <n v="73885448"/>
  </r>
  <r>
    <s v="04-03-00"/>
    <s v="INSTITUTO GEOGRAFICO AGUSTIN CODAZZI - IGAC"/>
    <s v="C-0404-1003-2-0-0404004-02"/>
    <s v="C"/>
    <s v="0404"/>
    <s v="1003"/>
    <s v="2"/>
    <s v="0"/>
    <s v="0404004"/>
    <s v="02"/>
    <m/>
    <m/>
    <s v="Nación"/>
    <n v="14"/>
    <s v="CSF"/>
    <x v="11"/>
    <x v="5"/>
    <n v="56125588920"/>
    <n v="0"/>
    <n v="56125588920"/>
    <n v="0"/>
    <n v="0"/>
    <n v="0"/>
    <n v="0"/>
    <n v="0"/>
    <n v="0"/>
    <n v="0"/>
    <n v="0"/>
  </r>
  <r>
    <s v="04-03-00"/>
    <s v="INSTITUTO GEOGRAFICO AGUSTIN CODAZZI - IGAC"/>
    <s v="C-0404-1003-2-0-0404004-02"/>
    <s v="C"/>
    <s v="0404"/>
    <s v="1003"/>
    <s v="2"/>
    <s v="0"/>
    <s v="0404004"/>
    <s v="02"/>
    <m/>
    <m/>
    <s v="Propios"/>
    <n v="20"/>
    <s v="CSF"/>
    <x v="11"/>
    <x v="5"/>
    <n v="27195000000"/>
    <n v="279300000"/>
    <n v="838794680"/>
    <n v="26635505320"/>
    <n v="0"/>
    <n v="3911706518"/>
    <n v="22723798802"/>
    <n v="2057756526"/>
    <n v="209089424"/>
    <n v="209089424"/>
    <n v="209089424"/>
  </r>
  <r>
    <s v="04-03-00"/>
    <s v="INSTITUTO GEOGRAFICO AGUSTIN CODAZZI - IGAC"/>
    <s v="C-0404-1003-2-0-0404007-02"/>
    <s v="C"/>
    <s v="0404"/>
    <s v="1003"/>
    <s v="2"/>
    <s v="0"/>
    <s v="0404007"/>
    <s v="02"/>
    <m/>
    <m/>
    <s v="Propios"/>
    <n v="20"/>
    <s v="CSF"/>
    <x v="12"/>
    <x v="5"/>
    <n v="4107000000"/>
    <n v="699144680"/>
    <n v="139650000"/>
    <n v="4666494680"/>
    <n v="0"/>
    <n v="828807698"/>
    <n v="3837686982"/>
    <n v="465488081"/>
    <n v="36638880"/>
    <n v="34045207"/>
    <n v="34045207"/>
  </r>
  <r>
    <s v="04-03-00"/>
    <s v="INSTITUTO GEOGRAFICO AGUSTIN CODAZZI - IGAC"/>
    <s v="C-0404-1003-2-0-0404004-01022"/>
    <s v="C"/>
    <s v="0404"/>
    <s v="1003"/>
    <s v="2"/>
    <s v="0"/>
    <s v="0404004"/>
    <s v="01022"/>
    <s v=""/>
    <s v=""/>
    <s v="Nación"/>
    <n v="14"/>
    <s v="CSF"/>
    <x v="13"/>
    <x v="6"/>
    <n v="1310017457"/>
    <n v="0"/>
    <n v="0"/>
    <n v="1310017457"/>
    <n v="0"/>
    <n v="0"/>
    <n v="1310017457"/>
    <n v="0"/>
    <n v="0"/>
    <n v="0"/>
    <n v="0"/>
  </r>
  <r>
    <s v="04-03-00"/>
    <s v="INSTITUTO GEOGRAFICO AGUSTIN CODAZZI - IGAC"/>
    <s v="C-0404-1003-2-0-0404004-02011"/>
    <s v="C"/>
    <s v="0404"/>
    <s v="1003"/>
    <s v="2"/>
    <s v="0"/>
    <s v="0404004"/>
    <s v="02011"/>
    <s v=""/>
    <s v=""/>
    <s v="Nación"/>
    <n v="14"/>
    <s v="CSF"/>
    <x v="14"/>
    <x v="6"/>
    <n v="7320662632"/>
    <n v="0"/>
    <n v="0"/>
    <n v="7320662632"/>
    <n v="0"/>
    <n v="0"/>
    <n v="7320662632"/>
    <n v="0"/>
    <n v="0"/>
    <n v="0"/>
    <n v="0"/>
  </r>
  <r>
    <s v="04-03-00"/>
    <s v="INSTITUTO GEOGRAFICO AGUSTIN CODAZZI - IGAC"/>
    <s v="C-0404-1003-2-0-0404004-02012"/>
    <s v="C"/>
    <s v="0404"/>
    <s v="1003"/>
    <s v="2"/>
    <s v="0"/>
    <s v="0404004"/>
    <s v="02012"/>
    <s v=""/>
    <s v=""/>
    <s v="Nación"/>
    <n v="14"/>
    <s v="CSF"/>
    <x v="13"/>
    <x v="6"/>
    <n v="12512774736"/>
    <n v="0"/>
    <n v="0"/>
    <n v="12512774736"/>
    <n v="0"/>
    <n v="0"/>
    <n v="12512774736"/>
    <n v="0"/>
    <n v="0"/>
    <n v="0"/>
    <n v="0"/>
  </r>
  <r>
    <s v="04-03-00"/>
    <s v="INSTITUTO GEOGRAFICO AGUSTIN CODAZZI - IGAC"/>
    <s v="C-0404-1003-2-0-0404004-02041"/>
    <s v="C"/>
    <s v="0404"/>
    <s v="1003"/>
    <s v="2"/>
    <s v="0"/>
    <s v="0404004"/>
    <s v="02041"/>
    <s v=""/>
    <s v=""/>
    <s v="Nación"/>
    <n v="14"/>
    <s v="CSF"/>
    <x v="14"/>
    <x v="6"/>
    <n v="967730264"/>
    <n v="0"/>
    <n v="0"/>
    <n v="967730264"/>
    <n v="0"/>
    <n v="0"/>
    <n v="967730264"/>
    <n v="0"/>
    <n v="0"/>
    <n v="0"/>
    <n v="0"/>
  </r>
  <r>
    <s v="04-03-00"/>
    <s v="INSTITUTO GEOGRAFICO AGUSTIN CODAZZI - IGAC"/>
    <s v="C-0404-1003-2-0-0404004-02042"/>
    <s v="C"/>
    <s v="0404"/>
    <s v="1003"/>
    <s v="2"/>
    <s v="0"/>
    <s v="0404004"/>
    <s v="02042"/>
    <s v=""/>
    <s v=""/>
    <s v="Nación"/>
    <n v="14"/>
    <s v="CSF"/>
    <x v="13"/>
    <x v="6"/>
    <n v="4707269736"/>
    <n v="0"/>
    <n v="0"/>
    <n v="4707269736"/>
    <n v="0"/>
    <n v="0"/>
    <n v="4707269736"/>
    <n v="0"/>
    <n v="0"/>
    <n v="0"/>
    <n v="0"/>
  </r>
  <r>
    <s v="04-03-00"/>
    <s v="INSTITUTO GEOGRAFICO AGUSTIN CODAZZI - IGAC"/>
    <s v="C-0404-1003-2-0-0404004-03021"/>
    <s v="C"/>
    <s v="0404"/>
    <s v="1003"/>
    <s v="2"/>
    <s v="0"/>
    <s v="0404004"/>
    <s v="03021"/>
    <s v=""/>
    <s v=""/>
    <s v="Nación"/>
    <n v="14"/>
    <s v="CSF"/>
    <x v="14"/>
    <x v="6"/>
    <n v="10719704045"/>
    <n v="0"/>
    <n v="0"/>
    <n v="10719704045"/>
    <n v="0"/>
    <n v="0"/>
    <n v="10719704045"/>
    <n v="0"/>
    <n v="0"/>
    <n v="0"/>
    <n v="0"/>
  </r>
  <r>
    <s v="04-03-00"/>
    <s v="INSTITUTO GEOGRAFICO AGUSTIN CODAZZI - IGAC"/>
    <s v="C-0404-1003-2-0-0404004-03022"/>
    <s v="C"/>
    <s v="0404"/>
    <s v="1003"/>
    <s v="2"/>
    <s v="0"/>
    <s v="0404004"/>
    <s v="03022"/>
    <s v=""/>
    <s v=""/>
    <s v="Nación"/>
    <n v="14"/>
    <s v="CSF"/>
    <x v="13"/>
    <x v="6"/>
    <n v="13901430050"/>
    <n v="0"/>
    <n v="0"/>
    <n v="13901430050"/>
    <n v="0"/>
    <n v="0"/>
    <n v="13901430050"/>
    <n v="0"/>
    <n v="0"/>
    <n v="0"/>
    <n v="0"/>
  </r>
  <r>
    <s v="04-03-00"/>
    <s v="INSTITUTO GEOGRAFICO AGUSTIN CODAZZI - IGAC"/>
    <s v="C-0404-1003-2-0-0404004-04021"/>
    <s v="C"/>
    <s v="0404"/>
    <s v="1003"/>
    <s v="2"/>
    <s v="0"/>
    <s v="0404004"/>
    <s v="04021"/>
    <s v=""/>
    <s v=""/>
    <s v="Nación"/>
    <n v="14"/>
    <s v="CSF"/>
    <x v="14"/>
    <x v="6"/>
    <n v="264000000"/>
    <n v="0"/>
    <n v="0"/>
    <n v="264000000"/>
    <n v="0"/>
    <n v="0"/>
    <n v="264000000"/>
    <n v="0"/>
    <n v="0"/>
    <n v="0"/>
    <n v="0"/>
  </r>
  <r>
    <s v="04-03-00"/>
    <s v="INSTITUTO GEOGRAFICO AGUSTIN CODAZZI - IGAC"/>
    <s v="C-0404-1003-2-0-0404004-04022"/>
    <s v="C"/>
    <s v="0404"/>
    <s v="1003"/>
    <s v="2"/>
    <s v="0"/>
    <s v="0404004"/>
    <s v="04022"/>
    <s v=""/>
    <s v=""/>
    <s v="Nación"/>
    <n v="14"/>
    <s v="CSF"/>
    <x v="13"/>
    <x v="6"/>
    <n v="792000000"/>
    <n v="0"/>
    <n v="0"/>
    <n v="792000000"/>
    <n v="0"/>
    <n v="632398351"/>
    <n v="159601649"/>
    <n v="519865018"/>
    <n v="109862809"/>
    <n v="95862809"/>
    <n v="95862809"/>
  </r>
  <r>
    <s v="04-03-00"/>
    <s v="INSTITUTO GEOGRAFICO AGUSTIN CODAZZI - IGAC"/>
    <s v="C-0405-1003-4-0-0405005-02"/>
    <s v="C"/>
    <s v="0405"/>
    <s v="1003"/>
    <s v="4"/>
    <s v="0"/>
    <s v="0405005"/>
    <s v="02"/>
    <m/>
    <m/>
    <s v="Nación"/>
    <n v="10"/>
    <s v="CSF"/>
    <x v="15"/>
    <x v="7"/>
    <n v="2229000000"/>
    <n v="0"/>
    <n v="0"/>
    <n v="2229000000"/>
    <n v="0"/>
    <n v="1451418879.5"/>
    <n v="777581120.5"/>
    <n v="767169474"/>
    <n v="151829210"/>
    <n v="151829210"/>
    <n v="151829210"/>
  </r>
  <r>
    <s v="04-03-00"/>
    <s v="INSTITUTO GEOGRAFICO AGUSTIN CODAZZI - IGAC"/>
    <s v="C-0405-1003-4-0-0405007-02"/>
    <s v="C"/>
    <s v="0405"/>
    <s v="1003"/>
    <s v="4"/>
    <s v="0"/>
    <s v="0405007"/>
    <s v="02"/>
    <m/>
    <m/>
    <s v="Nación"/>
    <n v="10"/>
    <s v="CSF"/>
    <x v="16"/>
    <x v="7"/>
    <n v="271000000"/>
    <n v="0"/>
    <n v="0"/>
    <n v="271000000"/>
    <n v="0"/>
    <n v="157124385"/>
    <n v="113875615"/>
    <n v="120788800"/>
    <n v="45340735"/>
    <n v="45340735"/>
    <n v="45340735"/>
  </r>
  <r>
    <s v="04-03-00"/>
    <s v="INSTITUTO GEOGRAFICO AGUSTIN CODAZZI - IGAC"/>
    <s v="C-0405-1003-4-0-0405006-02"/>
    <s v="C"/>
    <s v="0405"/>
    <s v="1003"/>
    <s v="4"/>
    <s v="0"/>
    <s v="0405006"/>
    <s v="02"/>
    <m/>
    <m/>
    <s v="Propios"/>
    <n v="20"/>
    <s v="CSF"/>
    <x v="17"/>
    <x v="7"/>
    <n v="2500000000"/>
    <n v="0"/>
    <n v="0"/>
    <n v="2500000000"/>
    <n v="0"/>
    <n v="142375701"/>
    <n v="2357624299"/>
    <n v="142375701"/>
    <n v="0"/>
    <n v="0"/>
    <n v="0"/>
  </r>
  <r>
    <s v="04-03-00"/>
    <s v="INSTITUTO GEOGRAFICO AGUSTIN CODAZZI - IGAC"/>
    <s v="C-0499-1003-5-0-0499054-02"/>
    <s v="C"/>
    <s v="0499"/>
    <s v="1003"/>
    <s v="5"/>
    <s v="0"/>
    <s v="0499054"/>
    <s v="02"/>
    <m/>
    <m/>
    <s v="Nación"/>
    <n v="10"/>
    <s v="CSF"/>
    <x v="18"/>
    <x v="8"/>
    <n v="1148750000"/>
    <n v="630800186"/>
    <n v="92998906"/>
    <n v="1686551280"/>
    <n v="0"/>
    <n v="1676077833"/>
    <n v="10473447"/>
    <n v="1583422113"/>
    <n v="503297891"/>
    <n v="503297891"/>
    <n v="503297891"/>
  </r>
  <r>
    <s v="04-03-00"/>
    <s v="INSTITUTO GEOGRAFICO AGUSTIN CODAZZI - IGAC"/>
    <s v="C-0499-1003-5-0-0499058-02"/>
    <s v="C"/>
    <s v="0499"/>
    <s v="1003"/>
    <s v="5"/>
    <s v="0"/>
    <s v="0499058"/>
    <s v="02"/>
    <m/>
    <m/>
    <s v="Nación"/>
    <n v="10"/>
    <s v="CSF"/>
    <x v="19"/>
    <x v="8"/>
    <n v="430000000"/>
    <n v="250000000"/>
    <n v="241943873.88"/>
    <n v="438056126.12"/>
    <n v="0"/>
    <n v="349713716"/>
    <n v="88342410.120000005"/>
    <n v="0"/>
    <n v="0"/>
    <n v="0"/>
    <n v="0"/>
  </r>
  <r>
    <s v="04-03-00"/>
    <s v="INSTITUTO GEOGRAFICO AGUSTIN CODAZZI - IGAC"/>
    <s v="C-0499-1003-5-0-0499065-02"/>
    <s v="C"/>
    <s v="0499"/>
    <s v="1003"/>
    <s v="5"/>
    <s v="0"/>
    <s v="0499065"/>
    <s v="02"/>
    <m/>
    <m/>
    <s v="Nación"/>
    <n v="10"/>
    <s v="CSF"/>
    <x v="20"/>
    <x v="8"/>
    <n v="5121250000"/>
    <n v="1161657590"/>
    <n v="4151713716.1199999"/>
    <n v="2131193873.8800001"/>
    <n v="0"/>
    <n v="2125603783.8800001"/>
    <n v="5590090"/>
    <n v="1248114755.8800001"/>
    <n v="565206842"/>
    <n v="550534289"/>
    <n v="493446247"/>
  </r>
  <r>
    <s v="04-03-00"/>
    <s v="INSTITUTO GEOGRAFICO AGUSTIN CODAZZI - IGAC"/>
    <s v="C-0499-1003-5-0-0499060-02"/>
    <s v="C"/>
    <s v="0499"/>
    <s v="1003"/>
    <s v="5"/>
    <s v="0"/>
    <s v="0499060"/>
    <s v="02"/>
    <m/>
    <m/>
    <s v="Nación"/>
    <n v="10"/>
    <s v="CSF"/>
    <x v="21"/>
    <x v="8"/>
    <n v="900000000"/>
    <n v="1075799092"/>
    <n v="1261600372"/>
    <n v="714198720"/>
    <n v="0"/>
    <n v="626826235"/>
    <n v="87372485"/>
    <n v="601105436"/>
    <n v="198572192"/>
    <n v="198572192"/>
    <n v="193740712"/>
  </r>
  <r>
    <s v="04-03-00"/>
    <s v="INSTITUTO GEOGRAFICO AGUSTIN CODAZZI - IGAC"/>
    <s v="C-0499-1003-5-0-0499060-02"/>
    <s v="C"/>
    <s v="0499"/>
    <s v="1003"/>
    <s v="5"/>
    <s v="0"/>
    <s v="0499060"/>
    <s v="02"/>
    <m/>
    <m/>
    <s v="Propios"/>
    <n v="20"/>
    <s v="CSF"/>
    <x v="21"/>
    <x v="8"/>
    <n v="3050000000"/>
    <n v="0"/>
    <n v="1200000000"/>
    <n v="1850000000"/>
    <n v="0"/>
    <n v="1087648081"/>
    <n v="762351919"/>
    <n v="923714861"/>
    <n v="159466678"/>
    <n v="133118462"/>
    <n v="133118462"/>
  </r>
  <r>
    <s v="04-03-00"/>
    <s v="INSTITUTO GEOGRAFICO AGUSTIN CODAZZI - IGAC"/>
    <s v="C-0499-1003-5-0-0499065-02"/>
    <s v="C"/>
    <s v="0499"/>
    <s v="1003"/>
    <s v="5"/>
    <s v="0"/>
    <s v="0499065"/>
    <s v="02"/>
    <m/>
    <m/>
    <s v="Propios"/>
    <n v="20"/>
    <s v="CSF"/>
    <x v="20"/>
    <x v="8"/>
    <n v="2300000000"/>
    <n v="1200000000"/>
    <n v="0"/>
    <n v="3500000000"/>
    <n v="0"/>
    <n v="2353252313"/>
    <n v="1146747687"/>
    <n v="1548827444"/>
    <n v="1150840730"/>
    <n v="1150840730"/>
    <n v="1148304426"/>
  </r>
  <r>
    <s v="04-03-00"/>
    <s v="INSTITUTO GEOGRAFICO AGUSTIN CODAZZI - IGAC"/>
    <s v="C-0499-1003-5-0-0499058-02"/>
    <s v="C"/>
    <s v="0499"/>
    <s v="1003"/>
    <s v="5"/>
    <s v="0"/>
    <s v="0499058"/>
    <s v="02"/>
    <m/>
    <m/>
    <s v="Propios"/>
    <n v="20"/>
    <s v="CSF"/>
    <x v="19"/>
    <x v="8"/>
    <n v="200000000"/>
    <n v="0"/>
    <n v="0"/>
    <n v="200000000"/>
    <n v="0"/>
    <n v="0"/>
    <n v="200000000"/>
    <n v="0"/>
    <n v="0"/>
    <n v="0"/>
    <n v="0"/>
  </r>
  <r>
    <s v="04-03-00"/>
    <s v="INSTITUTO GEOGRAFICO AGUSTIN CODAZZI - IGAC"/>
    <s v="C-0499-1003-5-0-0499054-02"/>
    <s v="C"/>
    <s v="0499"/>
    <s v="1003"/>
    <s v="5"/>
    <s v="0"/>
    <s v="0499054"/>
    <s v="02"/>
    <m/>
    <m/>
    <s v="Propios"/>
    <n v="20"/>
    <s v="CSF"/>
    <x v="18"/>
    <x v="8"/>
    <n v="450000000"/>
    <n v="0"/>
    <n v="0"/>
    <n v="450000000"/>
    <n v="0"/>
    <n v="47831652"/>
    <n v="402168348"/>
    <n v="47831652"/>
    <n v="18842772"/>
    <n v="14011292"/>
    <n v="14011292"/>
  </r>
  <r>
    <s v="04-03-00"/>
    <s v="INSTITUTO GEOGRAFICO AGUSTIN CODAZZI - IGAC"/>
    <s v="C-0499-1003-6-0-0499016-02"/>
    <s v="C"/>
    <s v="0499"/>
    <s v="1003"/>
    <s v="6"/>
    <s v="0"/>
    <s v="0499016"/>
    <s v="02"/>
    <m/>
    <m/>
    <s v="Nación"/>
    <n v="10"/>
    <s v="CSF"/>
    <x v="22"/>
    <x v="9"/>
    <n v="2262000000"/>
    <n v="247257319"/>
    <n v="1927000000"/>
    <n v="582257319"/>
    <n v="0"/>
    <n v="503007255.5"/>
    <n v="79250063.5"/>
    <n v="358529788.5"/>
    <n v="104080981.31999999"/>
    <n v="104080981.31999999"/>
    <n v="104080981.31999999"/>
  </r>
  <r>
    <s v="04-03-00"/>
    <s v="INSTITUTO GEOGRAFICO AGUSTIN CODAZZI - IGAC"/>
    <s v="C-0499-1003-6-0-0499010-02"/>
    <s v="C"/>
    <s v="0499"/>
    <s v="1003"/>
    <s v="6"/>
    <s v="0"/>
    <s v="0499010"/>
    <s v="02"/>
    <m/>
    <m/>
    <s v="Nación"/>
    <n v="10"/>
    <s v="CSF"/>
    <x v="23"/>
    <x v="9"/>
    <n v="1838000000"/>
    <n v="0"/>
    <n v="1247257319"/>
    <n v="590742681"/>
    <n v="0"/>
    <n v="119815471"/>
    <n v="470927210"/>
    <n v="116980190"/>
    <n v="30758205"/>
    <n v="17809459"/>
    <n v="17809459"/>
  </r>
  <r>
    <s v="04-03-00"/>
    <s v="INSTITUTO GEOGRAFICO AGUSTIN CODAZZI - IGAC"/>
    <s v="C-0499-1003-6-0-0499011-02"/>
    <s v="C"/>
    <s v="0499"/>
    <s v="1003"/>
    <s v="6"/>
    <s v="0"/>
    <s v="0499011"/>
    <s v="02"/>
    <m/>
    <m/>
    <s v="Nación"/>
    <n v="10"/>
    <s v="CSF"/>
    <x v="24"/>
    <x v="9"/>
    <n v="500000000"/>
    <n v="0"/>
    <n v="0"/>
    <n v="500000000"/>
    <n v="0"/>
    <n v="160168022"/>
    <n v="339831978"/>
    <n v="160168022"/>
    <n v="50571596"/>
    <n v="50571596"/>
    <n v="38030646"/>
  </r>
  <r>
    <s v="04-03-00"/>
    <s v="INSTITUTO GEOGRAFICO AGUSTIN CODAZZI - IGAC"/>
    <s v="C-0499-1003-6-0-0499011-02"/>
    <s v="C"/>
    <s v="0499"/>
    <s v="1003"/>
    <s v="6"/>
    <s v="0"/>
    <s v="0499011"/>
    <s v="02"/>
    <m/>
    <m/>
    <s v="Propios"/>
    <n v="20"/>
    <s v="CSF"/>
    <x v="24"/>
    <x v="9"/>
    <n v="79600000"/>
    <n v="0"/>
    <n v="0"/>
    <n v="79600000"/>
    <n v="0"/>
    <n v="2000000"/>
    <n v="77600000"/>
    <n v="1234601"/>
    <n v="1234601"/>
    <n v="1234601"/>
    <n v="1234601"/>
  </r>
  <r>
    <s v="04-03-00"/>
    <s v="INSTITUTO GEOGRAFICO AGUSTIN CODAZZI - IGAC"/>
    <s v="C-0499-1003-6-0-0499010-02"/>
    <s v="C"/>
    <s v="0499"/>
    <s v="1003"/>
    <s v="6"/>
    <s v="0"/>
    <s v="0499010"/>
    <s v="02"/>
    <m/>
    <m/>
    <s v="Propios"/>
    <n v="20"/>
    <s v="CSF"/>
    <x v="23"/>
    <x v="9"/>
    <n v="256900000"/>
    <n v="0"/>
    <n v="0"/>
    <n v="256900000"/>
    <n v="0"/>
    <n v="6000000"/>
    <n v="250900000"/>
    <n v="0"/>
    <n v="0"/>
    <n v="0"/>
    <n v="0"/>
  </r>
  <r>
    <s v="04-03-00"/>
    <s v="INSTITUTO GEOGRAFICO AGUSTIN CODAZZI - IGAC"/>
    <s v="C-0499-1003-6-0-0499016-02"/>
    <s v="C"/>
    <s v="0499"/>
    <s v="1003"/>
    <s v="6"/>
    <s v="0"/>
    <s v="0499016"/>
    <s v="02"/>
    <m/>
    <m/>
    <s v="Propios"/>
    <n v="20"/>
    <s v="CSF"/>
    <x v="22"/>
    <x v="9"/>
    <n v="463500000"/>
    <n v="0"/>
    <n v="0"/>
    <n v="463500000"/>
    <n v="0"/>
    <n v="0"/>
    <n v="463500000"/>
    <n v="0"/>
    <n v="0"/>
    <n v="0"/>
    <n v="0"/>
  </r>
  <r>
    <s v="04-03-00"/>
    <s v="INSTITUTO GEOGRAFICO AGUSTIN CODAZZI - IGAC"/>
    <s v="C-0499-1003-7-0-0499052-02"/>
    <s v="C"/>
    <s v="0499"/>
    <s v="1003"/>
    <s v="7"/>
    <s v="0"/>
    <s v="0499052"/>
    <s v="02"/>
    <m/>
    <m/>
    <s v="Nación"/>
    <n v="10"/>
    <s v="CSF"/>
    <x v="25"/>
    <x v="10"/>
    <n v="769192239"/>
    <n v="127307150"/>
    <n v="200000000"/>
    <n v="696499389"/>
    <n v="0"/>
    <n v="681099549"/>
    <n v="15399840"/>
    <n v="75014079"/>
    <n v="22968480"/>
    <n v="22968480"/>
    <n v="22968480"/>
  </r>
  <r>
    <s v="04-03-00"/>
    <s v="INSTITUTO GEOGRAFICO AGUSTIN CODAZZI - IGAC"/>
    <s v="C-0499-1003-7-0-0499063-02"/>
    <s v="C"/>
    <s v="0499"/>
    <s v="1003"/>
    <s v="7"/>
    <s v="0"/>
    <s v="0499063"/>
    <s v="02"/>
    <m/>
    <m/>
    <s v="Nación"/>
    <n v="10"/>
    <s v="CSF"/>
    <x v="26"/>
    <x v="10"/>
    <n v="600807761"/>
    <n v="0"/>
    <n v="127307150"/>
    <n v="473500611"/>
    <n v="0"/>
    <n v="300897504"/>
    <n v="172603107"/>
    <n v="45421530"/>
    <n v="0"/>
    <n v="0"/>
    <n v="0"/>
  </r>
  <r>
    <s v="04-03-00"/>
    <s v="INSTITUTO GEOGRAFICO AGUSTIN CODAZZI - IGAC"/>
    <s v="C-0499-1003-8-0-0499063-02"/>
    <s v="C"/>
    <s v="0499"/>
    <s v="1003"/>
    <s v="8"/>
    <s v="0"/>
    <s v="0499063"/>
    <s v="02"/>
    <m/>
    <m/>
    <s v="Nación"/>
    <n v="10"/>
    <s v="CSF"/>
    <x v="26"/>
    <x v="11"/>
    <n v="744000000"/>
    <n v="25269460"/>
    <n v="0"/>
    <n v="769269460"/>
    <n v="0"/>
    <n v="567120719"/>
    <n v="202148741"/>
    <n v="565737427"/>
    <n v="237639518"/>
    <n v="233500176"/>
    <n v="218986142"/>
  </r>
  <r>
    <s v="04-03-00"/>
    <s v="INSTITUTO GEOGRAFICO AGUSTIN CODAZZI - IGAC"/>
    <s v="C-0499-1003-8-0-0499053-02"/>
    <s v="C"/>
    <s v="0499"/>
    <s v="1003"/>
    <s v="8"/>
    <s v="0"/>
    <s v="0499053"/>
    <s v="02"/>
    <m/>
    <m/>
    <s v="Nación"/>
    <n v="10"/>
    <s v="CSF"/>
    <x v="27"/>
    <x v="11"/>
    <n v="76000000"/>
    <n v="0"/>
    <n v="25269460"/>
    <n v="50730540"/>
    <n v="0"/>
    <n v="38651840"/>
    <n v="12078700"/>
    <n v="38651840"/>
    <n v="16749131"/>
    <n v="16749131"/>
    <n v="16749131"/>
  </r>
  <r>
    <s v="04-03-00"/>
    <s v="INSTITUTO GEOGRAFICO AGUSTIN CODAZZI - IGAC"/>
    <s v="C-0499-1003-8-0-0499063-02"/>
    <s v="C"/>
    <s v="0499"/>
    <s v="1003"/>
    <s v="8"/>
    <s v="0"/>
    <s v="0499063"/>
    <s v="02"/>
    <m/>
    <m/>
    <s v="Propios"/>
    <n v="20"/>
    <s v="CSF"/>
    <x v="26"/>
    <x v="11"/>
    <n v="700000000"/>
    <n v="0"/>
    <n v="0"/>
    <n v="700000000"/>
    <n v="0"/>
    <n v="97872415"/>
    <n v="602127585"/>
    <n v="25118079"/>
    <n v="11424748"/>
    <n v="11424748"/>
    <n v="11424748"/>
  </r>
  <r>
    <s v="04-03-00"/>
    <s v="INSTITUTO GEOGRAFICO AGUSTIN CODAZZI - IGAC"/>
    <s v="C-0499-1003-8-0-0499063-02"/>
    <s v="C"/>
    <s v="0499"/>
    <s v="1003"/>
    <s v="8"/>
    <s v="0"/>
    <s v="0499063"/>
    <s v="02"/>
    <m/>
    <m/>
    <s v="Propios"/>
    <n v="20"/>
    <s v="CSF"/>
    <x v="26"/>
    <x v="11"/>
    <n v="700000000"/>
    <n v="0"/>
    <n v="0"/>
    <n v="700000000"/>
    <n v="0"/>
    <n v="69728415"/>
    <n v="630271585"/>
    <n v="25118079"/>
    <n v="11424748"/>
    <n v="11424748"/>
    <n v="1142474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I61" firstHeaderRow="0"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0">
        <item x="12"/>
        <item x="3"/>
        <item x="6"/>
        <item x="1"/>
        <item x="8"/>
        <item x="13"/>
        <item x="14"/>
        <item x="15"/>
        <item x="17"/>
        <item x="11"/>
        <item x="9"/>
        <item x="16"/>
        <item x="7"/>
        <item x="4"/>
        <item x="10"/>
        <item x="2"/>
        <item x="0"/>
        <item x="5"/>
        <item m="1" x="18"/>
        <item t="default"/>
      </items>
    </pivotField>
    <pivotField numFmtId="164" showAll="0"/>
    <pivotField numFmtId="164" showAll="0"/>
    <pivotField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numFmtId="164" showAll="0"/>
    <pivotField dataField="1" numFmtId="164" showAll="0"/>
    <pivotField axis="axisRow" showAll="0" sortType="ascending">
      <items count="12">
        <item n="1 Gastos de Personal" x="5"/>
        <item n="2. Adquisición de Bienes y Servicios" x="0"/>
        <item n="3. Transferencias corrientes" x="6"/>
        <item n="8. Gastos por Tributos, Multas, Sanciones e Intereses de Mora" x="7"/>
        <item x="10"/>
        <item n="Oficina CIAF" x="3"/>
        <item n="Oficina de Difusión y Mercadeo" x="4"/>
        <item n="Secretaría General" x="9"/>
        <item n="Subdirección de Agrología" x="1"/>
        <item n="Subdirección de Catastro" x="2"/>
        <item n="Subdirección de Geografía y Cartografía" x="8"/>
        <item t="default"/>
      </items>
    </pivotField>
    <pivotField axis="axisRow" showAll="0" defaultSubtotal="0">
      <items count="3">
        <item n="Funcionamiento" x="0"/>
        <item n="Inversión" x="1"/>
        <item x="2"/>
      </items>
    </pivotField>
    <pivotField dataField="1" dragToRow="0" dragToCol="0" dragToPage="0" showAll="0" defaultSubtotal="0"/>
  </pivotFields>
  <rowFields count="4">
    <field x="28"/>
    <field x="27"/>
    <field x="15"/>
    <field x="13"/>
  </rowFields>
  <rowItems count="60">
    <i>
      <x/>
    </i>
    <i r="1">
      <x/>
    </i>
    <i r="2">
      <x v="3"/>
    </i>
    <i r="3">
      <x/>
    </i>
    <i r="2">
      <x v="15"/>
    </i>
    <i r="3">
      <x/>
    </i>
    <i r="2">
      <x v="16"/>
    </i>
    <i r="3">
      <x/>
    </i>
    <i r="1">
      <x v="1"/>
    </i>
    <i r="2">
      <x v="1"/>
    </i>
    <i r="3">
      <x/>
    </i>
    <i r="3">
      <x v="1"/>
    </i>
    <i r="1">
      <x v="2"/>
    </i>
    <i r="2">
      <x v="2"/>
    </i>
    <i r="3">
      <x v="1"/>
    </i>
    <i r="2">
      <x v="13"/>
    </i>
    <i r="3">
      <x/>
    </i>
    <i r="2">
      <x v="17"/>
    </i>
    <i r="3">
      <x v="1"/>
    </i>
    <i r="1">
      <x v="3"/>
    </i>
    <i r="2">
      <x v="4"/>
    </i>
    <i r="3">
      <x v="1"/>
    </i>
    <i r="2">
      <x v="12"/>
    </i>
    <i r="3">
      <x/>
    </i>
    <i r="3">
      <x v="1"/>
    </i>
    <i>
      <x v="1"/>
    </i>
    <i r="1">
      <x v="5"/>
    </i>
    <i r="2">
      <x v="5"/>
    </i>
    <i r="3">
      <x/>
    </i>
    <i r="3">
      <x v="1"/>
    </i>
    <i r="1">
      <x v="6"/>
    </i>
    <i r="2">
      <x v="8"/>
    </i>
    <i r="3">
      <x/>
    </i>
    <i r="1">
      <x v="7"/>
    </i>
    <i r="2">
      <x v="6"/>
    </i>
    <i r="3">
      <x/>
    </i>
    <i r="3">
      <x v="1"/>
    </i>
    <i r="2">
      <x v="7"/>
    </i>
    <i r="3">
      <x/>
    </i>
    <i r="3">
      <x v="1"/>
    </i>
    <i r="2">
      <x v="11"/>
    </i>
    <i r="3">
      <x/>
    </i>
    <i r="1">
      <x v="8"/>
    </i>
    <i r="2">
      <x v="9"/>
    </i>
    <i r="3">
      <x/>
    </i>
    <i r="3">
      <x v="1"/>
    </i>
    <i r="1">
      <x v="9"/>
    </i>
    <i r="2">
      <x/>
    </i>
    <i r="3">
      <x/>
    </i>
    <i r="3">
      <x v="1"/>
    </i>
    <i r="3">
      <x v="2"/>
    </i>
    <i r="3">
      <x v="3"/>
    </i>
    <i r="1">
      <x v="10"/>
    </i>
    <i r="2">
      <x v="10"/>
    </i>
    <i r="3">
      <x/>
    </i>
    <i r="3">
      <x v="1"/>
    </i>
    <i r="2">
      <x v="14"/>
    </i>
    <i r="3">
      <x/>
    </i>
    <i r="3">
      <x v="1"/>
    </i>
    <i t="grand">
      <x/>
    </i>
  </rowItems>
  <colFields count="1">
    <field x="-2"/>
  </colFields>
  <colItems count="8">
    <i>
      <x/>
    </i>
    <i i="1">
      <x v="1"/>
    </i>
    <i i="2">
      <x v="2"/>
    </i>
    <i i="3">
      <x v="3"/>
    </i>
    <i i="4">
      <x v="4"/>
    </i>
    <i i="5">
      <x v="5"/>
    </i>
    <i i="6">
      <x v="6"/>
    </i>
    <i i="7">
      <x v="7"/>
    </i>
  </colItems>
  <dataFields count="8">
    <dataField name="Apropiación vigente" fld="19" baseField="15" baseItem="13" numFmtId="165"/>
    <dataField name="Apropiación bloqueada" fld="20" baseField="15" baseItem="12" numFmtId="165"/>
    <dataField name="CDP " fld="21" baseField="15" baseItem="12" numFmtId="165"/>
    <dataField name="Apropiación disponible" fld="22" baseField="15" baseItem="17" numFmtId="165"/>
    <dataField name="Compromisos" fld="23" baseField="15" baseItem="9" numFmtId="165"/>
    <dataField name="CDP por registrar" fld="29" baseField="15" baseItem="9" numFmtId="166"/>
    <dataField name="Obligaciones" fld="24" baseField="15" baseItem="9" numFmtId="165"/>
    <dataField name="Pagos " fld="26" baseField="15" baseItem="9"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CECDB85-BB88-4179-AEC2-10D7FC78E557}" name="TablaDinámica1" cacheId="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TERRITORIAL ">
  <location ref="A7:J29" firstHeaderRow="0" firstDataRow="1" firstDataCol="1" rowPageCount="1" colPageCount="1"/>
  <pivotFields count="27">
    <pivotField showAll="0"/>
    <pivotField axis="axisRow" showAll="0">
      <items count="22">
        <item x="0"/>
        <item x="1"/>
        <item x="2"/>
        <item x="3"/>
        <item x="4"/>
        <item x="5"/>
        <item x="6"/>
        <item x="7"/>
        <item x="8"/>
        <item x="9"/>
        <item x="10"/>
        <item x="11"/>
        <item x="12"/>
        <item x="13"/>
        <item x="14"/>
        <item x="15"/>
        <item x="16"/>
        <item x="17"/>
        <item x="18"/>
        <item x="19"/>
        <item x="20"/>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dataField="1" numFmtId="164" showAll="0"/>
    <pivotField dataField="1" numFmtId="164" showAll="0"/>
    <pivotField dataField="1" numFmtId="164" showAll="0"/>
    <pivotField dataField="1" numFmtId="164" showAll="0"/>
    <pivotField numFmtId="164" showAll="0"/>
    <pivotField dataField="1" numFmtId="164" showAll="0"/>
    <pivotField dataField="1" numFmtId="164" showAll="0"/>
    <pivotField dataField="1" numFmtId="164" showAll="0"/>
    <pivotField dataField="1" numFmtId="164" showAll="0"/>
    <pivotField numFmtId="164" showAll="0"/>
    <pivotField dataField="1" numFmtId="164" showAll="0"/>
  </pivotFields>
  <rowFields count="1">
    <field x="1"/>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9">
    <i>
      <x/>
    </i>
    <i i="1">
      <x v="1"/>
    </i>
    <i i="2">
      <x v="2"/>
    </i>
    <i i="3">
      <x v="3"/>
    </i>
    <i i="4">
      <x v="4"/>
    </i>
    <i i="5">
      <x v="5"/>
    </i>
    <i i="6">
      <x v="6"/>
    </i>
    <i i="7">
      <x v="7"/>
    </i>
    <i i="8">
      <x v="8"/>
    </i>
  </colItems>
  <pageFields count="1">
    <pageField fld="13" hier="-1"/>
  </pageFields>
  <dataFields count="9">
    <dataField name="APR. INICIAL " fld="16" baseField="1" baseItem="0" numFmtId="165"/>
    <dataField name=" APR. ADICIONADA" fld="17" baseField="1" baseItem="9" numFmtId="165"/>
    <dataField name="APR. REDUCIDA " fld="18" baseField="1" baseItem="20" numFmtId="165"/>
    <dataField name="APR. VIGENTE " fld="19" baseField="1" baseItem="12" numFmtId="165"/>
    <dataField name="CDP´s" fld="21" baseField="1" baseItem="2" numFmtId="165"/>
    <dataField name="DISPONIBLE" fld="22" baseField="1" baseItem="9" numFmtId="165"/>
    <dataField name="COMPROMISOS" fld="23" baseField="1" baseItem="10" numFmtId="165"/>
    <dataField name="OBLIGACIÓN" fld="24" baseField="1" baseItem="15" numFmtId="165"/>
    <dataField name=" PAGOS" fld="26" baseField="1" baseItem="10" numFmtId="165"/>
  </dataFields>
  <formats count="4">
    <format dxfId="60">
      <pivotArea field="1" type="button" dataOnly="0" labelOnly="1" outline="0" axis="axisRow" fieldPosition="0"/>
    </format>
    <format dxfId="59">
      <pivotArea field="1" type="button" dataOnly="0" labelOnly="1" outline="0" axis="axisRow" fieldPosition="0"/>
    </format>
    <format dxfId="58">
      <pivotArea dataOnly="0" labelOnly="1" outline="0" fieldPosition="0">
        <references count="1">
          <reference field="4294967294" count="9">
            <x v="0"/>
            <x v="1"/>
            <x v="2"/>
            <x v="3"/>
            <x v="4"/>
            <x v="5"/>
            <x v="6"/>
            <x v="7"/>
            <x v="8"/>
          </reference>
        </references>
      </pivotArea>
    </format>
    <format dxfId="57">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3A2A3E2-B780-4055-93A1-4B24305D6089}" name="TablaDinámica10" cacheId="2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ducto">
  <location ref="A7:I36" firstHeaderRow="0" firstDataRow="1" firstDataCol="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x="1"/>
        <item x="14"/>
        <item x="13"/>
        <item x="3"/>
        <item x="2"/>
        <item x="5"/>
        <item x="27"/>
        <item x="18"/>
        <item x="6"/>
        <item x="16"/>
        <item x="24"/>
        <item x="23"/>
        <item x="22"/>
        <item x="9"/>
        <item x="4"/>
        <item x="17"/>
        <item x="12"/>
        <item x="19"/>
        <item x="15"/>
        <item x="25"/>
        <item x="21"/>
        <item x="10"/>
        <item x="7"/>
        <item x="11"/>
        <item x="0"/>
        <item x="8"/>
        <item x="26"/>
        <item x="20"/>
        <item t="default"/>
      </items>
    </pivotField>
    <pivotField showAll="0">
      <items count="13">
        <item x="5"/>
        <item x="7"/>
        <item x="8"/>
        <item x="9"/>
        <item x="11"/>
        <item x="3"/>
        <item x="4"/>
        <item x="1"/>
        <item x="0"/>
        <item x="10"/>
        <item x="2"/>
        <item x="6"/>
        <item t="default"/>
      </items>
    </pivotField>
    <pivotField dataField="1" numFmtId="164" showAll="0"/>
    <pivotField dataField="1" numFmtId="164" showAll="0"/>
    <pivotField dataField="1" numFmtId="164" showAll="0"/>
    <pivotField dataField="1" numFmtId="164" showAll="0"/>
    <pivotField numFmtId="164" showAll="0"/>
    <pivotField dataField="1" numFmtId="164" showAll="0"/>
    <pivotField numFmtId="164" showAll="0"/>
    <pivotField dataField="1" numFmtId="164" showAll="0"/>
    <pivotField dataField="1" numFmtId="164" showAll="0"/>
    <pivotField numFmtId="164" showAll="0"/>
    <pivotField dataField="1" numFmtId="164"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8">
    <i>
      <x/>
    </i>
    <i i="1">
      <x v="1"/>
    </i>
    <i i="2">
      <x v="2"/>
    </i>
    <i i="3">
      <x v="3"/>
    </i>
    <i i="4">
      <x v="4"/>
    </i>
    <i i="5">
      <x v="5"/>
    </i>
    <i i="6">
      <x v="6"/>
    </i>
    <i i="7">
      <x v="7"/>
    </i>
  </colItems>
  <dataFields count="8">
    <dataField name=" APR. INICIAL " fld="17" baseField="15" baseItem="7" numFmtId="165"/>
    <dataField name="APR. ADICIONADA " fld="18" baseField="15" baseItem="5" numFmtId="165"/>
    <dataField name="APR. BLOQUEADA " fld="19" baseField="15" baseItem="7" numFmtId="165"/>
    <dataField name="APR. VIGENTE " fld="20" baseField="15" baseItem="9" numFmtId="165"/>
    <dataField name=" CDP´S" fld="22" baseField="15" baseItem="6" numFmtId="165"/>
    <dataField name=" COMPROMISOS" fld="24" baseField="15" baseItem="10" numFmtId="165"/>
    <dataField name="OBLIGACIONES" fld="25" baseField="15" baseItem="8" numFmtId="165"/>
    <dataField name="PAGOS " fld="27" baseField="15" baseItem="15" numFmtId="165"/>
  </dataFields>
  <formats count="9">
    <format dxfId="56">
      <pivotArea field="15" type="button" dataOnly="0" labelOnly="1" outline="0" axis="axisRow" fieldPosition="0"/>
    </format>
    <format dxfId="55">
      <pivotArea outline="0" fieldPosition="0">
        <references count="1">
          <reference field="4294967294" count="1">
            <x v="0"/>
          </reference>
        </references>
      </pivotArea>
    </format>
    <format dxfId="54">
      <pivotArea outline="0" fieldPosition="0">
        <references count="1">
          <reference field="4294967294" count="1">
            <x v="1"/>
          </reference>
        </references>
      </pivotArea>
    </format>
    <format dxfId="53">
      <pivotArea outline="0" fieldPosition="0">
        <references count="1">
          <reference field="4294967294" count="1">
            <x v="2"/>
          </reference>
        </references>
      </pivotArea>
    </format>
    <format dxfId="52">
      <pivotArea outline="0" fieldPosition="0">
        <references count="1">
          <reference field="4294967294" count="1">
            <x v="3"/>
          </reference>
        </references>
      </pivotArea>
    </format>
    <format dxfId="51">
      <pivotArea outline="0" fieldPosition="0">
        <references count="1">
          <reference field="4294967294" count="1">
            <x v="4"/>
          </reference>
        </references>
      </pivotArea>
    </format>
    <format dxfId="50">
      <pivotArea outline="0" fieldPosition="0">
        <references count="1">
          <reference field="4294967294" count="1">
            <x v="5"/>
          </reference>
        </references>
      </pivotArea>
    </format>
    <format dxfId="49">
      <pivotArea outline="0" fieldPosition="0">
        <references count="1">
          <reference field="4294967294" count="1">
            <x v="6"/>
          </reference>
        </references>
      </pivotArea>
    </format>
    <format dxfId="48">
      <pivotArea outline="0" fieldPosition="0">
        <references count="1">
          <reference field="4294967294" count="1">
            <x v="7"/>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691CF91-7710-450F-A9FB-04F83889EA6E}"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C7:J14" firstHeaderRow="0" firstDataRow="1" firstDataCol="2"/>
  <pivotFields count="22">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4" outline="0" showAll="0"/>
    <pivotField dataField="1" compact="0" numFmtId="164" outline="0" showAll="0"/>
    <pivotField dataField="1" compact="0" numFmtId="164"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3"/>
    <field x="12"/>
  </rowFields>
  <rowItems count="7">
    <i>
      <x/>
      <x/>
    </i>
    <i r="1">
      <x v="1"/>
    </i>
    <i t="default">
      <x/>
    </i>
    <i>
      <x v="1"/>
      <x/>
    </i>
    <i r="1">
      <x v="1"/>
    </i>
    <i t="default">
      <x v="1"/>
    </i>
    <i t="grand">
      <x/>
    </i>
  </rowItems>
  <colFields count="1">
    <field x="-2"/>
  </colFields>
  <colItems count="6">
    <i>
      <x/>
    </i>
    <i i="1">
      <x v="1"/>
    </i>
    <i i="2">
      <x v="2"/>
    </i>
    <i i="3">
      <x v="3"/>
    </i>
    <i i="4">
      <x v="4"/>
    </i>
    <i i="5">
      <x v="5"/>
    </i>
  </colItems>
  <dataFields count="6">
    <dataField name="Compromisos" fld="16" baseField="12" baseItem="0" numFmtId="165"/>
    <dataField name="Obligaciones" fld="17" baseField="12" baseItem="1" numFmtId="165"/>
    <dataField name="% Obligación" fld="19" baseField="3" baseItem="1" numFmtId="10"/>
    <dataField name="Pagos " fld="18" baseField="12" baseItem="0" numFmtId="165"/>
    <dataField name="% Pagos" fld="20" baseField="12" baseItem="0" numFmtId="10"/>
    <dataField name="Saldo" fld="21" baseField="3" baseItem="0" numFmtId="165"/>
  </dataFields>
  <formats count="2">
    <format dxfId="47">
      <pivotArea field="3" type="button" dataOnly="0" labelOnly="1" outline="0" axis="axisRow" fieldPosition="0"/>
    </format>
    <format dxfId="46">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5CD89AA-C88B-4F25-A583-BD2667664B53}" name="TablaDinámica1" cacheId="4"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Tipo de gasto y rubro o proyecto">
  <location ref="B13:E29" firstHeaderRow="0" firstDataRow="1" firstDataCol="1"/>
  <pivotFields count="28">
    <pivotField showAll="0"/>
    <pivotField showAll="0"/>
    <pivotField showAll="0"/>
    <pivotField showAll="0"/>
    <pivotField showAll="0"/>
    <pivotField showAll="0"/>
    <pivotField showAll="0">
      <items count="30">
        <item x="23"/>
        <item x="9"/>
        <item x="1"/>
        <item x="2"/>
        <item x="4"/>
        <item x="24"/>
        <item x="0"/>
        <item x="6"/>
        <item x="25"/>
        <item x="3"/>
        <item x="26"/>
        <item x="5"/>
        <item x="7"/>
        <item x="8"/>
        <item x="10"/>
        <item x="11"/>
        <item x="12"/>
        <item x="13"/>
        <item x="14"/>
        <item x="15"/>
        <item x="16"/>
        <item x="17"/>
        <item x="18"/>
        <item x="19"/>
        <item x="20"/>
        <item x="21"/>
        <item x="22"/>
        <item x="27"/>
        <item x="28"/>
        <item t="default"/>
      </items>
    </pivotField>
    <pivotField showAll="0">
      <items count="86">
        <item x="4"/>
        <item x="45"/>
        <item x="3"/>
        <item x="5"/>
        <item x="26"/>
        <item x="6"/>
        <item x="70"/>
        <item x="7"/>
        <item x="28"/>
        <item x="11"/>
        <item x="16"/>
        <item x="62"/>
        <item x="14"/>
        <item x="12"/>
        <item x="15"/>
        <item x="13"/>
        <item x="10"/>
        <item x="39"/>
        <item x="9"/>
        <item x="8"/>
        <item x="42"/>
        <item x="84"/>
        <item x="77"/>
        <item x="51"/>
        <item x="37"/>
        <item x="75"/>
        <item x="52"/>
        <item x="48"/>
        <item x="18"/>
        <item x="56"/>
        <item x="0"/>
        <item x="35"/>
        <item x="34"/>
        <item x="54"/>
        <item x="17"/>
        <item x="1"/>
        <item x="49"/>
        <item x="71"/>
        <item x="50"/>
        <item x="53"/>
        <item x="2"/>
        <item x="79"/>
        <item x="19"/>
        <item x="21"/>
        <item x="36"/>
        <item x="20"/>
        <item x="83"/>
        <item x="82"/>
        <item x="81"/>
        <item x="67"/>
        <item x="58"/>
        <item x="74"/>
        <item x="80"/>
        <item x="73"/>
        <item x="72"/>
        <item x="40"/>
        <item x="68"/>
        <item x="57"/>
        <item x="66"/>
        <item x="22"/>
        <item x="29"/>
        <item x="23"/>
        <item x="64"/>
        <item x="59"/>
        <item x="65"/>
        <item x="61"/>
        <item x="78"/>
        <item x="25"/>
        <item x="47"/>
        <item x="55"/>
        <item x="44"/>
        <item x="27"/>
        <item x="69"/>
        <item x="76"/>
        <item x="63"/>
        <item x="60"/>
        <item x="24"/>
        <item x="30"/>
        <item x="31"/>
        <item x="32"/>
        <item x="38"/>
        <item x="41"/>
        <item x="43"/>
        <item x="46"/>
        <item x="33"/>
        <item t="default"/>
      </items>
    </pivotField>
    <pivotField showAll="0"/>
    <pivotField showAll="0"/>
    <pivotField showAll="0">
      <items count="5">
        <item x="1"/>
        <item x="2"/>
        <item x="3"/>
        <item x="0"/>
        <item t="default"/>
      </items>
    </pivotField>
    <pivotField showAll="0"/>
    <pivotField numFmtId="166" showAll="0"/>
    <pivotField numFmtId="166" showAll="0"/>
    <pivotField dataField="1" numFmtId="166" showAll="0"/>
    <pivotField dataField="1" numFmtId="166" showAll="0"/>
    <pivotField showAll="0"/>
    <pivotField showAll="0"/>
    <pivotField showAll="0"/>
    <pivotField showAll="0"/>
    <pivotField showAll="0"/>
    <pivotField showAll="0"/>
    <pivotField showAll="0"/>
    <pivotField axis="axisRow" showAll="0">
      <items count="4">
        <item x="0"/>
        <item x="1"/>
        <item m="1" x="2"/>
        <item t="default"/>
      </items>
    </pivotField>
    <pivotField dataField="1" dragToRow="0" dragToCol="0" dragToPage="0" showAll="0" defaultSubtotal="0"/>
    <pivotField showAll="0">
      <items count="2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t="default" sd="0"/>
      </items>
    </pivotField>
    <pivotField showAll="0">
      <items count="1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t="default" sd="0"/>
      </items>
    </pivotField>
    <pivotField axis="axisRow" showAll="0">
      <items count="14">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27"/>
  </rowFields>
  <rowItems count="16">
    <i>
      <x/>
    </i>
    <i r="1">
      <x/>
    </i>
    <i r="1">
      <x v="1"/>
    </i>
    <i r="1">
      <x v="2"/>
    </i>
    <i r="1">
      <x v="3"/>
    </i>
    <i>
      <x v="1"/>
    </i>
    <i r="1">
      <x v="4"/>
    </i>
    <i r="1">
      <x v="5"/>
    </i>
    <i r="1">
      <x v="6"/>
    </i>
    <i r="1">
      <x v="7"/>
    </i>
    <i r="1">
      <x v="8"/>
    </i>
    <i r="1">
      <x v="9"/>
    </i>
    <i r="1">
      <x v="10"/>
    </i>
    <i r="1">
      <x v="11"/>
    </i>
    <i r="1">
      <x v="12"/>
    </i>
    <i t="grand">
      <x/>
    </i>
  </rowItems>
  <colFields count="1">
    <field x="-2"/>
  </colFields>
  <colItems count="3">
    <i>
      <x/>
    </i>
    <i i="1">
      <x v="1"/>
    </i>
    <i i="2">
      <x v="2"/>
    </i>
  </colItems>
  <dataFields count="3">
    <dataField name="Valor CDP" fld="14" baseField="23" baseItem="0" numFmtId="165"/>
    <dataField name="Valor por Comprometer" fld="15" baseField="23" baseItem="0" numFmtId="165"/>
    <dataField name="% por ejecutar" fld="24" baseField="23" baseItem="0" numFmtId="10"/>
  </dataFields>
  <formats count="4">
    <format dxfId="45">
      <pivotArea field="23" type="button" dataOnly="0" labelOnly="1" outline="0" axis="axisRow" fieldPosition="0"/>
    </format>
    <format dxfId="44">
      <pivotArea dataOnly="0" labelOnly="1" outline="0" fieldPosition="0">
        <references count="1">
          <reference field="4294967294" count="3">
            <x v="0"/>
            <x v="1"/>
            <x v="2"/>
          </reference>
        </references>
      </pivotArea>
    </format>
    <format dxfId="43">
      <pivotArea field="23" type="button" dataOnly="0" labelOnly="1" outline="0" axis="axisRow" fieldPosition="0"/>
    </format>
    <format dxfId="42">
      <pivotArea dataOnly="0" labelOnly="1" outline="0" fieldPosition="0">
        <references count="1">
          <reference field="4294967294" count="3">
            <x v="0"/>
            <x v="1"/>
            <x v="2"/>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41">
      <pivotArea field="3" type="button" dataOnly="0" labelOnly="1" outline="0" axis="axisRow" fieldPosition="0"/>
    </format>
    <format dxfId="40">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39">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38">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37">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36">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35">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34">
      <pivotArea dataOnly="0" labelOnly="1" outline="0" fieldPosition="0">
        <references count="2">
          <reference field="3" count="1" selected="0">
            <x v="3"/>
          </reference>
          <reference field="4" count="1">
            <x v="5"/>
          </reference>
        </references>
      </pivotArea>
    </format>
    <format dxfId="33">
      <pivotArea dataOnly="0" labelOnly="1" outline="0" fieldPosition="0">
        <references count="2">
          <reference field="3" count="1" selected="0">
            <x v="4"/>
          </reference>
          <reference field="4" count="1">
            <x v="2"/>
          </reference>
        </references>
      </pivotArea>
    </format>
    <format dxfId="32">
      <pivotArea dataOnly="0" labelOnly="1" outline="0" fieldPosition="0">
        <references count="2">
          <reference field="3" count="1" selected="0">
            <x v="5"/>
          </reference>
          <reference field="4" count="1">
            <x v="1"/>
          </reference>
        </references>
      </pivotArea>
    </format>
    <format dxfId="31">
      <pivotArea dataOnly="0" labelOnly="1" outline="0" fieldPosition="0">
        <references count="2">
          <reference field="3" count="1" selected="0">
            <x v="6"/>
          </reference>
          <reference field="4" count="1">
            <x v="0"/>
          </reference>
        </references>
      </pivotArea>
    </format>
    <format dxfId="30">
      <pivotArea dataOnly="0" labelOnly="1" outline="0" fieldPosition="0">
        <references count="3">
          <reference field="3" count="1" selected="0">
            <x v="3"/>
          </reference>
          <reference field="4" count="1" selected="0">
            <x v="5"/>
          </reference>
          <reference field="5" count="1">
            <x v="2"/>
          </reference>
        </references>
      </pivotArea>
    </format>
    <format dxfId="29">
      <pivotArea dataOnly="0" labelOnly="1" outline="0" fieldPosition="0">
        <references count="3">
          <reference field="3" count="1" selected="0">
            <x v="4"/>
          </reference>
          <reference field="4" count="1" selected="0">
            <x v="2"/>
          </reference>
          <reference field="5" count="1">
            <x v="1"/>
          </reference>
        </references>
      </pivotArea>
    </format>
    <format dxfId="28">
      <pivotArea dataOnly="0" labelOnly="1" outline="0" fieldPosition="0">
        <references count="3">
          <reference field="3" count="1" selected="0">
            <x v="5"/>
          </reference>
          <reference field="4" count="1" selected="0">
            <x v="1"/>
          </reference>
          <reference field="5" count="1">
            <x v="0"/>
          </reference>
        </references>
      </pivotArea>
    </format>
    <format dxfId="27">
      <pivotArea dataOnly="0" labelOnly="1" outline="0" fieldPosition="0">
        <references count="2">
          <reference field="3" count="1" selected="0">
            <x v="35"/>
          </reference>
          <reference field="4" count="1">
            <x v="4"/>
          </reference>
        </references>
      </pivotArea>
    </format>
    <format dxfId="26">
      <pivotArea dataOnly="0" labelOnly="1" outline="0" fieldPosition="0">
        <references count="3">
          <reference field="3" count="1" selected="0">
            <x v="35"/>
          </reference>
          <reference field="4" count="1" selected="0">
            <x v="4"/>
          </reference>
          <reference field="5" count="1">
            <x v="6"/>
          </reference>
        </references>
      </pivotArea>
    </format>
    <format dxfId="25">
      <pivotArea dataOnly="0" labelOnly="1" outline="0" fieldPosition="0">
        <references count="3">
          <reference field="3" count="1" selected="0">
            <x v="3"/>
          </reference>
          <reference field="4" count="1" selected="0">
            <x v="5"/>
          </reference>
          <reference field="5" count="1">
            <x v="33"/>
          </reference>
        </references>
      </pivotArea>
    </format>
    <format dxfId="24">
      <pivotArea dataOnly="0" labelOnly="1" outline="0" fieldPosition="0">
        <references count="3">
          <reference field="3" count="1" selected="0">
            <x v="4"/>
          </reference>
          <reference field="4" count="1" selected="0">
            <x v="2"/>
          </reference>
          <reference field="5" count="1">
            <x v="32"/>
          </reference>
        </references>
      </pivotArea>
    </format>
    <format dxfId="23">
      <pivotArea dataOnly="0" labelOnly="1" outline="0" fieldPosition="0">
        <references count="3">
          <reference field="3" count="1" selected="0">
            <x v="6"/>
          </reference>
          <reference field="4" count="1" selected="0">
            <x v="0"/>
          </reference>
          <reference field="5" count="1">
            <x v="0"/>
          </reference>
        </references>
      </pivotArea>
    </format>
    <format dxfId="22">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21">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20">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19">
      <pivotArea dataOnly="0" labelOnly="1" outline="0" fieldPosition="0">
        <references count="3">
          <reference field="3" count="1" selected="0">
            <x v="35"/>
          </reference>
          <reference field="4" count="1" selected="0">
            <x v="4"/>
          </reference>
          <reference field="5" count="1">
            <x v="34"/>
          </reference>
        </references>
      </pivotArea>
    </format>
    <format dxfId="18">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17">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16">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15">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14">
      <pivotArea dataOnly="0" labelOnly="1" outline="0" fieldPosition="0">
        <references count="2">
          <reference field="3" count="1" selected="0">
            <x v="83"/>
          </reference>
          <reference field="4" count="1">
            <x v="1"/>
          </reference>
        </references>
      </pivotArea>
    </format>
    <format dxfId="13">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8B7EF57-0B7B-43C6-9313-3244204487A7}" name="TablaDiná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ceso">
  <location ref="B7:H28" firstHeaderRow="0" firstDataRow="1" firstDataCol="1"/>
  <pivotFields count="38">
    <pivotField showAll="0"/>
    <pivotField axis="axisRow" dataField="1" showAll="0">
      <items count="21">
        <item x="18"/>
        <item x="0"/>
        <item x="7"/>
        <item x="6"/>
        <item x="9"/>
        <item x="15"/>
        <item x="2"/>
        <item x="14"/>
        <item x="1"/>
        <item x="4"/>
        <item x="11"/>
        <item x="13"/>
        <item x="12"/>
        <item x="5"/>
        <item x="8"/>
        <item x="17"/>
        <item x="16"/>
        <item x="10"/>
        <item x="19"/>
        <item x="3"/>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296392458">
      <items count="29">
        <i x="23" s="1"/>
        <i x="9" s="1"/>
        <i x="1" s="1"/>
        <i x="2" s="1"/>
        <i x="4" s="1"/>
        <i x="24" s="1"/>
        <i x="0" s="1"/>
        <i x="6" s="1"/>
        <i x="25" s="1"/>
        <i x="3" s="1"/>
        <i x="26" s="1"/>
        <i x="5" s="1"/>
        <i x="7" s="1"/>
        <i x="8" s="1"/>
        <i x="10" s="1"/>
        <i x="11" s="1"/>
        <i x="12" s="1"/>
        <i x="13" s="1"/>
        <i x="14" s="1"/>
        <i x="15" s="1"/>
        <i x="16" s="1"/>
        <i x="17" s="1"/>
        <i x="18" s="1"/>
        <i x="19" s="1"/>
        <i x="20" s="1"/>
        <i x="21" s="1"/>
        <i x="22" s="1"/>
        <i x="27" s="1"/>
        <i x="28"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296392458">
      <items count="4">
        <i x="1" s="1"/>
        <i x="2" s="1"/>
        <i x="3"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
      <items count="19">
        <i x="12" s="1"/>
        <i x="3" s="1"/>
        <i x="6" s="1"/>
        <i x="1" s="1"/>
        <i x="8" s="1"/>
        <i x="13" s="1"/>
        <i x="14" s="1"/>
        <i x="15" s="1"/>
        <i x="17" s="1"/>
        <i x="11" s="1"/>
        <i x="9" s="1"/>
        <i x="16" s="1"/>
        <i x="7" s="1"/>
        <i x="4" s="1"/>
        <i x="10" s="1"/>
        <i x="2" s="1"/>
        <i x="0" s="1"/>
        <i x="5" s="1"/>
        <i x="1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
      <items count="11">
        <i x="5" s="1"/>
        <i x="0" s="1"/>
        <i x="6" s="1"/>
        <i x="7" s="1"/>
        <i x="3" s="1"/>
        <i x="4" s="1"/>
        <i x="9" s="1"/>
        <i x="1" s="1"/>
        <i x="2" s="1"/>
        <i x="8" s="1"/>
        <i x="10"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3" xr10:uid="{00000000-0013-0000-FFFF-FFFF04000000}" sourceName="DESCRIPCION3">
  <pivotTables>
    <pivotTable tabId="6" name="TablaDinámica1"/>
  </pivotTables>
  <data>
    <tabular pivotCacheId="1">
      <items count="3">
        <i x="0" s="1"/>
        <i x="1" s="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16" name="TablaDinámica1"/>
  </pivotTables>
  <data>
    <tabular pivotCacheId="846110308">
      <items count="2">
        <i x="0" s="1"/>
        <i x="1"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16" name="TablaDinámica1"/>
  </pivotTables>
  <data>
    <tabular pivotCacheId="846110308">
      <items count="3">
        <i x="0" s="1"/>
        <i x="2" s="1"/>
        <i x="1"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17028211">
      <items count="12">
        <i x="5" s="1"/>
        <i x="7" s="1"/>
        <i x="8" s="1"/>
        <i x="9" s="1"/>
        <i x="11" s="1"/>
        <i x="3" s="1"/>
        <i x="4" s="1"/>
        <i x="1" s="1"/>
        <i x="0" s="1"/>
        <i x="10" s="1"/>
        <i x="2" s="1"/>
        <i x="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artItem="12" style="SlicerStyleDark1" rowHeight="257175"/>
  <slicer name="DESCRIPCION2" xr10:uid="{00000000-0014-0000-FFFF-FFFF03000000}" cache="SegmentaciónDeDatos_DESCRIPCION2" caption="Rubro" startItem="4" style="SlicerStyleDark1" rowHeight="257175"/>
  <slicer name="DESCRIPCION3" xr10:uid="{00000000-0014-0000-FFFF-FFFF04000000}" cache="SegmentaciónDeDatos_DESCRIPCION3" caption="Tipo de gast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style="SlicerStyleDark1" rowHeight="241300"/>
  <slicer name="REC 1" xr10:uid="{00000000-0014-0000-FFFF-FFFF06000000}" cache="SegmentaciónDeDatos_REC2" caption="Fuentes Recursos" style="SlicerStyleDark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5" style="SlicerStyleDark1" rowHeight="257175"/>
  <slicer name="Recurso" xr10:uid="{820BEEED-B9DD-492D-BCAD-0490E509AB0A}" cache="SegmentaciónDeDatos_Recurso" caption="Recurso" columnCount="2"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8.xml"/><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Q71"/>
  <sheetViews>
    <sheetView topLeftCell="B51" zoomScale="80" zoomScaleNormal="80" workbookViewId="0">
      <selection activeCell="D57" sqref="D57"/>
    </sheetView>
  </sheetViews>
  <sheetFormatPr baseColWidth="10" defaultRowHeight="15.75" x14ac:dyDescent="0.25"/>
  <cols>
    <col min="1" max="1" width="172.875" bestFit="1" customWidth="1"/>
    <col min="2" max="2" width="18.375" bestFit="1" customWidth="1"/>
    <col min="3" max="3" width="21.25" bestFit="1" customWidth="1"/>
    <col min="4" max="4" width="16.125" bestFit="1" customWidth="1"/>
    <col min="5" max="5" width="20.875" bestFit="1" customWidth="1"/>
    <col min="6" max="6" width="16.125" bestFit="1" customWidth="1"/>
    <col min="7" max="7" width="18.875" bestFit="1" customWidth="1"/>
    <col min="8" max="9" width="16.125" bestFit="1" customWidth="1"/>
    <col min="29" max="29" width="116.125" bestFit="1" customWidth="1"/>
    <col min="30" max="31" width="36.625" bestFit="1" customWidth="1"/>
    <col min="32" max="32" width="11.875" customWidth="1"/>
    <col min="33" max="33" width="16.5" bestFit="1" customWidth="1"/>
    <col min="37" max="37" width="11.875" bestFit="1" customWidth="1"/>
    <col min="42" max="43" width="11.875" bestFit="1" customWidth="1"/>
  </cols>
  <sheetData>
    <row r="1" spans="1:43" x14ac:dyDescent="0.25">
      <c r="A1" s="5" t="s">
        <v>102</v>
      </c>
      <c r="B1" t="s">
        <v>111</v>
      </c>
      <c r="C1" t="s">
        <v>112</v>
      </c>
      <c r="D1" t="s">
        <v>117</v>
      </c>
      <c r="E1" t="s">
        <v>114</v>
      </c>
      <c r="F1" t="s">
        <v>115</v>
      </c>
      <c r="G1" t="s">
        <v>116</v>
      </c>
      <c r="H1" t="s">
        <v>118</v>
      </c>
      <c r="I1" t="s">
        <v>119</v>
      </c>
      <c r="P1" s="18" t="s">
        <v>260</v>
      </c>
      <c r="Q1" s="18" t="s">
        <v>100</v>
      </c>
      <c r="R1" s="19" t="s">
        <v>261</v>
      </c>
      <c r="S1" s="18" t="s">
        <v>262</v>
      </c>
      <c r="T1" s="18" t="s">
        <v>263</v>
      </c>
      <c r="U1" s="18" t="s">
        <v>264</v>
      </c>
      <c r="V1" s="20" t="s">
        <v>265</v>
      </c>
      <c r="W1" s="19" t="s">
        <v>266</v>
      </c>
      <c r="X1" s="19" t="s">
        <v>368</v>
      </c>
      <c r="Y1" s="19" t="s">
        <v>354</v>
      </c>
      <c r="AC1" s="5" t="s">
        <v>260</v>
      </c>
      <c r="AD1" t="s">
        <v>330</v>
      </c>
      <c r="AM1" s="5" t="s">
        <v>260</v>
      </c>
      <c r="AN1" t="s">
        <v>261</v>
      </c>
    </row>
    <row r="2" spans="1:43" ht="15" customHeight="1" x14ac:dyDescent="0.25">
      <c r="A2" s="6" t="s">
        <v>246</v>
      </c>
      <c r="B2" s="4"/>
      <c r="C2" s="4"/>
      <c r="D2" s="4"/>
      <c r="E2" s="4"/>
      <c r="F2" s="4"/>
      <c r="G2" s="7"/>
      <c r="H2" s="4"/>
      <c r="I2" s="4"/>
      <c r="P2" s="21" t="s">
        <v>261</v>
      </c>
      <c r="Q2" s="22" t="s">
        <v>294</v>
      </c>
      <c r="R2" s="23" t="s">
        <v>311</v>
      </c>
      <c r="S2" s="23" t="s">
        <v>312</v>
      </c>
      <c r="T2" s="24">
        <v>2</v>
      </c>
      <c r="U2" s="21">
        <v>2</v>
      </c>
      <c r="V2" s="25">
        <v>0.4</v>
      </c>
      <c r="W2" s="31" t="s">
        <v>313</v>
      </c>
      <c r="X2" s="51" t="s">
        <v>106</v>
      </c>
      <c r="Y2" t="s">
        <v>355</v>
      </c>
    </row>
    <row r="3" spans="1:43" ht="15" customHeight="1" x14ac:dyDescent="0.25">
      <c r="A3" s="8" t="s">
        <v>247</v>
      </c>
      <c r="B3" s="4">
        <v>45700000000</v>
      </c>
      <c r="C3" s="4">
        <v>0</v>
      </c>
      <c r="D3" s="4">
        <v>22245115637</v>
      </c>
      <c r="E3" s="4">
        <v>23454884363</v>
      </c>
      <c r="F3" s="4">
        <v>22236422564</v>
      </c>
      <c r="G3" s="7">
        <v>8693073</v>
      </c>
      <c r="H3" s="4">
        <v>22236422564</v>
      </c>
      <c r="I3" s="4">
        <v>22233891154</v>
      </c>
      <c r="P3" s="21" t="s">
        <v>261</v>
      </c>
      <c r="Q3" s="22" t="s">
        <v>294</v>
      </c>
      <c r="R3" s="23" t="s">
        <v>311</v>
      </c>
      <c r="S3" s="23" t="s">
        <v>314</v>
      </c>
      <c r="T3" s="24">
        <v>14037</v>
      </c>
      <c r="U3" s="21">
        <v>0</v>
      </c>
      <c r="V3" s="25">
        <v>0</v>
      </c>
      <c r="W3" s="31" t="s">
        <v>315</v>
      </c>
      <c r="X3" s="51" t="s">
        <v>106</v>
      </c>
      <c r="Y3" t="s">
        <v>355</v>
      </c>
      <c r="AC3" s="5" t="s">
        <v>262</v>
      </c>
      <c r="AD3" s="5" t="s">
        <v>263</v>
      </c>
      <c r="AE3" s="5" t="s">
        <v>264</v>
      </c>
      <c r="AF3" s="5" t="s">
        <v>265</v>
      </c>
      <c r="AG3" s="5" t="s">
        <v>354</v>
      </c>
      <c r="AM3" s="5" t="s">
        <v>261</v>
      </c>
      <c r="AN3" s="5" t="s">
        <v>262</v>
      </c>
      <c r="AO3" s="5" t="s">
        <v>263</v>
      </c>
      <c r="AP3" s="5" t="s">
        <v>264</v>
      </c>
      <c r="AQ3" s="5" t="s">
        <v>265</v>
      </c>
    </row>
    <row r="4" spans="1:43" ht="15" customHeight="1" x14ac:dyDescent="0.25">
      <c r="A4" s="9" t="s">
        <v>43</v>
      </c>
      <c r="B4" s="4">
        <v>11340000000</v>
      </c>
      <c r="C4" s="4">
        <v>0</v>
      </c>
      <c r="D4" s="4">
        <v>5778643883</v>
      </c>
      <c r="E4" s="4">
        <v>5561356117</v>
      </c>
      <c r="F4" s="4">
        <v>5770150810</v>
      </c>
      <c r="G4" s="7">
        <v>8493073</v>
      </c>
      <c r="H4" s="4">
        <v>5770150810</v>
      </c>
      <c r="I4" s="4">
        <v>5770150810</v>
      </c>
      <c r="P4" s="21" t="s">
        <v>261</v>
      </c>
      <c r="Q4" s="22" t="s">
        <v>294</v>
      </c>
      <c r="R4" s="23" t="s">
        <v>311</v>
      </c>
      <c r="S4" s="23" t="s">
        <v>316</v>
      </c>
      <c r="T4" s="24">
        <v>1000684</v>
      </c>
      <c r="U4" s="30">
        <v>133742</v>
      </c>
      <c r="V4" s="25">
        <v>0.1336</v>
      </c>
      <c r="W4" s="31" t="s">
        <v>317</v>
      </c>
      <c r="X4" s="51" t="s">
        <v>106</v>
      </c>
      <c r="Y4" t="s">
        <v>355</v>
      </c>
      <c r="AC4" t="s">
        <v>527</v>
      </c>
      <c r="AD4">
        <v>8000</v>
      </c>
      <c r="AE4">
        <v>2980</v>
      </c>
      <c r="AF4">
        <v>0.3725</v>
      </c>
      <c r="AG4" t="s">
        <v>355</v>
      </c>
      <c r="AM4" t="s">
        <v>268</v>
      </c>
      <c r="AN4" t="s">
        <v>528</v>
      </c>
      <c r="AO4">
        <v>60000</v>
      </c>
      <c r="AP4">
        <v>0</v>
      </c>
      <c r="AQ4">
        <v>0</v>
      </c>
    </row>
    <row r="5" spans="1:43" ht="15" customHeight="1" x14ac:dyDescent="0.25">
      <c r="A5" s="10" t="s">
        <v>478</v>
      </c>
      <c r="B5" s="4">
        <v>11340000000</v>
      </c>
      <c r="C5" s="4">
        <v>0</v>
      </c>
      <c r="D5" s="4">
        <v>5778643883</v>
      </c>
      <c r="E5" s="4">
        <v>5561356117</v>
      </c>
      <c r="F5" s="4">
        <v>5770150810</v>
      </c>
      <c r="G5" s="7">
        <v>8493073</v>
      </c>
      <c r="H5" s="4">
        <v>5770150810</v>
      </c>
      <c r="I5" s="4">
        <v>5770150810</v>
      </c>
      <c r="P5" s="21" t="s">
        <v>261</v>
      </c>
      <c r="Q5" s="22" t="s">
        <v>294</v>
      </c>
      <c r="R5" s="23" t="s">
        <v>311</v>
      </c>
      <c r="S5" s="23" t="s">
        <v>536</v>
      </c>
      <c r="T5" s="27">
        <v>1</v>
      </c>
      <c r="U5" s="21">
        <v>545</v>
      </c>
      <c r="V5" s="25">
        <v>0.155</v>
      </c>
      <c r="W5" s="31" t="s">
        <v>318</v>
      </c>
      <c r="X5" s="51" t="s">
        <v>106</v>
      </c>
      <c r="Y5" t="s">
        <v>475</v>
      </c>
      <c r="AC5" t="s">
        <v>331</v>
      </c>
      <c r="AD5">
        <v>45000</v>
      </c>
      <c r="AE5">
        <v>0</v>
      </c>
      <c r="AF5">
        <v>0</v>
      </c>
      <c r="AG5" t="s">
        <v>355</v>
      </c>
      <c r="AM5" t="s">
        <v>269</v>
      </c>
      <c r="AN5" t="s">
        <v>269</v>
      </c>
      <c r="AO5">
        <v>158</v>
      </c>
      <c r="AP5">
        <v>30</v>
      </c>
      <c r="AQ5">
        <v>0.18990000000000001</v>
      </c>
    </row>
    <row r="6" spans="1:43" ht="15" customHeight="1" x14ac:dyDescent="0.25">
      <c r="A6" s="9" t="s">
        <v>45</v>
      </c>
      <c r="B6" s="4">
        <v>1701000000</v>
      </c>
      <c r="C6" s="4">
        <v>0</v>
      </c>
      <c r="D6" s="4">
        <v>1275963474</v>
      </c>
      <c r="E6" s="4">
        <v>425036526</v>
      </c>
      <c r="F6" s="4">
        <v>1275963474</v>
      </c>
      <c r="G6" s="7">
        <v>0</v>
      </c>
      <c r="H6" s="4">
        <v>1275963474</v>
      </c>
      <c r="I6" s="4">
        <v>1274748288</v>
      </c>
      <c r="P6" s="21" t="s">
        <v>261</v>
      </c>
      <c r="Q6" s="22" t="s">
        <v>294</v>
      </c>
      <c r="R6" s="23" t="s">
        <v>311</v>
      </c>
      <c r="S6" s="23" t="s">
        <v>537</v>
      </c>
      <c r="T6" s="24">
        <v>1</v>
      </c>
      <c r="U6" s="37">
        <v>0.3</v>
      </c>
      <c r="V6" s="25">
        <v>0.3</v>
      </c>
      <c r="W6" s="31" t="s">
        <v>319</v>
      </c>
      <c r="X6" s="51" t="s">
        <v>106</v>
      </c>
      <c r="Y6" t="s">
        <v>355</v>
      </c>
      <c r="AC6" t="s">
        <v>337</v>
      </c>
      <c r="AD6">
        <v>1</v>
      </c>
      <c r="AE6">
        <v>0</v>
      </c>
      <c r="AF6">
        <v>0</v>
      </c>
      <c r="AG6" t="s">
        <v>355</v>
      </c>
      <c r="AM6" t="s">
        <v>270</v>
      </c>
      <c r="AN6" t="s">
        <v>271</v>
      </c>
      <c r="AO6">
        <v>100</v>
      </c>
      <c r="AP6">
        <v>7</v>
      </c>
      <c r="AQ6">
        <v>7.0000000000000007E-2</v>
      </c>
    </row>
    <row r="7" spans="1:43" ht="15" customHeight="1" x14ac:dyDescent="0.25">
      <c r="A7" s="10" t="s">
        <v>478</v>
      </c>
      <c r="B7" s="4">
        <v>1701000000</v>
      </c>
      <c r="C7" s="4">
        <v>0</v>
      </c>
      <c r="D7" s="4">
        <v>1275963474</v>
      </c>
      <c r="E7" s="4">
        <v>425036526</v>
      </c>
      <c r="F7" s="4">
        <v>1275963474</v>
      </c>
      <c r="G7" s="7">
        <v>0</v>
      </c>
      <c r="H7" s="4">
        <v>1275963474</v>
      </c>
      <c r="I7" s="4">
        <v>1274748288</v>
      </c>
      <c r="P7" s="21" t="s">
        <v>261</v>
      </c>
      <c r="Q7" s="22" t="s">
        <v>294</v>
      </c>
      <c r="R7" s="23" t="s">
        <v>295</v>
      </c>
      <c r="S7" s="23" t="s">
        <v>296</v>
      </c>
      <c r="T7" s="24">
        <v>8078</v>
      </c>
      <c r="U7" s="21">
        <v>110</v>
      </c>
      <c r="V7" s="25">
        <v>1.3599999999999999E-2</v>
      </c>
      <c r="W7" s="31" t="s">
        <v>297</v>
      </c>
      <c r="X7" s="51" t="s">
        <v>106</v>
      </c>
      <c r="Y7" t="s">
        <v>355</v>
      </c>
      <c r="AC7" t="s">
        <v>332</v>
      </c>
      <c r="AD7">
        <v>7055</v>
      </c>
      <c r="AE7">
        <v>110</v>
      </c>
      <c r="AF7">
        <v>1.5599999999999999E-2</v>
      </c>
      <c r="AG7" t="s">
        <v>355</v>
      </c>
      <c r="AM7" t="s">
        <v>272</v>
      </c>
      <c r="AN7" t="s">
        <v>273</v>
      </c>
      <c r="AO7">
        <v>2</v>
      </c>
      <c r="AP7">
        <v>0</v>
      </c>
      <c r="AQ7">
        <v>0</v>
      </c>
    </row>
    <row r="8" spans="1:43" ht="15" customHeight="1" x14ac:dyDescent="0.25">
      <c r="A8" s="9" t="s">
        <v>40</v>
      </c>
      <c r="B8" s="4">
        <v>32659000000</v>
      </c>
      <c r="C8" s="4">
        <v>0</v>
      </c>
      <c r="D8" s="4">
        <v>15190508280</v>
      </c>
      <c r="E8" s="4">
        <v>17468491720</v>
      </c>
      <c r="F8" s="4">
        <v>15190308280</v>
      </c>
      <c r="G8" s="7">
        <v>200000</v>
      </c>
      <c r="H8" s="4">
        <v>15190308280</v>
      </c>
      <c r="I8" s="4">
        <v>15188992056</v>
      </c>
      <c r="P8" s="28" t="s">
        <v>330</v>
      </c>
      <c r="Q8" s="22" t="s">
        <v>294</v>
      </c>
      <c r="R8" s="23"/>
      <c r="S8" s="23" t="s">
        <v>332</v>
      </c>
      <c r="T8" s="24">
        <v>7055</v>
      </c>
      <c r="U8" s="21">
        <v>110</v>
      </c>
      <c r="V8" s="25">
        <v>1.5599999999999999E-2</v>
      </c>
      <c r="W8" s="31" t="s">
        <v>297</v>
      </c>
      <c r="X8" s="51" t="s">
        <v>106</v>
      </c>
      <c r="Y8" t="s">
        <v>355</v>
      </c>
      <c r="AC8" t="s">
        <v>525</v>
      </c>
      <c r="AD8">
        <v>2</v>
      </c>
      <c r="AE8">
        <v>0</v>
      </c>
      <c r="AF8">
        <v>0</v>
      </c>
      <c r="AG8" t="s">
        <v>355</v>
      </c>
      <c r="AM8" t="s">
        <v>275</v>
      </c>
      <c r="AN8" t="s">
        <v>276</v>
      </c>
      <c r="AO8">
        <v>2</v>
      </c>
      <c r="AP8">
        <v>0.25</v>
      </c>
      <c r="AQ8">
        <v>0.25</v>
      </c>
    </row>
    <row r="9" spans="1:43" ht="15" customHeight="1" x14ac:dyDescent="0.25">
      <c r="A9" s="10" t="s">
        <v>478</v>
      </c>
      <c r="B9" s="4">
        <v>32659000000</v>
      </c>
      <c r="C9" s="4">
        <v>0</v>
      </c>
      <c r="D9" s="4">
        <v>15190508280</v>
      </c>
      <c r="E9" s="4">
        <v>17468491720</v>
      </c>
      <c r="F9" s="4">
        <v>15190308280</v>
      </c>
      <c r="G9" s="7">
        <v>200000</v>
      </c>
      <c r="H9" s="4">
        <v>15190308280</v>
      </c>
      <c r="I9" s="4">
        <v>15188992056</v>
      </c>
      <c r="P9" s="28" t="s">
        <v>330</v>
      </c>
      <c r="Q9" s="22" t="s">
        <v>294</v>
      </c>
      <c r="R9" s="23"/>
      <c r="S9" s="23" t="s">
        <v>530</v>
      </c>
      <c r="T9" s="24">
        <v>1</v>
      </c>
      <c r="U9" s="37">
        <v>0.3</v>
      </c>
      <c r="V9" s="25">
        <v>0.3</v>
      </c>
      <c r="W9" s="31" t="s">
        <v>319</v>
      </c>
      <c r="X9" s="51" t="s">
        <v>106</v>
      </c>
      <c r="Y9" t="s">
        <v>355</v>
      </c>
      <c r="AC9" t="s">
        <v>333</v>
      </c>
      <c r="AD9">
        <v>10</v>
      </c>
      <c r="AE9">
        <v>1</v>
      </c>
      <c r="AF9">
        <v>0.1</v>
      </c>
      <c r="AG9" t="s">
        <v>355</v>
      </c>
      <c r="AM9" t="s">
        <v>277</v>
      </c>
      <c r="AN9" t="s">
        <v>278</v>
      </c>
      <c r="AO9">
        <v>2</v>
      </c>
      <c r="AP9">
        <v>0</v>
      </c>
      <c r="AQ9">
        <v>0</v>
      </c>
    </row>
    <row r="10" spans="1:43" ht="15" customHeight="1" x14ac:dyDescent="0.25">
      <c r="A10" s="8" t="s">
        <v>248</v>
      </c>
      <c r="B10" s="4">
        <v>19007000000</v>
      </c>
      <c r="C10" s="4">
        <v>500000000</v>
      </c>
      <c r="D10" s="4">
        <v>16516642169.959999</v>
      </c>
      <c r="E10" s="4">
        <v>1990357830.04</v>
      </c>
      <c r="F10" s="4">
        <v>12467758929.57</v>
      </c>
      <c r="G10" s="7">
        <v>4048883240.3899994</v>
      </c>
      <c r="H10" s="4">
        <v>6445110266.2600002</v>
      </c>
      <c r="I10" s="4">
        <v>6338742640.6599998</v>
      </c>
      <c r="P10" s="21" t="s">
        <v>261</v>
      </c>
      <c r="Q10" s="22" t="s">
        <v>281</v>
      </c>
      <c r="R10" s="23" t="s">
        <v>300</v>
      </c>
      <c r="S10" s="23" t="s">
        <v>538</v>
      </c>
      <c r="T10" s="24">
        <v>1</v>
      </c>
      <c r="U10" s="32">
        <v>0.2</v>
      </c>
      <c r="V10" s="33">
        <v>0.2</v>
      </c>
      <c r="W10" s="31"/>
      <c r="X10" s="28" t="s">
        <v>107</v>
      </c>
      <c r="Y10" t="s">
        <v>355</v>
      </c>
      <c r="AC10" t="s">
        <v>545</v>
      </c>
      <c r="AD10">
        <v>5</v>
      </c>
      <c r="AE10">
        <v>5</v>
      </c>
      <c r="AF10">
        <v>1</v>
      </c>
      <c r="AG10" t="s">
        <v>355</v>
      </c>
      <c r="AM10" t="s">
        <v>277</v>
      </c>
      <c r="AN10" t="s">
        <v>541</v>
      </c>
      <c r="AO10">
        <v>2</v>
      </c>
      <c r="AP10">
        <v>0</v>
      </c>
      <c r="AQ10">
        <v>0</v>
      </c>
    </row>
    <row r="11" spans="1:43" ht="15" customHeight="1" x14ac:dyDescent="0.25">
      <c r="A11" s="9" t="s">
        <v>47</v>
      </c>
      <c r="B11" s="4">
        <v>19007000000</v>
      </c>
      <c r="C11" s="4">
        <v>500000000</v>
      </c>
      <c r="D11" s="4">
        <v>16516642169.959999</v>
      </c>
      <c r="E11" s="4">
        <v>1990357830.04</v>
      </c>
      <c r="F11" s="4">
        <v>12467758929.57</v>
      </c>
      <c r="G11" s="7">
        <v>4048883240.3899994</v>
      </c>
      <c r="H11" s="4">
        <v>6445110266.2600002</v>
      </c>
      <c r="I11" s="4">
        <v>6338742640.6599998</v>
      </c>
      <c r="P11" s="21" t="s">
        <v>261</v>
      </c>
      <c r="Q11" s="22" t="s">
        <v>281</v>
      </c>
      <c r="R11" s="23" t="s">
        <v>293</v>
      </c>
      <c r="S11" s="23" t="s">
        <v>539</v>
      </c>
      <c r="T11" s="24">
        <v>11</v>
      </c>
      <c r="U11" s="28">
        <v>1</v>
      </c>
      <c r="V11" s="29">
        <f>1/11</f>
        <v>9.0909090909090912E-2</v>
      </c>
      <c r="W11" s="31"/>
      <c r="X11" s="28" t="s">
        <v>107</v>
      </c>
      <c r="Y11" t="s">
        <v>355</v>
      </c>
      <c r="AC11" t="s">
        <v>334</v>
      </c>
      <c r="AD11">
        <v>30</v>
      </c>
      <c r="AE11">
        <v>0</v>
      </c>
      <c r="AF11">
        <v>0</v>
      </c>
      <c r="AG11" t="s">
        <v>355</v>
      </c>
      <c r="AM11" t="s">
        <v>279</v>
      </c>
      <c r="AN11" t="s">
        <v>280</v>
      </c>
      <c r="AO11">
        <v>100</v>
      </c>
      <c r="AP11">
        <v>7</v>
      </c>
      <c r="AQ11">
        <v>7.0000000000000007E-2</v>
      </c>
    </row>
    <row r="12" spans="1:43" ht="15" customHeight="1" x14ac:dyDescent="0.25">
      <c r="A12" s="10" t="s">
        <v>478</v>
      </c>
      <c r="B12" s="4">
        <v>11270000000</v>
      </c>
      <c r="C12" s="4">
        <v>500000000</v>
      </c>
      <c r="D12" s="4">
        <v>10469922721.959999</v>
      </c>
      <c r="E12" s="4">
        <v>300077278.04000002</v>
      </c>
      <c r="F12" s="4">
        <v>8962387492.5699997</v>
      </c>
      <c r="G12" s="7">
        <v>1507535229.3899994</v>
      </c>
      <c r="H12" s="4">
        <v>4935603616.2600002</v>
      </c>
      <c r="I12" s="4">
        <v>4889824028.6599998</v>
      </c>
      <c r="P12" s="21" t="s">
        <v>261</v>
      </c>
      <c r="Q12" s="22" t="s">
        <v>281</v>
      </c>
      <c r="R12" s="23" t="s">
        <v>282</v>
      </c>
      <c r="S12" s="23" t="s">
        <v>283</v>
      </c>
      <c r="T12" s="24">
        <v>2</v>
      </c>
      <c r="U12" s="28">
        <v>0</v>
      </c>
      <c r="V12" s="25">
        <v>0</v>
      </c>
      <c r="W12" s="22"/>
      <c r="X12" s="28" t="s">
        <v>107</v>
      </c>
      <c r="Y12" t="s">
        <v>355</v>
      </c>
      <c r="AC12" t="s">
        <v>542</v>
      </c>
      <c r="AD12">
        <v>10</v>
      </c>
      <c r="AE12">
        <v>2</v>
      </c>
      <c r="AF12">
        <v>0.2</v>
      </c>
      <c r="AG12" t="s">
        <v>355</v>
      </c>
      <c r="AM12" t="s">
        <v>282</v>
      </c>
      <c r="AN12" t="s">
        <v>283</v>
      </c>
      <c r="AO12">
        <v>2</v>
      </c>
      <c r="AP12">
        <v>0</v>
      </c>
      <c r="AQ12">
        <v>0</v>
      </c>
    </row>
    <row r="13" spans="1:43" ht="15" customHeight="1" x14ac:dyDescent="0.25">
      <c r="A13" s="10" t="s">
        <v>479</v>
      </c>
      <c r="B13" s="4">
        <v>7737000000</v>
      </c>
      <c r="C13" s="4">
        <v>0</v>
      </c>
      <c r="D13" s="4">
        <v>6046719448</v>
      </c>
      <c r="E13" s="4">
        <v>1690280552</v>
      </c>
      <c r="F13" s="4">
        <v>3505371437</v>
      </c>
      <c r="G13" s="7">
        <v>2541348011</v>
      </c>
      <c r="H13" s="4">
        <v>1509506650</v>
      </c>
      <c r="I13" s="4">
        <v>1448918612</v>
      </c>
      <c r="P13" s="28" t="s">
        <v>330</v>
      </c>
      <c r="Q13" s="22" t="s">
        <v>281</v>
      </c>
      <c r="R13" s="23"/>
      <c r="S13" s="23" t="s">
        <v>333</v>
      </c>
      <c r="T13" s="24">
        <v>10</v>
      </c>
      <c r="U13" s="24">
        <v>1</v>
      </c>
      <c r="V13" s="29">
        <f>1/10</f>
        <v>0.1</v>
      </c>
      <c r="W13" s="22"/>
      <c r="X13" s="28" t="s">
        <v>107</v>
      </c>
      <c r="Y13" t="s">
        <v>355</v>
      </c>
      <c r="AC13" t="s">
        <v>526</v>
      </c>
      <c r="AD13">
        <v>22</v>
      </c>
      <c r="AE13">
        <v>6</v>
      </c>
      <c r="AF13">
        <v>0.2727</v>
      </c>
      <c r="AG13" t="s">
        <v>355</v>
      </c>
      <c r="AM13" t="s">
        <v>285</v>
      </c>
      <c r="AN13" t="s">
        <v>285</v>
      </c>
      <c r="AO13">
        <v>2</v>
      </c>
      <c r="AP13">
        <v>0</v>
      </c>
      <c r="AQ13">
        <v>0</v>
      </c>
    </row>
    <row r="14" spans="1:43" ht="15" customHeight="1" x14ac:dyDescent="0.25">
      <c r="A14" s="8" t="s">
        <v>249</v>
      </c>
      <c r="B14" s="4">
        <v>982000000</v>
      </c>
      <c r="C14" s="4">
        <v>0</v>
      </c>
      <c r="D14" s="4">
        <v>110505918.55</v>
      </c>
      <c r="E14" s="4">
        <v>871494081.45000005</v>
      </c>
      <c r="F14" s="4">
        <v>108612824.55</v>
      </c>
      <c r="G14" s="7">
        <v>1893094</v>
      </c>
      <c r="H14" s="4">
        <v>104476597.22</v>
      </c>
      <c r="I14" s="4">
        <v>104476597.22</v>
      </c>
      <c r="P14" s="21" t="s">
        <v>261</v>
      </c>
      <c r="Q14" s="22" t="s">
        <v>551</v>
      </c>
      <c r="R14" s="23" t="s">
        <v>329</v>
      </c>
      <c r="S14" s="23" t="s">
        <v>540</v>
      </c>
      <c r="T14" s="27">
        <v>0.9</v>
      </c>
      <c r="U14" s="53">
        <v>0.495</v>
      </c>
      <c r="V14" s="27">
        <f t="shared" ref="V14:V33" si="0">(U14/T14)</f>
        <v>0.54999999999999993</v>
      </c>
      <c r="W14" s="22"/>
      <c r="X14" s="51" t="s">
        <v>360</v>
      </c>
      <c r="Y14" t="s">
        <v>475</v>
      </c>
      <c r="AC14" t="s">
        <v>535</v>
      </c>
      <c r="AD14">
        <v>6100000</v>
      </c>
      <c r="AE14">
        <v>0</v>
      </c>
      <c r="AF14">
        <v>0</v>
      </c>
      <c r="AG14" t="s">
        <v>355</v>
      </c>
      <c r="AM14" t="s">
        <v>286</v>
      </c>
      <c r="AN14" t="s">
        <v>286</v>
      </c>
      <c r="AO14">
        <v>2</v>
      </c>
      <c r="AP14">
        <v>0</v>
      </c>
      <c r="AQ14">
        <v>0</v>
      </c>
    </row>
    <row r="15" spans="1:43" ht="15" customHeight="1" x14ac:dyDescent="0.25">
      <c r="A15" s="9" t="s">
        <v>55</v>
      </c>
      <c r="B15" s="4">
        <v>40000000</v>
      </c>
      <c r="C15" s="4">
        <v>0</v>
      </c>
      <c r="D15" s="4">
        <v>3856954</v>
      </c>
      <c r="E15" s="4">
        <v>36143046</v>
      </c>
      <c r="F15" s="4">
        <v>3856954</v>
      </c>
      <c r="G15" s="7">
        <v>0</v>
      </c>
      <c r="H15" s="4">
        <v>3856954</v>
      </c>
      <c r="I15" s="4">
        <v>3856954</v>
      </c>
      <c r="P15" s="21" t="s">
        <v>261</v>
      </c>
      <c r="Q15" s="22" t="s">
        <v>551</v>
      </c>
      <c r="R15" s="23" t="s">
        <v>277</v>
      </c>
      <c r="S15" s="23" t="s">
        <v>278</v>
      </c>
      <c r="T15" s="24">
        <v>2</v>
      </c>
      <c r="U15" s="24">
        <v>0</v>
      </c>
      <c r="V15" s="27">
        <f t="shared" si="0"/>
        <v>0</v>
      </c>
      <c r="W15" s="22"/>
      <c r="X15" s="51" t="s">
        <v>361</v>
      </c>
      <c r="Y15" t="s">
        <v>355</v>
      </c>
      <c r="AC15" t="s">
        <v>548</v>
      </c>
      <c r="AD15">
        <v>0.25</v>
      </c>
      <c r="AE15">
        <v>0.03</v>
      </c>
      <c r="AF15">
        <v>0.12</v>
      </c>
      <c r="AG15" t="s">
        <v>475</v>
      </c>
      <c r="AM15" t="s">
        <v>287</v>
      </c>
      <c r="AN15" t="s">
        <v>287</v>
      </c>
      <c r="AO15">
        <v>22</v>
      </c>
      <c r="AP15">
        <v>9</v>
      </c>
      <c r="AQ15">
        <v>0.40909090909090912</v>
      </c>
    </row>
    <row r="16" spans="1:43" ht="15" customHeight="1" x14ac:dyDescent="0.25">
      <c r="A16" s="10" t="s">
        <v>479</v>
      </c>
      <c r="B16" s="4">
        <v>40000000</v>
      </c>
      <c r="C16" s="4">
        <v>0</v>
      </c>
      <c r="D16" s="4">
        <v>3856954</v>
      </c>
      <c r="E16" s="4">
        <v>36143046</v>
      </c>
      <c r="F16" s="4">
        <v>3856954</v>
      </c>
      <c r="G16" s="7">
        <v>0</v>
      </c>
      <c r="H16" s="4">
        <v>3856954</v>
      </c>
      <c r="I16" s="4">
        <v>3856954</v>
      </c>
      <c r="P16" s="21" t="s">
        <v>261</v>
      </c>
      <c r="Q16" s="22" t="s">
        <v>551</v>
      </c>
      <c r="R16" s="23" t="s">
        <v>277</v>
      </c>
      <c r="S16" s="23" t="s">
        <v>541</v>
      </c>
      <c r="T16" s="24">
        <v>2</v>
      </c>
      <c r="U16" s="24">
        <v>0</v>
      </c>
      <c r="V16" s="27">
        <f t="shared" si="0"/>
        <v>0</v>
      </c>
      <c r="W16" s="22"/>
      <c r="X16" s="51" t="s">
        <v>361</v>
      </c>
      <c r="Y16" t="s">
        <v>355</v>
      </c>
      <c r="AC16" t="s">
        <v>547</v>
      </c>
      <c r="AD16">
        <v>2</v>
      </c>
      <c r="AE16">
        <v>0</v>
      </c>
      <c r="AF16">
        <v>0</v>
      </c>
      <c r="AG16" t="s">
        <v>355</v>
      </c>
      <c r="AM16" t="s">
        <v>289</v>
      </c>
      <c r="AN16" t="s">
        <v>290</v>
      </c>
      <c r="AO16">
        <v>120000</v>
      </c>
      <c r="AP16">
        <v>2241</v>
      </c>
      <c r="AQ16">
        <v>1.8675000000000001E-2</v>
      </c>
    </row>
    <row r="17" spans="1:43" ht="15" customHeight="1" x14ac:dyDescent="0.25">
      <c r="A17" s="9" t="s">
        <v>51</v>
      </c>
      <c r="B17" s="4">
        <v>242000000</v>
      </c>
      <c r="C17" s="4">
        <v>0</v>
      </c>
      <c r="D17" s="4">
        <v>91613008</v>
      </c>
      <c r="E17" s="4">
        <v>150386992</v>
      </c>
      <c r="F17" s="4">
        <v>89719914</v>
      </c>
      <c r="G17" s="7">
        <v>1893094</v>
      </c>
      <c r="H17" s="4">
        <v>85583686.670000002</v>
      </c>
      <c r="I17" s="4">
        <v>85583686.670000002</v>
      </c>
      <c r="P17" s="21" t="s">
        <v>261</v>
      </c>
      <c r="Q17" s="22" t="s">
        <v>551</v>
      </c>
      <c r="R17" s="23" t="s">
        <v>304</v>
      </c>
      <c r="S17" s="23" t="s">
        <v>305</v>
      </c>
      <c r="T17" s="24">
        <v>1</v>
      </c>
      <c r="U17" s="24">
        <v>0</v>
      </c>
      <c r="V17" s="27">
        <f t="shared" si="0"/>
        <v>0</v>
      </c>
      <c r="W17" s="22"/>
      <c r="X17" s="51" t="s">
        <v>361</v>
      </c>
      <c r="Y17" t="s">
        <v>355</v>
      </c>
      <c r="AC17" t="s">
        <v>543</v>
      </c>
      <c r="AD17">
        <v>1</v>
      </c>
      <c r="AE17">
        <v>0.16250000000000001</v>
      </c>
      <c r="AF17">
        <v>0.16250000000000001</v>
      </c>
      <c r="AG17" t="s">
        <v>475</v>
      </c>
      <c r="AM17" t="s">
        <v>291</v>
      </c>
      <c r="AN17" t="s">
        <v>292</v>
      </c>
      <c r="AO17">
        <v>28</v>
      </c>
      <c r="AP17">
        <v>6</v>
      </c>
      <c r="AQ17">
        <v>0.21429999999999999</v>
      </c>
    </row>
    <row r="18" spans="1:43" ht="15" customHeight="1" x14ac:dyDescent="0.25">
      <c r="A18" s="10" t="s">
        <v>478</v>
      </c>
      <c r="B18" s="4">
        <v>242000000</v>
      </c>
      <c r="C18" s="4">
        <v>0</v>
      </c>
      <c r="D18" s="4">
        <v>91613008</v>
      </c>
      <c r="E18" s="4">
        <v>150386992</v>
      </c>
      <c r="F18" s="4">
        <v>89719914</v>
      </c>
      <c r="G18" s="7">
        <v>1893094</v>
      </c>
      <c r="H18" s="4">
        <v>85583686.670000002</v>
      </c>
      <c r="I18" s="4">
        <v>85583686.670000002</v>
      </c>
      <c r="P18" s="21" t="s">
        <v>261</v>
      </c>
      <c r="Q18" s="22" t="s">
        <v>551</v>
      </c>
      <c r="R18" s="23" t="s">
        <v>298</v>
      </c>
      <c r="S18" s="23" t="s">
        <v>299</v>
      </c>
      <c r="T18" s="24">
        <v>677</v>
      </c>
      <c r="U18" s="24">
        <v>0</v>
      </c>
      <c r="V18" s="27">
        <f t="shared" si="0"/>
        <v>0</v>
      </c>
      <c r="W18" s="22"/>
      <c r="X18" s="51" t="s">
        <v>362</v>
      </c>
      <c r="Y18" t="s">
        <v>355</v>
      </c>
      <c r="AC18" t="s">
        <v>544</v>
      </c>
      <c r="AD18">
        <v>0.9</v>
      </c>
      <c r="AE18">
        <v>0.1</v>
      </c>
      <c r="AF18">
        <v>0.11111111111111112</v>
      </c>
      <c r="AG18" t="s">
        <v>475</v>
      </c>
      <c r="AM18" t="s">
        <v>293</v>
      </c>
      <c r="AN18" t="s">
        <v>539</v>
      </c>
      <c r="AO18">
        <v>11</v>
      </c>
      <c r="AP18">
        <v>1</v>
      </c>
      <c r="AQ18">
        <v>9.0909090909090912E-2</v>
      </c>
    </row>
    <row r="19" spans="1:43" ht="15" customHeight="1" x14ac:dyDescent="0.25">
      <c r="A19" s="9" t="s">
        <v>53</v>
      </c>
      <c r="B19" s="4">
        <v>700000000</v>
      </c>
      <c r="C19" s="4">
        <v>0</v>
      </c>
      <c r="D19" s="4">
        <v>15035956.550000001</v>
      </c>
      <c r="E19" s="4">
        <v>684964043.45000005</v>
      </c>
      <c r="F19" s="4">
        <v>15035956.550000001</v>
      </c>
      <c r="G19" s="7">
        <v>0</v>
      </c>
      <c r="H19" s="4">
        <v>15035956.550000001</v>
      </c>
      <c r="I19" s="4">
        <v>15035956.550000001</v>
      </c>
      <c r="P19" s="28" t="s">
        <v>330</v>
      </c>
      <c r="Q19" s="22" t="s">
        <v>551</v>
      </c>
      <c r="R19" s="23"/>
      <c r="S19" s="23" t="s">
        <v>542</v>
      </c>
      <c r="T19" s="24">
        <v>10</v>
      </c>
      <c r="U19" s="24">
        <v>2</v>
      </c>
      <c r="V19" s="27">
        <f t="shared" si="0"/>
        <v>0.2</v>
      </c>
      <c r="W19" s="22"/>
      <c r="X19" s="51" t="s">
        <v>363</v>
      </c>
      <c r="Y19" t="s">
        <v>355</v>
      </c>
      <c r="AC19" t="s">
        <v>534</v>
      </c>
      <c r="AD19">
        <v>25</v>
      </c>
      <c r="AE19">
        <v>0.17499999999999999</v>
      </c>
      <c r="AF19">
        <v>0.7</v>
      </c>
      <c r="AG19" t="s">
        <v>355</v>
      </c>
      <c r="AM19" t="s">
        <v>295</v>
      </c>
      <c r="AN19" t="s">
        <v>296</v>
      </c>
      <c r="AO19">
        <v>8078</v>
      </c>
      <c r="AP19">
        <v>110</v>
      </c>
      <c r="AQ19">
        <v>1.3599999999999999E-2</v>
      </c>
    </row>
    <row r="20" spans="1:43" ht="15" customHeight="1" x14ac:dyDescent="0.25">
      <c r="A20" s="10" t="s">
        <v>479</v>
      </c>
      <c r="B20" s="4">
        <v>700000000</v>
      </c>
      <c r="C20" s="4">
        <v>0</v>
      </c>
      <c r="D20" s="4">
        <v>15035956.550000001</v>
      </c>
      <c r="E20" s="4">
        <v>684964043.45000005</v>
      </c>
      <c r="F20" s="4">
        <v>15035956.550000001</v>
      </c>
      <c r="G20" s="7">
        <v>0</v>
      </c>
      <c r="H20" s="4">
        <v>15035956.550000001</v>
      </c>
      <c r="I20" s="4">
        <v>15035956.550000001</v>
      </c>
      <c r="P20" s="28" t="s">
        <v>330</v>
      </c>
      <c r="Q20" s="22" t="s">
        <v>551</v>
      </c>
      <c r="R20" s="23"/>
      <c r="S20" s="23" t="s">
        <v>334</v>
      </c>
      <c r="T20" s="24">
        <v>30</v>
      </c>
      <c r="U20" s="24">
        <v>0</v>
      </c>
      <c r="V20" s="27">
        <f t="shared" si="0"/>
        <v>0</v>
      </c>
      <c r="W20" s="22"/>
      <c r="X20" s="51" t="s">
        <v>361</v>
      </c>
      <c r="Y20" t="s">
        <v>355</v>
      </c>
      <c r="AC20" t="s">
        <v>549</v>
      </c>
      <c r="AD20">
        <v>0.9</v>
      </c>
      <c r="AE20">
        <v>0</v>
      </c>
      <c r="AF20">
        <v>0</v>
      </c>
      <c r="AG20" t="s">
        <v>475</v>
      </c>
      <c r="AM20" t="s">
        <v>298</v>
      </c>
      <c r="AN20" t="s">
        <v>299</v>
      </c>
      <c r="AO20">
        <v>677</v>
      </c>
      <c r="AP20">
        <v>0</v>
      </c>
      <c r="AQ20">
        <v>0</v>
      </c>
    </row>
    <row r="21" spans="1:43" ht="15" customHeight="1" x14ac:dyDescent="0.25">
      <c r="A21" s="8" t="s">
        <v>250</v>
      </c>
      <c r="B21" s="4">
        <v>1140000000</v>
      </c>
      <c r="C21" s="4">
        <v>0</v>
      </c>
      <c r="D21" s="4">
        <v>491803928.63</v>
      </c>
      <c r="E21" s="4">
        <v>648196071.37</v>
      </c>
      <c r="F21" s="4">
        <v>484120378.63</v>
      </c>
      <c r="G21" s="7">
        <v>7683550</v>
      </c>
      <c r="H21" s="4">
        <v>483415358.63</v>
      </c>
      <c r="I21" s="4">
        <v>483415358.63</v>
      </c>
      <c r="P21" s="28" t="s">
        <v>330</v>
      </c>
      <c r="Q21" s="22" t="s">
        <v>551</v>
      </c>
      <c r="R21" s="23"/>
      <c r="S21" s="23" t="s">
        <v>543</v>
      </c>
      <c r="T21" s="27">
        <v>1</v>
      </c>
      <c r="U21" s="29">
        <v>0.16250000000000001</v>
      </c>
      <c r="V21" s="29">
        <f t="shared" si="0"/>
        <v>0.16250000000000001</v>
      </c>
      <c r="W21" s="22"/>
      <c r="X21" s="51" t="s">
        <v>109</v>
      </c>
      <c r="Y21" t="s">
        <v>475</v>
      </c>
      <c r="AC21" t="s">
        <v>529</v>
      </c>
      <c r="AD21">
        <v>1</v>
      </c>
      <c r="AE21">
        <v>0.2</v>
      </c>
      <c r="AF21">
        <v>0.2</v>
      </c>
      <c r="AG21" t="s">
        <v>475</v>
      </c>
      <c r="AM21" t="s">
        <v>300</v>
      </c>
      <c r="AN21" t="s">
        <v>538</v>
      </c>
      <c r="AO21">
        <v>1</v>
      </c>
      <c r="AP21">
        <v>0.2</v>
      </c>
      <c r="AQ21">
        <v>0.2</v>
      </c>
    </row>
    <row r="22" spans="1:43" ht="15" customHeight="1" x14ac:dyDescent="0.25">
      <c r="A22" s="9" t="s">
        <v>59</v>
      </c>
      <c r="B22" s="4">
        <v>272000000</v>
      </c>
      <c r="C22" s="4">
        <v>0</v>
      </c>
      <c r="D22" s="4">
        <v>0</v>
      </c>
      <c r="E22" s="4">
        <v>272000000</v>
      </c>
      <c r="F22" s="4">
        <v>0</v>
      </c>
      <c r="G22" s="7">
        <v>0</v>
      </c>
      <c r="H22" s="4">
        <v>0</v>
      </c>
      <c r="I22" s="4">
        <v>0</v>
      </c>
      <c r="P22" s="28" t="s">
        <v>330</v>
      </c>
      <c r="Q22" s="22" t="s">
        <v>551</v>
      </c>
      <c r="R22" s="23"/>
      <c r="S22" s="23" t="s">
        <v>335</v>
      </c>
      <c r="T22" s="24">
        <v>2</v>
      </c>
      <c r="U22" s="24">
        <v>0</v>
      </c>
      <c r="V22" s="27">
        <f t="shared" si="0"/>
        <v>0</v>
      </c>
      <c r="W22" s="22"/>
      <c r="X22" s="51" t="s">
        <v>363</v>
      </c>
      <c r="Y22" t="s">
        <v>355</v>
      </c>
      <c r="AC22" t="s">
        <v>335</v>
      </c>
      <c r="AD22">
        <v>2</v>
      </c>
      <c r="AE22">
        <v>0</v>
      </c>
      <c r="AF22">
        <v>0</v>
      </c>
      <c r="AG22" t="s">
        <v>355</v>
      </c>
      <c r="AM22" t="s">
        <v>302</v>
      </c>
      <c r="AN22" t="s">
        <v>303</v>
      </c>
      <c r="AO22">
        <v>1</v>
      </c>
      <c r="AP22">
        <v>0.09</v>
      </c>
      <c r="AQ22">
        <v>0.09</v>
      </c>
    </row>
    <row r="23" spans="1:43" ht="15" customHeight="1" x14ac:dyDescent="0.25">
      <c r="A23" s="10" t="s">
        <v>479</v>
      </c>
      <c r="B23" s="4">
        <v>272000000</v>
      </c>
      <c r="C23" s="4">
        <v>0</v>
      </c>
      <c r="D23" s="4">
        <v>0</v>
      </c>
      <c r="E23" s="4">
        <v>272000000</v>
      </c>
      <c r="F23" s="4">
        <v>0</v>
      </c>
      <c r="G23" s="7">
        <v>0</v>
      </c>
      <c r="H23" s="4">
        <v>0</v>
      </c>
      <c r="I23" s="4">
        <v>0</v>
      </c>
      <c r="P23" s="28" t="s">
        <v>330</v>
      </c>
      <c r="Q23" s="22" t="s">
        <v>551</v>
      </c>
      <c r="R23" s="23"/>
      <c r="S23" s="23" t="s">
        <v>336</v>
      </c>
      <c r="T23" s="24">
        <v>20</v>
      </c>
      <c r="U23" s="24">
        <v>0</v>
      </c>
      <c r="V23" s="27">
        <f t="shared" si="0"/>
        <v>0</v>
      </c>
      <c r="W23" s="22"/>
      <c r="X23" s="51" t="s">
        <v>364</v>
      </c>
      <c r="Y23" t="s">
        <v>355</v>
      </c>
      <c r="AC23" t="s">
        <v>530</v>
      </c>
      <c r="AD23">
        <v>1</v>
      </c>
      <c r="AE23">
        <v>0.3</v>
      </c>
      <c r="AF23">
        <v>0.3</v>
      </c>
      <c r="AG23" t="s">
        <v>355</v>
      </c>
      <c r="AM23" t="s">
        <v>304</v>
      </c>
      <c r="AN23" t="s">
        <v>305</v>
      </c>
      <c r="AO23">
        <v>1</v>
      </c>
      <c r="AP23">
        <v>0</v>
      </c>
      <c r="AQ23">
        <v>0</v>
      </c>
    </row>
    <row r="24" spans="1:43" ht="15" customHeight="1" x14ac:dyDescent="0.25">
      <c r="A24" s="9" t="s">
        <v>57</v>
      </c>
      <c r="B24" s="4">
        <v>868000000</v>
      </c>
      <c r="C24" s="4">
        <v>0</v>
      </c>
      <c r="D24" s="4">
        <v>491803928.63</v>
      </c>
      <c r="E24" s="4">
        <v>376196071.37</v>
      </c>
      <c r="F24" s="4">
        <v>484120378.63</v>
      </c>
      <c r="G24" s="7">
        <v>7683550</v>
      </c>
      <c r="H24" s="4">
        <v>483415358.63</v>
      </c>
      <c r="I24" s="4">
        <v>483415358.63</v>
      </c>
      <c r="P24" s="28" t="s">
        <v>330</v>
      </c>
      <c r="Q24" s="22" t="s">
        <v>551</v>
      </c>
      <c r="R24" s="23"/>
      <c r="S24" s="23" t="s">
        <v>544</v>
      </c>
      <c r="T24" s="27">
        <v>0.9</v>
      </c>
      <c r="U24" s="27">
        <v>0.1</v>
      </c>
      <c r="V24" s="29">
        <f t="shared" si="0"/>
        <v>0.11111111111111112</v>
      </c>
      <c r="W24" s="22"/>
      <c r="X24" s="51" t="s">
        <v>361</v>
      </c>
      <c r="Y24" t="s">
        <v>475</v>
      </c>
      <c r="AC24" t="s">
        <v>336</v>
      </c>
      <c r="AD24">
        <v>20</v>
      </c>
      <c r="AE24">
        <v>0</v>
      </c>
      <c r="AF24">
        <v>0</v>
      </c>
      <c r="AG24" t="s">
        <v>355</v>
      </c>
      <c r="AM24" t="s">
        <v>306</v>
      </c>
      <c r="AN24" t="s">
        <v>307</v>
      </c>
      <c r="AO24">
        <v>3050000</v>
      </c>
      <c r="AP24">
        <v>590400</v>
      </c>
      <c r="AQ24">
        <v>0.19357377049180327</v>
      </c>
    </row>
    <row r="25" spans="1:43" ht="15" customHeight="1" x14ac:dyDescent="0.25">
      <c r="A25" s="10" t="s">
        <v>478</v>
      </c>
      <c r="B25" s="4">
        <v>413000000</v>
      </c>
      <c r="C25" s="4">
        <v>0</v>
      </c>
      <c r="D25" s="4">
        <v>315226226</v>
      </c>
      <c r="E25" s="4">
        <v>97773774</v>
      </c>
      <c r="F25" s="4">
        <v>309123676</v>
      </c>
      <c r="G25" s="7">
        <v>6102550</v>
      </c>
      <c r="H25" s="4">
        <v>309123676</v>
      </c>
      <c r="I25" s="4">
        <v>309123676</v>
      </c>
      <c r="P25" s="28" t="s">
        <v>330</v>
      </c>
      <c r="Q25" s="22" t="s">
        <v>551</v>
      </c>
      <c r="R25" s="23"/>
      <c r="S25" s="23" t="s">
        <v>545</v>
      </c>
      <c r="T25" s="24">
        <v>5</v>
      </c>
      <c r="U25" s="24">
        <v>5</v>
      </c>
      <c r="V25" s="27">
        <f t="shared" si="0"/>
        <v>1</v>
      </c>
      <c r="W25" s="22"/>
      <c r="X25" s="51" t="s">
        <v>360</v>
      </c>
      <c r="Y25" t="s">
        <v>355</v>
      </c>
      <c r="AC25" t="s">
        <v>546</v>
      </c>
      <c r="AD25">
        <v>22</v>
      </c>
      <c r="AE25">
        <v>9</v>
      </c>
      <c r="AF25">
        <v>0.40909090909090912</v>
      </c>
      <c r="AG25" t="s">
        <v>355</v>
      </c>
      <c r="AM25" t="s">
        <v>309</v>
      </c>
      <c r="AN25" t="s">
        <v>532</v>
      </c>
      <c r="AO25">
        <v>283000</v>
      </c>
      <c r="AP25">
        <v>0</v>
      </c>
      <c r="AQ25">
        <v>0</v>
      </c>
    </row>
    <row r="26" spans="1:43" ht="15" customHeight="1" x14ac:dyDescent="0.25">
      <c r="A26" s="10" t="s">
        <v>479</v>
      </c>
      <c r="B26" s="4">
        <v>455000000</v>
      </c>
      <c r="C26" s="4">
        <v>0</v>
      </c>
      <c r="D26" s="4">
        <v>176577702.63</v>
      </c>
      <c r="E26" s="4">
        <v>278422297.37</v>
      </c>
      <c r="F26" s="4">
        <v>174996702.63</v>
      </c>
      <c r="G26" s="7">
        <v>1581000</v>
      </c>
      <c r="H26" s="4">
        <v>174291682.63</v>
      </c>
      <c r="I26" s="4">
        <v>174291682.63</v>
      </c>
      <c r="P26" s="28" t="s">
        <v>330</v>
      </c>
      <c r="Q26" s="22" t="s">
        <v>551</v>
      </c>
      <c r="R26" s="23"/>
      <c r="S26" s="23" t="s">
        <v>527</v>
      </c>
      <c r="T26" s="24">
        <v>8000</v>
      </c>
      <c r="U26" s="64">
        <v>2980</v>
      </c>
      <c r="V26" s="29">
        <f t="shared" si="0"/>
        <v>0.3725</v>
      </c>
      <c r="W26" s="22"/>
      <c r="X26" s="51" t="s">
        <v>360</v>
      </c>
      <c r="Y26" t="s">
        <v>355</v>
      </c>
      <c r="AM26" t="s">
        <v>309</v>
      </c>
      <c r="AN26" t="s">
        <v>533</v>
      </c>
      <c r="AO26">
        <v>5000000</v>
      </c>
      <c r="AP26">
        <v>101437.34</v>
      </c>
      <c r="AQ26">
        <v>2.0299999999999999E-2</v>
      </c>
    </row>
    <row r="27" spans="1:43" ht="15" customHeight="1" x14ac:dyDescent="0.25">
      <c r="A27" s="6" t="s">
        <v>110</v>
      </c>
      <c r="B27" s="4"/>
      <c r="C27" s="4"/>
      <c r="D27" s="4"/>
      <c r="E27" s="4"/>
      <c r="F27" s="4"/>
      <c r="G27" s="7"/>
      <c r="H27" s="4"/>
      <c r="I27" s="4"/>
      <c r="P27" s="28" t="s">
        <v>330</v>
      </c>
      <c r="Q27" s="22" t="s">
        <v>551</v>
      </c>
      <c r="R27" s="23"/>
      <c r="S27" s="23" t="s">
        <v>337</v>
      </c>
      <c r="T27" s="24">
        <v>1</v>
      </c>
      <c r="U27" s="24">
        <v>0</v>
      </c>
      <c r="V27" s="66">
        <f t="shared" si="0"/>
        <v>0</v>
      </c>
      <c r="W27" s="22"/>
      <c r="X27" s="51" t="s">
        <v>365</v>
      </c>
      <c r="Y27" t="s">
        <v>355</v>
      </c>
      <c r="AM27" t="s">
        <v>309</v>
      </c>
      <c r="AN27" t="s">
        <v>310</v>
      </c>
      <c r="AO27">
        <v>5000000</v>
      </c>
      <c r="AP27">
        <v>244705.47</v>
      </c>
      <c r="AQ27">
        <v>4.8899999999999999E-2</v>
      </c>
    </row>
    <row r="28" spans="1:43" ht="15" customHeight="1" x14ac:dyDescent="0.25">
      <c r="A28" s="8" t="s">
        <v>107</v>
      </c>
      <c r="B28" s="4">
        <v>5000000000</v>
      </c>
      <c r="C28" s="4">
        <v>0</v>
      </c>
      <c r="D28" s="4">
        <v>1750918965.5</v>
      </c>
      <c r="E28" s="4">
        <v>3249081034.5</v>
      </c>
      <c r="F28" s="4">
        <v>1030333975</v>
      </c>
      <c r="G28" s="7">
        <v>720584990.5</v>
      </c>
      <c r="H28" s="4">
        <v>197169945</v>
      </c>
      <c r="I28" s="4">
        <v>197169945</v>
      </c>
      <c r="P28" s="21" t="s">
        <v>261</v>
      </c>
      <c r="Q28" s="22" t="s">
        <v>284</v>
      </c>
      <c r="R28" s="23" t="s">
        <v>286</v>
      </c>
      <c r="S28" s="23" t="s">
        <v>286</v>
      </c>
      <c r="T28" s="24">
        <v>2</v>
      </c>
      <c r="U28" s="24">
        <v>0</v>
      </c>
      <c r="V28" s="66">
        <f t="shared" si="0"/>
        <v>0</v>
      </c>
      <c r="W28" s="22"/>
      <c r="X28" s="51" t="s">
        <v>366</v>
      </c>
      <c r="Y28" t="s">
        <v>355</v>
      </c>
      <c r="AM28" t="s">
        <v>309</v>
      </c>
      <c r="AN28" t="s">
        <v>530</v>
      </c>
      <c r="AO28">
        <v>1</v>
      </c>
      <c r="AP28">
        <v>0</v>
      </c>
      <c r="AQ28">
        <v>0</v>
      </c>
    </row>
    <row r="29" spans="1:43" ht="15" customHeight="1" x14ac:dyDescent="0.25">
      <c r="A29" s="9" t="s">
        <v>80</v>
      </c>
      <c r="B29" s="4">
        <v>5000000000</v>
      </c>
      <c r="C29" s="4">
        <v>0</v>
      </c>
      <c r="D29" s="4">
        <v>1750918965.5</v>
      </c>
      <c r="E29" s="4">
        <v>3249081034.5</v>
      </c>
      <c r="F29" s="4">
        <v>1030333975</v>
      </c>
      <c r="G29" s="7">
        <v>720584990.5</v>
      </c>
      <c r="H29" s="4">
        <v>197169945</v>
      </c>
      <c r="I29" s="4">
        <v>197169945</v>
      </c>
      <c r="P29" s="21" t="s">
        <v>261</v>
      </c>
      <c r="Q29" s="22" t="s">
        <v>284</v>
      </c>
      <c r="R29" s="23" t="s">
        <v>285</v>
      </c>
      <c r="S29" s="23" t="s">
        <v>285</v>
      </c>
      <c r="T29" s="24">
        <v>2</v>
      </c>
      <c r="U29" s="24">
        <v>0</v>
      </c>
      <c r="V29" s="66">
        <f t="shared" si="0"/>
        <v>0</v>
      </c>
      <c r="W29" s="22"/>
      <c r="X29" s="51" t="s">
        <v>366</v>
      </c>
      <c r="Y29" t="s">
        <v>355</v>
      </c>
      <c r="AM29" t="s">
        <v>311</v>
      </c>
      <c r="AN29" t="s">
        <v>316</v>
      </c>
      <c r="AO29">
        <v>1000684</v>
      </c>
      <c r="AP29">
        <v>133742</v>
      </c>
      <c r="AQ29">
        <v>0.1336</v>
      </c>
    </row>
    <row r="30" spans="1:43" ht="15" customHeight="1" x14ac:dyDescent="0.25">
      <c r="A30" s="10" t="s">
        <v>478</v>
      </c>
      <c r="B30" s="4">
        <v>2500000000</v>
      </c>
      <c r="C30" s="4">
        <v>0</v>
      </c>
      <c r="D30" s="4">
        <v>1608543264.5</v>
      </c>
      <c r="E30" s="4">
        <v>891456735.5</v>
      </c>
      <c r="F30" s="4">
        <v>887958274</v>
      </c>
      <c r="G30" s="7">
        <v>720584990.5</v>
      </c>
      <c r="H30" s="4">
        <v>197169945</v>
      </c>
      <c r="I30" s="4">
        <v>197169945</v>
      </c>
      <c r="P30" s="21" t="s">
        <v>261</v>
      </c>
      <c r="Q30" s="22" t="s">
        <v>284</v>
      </c>
      <c r="R30" s="23" t="s">
        <v>287</v>
      </c>
      <c r="S30" s="23" t="s">
        <v>287</v>
      </c>
      <c r="T30" s="24">
        <v>22</v>
      </c>
      <c r="U30" s="65">
        <v>9</v>
      </c>
      <c r="V30" s="67">
        <f t="shared" si="0"/>
        <v>0.40909090909090912</v>
      </c>
      <c r="W30" s="22"/>
      <c r="X30" s="51" t="s">
        <v>366</v>
      </c>
      <c r="Y30" t="s">
        <v>355</v>
      </c>
      <c r="AM30" t="s">
        <v>311</v>
      </c>
      <c r="AN30" t="s">
        <v>312</v>
      </c>
      <c r="AO30">
        <v>2</v>
      </c>
      <c r="AP30">
        <v>2</v>
      </c>
      <c r="AQ30">
        <v>0.4</v>
      </c>
    </row>
    <row r="31" spans="1:43" ht="15" customHeight="1" x14ac:dyDescent="0.25">
      <c r="A31" s="10" t="s">
        <v>479</v>
      </c>
      <c r="B31" s="4">
        <v>2500000000</v>
      </c>
      <c r="C31" s="4">
        <v>0</v>
      </c>
      <c r="D31" s="4">
        <v>142375701</v>
      </c>
      <c r="E31" s="4">
        <v>2357624299</v>
      </c>
      <c r="F31" s="4">
        <v>142375701</v>
      </c>
      <c r="G31" s="7">
        <v>0</v>
      </c>
      <c r="H31" s="4">
        <v>0</v>
      </c>
      <c r="I31" s="4">
        <v>0</v>
      </c>
      <c r="P31" s="28" t="s">
        <v>330</v>
      </c>
      <c r="Q31" s="22" t="s">
        <v>284</v>
      </c>
      <c r="R31" s="23"/>
      <c r="S31" s="23" t="s">
        <v>525</v>
      </c>
      <c r="T31" s="24">
        <v>2</v>
      </c>
      <c r="U31" s="24">
        <v>0</v>
      </c>
      <c r="V31" s="66">
        <f t="shared" si="0"/>
        <v>0</v>
      </c>
      <c r="W31" s="22"/>
      <c r="X31" s="51" t="s">
        <v>366</v>
      </c>
      <c r="Y31" t="s">
        <v>355</v>
      </c>
      <c r="AM31" t="s">
        <v>311</v>
      </c>
      <c r="AN31" t="s">
        <v>314</v>
      </c>
      <c r="AO31">
        <v>14037</v>
      </c>
      <c r="AP31">
        <v>0</v>
      </c>
      <c r="AQ31">
        <v>0</v>
      </c>
    </row>
    <row r="32" spans="1:43" ht="15" customHeight="1" x14ac:dyDescent="0.25">
      <c r="A32" s="8" t="s">
        <v>109</v>
      </c>
      <c r="B32" s="4">
        <v>820000000</v>
      </c>
      <c r="C32" s="4">
        <v>0</v>
      </c>
      <c r="D32" s="4">
        <v>605772559</v>
      </c>
      <c r="E32" s="4">
        <v>214227441</v>
      </c>
      <c r="F32" s="4">
        <v>604389267</v>
      </c>
      <c r="G32" s="7">
        <v>1383292</v>
      </c>
      <c r="H32" s="4">
        <v>254388649</v>
      </c>
      <c r="I32" s="4">
        <v>235735273</v>
      </c>
      <c r="P32" s="28" t="s">
        <v>330</v>
      </c>
      <c r="Q32" s="22" t="s">
        <v>284</v>
      </c>
      <c r="R32" s="23"/>
      <c r="S32" s="23" t="s">
        <v>546</v>
      </c>
      <c r="T32" s="24">
        <v>22</v>
      </c>
      <c r="U32" s="65">
        <v>9</v>
      </c>
      <c r="V32" s="67">
        <f t="shared" si="0"/>
        <v>0.40909090909090912</v>
      </c>
      <c r="W32" s="22"/>
      <c r="X32" s="51" t="s">
        <v>366</v>
      </c>
      <c r="Y32" t="s">
        <v>355</v>
      </c>
      <c r="AM32" t="s">
        <v>311</v>
      </c>
      <c r="AN32" t="s">
        <v>537</v>
      </c>
      <c r="AO32">
        <v>1</v>
      </c>
      <c r="AP32">
        <v>0.3</v>
      </c>
      <c r="AQ32">
        <v>0.3</v>
      </c>
    </row>
    <row r="33" spans="1:43" ht="15" customHeight="1" x14ac:dyDescent="0.25">
      <c r="A33" s="9" t="s">
        <v>91</v>
      </c>
      <c r="B33" s="4">
        <v>820000000</v>
      </c>
      <c r="C33" s="4">
        <v>0</v>
      </c>
      <c r="D33" s="4">
        <v>605772559</v>
      </c>
      <c r="E33" s="4">
        <v>214227441</v>
      </c>
      <c r="F33" s="4">
        <v>604389267</v>
      </c>
      <c r="G33" s="7">
        <v>1383292</v>
      </c>
      <c r="H33" s="4">
        <v>254388649</v>
      </c>
      <c r="I33" s="4">
        <v>235735273</v>
      </c>
      <c r="P33" s="28" t="s">
        <v>330</v>
      </c>
      <c r="Q33" s="22" t="s">
        <v>284</v>
      </c>
      <c r="R33" s="23"/>
      <c r="S33" s="23" t="s">
        <v>547</v>
      </c>
      <c r="T33" s="24">
        <v>2</v>
      </c>
      <c r="U33" s="24">
        <v>0</v>
      </c>
      <c r="V33" s="66">
        <f t="shared" si="0"/>
        <v>0</v>
      </c>
      <c r="W33" s="22"/>
      <c r="X33" s="51" t="s">
        <v>366</v>
      </c>
      <c r="Y33" t="s">
        <v>355</v>
      </c>
      <c r="AM33" t="s">
        <v>311</v>
      </c>
      <c r="AN33" t="s">
        <v>536</v>
      </c>
      <c r="AO33">
        <v>1</v>
      </c>
      <c r="AP33">
        <v>545</v>
      </c>
      <c r="AQ33">
        <v>0.155</v>
      </c>
    </row>
    <row r="34" spans="1:43" ht="15" customHeight="1" x14ac:dyDescent="0.25">
      <c r="A34" s="10" t="s">
        <v>478</v>
      </c>
      <c r="B34" s="4">
        <v>820000000</v>
      </c>
      <c r="C34" s="4">
        <v>0</v>
      </c>
      <c r="D34" s="4">
        <v>605772559</v>
      </c>
      <c r="E34" s="4">
        <v>214227441</v>
      </c>
      <c r="F34" s="4">
        <v>604389267</v>
      </c>
      <c r="G34" s="7">
        <v>1383292</v>
      </c>
      <c r="H34" s="4">
        <v>254388649</v>
      </c>
      <c r="I34" s="4">
        <v>235735273</v>
      </c>
      <c r="P34" s="21" t="s">
        <v>261</v>
      </c>
      <c r="Q34" s="22" t="s">
        <v>274</v>
      </c>
      <c r="R34" s="38" t="s">
        <v>327</v>
      </c>
      <c r="S34" s="23" t="s">
        <v>328</v>
      </c>
      <c r="T34" s="24">
        <v>3</v>
      </c>
      <c r="U34" s="21">
        <v>0.17</v>
      </c>
      <c r="V34" s="25">
        <v>0.17330000000000001</v>
      </c>
      <c r="W34" s="22"/>
      <c r="X34" s="51" t="s">
        <v>109</v>
      </c>
      <c r="Y34" t="s">
        <v>355</v>
      </c>
      <c r="AM34" t="s">
        <v>320</v>
      </c>
      <c r="AN34" t="s">
        <v>321</v>
      </c>
      <c r="AO34">
        <v>200</v>
      </c>
      <c r="AP34">
        <v>0</v>
      </c>
      <c r="AQ34">
        <v>0</v>
      </c>
    </row>
    <row r="35" spans="1:43" ht="15" customHeight="1" x14ac:dyDescent="0.25">
      <c r="A35" s="8" t="s">
        <v>108</v>
      </c>
      <c r="B35" s="4">
        <v>20370000000</v>
      </c>
      <c r="C35" s="4">
        <v>5757000000</v>
      </c>
      <c r="D35" s="4">
        <v>10039941415.380001</v>
      </c>
      <c r="E35" s="4">
        <v>4573058584.6199999</v>
      </c>
      <c r="F35" s="4">
        <v>6710364472.3800001</v>
      </c>
      <c r="G35" s="7">
        <v>3329576943.000001</v>
      </c>
      <c r="H35" s="4">
        <v>2805840968.3200002</v>
      </c>
      <c r="I35" s="4">
        <v>2670043197.3200002</v>
      </c>
      <c r="P35" s="21" t="s">
        <v>261</v>
      </c>
      <c r="Q35" s="22" t="s">
        <v>274</v>
      </c>
      <c r="R35" s="23" t="s">
        <v>275</v>
      </c>
      <c r="S35" s="23" t="s">
        <v>276</v>
      </c>
      <c r="T35" s="24">
        <v>2</v>
      </c>
      <c r="U35" s="21">
        <v>0.25</v>
      </c>
      <c r="V35" s="25">
        <v>0.25</v>
      </c>
      <c r="W35" s="26"/>
      <c r="X35" s="51" t="s">
        <v>109</v>
      </c>
      <c r="Y35" t="s">
        <v>355</v>
      </c>
      <c r="AM35" t="s">
        <v>322</v>
      </c>
      <c r="AN35" t="s">
        <v>326</v>
      </c>
      <c r="AO35">
        <v>32</v>
      </c>
      <c r="AP35">
        <v>0</v>
      </c>
      <c r="AQ35">
        <v>0</v>
      </c>
    </row>
    <row r="36" spans="1:43" ht="15" customHeight="1" x14ac:dyDescent="0.25">
      <c r="A36" s="9" t="s">
        <v>84</v>
      </c>
      <c r="B36" s="4">
        <v>13600000000</v>
      </c>
      <c r="C36" s="4">
        <v>2630000000</v>
      </c>
      <c r="D36" s="4">
        <v>8266953613.8800001</v>
      </c>
      <c r="E36" s="4">
        <v>2703046386.1199999</v>
      </c>
      <c r="F36" s="4">
        <v>5953016261.8800001</v>
      </c>
      <c r="G36" s="7">
        <v>2313937352</v>
      </c>
      <c r="H36" s="4">
        <v>2596227105</v>
      </c>
      <c r="I36" s="4">
        <v>2485919030</v>
      </c>
      <c r="P36" s="28" t="s">
        <v>330</v>
      </c>
      <c r="Q36" s="22" t="s">
        <v>274</v>
      </c>
      <c r="R36" s="23"/>
      <c r="S36" s="23" t="s">
        <v>526</v>
      </c>
      <c r="T36" s="24">
        <v>22</v>
      </c>
      <c r="U36" s="21">
        <v>6</v>
      </c>
      <c r="V36" s="25">
        <v>0.2727</v>
      </c>
      <c r="W36" s="22"/>
      <c r="X36" s="51" t="s">
        <v>109</v>
      </c>
      <c r="Y36" t="s">
        <v>355</v>
      </c>
      <c r="AM36" t="s">
        <v>322</v>
      </c>
      <c r="AN36" t="s">
        <v>325</v>
      </c>
      <c r="AO36">
        <v>12960</v>
      </c>
      <c r="AP36">
        <v>1647</v>
      </c>
      <c r="AQ36">
        <v>0.12709999999999999</v>
      </c>
    </row>
    <row r="37" spans="1:43" ht="15" customHeight="1" x14ac:dyDescent="0.25">
      <c r="A37" s="10" t="s">
        <v>478</v>
      </c>
      <c r="B37" s="4">
        <v>7600000000</v>
      </c>
      <c r="C37" s="4">
        <v>2630000000</v>
      </c>
      <c r="D37" s="4">
        <v>4778221567.8800001</v>
      </c>
      <c r="E37" s="4">
        <v>191778432.12</v>
      </c>
      <c r="F37" s="4">
        <v>3432642304.8800001</v>
      </c>
      <c r="G37" s="7">
        <v>1345579263</v>
      </c>
      <c r="H37" s="4">
        <v>1267076925</v>
      </c>
      <c r="I37" s="4">
        <v>1190484850</v>
      </c>
      <c r="P37" s="28" t="s">
        <v>330</v>
      </c>
      <c r="Q37" s="22" t="s">
        <v>274</v>
      </c>
      <c r="R37" s="23"/>
      <c r="S37" s="23" t="s">
        <v>549</v>
      </c>
      <c r="T37" s="27">
        <v>0.9</v>
      </c>
      <c r="U37" s="25">
        <v>0</v>
      </c>
      <c r="V37" s="25">
        <v>0</v>
      </c>
      <c r="W37" s="22"/>
      <c r="X37" s="51" t="s">
        <v>109</v>
      </c>
      <c r="Y37" t="s">
        <v>475</v>
      </c>
      <c r="AM37" t="s">
        <v>322</v>
      </c>
      <c r="AN37" t="s">
        <v>531</v>
      </c>
      <c r="AO37">
        <v>52</v>
      </c>
      <c r="AP37">
        <v>0</v>
      </c>
      <c r="AQ37">
        <v>0</v>
      </c>
    </row>
    <row r="38" spans="1:43" ht="15" customHeight="1" x14ac:dyDescent="0.25">
      <c r="A38" s="10" t="s">
        <v>479</v>
      </c>
      <c r="B38" s="4">
        <v>6000000000</v>
      </c>
      <c r="C38" s="4">
        <v>0</v>
      </c>
      <c r="D38" s="4">
        <v>3488732046</v>
      </c>
      <c r="E38" s="4">
        <v>2511267954</v>
      </c>
      <c r="F38" s="4">
        <v>2520373957</v>
      </c>
      <c r="G38" s="7">
        <v>968358089</v>
      </c>
      <c r="H38" s="4">
        <v>1329150180</v>
      </c>
      <c r="I38" s="4">
        <v>1295434180</v>
      </c>
      <c r="P38" s="21" t="s">
        <v>261</v>
      </c>
      <c r="Q38" s="22" t="s">
        <v>288</v>
      </c>
      <c r="R38" s="23" t="s">
        <v>289</v>
      </c>
      <c r="S38" s="23" t="s">
        <v>290</v>
      </c>
      <c r="T38" s="30">
        <v>120000</v>
      </c>
      <c r="U38" s="21">
        <v>2241</v>
      </c>
      <c r="V38" s="29">
        <f>U38/T38</f>
        <v>1.8675000000000001E-2</v>
      </c>
      <c r="W38" s="22"/>
      <c r="X38" s="51" t="s">
        <v>358</v>
      </c>
      <c r="Y38" t="s">
        <v>355</v>
      </c>
      <c r="AM38" t="s">
        <v>322</v>
      </c>
      <c r="AN38" t="s">
        <v>530</v>
      </c>
      <c r="AO38">
        <v>1</v>
      </c>
      <c r="AP38">
        <v>0</v>
      </c>
      <c r="AQ38">
        <v>0</v>
      </c>
    </row>
    <row r="39" spans="1:43" ht="15" customHeight="1" x14ac:dyDescent="0.25">
      <c r="A39" s="9" t="s">
        <v>87</v>
      </c>
      <c r="B39" s="4">
        <v>5400000000</v>
      </c>
      <c r="C39" s="4">
        <v>2927000000</v>
      </c>
      <c r="D39" s="4">
        <v>790990748.5</v>
      </c>
      <c r="E39" s="4">
        <v>1682009251.5</v>
      </c>
      <c r="F39" s="4">
        <v>636912601.5</v>
      </c>
      <c r="G39" s="7">
        <v>154078147</v>
      </c>
      <c r="H39" s="4">
        <v>186645383.31999999</v>
      </c>
      <c r="I39" s="4">
        <v>161155687.31999999</v>
      </c>
      <c r="P39" s="21" t="s">
        <v>261</v>
      </c>
      <c r="Q39" s="22" t="s">
        <v>288</v>
      </c>
      <c r="R39" s="23" t="s">
        <v>306</v>
      </c>
      <c r="S39" s="23" t="s">
        <v>307</v>
      </c>
      <c r="T39" s="35">
        <v>3050000</v>
      </c>
      <c r="U39" s="21">
        <v>590400</v>
      </c>
      <c r="V39" s="29">
        <f>U39/T39</f>
        <v>0.19357377049180327</v>
      </c>
      <c r="W39" s="22"/>
      <c r="X39" s="51" t="s">
        <v>358</v>
      </c>
      <c r="Y39" t="s">
        <v>355</v>
      </c>
      <c r="AM39" t="s">
        <v>322</v>
      </c>
      <c r="AN39" t="s">
        <v>323</v>
      </c>
      <c r="AO39">
        <v>20</v>
      </c>
      <c r="AP39">
        <v>0</v>
      </c>
      <c r="AQ39">
        <v>0</v>
      </c>
    </row>
    <row r="40" spans="1:43" ht="15" customHeight="1" x14ac:dyDescent="0.25">
      <c r="A40" s="10" t="s">
        <v>478</v>
      </c>
      <c r="B40" s="4">
        <v>4600000000</v>
      </c>
      <c r="C40" s="4">
        <v>2927000000</v>
      </c>
      <c r="D40" s="4">
        <v>782990748.5</v>
      </c>
      <c r="E40" s="4">
        <v>890009251.5</v>
      </c>
      <c r="F40" s="4">
        <v>635678000.5</v>
      </c>
      <c r="G40" s="7">
        <v>147312748</v>
      </c>
      <c r="H40" s="4">
        <v>185410782.31999999</v>
      </c>
      <c r="I40" s="4">
        <v>159921086.31999999</v>
      </c>
      <c r="P40" s="28" t="s">
        <v>330</v>
      </c>
      <c r="Q40" s="22" t="s">
        <v>288</v>
      </c>
      <c r="R40" s="23"/>
      <c r="S40" s="23" t="s">
        <v>535</v>
      </c>
      <c r="T40" s="24">
        <v>6100000</v>
      </c>
      <c r="U40" s="21">
        <v>0</v>
      </c>
      <c r="V40" s="25">
        <v>0</v>
      </c>
      <c r="W40" s="52"/>
      <c r="X40" s="51" t="s">
        <v>358</v>
      </c>
      <c r="Y40" t="s">
        <v>355</v>
      </c>
      <c r="AM40" t="s">
        <v>322</v>
      </c>
      <c r="AN40" t="s">
        <v>324</v>
      </c>
      <c r="AO40">
        <v>20</v>
      </c>
      <c r="AP40">
        <v>0</v>
      </c>
      <c r="AQ40">
        <v>0</v>
      </c>
    </row>
    <row r="41" spans="1:43" ht="15" customHeight="1" x14ac:dyDescent="0.25">
      <c r="A41" s="10" t="s">
        <v>479</v>
      </c>
      <c r="B41" s="4">
        <v>800000000</v>
      </c>
      <c r="C41" s="4">
        <v>0</v>
      </c>
      <c r="D41" s="4">
        <v>8000000</v>
      </c>
      <c r="E41" s="4">
        <v>792000000</v>
      </c>
      <c r="F41" s="4">
        <v>1234601</v>
      </c>
      <c r="G41" s="7">
        <v>6765399</v>
      </c>
      <c r="H41" s="4">
        <v>1234601</v>
      </c>
      <c r="I41" s="4">
        <v>1234601</v>
      </c>
      <c r="P41" s="28" t="s">
        <v>330</v>
      </c>
      <c r="Q41" s="22" t="s">
        <v>288</v>
      </c>
      <c r="R41" s="23" t="s">
        <v>359</v>
      </c>
      <c r="S41" s="23" t="s">
        <v>331</v>
      </c>
      <c r="T41" s="24">
        <v>45000</v>
      </c>
      <c r="U41" s="21">
        <v>0</v>
      </c>
      <c r="V41" s="25">
        <v>0</v>
      </c>
      <c r="W41" s="31"/>
      <c r="X41" s="51" t="s">
        <v>358</v>
      </c>
      <c r="Y41" t="s">
        <v>355</v>
      </c>
      <c r="AM41" t="s">
        <v>357</v>
      </c>
      <c r="AN41" t="s">
        <v>321</v>
      </c>
      <c r="AO41">
        <v>5012960</v>
      </c>
      <c r="AP41">
        <v>1647</v>
      </c>
      <c r="AQ41">
        <v>2.9999999999999997E-4</v>
      </c>
    </row>
    <row r="42" spans="1:43" ht="15" customHeight="1" x14ac:dyDescent="0.25">
      <c r="A42" s="9" t="s">
        <v>89</v>
      </c>
      <c r="B42" s="4">
        <v>1370000000</v>
      </c>
      <c r="C42" s="4">
        <v>200000000</v>
      </c>
      <c r="D42" s="4">
        <v>981997053</v>
      </c>
      <c r="E42" s="4">
        <v>188002947</v>
      </c>
      <c r="F42" s="4">
        <v>120435609</v>
      </c>
      <c r="G42" s="7">
        <v>861561444</v>
      </c>
      <c r="H42" s="4">
        <v>22968480</v>
      </c>
      <c r="I42" s="4">
        <v>22968480</v>
      </c>
      <c r="P42" s="21" t="s">
        <v>261</v>
      </c>
      <c r="Q42" s="22" t="s">
        <v>267</v>
      </c>
      <c r="R42" s="23" t="s">
        <v>270</v>
      </c>
      <c r="S42" s="23" t="s">
        <v>271</v>
      </c>
      <c r="T42" s="24">
        <v>100</v>
      </c>
      <c r="U42" s="21">
        <v>7</v>
      </c>
      <c r="V42" s="25">
        <v>7.0000000000000007E-2</v>
      </c>
      <c r="W42" s="22"/>
      <c r="X42" s="51" t="s">
        <v>356</v>
      </c>
      <c r="Y42" t="s">
        <v>355</v>
      </c>
      <c r="AM42" t="s">
        <v>327</v>
      </c>
      <c r="AN42" t="s">
        <v>328</v>
      </c>
      <c r="AO42">
        <v>1</v>
      </c>
      <c r="AP42">
        <v>0</v>
      </c>
      <c r="AQ42">
        <v>0</v>
      </c>
    </row>
    <row r="43" spans="1:43" ht="15" customHeight="1" x14ac:dyDescent="0.25">
      <c r="A43" s="10" t="s">
        <v>478</v>
      </c>
      <c r="B43" s="4">
        <v>1370000000</v>
      </c>
      <c r="C43" s="4">
        <v>200000000</v>
      </c>
      <c r="D43" s="4">
        <v>981997053</v>
      </c>
      <c r="E43" s="4">
        <v>188002947</v>
      </c>
      <c r="F43" s="4">
        <v>120435609</v>
      </c>
      <c r="G43" s="7">
        <v>861561444</v>
      </c>
      <c r="H43" s="4">
        <v>22968480</v>
      </c>
      <c r="I43" s="4">
        <v>22968480</v>
      </c>
      <c r="P43" s="21" t="s">
        <v>261</v>
      </c>
      <c r="Q43" s="22" t="s">
        <v>267</v>
      </c>
      <c r="R43" s="23" t="s">
        <v>272</v>
      </c>
      <c r="S43" s="23" t="s">
        <v>273</v>
      </c>
      <c r="T43" s="24">
        <v>2</v>
      </c>
      <c r="U43" s="21">
        <v>0</v>
      </c>
      <c r="V43" s="25">
        <v>0</v>
      </c>
      <c r="W43" s="22"/>
      <c r="X43" s="51" t="s">
        <v>356</v>
      </c>
      <c r="Y43" t="s">
        <v>355</v>
      </c>
      <c r="AM43" t="s">
        <v>327</v>
      </c>
      <c r="AN43" t="s">
        <v>328</v>
      </c>
      <c r="AO43">
        <v>3</v>
      </c>
      <c r="AP43">
        <v>0.17</v>
      </c>
      <c r="AQ43">
        <v>0.17330000000000001</v>
      </c>
    </row>
    <row r="44" spans="1:43" ht="15" customHeight="1" x14ac:dyDescent="0.25">
      <c r="A44" s="8" t="s">
        <v>105</v>
      </c>
      <c r="B44" s="4">
        <v>19000000000</v>
      </c>
      <c r="C44" s="4">
        <v>300000000</v>
      </c>
      <c r="D44" s="4">
        <v>3892521421</v>
      </c>
      <c r="E44" s="4">
        <v>14807478579</v>
      </c>
      <c r="F44" s="4">
        <v>2763970427</v>
      </c>
      <c r="G44" s="7">
        <v>1128550994</v>
      </c>
      <c r="H44" s="4">
        <v>529857508</v>
      </c>
      <c r="I44" s="4">
        <v>484190787</v>
      </c>
      <c r="P44" s="21" t="s">
        <v>261</v>
      </c>
      <c r="Q44" s="22" t="s">
        <v>267</v>
      </c>
      <c r="R44" s="23" t="s">
        <v>268</v>
      </c>
      <c r="S44" s="23" t="s">
        <v>528</v>
      </c>
      <c r="T44" s="24">
        <v>60000</v>
      </c>
      <c r="U44" s="21">
        <v>0</v>
      </c>
      <c r="V44" s="25">
        <v>0</v>
      </c>
      <c r="W44" s="22"/>
      <c r="X44" s="51" t="s">
        <v>356</v>
      </c>
      <c r="Y44" t="s">
        <v>355</v>
      </c>
      <c r="AM44" t="s">
        <v>329</v>
      </c>
      <c r="AN44" t="s">
        <v>540</v>
      </c>
      <c r="AO44">
        <v>0.9</v>
      </c>
      <c r="AP44">
        <v>0.495</v>
      </c>
      <c r="AQ44">
        <v>0.54999999999999993</v>
      </c>
    </row>
    <row r="45" spans="1:43" ht="15" customHeight="1" x14ac:dyDescent="0.25">
      <c r="A45" s="9" t="s">
        <v>72</v>
      </c>
      <c r="B45" s="4">
        <v>19000000000</v>
      </c>
      <c r="C45" s="4">
        <v>300000000</v>
      </c>
      <c r="D45" s="4">
        <v>3892521421</v>
      </c>
      <c r="E45" s="4">
        <v>14807478579</v>
      </c>
      <c r="F45" s="4">
        <v>2763970427</v>
      </c>
      <c r="G45" s="7">
        <v>1128550994</v>
      </c>
      <c r="H45" s="4">
        <v>529857508</v>
      </c>
      <c r="I45" s="4">
        <v>484190787</v>
      </c>
      <c r="P45" s="21" t="s">
        <v>261</v>
      </c>
      <c r="Q45" s="22" t="s">
        <v>267</v>
      </c>
      <c r="R45" s="23" t="s">
        <v>269</v>
      </c>
      <c r="S45" s="23" t="s">
        <v>269</v>
      </c>
      <c r="T45" s="24">
        <v>158</v>
      </c>
      <c r="U45" s="21">
        <v>30</v>
      </c>
      <c r="V45" s="25">
        <v>0.18990000000000001</v>
      </c>
      <c r="W45" s="22"/>
      <c r="X45" s="51" t="s">
        <v>356</v>
      </c>
      <c r="Y45" t="s">
        <v>355</v>
      </c>
    </row>
    <row r="46" spans="1:43" ht="15" customHeight="1" x14ac:dyDescent="0.25">
      <c r="A46" s="10" t="s">
        <v>478</v>
      </c>
      <c r="B46" s="4">
        <v>4000000000</v>
      </c>
      <c r="C46" s="4">
        <v>300000000</v>
      </c>
      <c r="D46" s="4">
        <v>2517362225</v>
      </c>
      <c r="E46" s="4">
        <v>1182637775</v>
      </c>
      <c r="F46" s="4">
        <v>2345756261</v>
      </c>
      <c r="G46" s="7">
        <v>171605964</v>
      </c>
      <c r="H46" s="4">
        <v>422787852</v>
      </c>
      <c r="I46" s="4">
        <v>386826892</v>
      </c>
      <c r="P46" s="21" t="s">
        <v>261</v>
      </c>
      <c r="Q46" s="22" t="s">
        <v>267</v>
      </c>
      <c r="R46" s="23" t="s">
        <v>291</v>
      </c>
      <c r="S46" s="23" t="s">
        <v>292</v>
      </c>
      <c r="T46" s="24">
        <v>28</v>
      </c>
      <c r="U46" s="21">
        <v>6</v>
      </c>
      <c r="V46" s="25">
        <v>0.21429999999999999</v>
      </c>
      <c r="W46" s="22"/>
      <c r="X46" s="51" t="s">
        <v>356</v>
      </c>
      <c r="Y46" t="s">
        <v>355</v>
      </c>
    </row>
    <row r="47" spans="1:43" ht="15" customHeight="1" x14ac:dyDescent="0.25">
      <c r="A47" s="10" t="s">
        <v>479</v>
      </c>
      <c r="B47" s="4">
        <v>15000000000</v>
      </c>
      <c r="C47" s="4">
        <v>0</v>
      </c>
      <c r="D47" s="4">
        <v>1375159196</v>
      </c>
      <c r="E47" s="4">
        <v>13624840804</v>
      </c>
      <c r="F47" s="4">
        <v>418214166</v>
      </c>
      <c r="G47" s="7">
        <v>956945030</v>
      </c>
      <c r="H47" s="4">
        <v>107069656</v>
      </c>
      <c r="I47" s="4">
        <v>97363895</v>
      </c>
      <c r="P47" s="21" t="s">
        <v>261</v>
      </c>
      <c r="Q47" s="22" t="s">
        <v>267</v>
      </c>
      <c r="R47" s="23" t="s">
        <v>279</v>
      </c>
      <c r="S47" s="23" t="s">
        <v>280</v>
      </c>
      <c r="T47" s="24">
        <v>100</v>
      </c>
      <c r="U47" s="21">
        <v>7</v>
      </c>
      <c r="V47" s="25">
        <v>7.0000000000000007E-2</v>
      </c>
      <c r="W47" s="22"/>
      <c r="X47" s="51" t="s">
        <v>356</v>
      </c>
      <c r="Y47" t="s">
        <v>355</v>
      </c>
    </row>
    <row r="48" spans="1:43" ht="15" customHeight="1" x14ac:dyDescent="0.25">
      <c r="A48" s="8" t="s">
        <v>106</v>
      </c>
      <c r="B48" s="4">
        <v>103087415428</v>
      </c>
      <c r="C48" s="4">
        <v>7630000000</v>
      </c>
      <c r="D48" s="4">
        <v>14670692773</v>
      </c>
      <c r="E48" s="4">
        <v>80786722655</v>
      </c>
      <c r="F48" s="4">
        <v>11105949432</v>
      </c>
      <c r="G48" s="7">
        <v>3564743341</v>
      </c>
      <c r="H48" s="4">
        <v>2400976788</v>
      </c>
      <c r="I48" s="4">
        <v>2263949595</v>
      </c>
      <c r="P48" s="21" t="s">
        <v>261</v>
      </c>
      <c r="Q48" s="22" t="s">
        <v>267</v>
      </c>
      <c r="R48" s="23" t="s">
        <v>320</v>
      </c>
      <c r="S48" s="23" t="s">
        <v>321</v>
      </c>
      <c r="T48" s="24">
        <v>200</v>
      </c>
      <c r="U48" s="21">
        <v>0</v>
      </c>
      <c r="V48" s="25">
        <v>0</v>
      </c>
      <c r="W48" s="22"/>
      <c r="X48" s="51" t="s">
        <v>356</v>
      </c>
      <c r="Y48" t="s">
        <v>355</v>
      </c>
    </row>
    <row r="49" spans="1:25" ht="15" customHeight="1" x14ac:dyDescent="0.25">
      <c r="A49" s="9" t="s">
        <v>75</v>
      </c>
      <c r="B49" s="4">
        <v>103087415428</v>
      </c>
      <c r="C49" s="4">
        <v>7630000000</v>
      </c>
      <c r="D49" s="4">
        <v>14670692773</v>
      </c>
      <c r="E49" s="4">
        <v>80786722655</v>
      </c>
      <c r="F49" s="4">
        <v>11105949432</v>
      </c>
      <c r="G49" s="7">
        <v>3564743341</v>
      </c>
      <c r="H49" s="4">
        <v>2400976788</v>
      </c>
      <c r="I49" s="4">
        <v>2263949595</v>
      </c>
      <c r="P49" s="28" t="s">
        <v>330</v>
      </c>
      <c r="Q49" s="22" t="s">
        <v>267</v>
      </c>
      <c r="R49" s="23"/>
      <c r="S49" s="23" t="s">
        <v>529</v>
      </c>
      <c r="T49" s="27">
        <v>1</v>
      </c>
      <c r="U49" s="37">
        <v>0.2</v>
      </c>
      <c r="V49" s="25">
        <v>0.2</v>
      </c>
      <c r="W49" s="22"/>
      <c r="X49" s="51" t="s">
        <v>356</v>
      </c>
      <c r="Y49" t="s">
        <v>475</v>
      </c>
    </row>
    <row r="50" spans="1:25" ht="15" customHeight="1" x14ac:dyDescent="0.25">
      <c r="A50" s="10" t="s">
        <v>478</v>
      </c>
      <c r="B50" s="4">
        <v>7659826508</v>
      </c>
      <c r="C50" s="4">
        <v>0</v>
      </c>
      <c r="D50" s="4">
        <v>7320130020</v>
      </c>
      <c r="E50" s="4">
        <v>339696488</v>
      </c>
      <c r="F50" s="4">
        <v>6769903194</v>
      </c>
      <c r="G50" s="7">
        <v>550226826</v>
      </c>
      <c r="H50" s="4">
        <v>1744011346</v>
      </c>
      <c r="I50" s="4">
        <v>1652279996</v>
      </c>
      <c r="P50" s="21" t="s">
        <v>261</v>
      </c>
      <c r="Q50" s="22" t="s">
        <v>301</v>
      </c>
      <c r="R50" s="23" t="s">
        <v>302</v>
      </c>
      <c r="S50" s="23" t="s">
        <v>303</v>
      </c>
      <c r="T50" s="24">
        <v>1</v>
      </c>
      <c r="U50" s="34">
        <v>0.09</v>
      </c>
      <c r="V50" s="29">
        <f>(U50/T50)</f>
        <v>0.09</v>
      </c>
      <c r="W50" s="22"/>
      <c r="X50" s="51" t="s">
        <v>367</v>
      </c>
      <c r="Y50" t="s">
        <v>355</v>
      </c>
    </row>
    <row r="51" spans="1:25" ht="15" customHeight="1" x14ac:dyDescent="0.25">
      <c r="A51" s="10" t="s">
        <v>479</v>
      </c>
      <c r="B51" s="4">
        <v>31302000000</v>
      </c>
      <c r="C51" s="4">
        <v>0</v>
      </c>
      <c r="D51" s="4">
        <v>4740514216</v>
      </c>
      <c r="E51" s="4">
        <v>26561485784</v>
      </c>
      <c r="F51" s="4">
        <v>2523244607</v>
      </c>
      <c r="G51" s="7">
        <v>2217269609</v>
      </c>
      <c r="H51" s="4">
        <v>245728304</v>
      </c>
      <c r="I51" s="4">
        <v>243134631</v>
      </c>
      <c r="P51" s="21" t="s">
        <v>261</v>
      </c>
      <c r="Q51" s="22" t="s">
        <v>301</v>
      </c>
      <c r="R51" s="23" t="s">
        <v>327</v>
      </c>
      <c r="S51" s="23" t="s">
        <v>328</v>
      </c>
      <c r="T51" s="24">
        <v>1</v>
      </c>
      <c r="U51" s="24">
        <v>0</v>
      </c>
      <c r="V51" s="27">
        <f>(U51/T51)</f>
        <v>0</v>
      </c>
      <c r="W51" s="22"/>
      <c r="X51" s="51" t="s">
        <v>367</v>
      </c>
      <c r="Y51" t="s">
        <v>355</v>
      </c>
    </row>
    <row r="52" spans="1:25" ht="15" customHeight="1" x14ac:dyDescent="0.25">
      <c r="A52" s="10" t="s">
        <v>481</v>
      </c>
      <c r="B52" s="4">
        <v>8000000000</v>
      </c>
      <c r="C52" s="4">
        <v>4000000000</v>
      </c>
      <c r="D52" s="4">
        <v>1977650186</v>
      </c>
      <c r="E52" s="4">
        <v>2022349814</v>
      </c>
      <c r="F52" s="4">
        <v>1292936613</v>
      </c>
      <c r="G52" s="7">
        <v>684713573</v>
      </c>
      <c r="H52" s="4">
        <v>301374329</v>
      </c>
      <c r="I52" s="4">
        <v>272672159</v>
      </c>
      <c r="P52" s="28" t="s">
        <v>330</v>
      </c>
      <c r="Q52" s="22" t="s">
        <v>301</v>
      </c>
      <c r="R52" s="23"/>
      <c r="S52" s="23" t="s">
        <v>548</v>
      </c>
      <c r="T52" s="27">
        <v>0.25</v>
      </c>
      <c r="U52" s="21">
        <v>0.03</v>
      </c>
      <c r="V52" s="27">
        <f>U52/T52</f>
        <v>0.12</v>
      </c>
      <c r="W52" s="22"/>
      <c r="X52" s="51" t="s">
        <v>367</v>
      </c>
      <c r="Y52" t="s">
        <v>475</v>
      </c>
    </row>
    <row r="53" spans="1:25" ht="15" customHeight="1" x14ac:dyDescent="0.25">
      <c r="A53" s="10" t="s">
        <v>480</v>
      </c>
      <c r="B53" s="4">
        <v>56125588920</v>
      </c>
      <c r="C53" s="4">
        <v>3630000000</v>
      </c>
      <c r="D53" s="4">
        <v>632398351</v>
      </c>
      <c r="E53" s="4">
        <v>51863190569</v>
      </c>
      <c r="F53" s="4">
        <v>519865018</v>
      </c>
      <c r="G53" s="7">
        <v>112533333</v>
      </c>
      <c r="H53" s="4">
        <v>109862809</v>
      </c>
      <c r="I53" s="4">
        <v>95862809</v>
      </c>
      <c r="P53" s="21" t="s">
        <v>261</v>
      </c>
      <c r="Q53" s="22" t="s">
        <v>308</v>
      </c>
      <c r="R53" s="23" t="s">
        <v>357</v>
      </c>
      <c r="S53" s="23" t="s">
        <v>321</v>
      </c>
      <c r="T53" s="24">
        <v>5012960</v>
      </c>
      <c r="U53" s="30">
        <v>1647</v>
      </c>
      <c r="V53" s="25">
        <v>2.9999999999999997E-4</v>
      </c>
      <c r="W53" s="22"/>
      <c r="X53" s="51" t="s">
        <v>356</v>
      </c>
      <c r="Y53" t="s">
        <v>355</v>
      </c>
    </row>
    <row r="54" spans="1:25" ht="15" customHeight="1" x14ac:dyDescent="0.25">
      <c r="A54" s="8" t="s">
        <v>104</v>
      </c>
      <c r="B54" s="4">
        <v>17527000000</v>
      </c>
      <c r="C54" s="4">
        <v>4450000000</v>
      </c>
      <c r="D54" s="4">
        <v>8383809624</v>
      </c>
      <c r="E54" s="4">
        <v>4693190376</v>
      </c>
      <c r="F54" s="4">
        <v>5068966031</v>
      </c>
      <c r="G54" s="7">
        <v>3314843593</v>
      </c>
      <c r="H54" s="4">
        <v>547923725</v>
      </c>
      <c r="I54" s="4">
        <v>527534758</v>
      </c>
      <c r="P54" s="21" t="s">
        <v>261</v>
      </c>
      <c r="Q54" s="22" t="s">
        <v>308</v>
      </c>
      <c r="R54" s="23" t="s">
        <v>322</v>
      </c>
      <c r="S54" s="23" t="s">
        <v>530</v>
      </c>
      <c r="T54" s="28">
        <v>1</v>
      </c>
      <c r="U54" s="21">
        <v>0</v>
      </c>
      <c r="V54" s="25">
        <v>0</v>
      </c>
      <c r="W54" s="22"/>
      <c r="X54" s="51" t="s">
        <v>356</v>
      </c>
      <c r="Y54" t="s">
        <v>355</v>
      </c>
    </row>
    <row r="55" spans="1:25" ht="15" customHeight="1" x14ac:dyDescent="0.25">
      <c r="A55" s="9" t="s">
        <v>65</v>
      </c>
      <c r="B55" s="4">
        <v>4565000000</v>
      </c>
      <c r="C55" s="4">
        <v>300000000</v>
      </c>
      <c r="D55" s="4">
        <v>2774421627</v>
      </c>
      <c r="E55" s="4">
        <v>1490578373</v>
      </c>
      <c r="F55" s="4">
        <v>2092446952</v>
      </c>
      <c r="G55" s="7">
        <v>681974675</v>
      </c>
      <c r="H55" s="4">
        <v>242164413</v>
      </c>
      <c r="I55" s="4">
        <v>227863423</v>
      </c>
      <c r="P55" s="21" t="s">
        <v>261</v>
      </c>
      <c r="Q55" s="22" t="s">
        <v>308</v>
      </c>
      <c r="R55" s="23" t="s">
        <v>322</v>
      </c>
      <c r="S55" s="23" t="s">
        <v>531</v>
      </c>
      <c r="T55" s="28">
        <v>52</v>
      </c>
      <c r="U55" s="21">
        <v>0</v>
      </c>
      <c r="V55" s="25">
        <v>0</v>
      </c>
      <c r="W55" s="22"/>
      <c r="X55" s="51" t="s">
        <v>356</v>
      </c>
      <c r="Y55" t="s">
        <v>355</v>
      </c>
    </row>
    <row r="56" spans="1:25" ht="15" customHeight="1" x14ac:dyDescent="0.25">
      <c r="A56" s="10" t="s">
        <v>478</v>
      </c>
      <c r="B56" s="4">
        <v>3500000000</v>
      </c>
      <c r="C56" s="4">
        <v>300000000</v>
      </c>
      <c r="D56" s="4">
        <v>2294784207</v>
      </c>
      <c r="E56" s="4">
        <v>905215793</v>
      </c>
      <c r="F56" s="4">
        <v>2051321916</v>
      </c>
      <c r="G56" s="7">
        <v>243462291</v>
      </c>
      <c r="H56" s="4">
        <v>242164413</v>
      </c>
      <c r="I56" s="4">
        <v>227863423</v>
      </c>
      <c r="P56" s="21" t="s">
        <v>261</v>
      </c>
      <c r="Q56" s="22" t="s">
        <v>308</v>
      </c>
      <c r="R56" s="23" t="s">
        <v>322</v>
      </c>
      <c r="S56" s="23" t="s">
        <v>323</v>
      </c>
      <c r="T56" s="28">
        <v>20</v>
      </c>
      <c r="U56" s="21">
        <v>0</v>
      </c>
      <c r="V56" s="25">
        <v>0</v>
      </c>
      <c r="W56" s="22"/>
      <c r="X56" s="51" t="s">
        <v>356</v>
      </c>
      <c r="Y56" t="s">
        <v>355</v>
      </c>
    </row>
    <row r="57" spans="1:25" ht="15" customHeight="1" x14ac:dyDescent="0.25">
      <c r="A57" s="10" t="s">
        <v>479</v>
      </c>
      <c r="B57" s="4">
        <v>1065000000</v>
      </c>
      <c r="C57" s="4">
        <v>0</v>
      </c>
      <c r="D57" s="4">
        <v>479637420</v>
      </c>
      <c r="E57" s="4">
        <v>585362580</v>
      </c>
      <c r="F57" s="4">
        <v>41125036</v>
      </c>
      <c r="G57" s="7">
        <v>438512384</v>
      </c>
      <c r="H57" s="4">
        <v>0</v>
      </c>
      <c r="I57" s="4">
        <v>0</v>
      </c>
      <c r="P57" s="21" t="s">
        <v>261</v>
      </c>
      <c r="Q57" s="22" t="s">
        <v>308</v>
      </c>
      <c r="R57" s="23" t="s">
        <v>322</v>
      </c>
      <c r="S57" s="23" t="s">
        <v>324</v>
      </c>
      <c r="T57" s="28">
        <v>20</v>
      </c>
      <c r="U57" s="21">
        <v>0</v>
      </c>
      <c r="V57" s="25">
        <v>0</v>
      </c>
      <c r="W57" s="22"/>
      <c r="X57" s="51" t="s">
        <v>356</v>
      </c>
      <c r="Y57" t="s">
        <v>355</v>
      </c>
    </row>
    <row r="58" spans="1:25" ht="15" customHeight="1" x14ac:dyDescent="0.25">
      <c r="A58" s="9" t="s">
        <v>68</v>
      </c>
      <c r="B58" s="4">
        <v>12962000000</v>
      </c>
      <c r="C58" s="4">
        <v>4150000000</v>
      </c>
      <c r="D58" s="4">
        <v>5609387997</v>
      </c>
      <c r="E58" s="4">
        <v>3202612003</v>
      </c>
      <c r="F58" s="4">
        <v>2976519079</v>
      </c>
      <c r="G58" s="7">
        <v>2632868918</v>
      </c>
      <c r="H58" s="4">
        <v>305759312</v>
      </c>
      <c r="I58" s="4">
        <v>299671335</v>
      </c>
      <c r="P58" s="21" t="s">
        <v>261</v>
      </c>
      <c r="Q58" s="22" t="s">
        <v>308</v>
      </c>
      <c r="R58" s="23" t="s">
        <v>322</v>
      </c>
      <c r="S58" s="23" t="s">
        <v>325</v>
      </c>
      <c r="T58" s="24">
        <v>12960</v>
      </c>
      <c r="U58" s="30">
        <v>1647</v>
      </c>
      <c r="V58" s="25">
        <v>0.12709999999999999</v>
      </c>
      <c r="W58" s="22"/>
      <c r="X58" s="51" t="s">
        <v>356</v>
      </c>
      <c r="Y58" t="s">
        <v>355</v>
      </c>
    </row>
    <row r="59" spans="1:25" ht="15" customHeight="1" x14ac:dyDescent="0.25">
      <c r="A59" s="10" t="s">
        <v>478</v>
      </c>
      <c r="B59" s="4">
        <v>8300000000</v>
      </c>
      <c r="C59" s="4">
        <v>4150000000</v>
      </c>
      <c r="D59" s="4">
        <v>4054847743</v>
      </c>
      <c r="E59" s="4">
        <v>95152257</v>
      </c>
      <c r="F59" s="4">
        <v>2475809034</v>
      </c>
      <c r="G59" s="7">
        <v>1579038709</v>
      </c>
      <c r="H59" s="4">
        <v>256401012</v>
      </c>
      <c r="I59" s="4">
        <v>250313035</v>
      </c>
      <c r="P59" s="21" t="s">
        <v>261</v>
      </c>
      <c r="Q59" s="22" t="s">
        <v>308</v>
      </c>
      <c r="R59" s="23" t="s">
        <v>322</v>
      </c>
      <c r="S59" s="23" t="s">
        <v>326</v>
      </c>
      <c r="T59" s="28">
        <v>32</v>
      </c>
      <c r="U59" s="21">
        <v>0</v>
      </c>
      <c r="V59" s="25">
        <v>0</v>
      </c>
      <c r="W59" s="22"/>
      <c r="X59" s="51" t="s">
        <v>356</v>
      </c>
      <c r="Y59" t="s">
        <v>355</v>
      </c>
    </row>
    <row r="60" spans="1:25" ht="15" customHeight="1" x14ac:dyDescent="0.25">
      <c r="A60" s="10" t="s">
        <v>479</v>
      </c>
      <c r="B60" s="4">
        <v>4662000000</v>
      </c>
      <c r="C60" s="4">
        <v>0</v>
      </c>
      <c r="D60" s="4">
        <v>1554540254</v>
      </c>
      <c r="E60" s="4">
        <v>3107459746</v>
      </c>
      <c r="F60" s="4">
        <v>500710045</v>
      </c>
      <c r="G60" s="7">
        <v>1053830209</v>
      </c>
      <c r="H60" s="4">
        <v>49358300</v>
      </c>
      <c r="I60" s="4">
        <v>49358300</v>
      </c>
      <c r="P60" s="21" t="s">
        <v>261</v>
      </c>
      <c r="Q60" s="22" t="s">
        <v>308</v>
      </c>
      <c r="R60" s="23" t="s">
        <v>309</v>
      </c>
      <c r="S60" s="23" t="s">
        <v>530</v>
      </c>
      <c r="T60" s="24">
        <v>1</v>
      </c>
      <c r="U60" s="21">
        <v>0</v>
      </c>
      <c r="V60" s="25">
        <v>0</v>
      </c>
      <c r="W60" s="22"/>
      <c r="X60" s="51" t="s">
        <v>356</v>
      </c>
      <c r="Y60" t="s">
        <v>355</v>
      </c>
    </row>
    <row r="61" spans="1:25" ht="15" customHeight="1" x14ac:dyDescent="0.25">
      <c r="A61" s="6" t="s">
        <v>103</v>
      </c>
      <c r="B61" s="4">
        <v>232633415428</v>
      </c>
      <c r="C61" s="4">
        <v>18637000000</v>
      </c>
      <c r="D61" s="4">
        <v>78707724412.019989</v>
      </c>
      <c r="E61" s="4">
        <v>135288691015.98</v>
      </c>
      <c r="F61" s="4">
        <v>62580888301.129997</v>
      </c>
      <c r="G61" s="7">
        <v>16126836110.889992</v>
      </c>
      <c r="H61" s="4">
        <v>36005582369.43</v>
      </c>
      <c r="I61" s="4">
        <v>35539149305.830002</v>
      </c>
      <c r="P61" s="21" t="s">
        <v>261</v>
      </c>
      <c r="Q61" s="22" t="s">
        <v>308</v>
      </c>
      <c r="R61" s="23" t="s">
        <v>309</v>
      </c>
      <c r="S61" s="23" t="s">
        <v>310</v>
      </c>
      <c r="T61" s="24">
        <v>5000000</v>
      </c>
      <c r="U61" s="36">
        <v>244705.47</v>
      </c>
      <c r="V61" s="25">
        <v>4.8899999999999999E-2</v>
      </c>
      <c r="W61" s="22"/>
      <c r="X61" s="51" t="s">
        <v>356</v>
      </c>
      <c r="Y61" t="s">
        <v>355</v>
      </c>
    </row>
    <row r="62" spans="1:25" ht="15" customHeight="1" x14ac:dyDescent="0.25">
      <c r="P62" s="21" t="s">
        <v>261</v>
      </c>
      <c r="Q62" s="22" t="s">
        <v>308</v>
      </c>
      <c r="R62" s="23" t="s">
        <v>309</v>
      </c>
      <c r="S62" s="23" t="s">
        <v>532</v>
      </c>
      <c r="T62" s="24">
        <v>283000</v>
      </c>
      <c r="U62" s="21">
        <v>0</v>
      </c>
      <c r="V62" s="25">
        <v>0</v>
      </c>
      <c r="W62" s="22"/>
      <c r="X62" s="51" t="s">
        <v>356</v>
      </c>
      <c r="Y62" t="s">
        <v>355</v>
      </c>
    </row>
    <row r="63" spans="1:25" ht="15" customHeight="1" x14ac:dyDescent="0.25">
      <c r="P63" s="21" t="s">
        <v>261</v>
      </c>
      <c r="Q63" s="22" t="s">
        <v>308</v>
      </c>
      <c r="R63" s="23" t="s">
        <v>309</v>
      </c>
      <c r="S63" s="23" t="s">
        <v>533</v>
      </c>
      <c r="T63" s="24">
        <v>5000000</v>
      </c>
      <c r="U63" s="36">
        <v>101437.34</v>
      </c>
      <c r="V63" s="25">
        <v>2.0299999999999999E-2</v>
      </c>
      <c r="W63" s="22"/>
      <c r="X63" s="51" t="s">
        <v>356</v>
      </c>
      <c r="Y63" t="s">
        <v>355</v>
      </c>
    </row>
    <row r="64" spans="1:25" ht="15" customHeight="1" x14ac:dyDescent="0.25">
      <c r="P64" s="28" t="s">
        <v>330</v>
      </c>
      <c r="Q64" s="22" t="s">
        <v>308</v>
      </c>
      <c r="R64" s="23"/>
      <c r="S64" s="23" t="s">
        <v>534</v>
      </c>
      <c r="T64" s="28">
        <v>25</v>
      </c>
      <c r="U64" s="25">
        <v>0.17499999999999999</v>
      </c>
      <c r="V64" s="25">
        <v>0.7</v>
      </c>
      <c r="W64" s="22"/>
      <c r="X64" s="51" t="s">
        <v>356</v>
      </c>
      <c r="Y64" t="s">
        <v>355</v>
      </c>
    </row>
    <row r="65" spans="16:25" ht="15" customHeight="1" x14ac:dyDescent="0.25">
      <c r="P65" s="28" t="s">
        <v>338</v>
      </c>
      <c r="Q65" s="22"/>
      <c r="R65" s="23"/>
      <c r="S65" s="23" t="s">
        <v>339</v>
      </c>
      <c r="T65" s="27">
        <v>0.23</v>
      </c>
      <c r="U65" s="96">
        <v>2.6372038361293898E-2</v>
      </c>
      <c r="V65" s="27">
        <f>+U65/T65</f>
        <v>0.11466103635345172</v>
      </c>
      <c r="W65" s="39" t="s">
        <v>340</v>
      </c>
      <c r="X65" s="51" t="s">
        <v>356</v>
      </c>
      <c r="Y65" t="s">
        <v>475</v>
      </c>
    </row>
    <row r="66" spans="16:25" ht="15" customHeight="1" x14ac:dyDescent="0.25">
      <c r="P66" s="28" t="s">
        <v>338</v>
      </c>
      <c r="Q66" s="22"/>
      <c r="R66" s="23"/>
      <c r="S66" s="38" t="s">
        <v>341</v>
      </c>
      <c r="T66" s="27">
        <v>0.37</v>
      </c>
      <c r="U66" s="97">
        <v>0.10393128881049657</v>
      </c>
      <c r="V66" s="27">
        <f>+U66/T66</f>
        <v>0.28089537516350427</v>
      </c>
      <c r="W66" s="39" t="s">
        <v>342</v>
      </c>
      <c r="X66" s="51" t="s">
        <v>356</v>
      </c>
      <c r="Y66" t="s">
        <v>475</v>
      </c>
    </row>
    <row r="67" spans="16:25" ht="15" customHeight="1" x14ac:dyDescent="0.25">
      <c r="P67" s="28" t="s">
        <v>338</v>
      </c>
      <c r="Q67" s="22"/>
      <c r="R67" s="23"/>
      <c r="S67" s="40" t="s">
        <v>550</v>
      </c>
      <c r="T67" s="29">
        <v>0.20100000000000001</v>
      </c>
      <c r="U67" s="98">
        <v>0</v>
      </c>
      <c r="V67" s="21">
        <v>0</v>
      </c>
      <c r="W67" s="41" t="s">
        <v>343</v>
      </c>
      <c r="X67" s="51" t="s">
        <v>106</v>
      </c>
      <c r="Y67" t="s">
        <v>475</v>
      </c>
    </row>
    <row r="68" spans="16:25" ht="15" customHeight="1" x14ac:dyDescent="0.25">
      <c r="P68" s="28" t="s">
        <v>338</v>
      </c>
      <c r="Q68" s="22"/>
      <c r="R68" s="23"/>
      <c r="S68" s="40" t="s">
        <v>344</v>
      </c>
      <c r="T68" s="29">
        <v>0.19900000000000001</v>
      </c>
      <c r="U68" s="98">
        <v>0</v>
      </c>
      <c r="V68" s="21">
        <v>0</v>
      </c>
      <c r="W68" s="31" t="s">
        <v>345</v>
      </c>
      <c r="X68" s="51" t="s">
        <v>106</v>
      </c>
      <c r="Y68" t="s">
        <v>475</v>
      </c>
    </row>
    <row r="69" spans="16:25" ht="15" customHeight="1" x14ac:dyDescent="0.25">
      <c r="P69" s="28" t="s">
        <v>338</v>
      </c>
      <c r="Q69" s="22"/>
      <c r="R69" s="23"/>
      <c r="S69" s="42" t="s">
        <v>346</v>
      </c>
      <c r="T69" s="43">
        <v>0.3</v>
      </c>
      <c r="U69" s="99">
        <v>0.15</v>
      </c>
      <c r="V69" s="43">
        <f>U69/T69</f>
        <v>0.5</v>
      </c>
      <c r="W69" s="39" t="s">
        <v>347</v>
      </c>
      <c r="X69" s="51" t="s">
        <v>106</v>
      </c>
      <c r="Y69" t="s">
        <v>475</v>
      </c>
    </row>
    <row r="70" spans="16:25" ht="15" customHeight="1" x14ac:dyDescent="0.25">
      <c r="P70" s="21" t="s">
        <v>338</v>
      </c>
      <c r="Q70" s="22"/>
      <c r="R70" s="38"/>
      <c r="S70" s="38" t="s">
        <v>348</v>
      </c>
      <c r="T70" s="21">
        <v>10</v>
      </c>
      <c r="U70" s="100">
        <v>11</v>
      </c>
      <c r="V70" s="27">
        <f>U70/T70</f>
        <v>1.1000000000000001</v>
      </c>
      <c r="W70" s="22"/>
      <c r="X70" s="51" t="s">
        <v>106</v>
      </c>
      <c r="Y70" t="s">
        <v>355</v>
      </c>
    </row>
    <row r="71" spans="16:25" ht="15" customHeight="1" x14ac:dyDescent="0.25">
      <c r="P71" s="21" t="s">
        <v>338</v>
      </c>
      <c r="Q71" s="22"/>
      <c r="R71" s="38"/>
      <c r="S71" s="38" t="s">
        <v>349</v>
      </c>
      <c r="T71" s="21">
        <v>200</v>
      </c>
      <c r="U71" s="21">
        <v>218</v>
      </c>
      <c r="V71" s="27">
        <f>U71/T71</f>
        <v>1.0900000000000001</v>
      </c>
      <c r="W71" s="26"/>
      <c r="X71" s="51" t="s">
        <v>107</v>
      </c>
      <c r="Y71" t="s">
        <v>355</v>
      </c>
    </row>
  </sheetData>
  <pageMargins left="0.7" right="0.7" top="0.75" bottom="0.75" header="0.3" footer="0.3"/>
  <pageSetup orientation="portrait" horizontalDpi="300" verticalDpi="300"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zoomScale="90" zoomScaleNormal="90" workbookViewId="0">
      <selection activeCell="F12" sqref="F12"/>
    </sheetView>
  </sheetViews>
  <sheetFormatPr baseColWidth="10" defaultColWidth="0" defaultRowHeight="15" zeroHeight="1" x14ac:dyDescent="0.25"/>
  <cols>
    <col min="1" max="1" width="37.375" style="15" bestFit="1" customWidth="1"/>
    <col min="2" max="2" width="14.875" style="15" bestFit="1" customWidth="1"/>
    <col min="3" max="3" width="16.375" style="15" bestFit="1" customWidth="1"/>
    <col min="4" max="4" width="14.25" style="15" bestFit="1" customWidth="1"/>
    <col min="5" max="10" width="14.875" style="15" bestFit="1" customWidth="1"/>
    <col min="11" max="14" width="11" style="15" customWidth="1"/>
    <col min="15" max="16384" width="11" style="15" hidden="1"/>
  </cols>
  <sheetData>
    <row r="1" spans="1:10" x14ac:dyDescent="0.25"/>
    <row r="2" spans="1:10" x14ac:dyDescent="0.25"/>
    <row r="3" spans="1:10" x14ac:dyDescent="0.25"/>
    <row r="4" spans="1:10" x14ac:dyDescent="0.25"/>
    <row r="5" spans="1:10" ht="15.75" x14ac:dyDescent="0.25">
      <c r="A5" s="5" t="s">
        <v>19</v>
      </c>
      <c r="B5" t="s">
        <v>482</v>
      </c>
    </row>
    <row r="6" spans="1:10" x14ac:dyDescent="0.25"/>
    <row r="7" spans="1:10" ht="15.75" x14ac:dyDescent="0.25">
      <c r="A7" s="46" t="s">
        <v>251</v>
      </c>
      <c r="B7" s="47" t="s">
        <v>252</v>
      </c>
      <c r="C7" s="47" t="s">
        <v>253</v>
      </c>
      <c r="D7" s="47" t="s">
        <v>254</v>
      </c>
      <c r="E7" s="47" t="s">
        <v>255</v>
      </c>
      <c r="F7" s="47" t="s">
        <v>113</v>
      </c>
      <c r="G7" s="47" t="s">
        <v>256</v>
      </c>
      <c r="H7" s="47" t="s">
        <v>92</v>
      </c>
      <c r="I7" s="47" t="s">
        <v>257</v>
      </c>
      <c r="J7" s="47" t="s">
        <v>258</v>
      </c>
    </row>
    <row r="8" spans="1:10" ht="15.75" x14ac:dyDescent="0.25">
      <c r="A8" s="6" t="s">
        <v>205</v>
      </c>
      <c r="B8" s="4">
        <v>1238013530</v>
      </c>
      <c r="C8" s="4">
        <v>291683709</v>
      </c>
      <c r="D8" s="4">
        <v>0</v>
      </c>
      <c r="E8" s="4">
        <v>1529697239</v>
      </c>
      <c r="F8" s="4">
        <v>959995465</v>
      </c>
      <c r="G8" s="4">
        <v>569701774</v>
      </c>
      <c r="H8" s="4">
        <v>907149604</v>
      </c>
      <c r="I8" s="4">
        <v>733129442</v>
      </c>
      <c r="J8" s="4">
        <v>733129442</v>
      </c>
    </row>
    <row r="9" spans="1:10" ht="15.75" x14ac:dyDescent="0.25">
      <c r="A9" s="6" t="s">
        <v>207</v>
      </c>
      <c r="B9" s="4">
        <v>1164646780</v>
      </c>
      <c r="C9" s="4">
        <v>394280566</v>
      </c>
      <c r="D9" s="4">
        <v>69618645</v>
      </c>
      <c r="E9" s="4">
        <v>1489308701</v>
      </c>
      <c r="F9" s="4">
        <v>1006545250</v>
      </c>
      <c r="G9" s="4">
        <v>482763451</v>
      </c>
      <c r="H9" s="4">
        <v>916175108</v>
      </c>
      <c r="I9" s="4">
        <v>691909864</v>
      </c>
      <c r="J9" s="4">
        <v>691909864</v>
      </c>
    </row>
    <row r="10" spans="1:10" ht="15.75" x14ac:dyDescent="0.25">
      <c r="A10" s="6" t="s">
        <v>209</v>
      </c>
      <c r="B10" s="4">
        <v>1567157640</v>
      </c>
      <c r="C10" s="4">
        <v>650291234</v>
      </c>
      <c r="D10" s="4">
        <v>4030000</v>
      </c>
      <c r="E10" s="4">
        <v>2213418874</v>
      </c>
      <c r="F10" s="4">
        <v>1485362835</v>
      </c>
      <c r="G10" s="4">
        <v>728056039</v>
      </c>
      <c r="H10" s="4">
        <v>1428707449</v>
      </c>
      <c r="I10" s="4">
        <v>1028014981</v>
      </c>
      <c r="J10" s="4">
        <v>1028014981</v>
      </c>
    </row>
    <row r="11" spans="1:10" ht="15.75" x14ac:dyDescent="0.25">
      <c r="A11" s="6" t="s">
        <v>211</v>
      </c>
      <c r="B11" s="4">
        <v>801728730</v>
      </c>
      <c r="C11" s="4">
        <v>373573803</v>
      </c>
      <c r="D11" s="4">
        <v>53302000</v>
      </c>
      <c r="E11" s="4">
        <v>1122000533</v>
      </c>
      <c r="F11" s="4">
        <v>803957204</v>
      </c>
      <c r="G11" s="4">
        <v>318043329</v>
      </c>
      <c r="H11" s="4">
        <v>683615066</v>
      </c>
      <c r="I11" s="4">
        <v>493438961</v>
      </c>
      <c r="J11" s="4">
        <v>493438961</v>
      </c>
    </row>
    <row r="12" spans="1:10" ht="15.75" x14ac:dyDescent="0.25">
      <c r="A12" s="6" t="s">
        <v>213</v>
      </c>
      <c r="B12" s="4">
        <v>685333950</v>
      </c>
      <c r="C12" s="4">
        <v>176842410</v>
      </c>
      <c r="D12" s="4">
        <v>3805653</v>
      </c>
      <c r="E12" s="4">
        <v>858370707</v>
      </c>
      <c r="F12" s="4">
        <v>515972274</v>
      </c>
      <c r="G12" s="4">
        <v>342398433</v>
      </c>
      <c r="H12" s="4">
        <v>504297918</v>
      </c>
      <c r="I12" s="4">
        <v>407288113</v>
      </c>
      <c r="J12" s="4">
        <v>407142506</v>
      </c>
    </row>
    <row r="13" spans="1:10" ht="15.75" x14ac:dyDescent="0.25">
      <c r="A13" s="6" t="s">
        <v>215</v>
      </c>
      <c r="B13" s="4">
        <v>998414470</v>
      </c>
      <c r="C13" s="4">
        <v>364657889</v>
      </c>
      <c r="D13" s="4">
        <v>0</v>
      </c>
      <c r="E13" s="4">
        <v>1363072359</v>
      </c>
      <c r="F13" s="4">
        <v>860277513</v>
      </c>
      <c r="G13" s="4">
        <v>502794846</v>
      </c>
      <c r="H13" s="4">
        <v>812286300</v>
      </c>
      <c r="I13" s="4">
        <v>577849492</v>
      </c>
      <c r="J13" s="4">
        <v>577849492</v>
      </c>
    </row>
    <row r="14" spans="1:10" ht="15.75" x14ac:dyDescent="0.25">
      <c r="A14" s="6" t="s">
        <v>217</v>
      </c>
      <c r="B14" s="4">
        <v>996387000</v>
      </c>
      <c r="C14" s="4">
        <v>607896310</v>
      </c>
      <c r="D14" s="4">
        <v>62923590</v>
      </c>
      <c r="E14" s="4">
        <v>1541359720</v>
      </c>
      <c r="F14" s="4">
        <v>980081013</v>
      </c>
      <c r="G14" s="4">
        <v>561278707</v>
      </c>
      <c r="H14" s="4">
        <v>945671789</v>
      </c>
      <c r="I14" s="4">
        <v>552137909</v>
      </c>
      <c r="J14" s="4">
        <v>549829186</v>
      </c>
    </row>
    <row r="15" spans="1:10" ht="15.75" x14ac:dyDescent="0.25">
      <c r="A15" s="6" t="s">
        <v>219</v>
      </c>
      <c r="B15" s="4">
        <v>1128924100</v>
      </c>
      <c r="C15" s="4">
        <v>304505842</v>
      </c>
      <c r="D15" s="4">
        <v>0</v>
      </c>
      <c r="E15" s="4">
        <v>1433429942</v>
      </c>
      <c r="F15" s="4">
        <v>901417798</v>
      </c>
      <c r="G15" s="4">
        <v>532012144</v>
      </c>
      <c r="H15" s="4">
        <v>840971453</v>
      </c>
      <c r="I15" s="4">
        <v>689686591</v>
      </c>
      <c r="J15" s="4">
        <v>669809563</v>
      </c>
    </row>
    <row r="16" spans="1:10" ht="15.75" x14ac:dyDescent="0.25">
      <c r="A16" s="6" t="s">
        <v>221</v>
      </c>
      <c r="B16" s="4">
        <v>1569953730</v>
      </c>
      <c r="C16" s="4">
        <v>1077616702</v>
      </c>
      <c r="D16" s="4">
        <v>0</v>
      </c>
      <c r="E16" s="4">
        <v>2647570432</v>
      </c>
      <c r="F16" s="4">
        <v>1922796838</v>
      </c>
      <c r="G16" s="4">
        <v>724773594</v>
      </c>
      <c r="H16" s="4">
        <v>1649559512</v>
      </c>
      <c r="I16" s="4">
        <v>909488971</v>
      </c>
      <c r="J16" s="4">
        <v>909488971</v>
      </c>
    </row>
    <row r="17" spans="1:10" ht="15.75" x14ac:dyDescent="0.25">
      <c r="A17" s="6" t="s">
        <v>223</v>
      </c>
      <c r="B17" s="4">
        <v>618827060</v>
      </c>
      <c r="C17" s="4">
        <v>191507453</v>
      </c>
      <c r="D17" s="4">
        <v>0</v>
      </c>
      <c r="E17" s="4">
        <v>810334513</v>
      </c>
      <c r="F17" s="4">
        <v>532899327</v>
      </c>
      <c r="G17" s="4">
        <v>277435186</v>
      </c>
      <c r="H17" s="4">
        <v>516471316</v>
      </c>
      <c r="I17" s="4">
        <v>384333083</v>
      </c>
      <c r="J17" s="4">
        <v>384333083</v>
      </c>
    </row>
    <row r="18" spans="1:10" ht="15.75" x14ac:dyDescent="0.25">
      <c r="A18" s="6" t="s">
        <v>225</v>
      </c>
      <c r="B18" s="4">
        <v>1049164470</v>
      </c>
      <c r="C18" s="4">
        <v>282582927</v>
      </c>
      <c r="D18" s="4">
        <v>1749560</v>
      </c>
      <c r="E18" s="4">
        <v>1329997837</v>
      </c>
      <c r="F18" s="4">
        <v>834929889</v>
      </c>
      <c r="G18" s="4">
        <v>495067948</v>
      </c>
      <c r="H18" s="4">
        <v>702118754</v>
      </c>
      <c r="I18" s="4">
        <v>580949873</v>
      </c>
      <c r="J18" s="4">
        <v>580949873</v>
      </c>
    </row>
    <row r="19" spans="1:10" ht="15.75" x14ac:dyDescent="0.25">
      <c r="A19" s="6" t="s">
        <v>227</v>
      </c>
      <c r="B19" s="4">
        <v>1104054064</v>
      </c>
      <c r="C19" s="4">
        <v>478502589</v>
      </c>
      <c r="D19" s="4">
        <v>74026204</v>
      </c>
      <c r="E19" s="4">
        <v>1508530449</v>
      </c>
      <c r="F19" s="4">
        <v>983553119</v>
      </c>
      <c r="G19" s="4">
        <v>524977330</v>
      </c>
      <c r="H19" s="4">
        <v>914938745</v>
      </c>
      <c r="I19" s="4">
        <v>653830571</v>
      </c>
      <c r="J19" s="4">
        <v>640818253</v>
      </c>
    </row>
    <row r="20" spans="1:10" ht="15.75" x14ac:dyDescent="0.25">
      <c r="A20" s="6" t="s">
        <v>229</v>
      </c>
      <c r="B20" s="4">
        <v>1084818488</v>
      </c>
      <c r="C20" s="4">
        <v>689697128</v>
      </c>
      <c r="D20" s="4">
        <v>33776534</v>
      </c>
      <c r="E20" s="4">
        <v>1740739082</v>
      </c>
      <c r="F20" s="4">
        <v>1286032877</v>
      </c>
      <c r="G20" s="4">
        <v>454706205</v>
      </c>
      <c r="H20" s="4">
        <v>1122021095</v>
      </c>
      <c r="I20" s="4">
        <v>768731291</v>
      </c>
      <c r="J20" s="4">
        <v>715919420</v>
      </c>
    </row>
    <row r="21" spans="1:10" ht="15.75" x14ac:dyDescent="0.25">
      <c r="A21" s="6" t="s">
        <v>231</v>
      </c>
      <c r="B21" s="4">
        <v>1179022846</v>
      </c>
      <c r="C21" s="4">
        <v>738258355</v>
      </c>
      <c r="D21" s="4">
        <v>34716096</v>
      </c>
      <c r="E21" s="4">
        <v>1882565105</v>
      </c>
      <c r="F21" s="4">
        <v>1329987793</v>
      </c>
      <c r="G21" s="4">
        <v>552577312</v>
      </c>
      <c r="H21" s="4">
        <v>1239697405</v>
      </c>
      <c r="I21" s="4">
        <v>741981784</v>
      </c>
      <c r="J21" s="4">
        <v>741981784</v>
      </c>
    </row>
    <row r="22" spans="1:10" ht="15.75" x14ac:dyDescent="0.25">
      <c r="A22" s="6" t="s">
        <v>233</v>
      </c>
      <c r="B22" s="4">
        <v>1163739360</v>
      </c>
      <c r="C22" s="4">
        <v>536968304</v>
      </c>
      <c r="D22" s="4">
        <v>90163142</v>
      </c>
      <c r="E22" s="4">
        <v>1610544522</v>
      </c>
      <c r="F22" s="4">
        <v>1073686821</v>
      </c>
      <c r="G22" s="4">
        <v>536857701</v>
      </c>
      <c r="H22" s="4">
        <v>995702373</v>
      </c>
      <c r="I22" s="4">
        <v>679728330</v>
      </c>
      <c r="J22" s="4">
        <v>679728330</v>
      </c>
    </row>
    <row r="23" spans="1:10" ht="15.75" x14ac:dyDescent="0.25">
      <c r="A23" s="6" t="s">
        <v>235</v>
      </c>
      <c r="B23" s="4">
        <v>822372990</v>
      </c>
      <c r="C23" s="4">
        <v>199251188</v>
      </c>
      <c r="D23" s="4">
        <v>20775288</v>
      </c>
      <c r="E23" s="4">
        <v>1000848890</v>
      </c>
      <c r="F23" s="4">
        <v>609808091</v>
      </c>
      <c r="G23" s="4">
        <v>391040799</v>
      </c>
      <c r="H23" s="4">
        <v>582702339</v>
      </c>
      <c r="I23" s="4">
        <v>466123408.67000002</v>
      </c>
      <c r="J23" s="4">
        <v>466123408.67000002</v>
      </c>
    </row>
    <row r="24" spans="1:10" ht="15.75" x14ac:dyDescent="0.25">
      <c r="A24" s="6" t="s">
        <v>237</v>
      </c>
      <c r="B24" s="4">
        <v>1197944690</v>
      </c>
      <c r="C24" s="4">
        <v>1157750669</v>
      </c>
      <c r="D24" s="4">
        <v>50078400</v>
      </c>
      <c r="E24" s="4">
        <v>2305616959</v>
      </c>
      <c r="F24" s="4">
        <v>1773327381.6300001</v>
      </c>
      <c r="G24" s="4">
        <v>532289577.37</v>
      </c>
      <c r="H24" s="4">
        <v>1257318906.6300001</v>
      </c>
      <c r="I24" s="4">
        <v>675644223.63</v>
      </c>
      <c r="J24" s="4">
        <v>675604215.63</v>
      </c>
    </row>
    <row r="25" spans="1:10" ht="15.75" x14ac:dyDescent="0.25">
      <c r="A25" s="6" t="s">
        <v>239</v>
      </c>
      <c r="B25" s="4">
        <v>1615465560</v>
      </c>
      <c r="C25" s="4">
        <v>780772999</v>
      </c>
      <c r="D25" s="4">
        <v>33491424</v>
      </c>
      <c r="E25" s="4">
        <v>2362747135</v>
      </c>
      <c r="F25" s="4">
        <v>1618707280</v>
      </c>
      <c r="G25" s="4">
        <v>744039855</v>
      </c>
      <c r="H25" s="4">
        <v>1459612345</v>
      </c>
      <c r="I25" s="4">
        <v>1001182467</v>
      </c>
      <c r="J25" s="4">
        <v>1001182467</v>
      </c>
    </row>
    <row r="26" spans="1:10" ht="15.75" x14ac:dyDescent="0.25">
      <c r="A26" s="6" t="s">
        <v>241</v>
      </c>
      <c r="B26" s="4">
        <v>884919530</v>
      </c>
      <c r="C26" s="4">
        <v>254673671</v>
      </c>
      <c r="D26" s="4">
        <v>28683934</v>
      </c>
      <c r="E26" s="4">
        <v>1110909267</v>
      </c>
      <c r="F26" s="4">
        <v>705101471</v>
      </c>
      <c r="G26" s="4">
        <v>405807796</v>
      </c>
      <c r="H26" s="4">
        <v>675595163</v>
      </c>
      <c r="I26" s="4">
        <v>497030796</v>
      </c>
      <c r="J26" s="4">
        <v>482603206</v>
      </c>
    </row>
    <row r="27" spans="1:10" ht="15.75" x14ac:dyDescent="0.25">
      <c r="A27" s="6" t="s">
        <v>243</v>
      </c>
      <c r="B27" s="4">
        <v>943035750</v>
      </c>
      <c r="C27" s="4">
        <v>567413726</v>
      </c>
      <c r="D27" s="4">
        <v>2100000</v>
      </c>
      <c r="E27" s="4">
        <v>1508349476</v>
      </c>
      <c r="F27" s="4">
        <v>1065164353</v>
      </c>
      <c r="G27" s="4">
        <v>443185123</v>
      </c>
      <c r="H27" s="4">
        <v>925829801</v>
      </c>
      <c r="I27" s="4">
        <v>606259038</v>
      </c>
      <c r="J27" s="4">
        <v>606259038</v>
      </c>
    </row>
    <row r="28" spans="1:10" ht="15.75" x14ac:dyDescent="0.25">
      <c r="A28" s="6" t="s">
        <v>245</v>
      </c>
      <c r="B28" s="4">
        <v>1690663750</v>
      </c>
      <c r="C28" s="4">
        <v>681219102</v>
      </c>
      <c r="D28" s="4">
        <v>8006560</v>
      </c>
      <c r="E28" s="4">
        <v>2363876292</v>
      </c>
      <c r="F28" s="4">
        <v>1562091640</v>
      </c>
      <c r="G28" s="4">
        <v>801784652</v>
      </c>
      <c r="H28" s="4">
        <v>1294023051</v>
      </c>
      <c r="I28" s="4">
        <v>996646903</v>
      </c>
      <c r="J28" s="4">
        <v>996581273</v>
      </c>
    </row>
    <row r="29" spans="1:10" ht="15.75" x14ac:dyDescent="0.25">
      <c r="A29" s="6" t="s">
        <v>103</v>
      </c>
      <c r="B29" s="4">
        <v>23504588488</v>
      </c>
      <c r="C29" s="4">
        <v>10799946576</v>
      </c>
      <c r="D29" s="4">
        <v>571247030</v>
      </c>
      <c r="E29" s="4">
        <v>33733288034</v>
      </c>
      <c r="F29" s="4">
        <v>22811696232.630001</v>
      </c>
      <c r="G29" s="4">
        <v>10921591801.369999</v>
      </c>
      <c r="H29" s="4">
        <v>20374465492.630001</v>
      </c>
      <c r="I29" s="4">
        <v>14135386092.299999</v>
      </c>
      <c r="J29" s="4">
        <v>14032697317.299999</v>
      </c>
    </row>
    <row r="30" spans="1:10" x14ac:dyDescent="0.25"/>
    <row r="31" spans="1:10" x14ac:dyDescent="0.25"/>
    <row r="32" spans="1:10" x14ac:dyDescent="0.25"/>
    <row r="33" spans="1:18" x14ac:dyDescent="0.25"/>
    <row r="34" spans="1:18" ht="15.75" x14ac:dyDescent="0.25">
      <c r="A34" s="101" t="s">
        <v>99</v>
      </c>
      <c r="B34" s="101"/>
      <c r="C34" s="101"/>
      <c r="D34" s="101"/>
      <c r="E34" s="101"/>
      <c r="F34" s="101"/>
      <c r="G34" s="101"/>
      <c r="H34" s="101"/>
      <c r="I34" s="101"/>
      <c r="J34" s="101"/>
      <c r="K34" s="101"/>
      <c r="L34" s="101"/>
      <c r="M34" s="101"/>
      <c r="N34" s="101"/>
      <c r="O34" s="101"/>
      <c r="P34" s="101"/>
      <c r="Q34" s="101"/>
      <c r="R34" s="101"/>
    </row>
  </sheetData>
  <mergeCells count="1">
    <mergeCell ref="A34:R34"/>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T52"/>
  <sheetViews>
    <sheetView showGridLines="0" topLeftCell="D1" zoomScale="89" zoomScaleNormal="89" workbookViewId="0">
      <selection activeCell="P10" sqref="P10"/>
    </sheetView>
  </sheetViews>
  <sheetFormatPr baseColWidth="10" defaultColWidth="0" defaultRowHeight="15" customHeight="1" zeroHeight="1" x14ac:dyDescent="0.25"/>
  <cols>
    <col min="1" max="1" width="92.125" style="15" bestFit="1" customWidth="1"/>
    <col min="2" max="2" width="16" style="15" bestFit="1" customWidth="1"/>
    <col min="3" max="3" width="16.375" style="15" bestFit="1" customWidth="1"/>
    <col min="4" max="4" width="16.25" style="15" bestFit="1" customWidth="1"/>
    <col min="5" max="5" width="16" style="15" bestFit="1" customWidth="1"/>
    <col min="6" max="7" width="14.875" style="15" bestFit="1" customWidth="1"/>
    <col min="8" max="9" width="13.875" style="15" bestFit="1" customWidth="1"/>
    <col min="10" max="12" width="14.625" style="15" customWidth="1"/>
    <col min="13" max="16" width="11" style="15" customWidth="1"/>
    <col min="17" max="16384" width="11" style="15" hidden="1"/>
  </cols>
  <sheetData>
    <row r="1" spans="1:12" x14ac:dyDescent="0.25"/>
    <row r="2" spans="1:12" x14ac:dyDescent="0.25"/>
    <row r="3" spans="1:12" x14ac:dyDescent="0.25"/>
    <row r="4" spans="1:12" x14ac:dyDescent="0.25"/>
    <row r="5" spans="1:12" x14ac:dyDescent="0.25"/>
    <row r="6" spans="1:12" x14ac:dyDescent="0.25"/>
    <row r="7" spans="1:12" ht="15.75" x14ac:dyDescent="0.25">
      <c r="A7" s="45" t="s">
        <v>261</v>
      </c>
      <c r="B7" t="s">
        <v>463</v>
      </c>
      <c r="C7" t="s">
        <v>464</v>
      </c>
      <c r="D7" t="s">
        <v>465</v>
      </c>
      <c r="E7" t="s">
        <v>255</v>
      </c>
      <c r="F7" t="s">
        <v>466</v>
      </c>
      <c r="G7" t="s">
        <v>467</v>
      </c>
      <c r="H7" t="s">
        <v>468</v>
      </c>
      <c r="I7" t="s">
        <v>469</v>
      </c>
      <c r="J7"/>
      <c r="K7"/>
      <c r="L7"/>
    </row>
    <row r="8" spans="1:12" ht="15.75" x14ac:dyDescent="0.25">
      <c r="A8" s="6" t="s">
        <v>375</v>
      </c>
      <c r="B8" s="4">
        <v>159484130</v>
      </c>
      <c r="C8" s="4">
        <v>0</v>
      </c>
      <c r="D8" s="4">
        <v>0</v>
      </c>
      <c r="E8" s="4">
        <v>159484130</v>
      </c>
      <c r="F8" s="4">
        <v>137610808</v>
      </c>
      <c r="G8" s="4">
        <v>134076598</v>
      </c>
      <c r="H8" s="4">
        <v>3219366</v>
      </c>
      <c r="I8" s="4">
        <v>0</v>
      </c>
      <c r="J8"/>
      <c r="K8"/>
      <c r="L8"/>
    </row>
    <row r="9" spans="1:12" ht="15.75" x14ac:dyDescent="0.25">
      <c r="A9" s="6" t="s">
        <v>414</v>
      </c>
      <c r="B9" s="4">
        <v>19272096941</v>
      </c>
      <c r="C9" s="4">
        <v>0</v>
      </c>
      <c r="D9" s="4">
        <v>0</v>
      </c>
      <c r="E9" s="4">
        <v>19272096941</v>
      </c>
      <c r="F9" s="4">
        <v>0</v>
      </c>
      <c r="G9" s="4">
        <v>0</v>
      </c>
      <c r="H9" s="4">
        <v>0</v>
      </c>
      <c r="I9" s="4">
        <v>0</v>
      </c>
      <c r="J9"/>
      <c r="K9"/>
      <c r="L9"/>
    </row>
    <row r="10" spans="1:12" ht="15.75" x14ac:dyDescent="0.25">
      <c r="A10" s="6" t="s">
        <v>411</v>
      </c>
      <c r="B10" s="4">
        <v>33223491979</v>
      </c>
      <c r="C10" s="4">
        <v>0</v>
      </c>
      <c r="D10" s="4">
        <v>0</v>
      </c>
      <c r="E10" s="4">
        <v>33223491979</v>
      </c>
      <c r="F10" s="4">
        <v>632398351</v>
      </c>
      <c r="G10" s="4">
        <v>519865018</v>
      </c>
      <c r="H10" s="4">
        <v>109862809</v>
      </c>
      <c r="I10" s="4">
        <v>95862809</v>
      </c>
      <c r="J10"/>
      <c r="K10"/>
      <c r="L10"/>
    </row>
    <row r="11" spans="1:12" ht="15.75" x14ac:dyDescent="0.25">
      <c r="A11" s="6" t="s">
        <v>371</v>
      </c>
      <c r="B11" s="4">
        <v>1454812240</v>
      </c>
      <c r="C11" s="4">
        <v>10289403</v>
      </c>
      <c r="D11" s="4">
        <v>10289403</v>
      </c>
      <c r="E11" s="4">
        <v>1454812240</v>
      </c>
      <c r="F11" s="4">
        <v>1053144134</v>
      </c>
      <c r="G11" s="4">
        <v>763845163</v>
      </c>
      <c r="H11" s="4">
        <v>102027486</v>
      </c>
      <c r="I11" s="4">
        <v>93573140</v>
      </c>
      <c r="J11"/>
      <c r="K11"/>
      <c r="L11"/>
    </row>
    <row r="12" spans="1:12" ht="15.75" x14ac:dyDescent="0.25">
      <c r="A12" s="6" t="s">
        <v>385</v>
      </c>
      <c r="B12" s="4">
        <v>1863319178</v>
      </c>
      <c r="C12" s="4">
        <v>0</v>
      </c>
      <c r="D12" s="4">
        <v>355253322</v>
      </c>
      <c r="E12" s="4">
        <v>1508065856</v>
      </c>
      <c r="F12" s="4">
        <v>1022606688</v>
      </c>
      <c r="G12" s="4">
        <v>799572437</v>
      </c>
      <c r="H12" s="4">
        <v>115158749</v>
      </c>
      <c r="I12" s="4">
        <v>115158749</v>
      </c>
      <c r="J12"/>
      <c r="K12"/>
      <c r="L12"/>
    </row>
    <row r="13" spans="1:12" ht="15.75" x14ac:dyDescent="0.25">
      <c r="A13" s="6" t="s">
        <v>378</v>
      </c>
      <c r="B13" s="4">
        <v>223112110</v>
      </c>
      <c r="C13" s="4">
        <v>0</v>
      </c>
      <c r="D13" s="4">
        <v>0</v>
      </c>
      <c r="E13" s="4">
        <v>223112110</v>
      </c>
      <c r="F13" s="4">
        <v>157506391</v>
      </c>
      <c r="G13" s="4">
        <v>104291895</v>
      </c>
      <c r="H13" s="4">
        <v>1556204</v>
      </c>
      <c r="I13" s="4">
        <v>1556204</v>
      </c>
      <c r="J13"/>
      <c r="K13"/>
      <c r="L13"/>
    </row>
    <row r="14" spans="1:12" ht="15.75" x14ac:dyDescent="0.25">
      <c r="A14" s="6" t="s">
        <v>461</v>
      </c>
      <c r="B14" s="4">
        <v>76000000</v>
      </c>
      <c r="C14" s="4">
        <v>0</v>
      </c>
      <c r="D14" s="4">
        <v>25269460</v>
      </c>
      <c r="E14" s="4">
        <v>50730540</v>
      </c>
      <c r="F14" s="4">
        <v>38651840</v>
      </c>
      <c r="G14" s="4">
        <v>38651840</v>
      </c>
      <c r="H14" s="4">
        <v>16749131</v>
      </c>
      <c r="I14" s="4">
        <v>16749131</v>
      </c>
      <c r="J14"/>
      <c r="K14"/>
      <c r="L14"/>
    </row>
    <row r="15" spans="1:12" ht="15.75" x14ac:dyDescent="0.25">
      <c r="A15" s="6" t="s">
        <v>447</v>
      </c>
      <c r="B15" s="4">
        <v>1598750000</v>
      </c>
      <c r="C15" s="4">
        <v>630800186</v>
      </c>
      <c r="D15" s="4">
        <v>92998906</v>
      </c>
      <c r="E15" s="4">
        <v>2136551280</v>
      </c>
      <c r="F15" s="4">
        <v>1723909485</v>
      </c>
      <c r="G15" s="4">
        <v>1631253765</v>
      </c>
      <c r="H15" s="4">
        <v>522140663</v>
      </c>
      <c r="I15" s="4">
        <v>517309183</v>
      </c>
      <c r="J15"/>
      <c r="K15"/>
      <c r="L15"/>
    </row>
    <row r="16" spans="1:12" ht="15.75" x14ac:dyDescent="0.25">
      <c r="A16" s="6" t="s">
        <v>391</v>
      </c>
      <c r="B16" s="4">
        <v>169388664</v>
      </c>
      <c r="C16" s="4">
        <v>55253322</v>
      </c>
      <c r="D16" s="4">
        <v>0</v>
      </c>
      <c r="E16" s="4">
        <v>224641986</v>
      </c>
      <c r="F16" s="4">
        <v>212141986</v>
      </c>
      <c r="G16" s="4">
        <v>157045089</v>
      </c>
      <c r="H16" s="4">
        <v>12457489</v>
      </c>
      <c r="I16" s="4">
        <v>11239895</v>
      </c>
      <c r="J16"/>
      <c r="K16"/>
      <c r="L16"/>
    </row>
    <row r="17" spans="1:12" ht="15.75" x14ac:dyDescent="0.25">
      <c r="A17" s="6" t="s">
        <v>431</v>
      </c>
      <c r="B17" s="4">
        <v>271000000</v>
      </c>
      <c r="C17" s="4">
        <v>0</v>
      </c>
      <c r="D17" s="4">
        <v>0</v>
      </c>
      <c r="E17" s="4">
        <v>271000000</v>
      </c>
      <c r="F17" s="4">
        <v>157124385</v>
      </c>
      <c r="G17" s="4">
        <v>120788800</v>
      </c>
      <c r="H17" s="4">
        <v>45340735</v>
      </c>
      <c r="I17" s="4">
        <v>45340735</v>
      </c>
      <c r="J17"/>
      <c r="K17"/>
      <c r="L17"/>
    </row>
    <row r="18" spans="1:12" ht="15.75" x14ac:dyDescent="0.25">
      <c r="A18" s="6" t="s">
        <v>448</v>
      </c>
      <c r="B18" s="4">
        <v>579600000</v>
      </c>
      <c r="C18" s="4">
        <v>0</v>
      </c>
      <c r="D18" s="4">
        <v>0</v>
      </c>
      <c r="E18" s="4">
        <v>579600000</v>
      </c>
      <c r="F18" s="4">
        <v>162168022</v>
      </c>
      <c r="G18" s="4">
        <v>161402623</v>
      </c>
      <c r="H18" s="4">
        <v>51806197</v>
      </c>
      <c r="I18" s="4">
        <v>39265247</v>
      </c>
      <c r="J18"/>
      <c r="K18"/>
      <c r="L18"/>
    </row>
    <row r="19" spans="1:12" ht="15.75" x14ac:dyDescent="0.25">
      <c r="A19" s="6" t="s">
        <v>451</v>
      </c>
      <c r="B19" s="4">
        <v>2094900000</v>
      </c>
      <c r="C19" s="4">
        <v>0</v>
      </c>
      <c r="D19" s="4">
        <v>1247257319</v>
      </c>
      <c r="E19" s="4">
        <v>847642681</v>
      </c>
      <c r="F19" s="4">
        <v>125815471</v>
      </c>
      <c r="G19" s="4">
        <v>116980190</v>
      </c>
      <c r="H19" s="4">
        <v>30758205</v>
      </c>
      <c r="I19" s="4">
        <v>17809459</v>
      </c>
      <c r="J19"/>
      <c r="K19"/>
      <c r="L19"/>
    </row>
    <row r="20" spans="1:12" ht="15.75" x14ac:dyDescent="0.25">
      <c r="A20" s="6" t="s">
        <v>452</v>
      </c>
      <c r="B20" s="4">
        <v>2725500000</v>
      </c>
      <c r="C20" s="4">
        <v>247257319</v>
      </c>
      <c r="D20" s="4">
        <v>1927000000</v>
      </c>
      <c r="E20" s="4">
        <v>1045757319</v>
      </c>
      <c r="F20" s="4">
        <v>503007255.5</v>
      </c>
      <c r="G20" s="4">
        <v>358529788.5</v>
      </c>
      <c r="H20" s="4">
        <v>104080981.31999999</v>
      </c>
      <c r="I20" s="4">
        <v>104080981.31999999</v>
      </c>
      <c r="J20"/>
      <c r="K20"/>
      <c r="L20"/>
    </row>
    <row r="21" spans="1:12" ht="15.75" x14ac:dyDescent="0.25">
      <c r="A21" s="6" t="s">
        <v>404</v>
      </c>
      <c r="B21" s="4">
        <v>6840000000</v>
      </c>
      <c r="C21" s="4">
        <v>0</v>
      </c>
      <c r="D21" s="4">
        <v>0</v>
      </c>
      <c r="E21" s="4">
        <v>6840000000</v>
      </c>
      <c r="F21" s="4">
        <v>859116381</v>
      </c>
      <c r="G21" s="4">
        <v>808447845</v>
      </c>
      <c r="H21" s="4">
        <v>101019939</v>
      </c>
      <c r="I21" s="4">
        <v>92871531</v>
      </c>
      <c r="J21"/>
      <c r="K21"/>
      <c r="L21"/>
    </row>
    <row r="22" spans="1:12" ht="15.75" x14ac:dyDescent="0.25">
      <c r="A22" s="6" t="s">
        <v>381</v>
      </c>
      <c r="B22" s="4">
        <v>208573076</v>
      </c>
      <c r="C22" s="4">
        <v>0</v>
      </c>
      <c r="D22" s="4">
        <v>0</v>
      </c>
      <c r="E22" s="4">
        <v>208573076</v>
      </c>
      <c r="F22" s="4">
        <v>98552838</v>
      </c>
      <c r="G22" s="4">
        <v>47143092</v>
      </c>
      <c r="H22" s="4">
        <v>6335435</v>
      </c>
      <c r="I22" s="4">
        <v>6335435</v>
      </c>
      <c r="J22"/>
      <c r="K22"/>
      <c r="L22"/>
    </row>
    <row r="23" spans="1:12" ht="15.75" x14ac:dyDescent="0.25">
      <c r="A23" s="6" t="s">
        <v>437</v>
      </c>
      <c r="B23" s="4">
        <v>2500000000</v>
      </c>
      <c r="C23" s="4">
        <v>0</v>
      </c>
      <c r="D23" s="4">
        <v>0</v>
      </c>
      <c r="E23" s="4">
        <v>2500000000</v>
      </c>
      <c r="F23" s="4">
        <v>142375701</v>
      </c>
      <c r="G23" s="4">
        <v>142375701</v>
      </c>
      <c r="H23" s="4">
        <v>0</v>
      </c>
      <c r="I23" s="4">
        <v>0</v>
      </c>
      <c r="J23"/>
      <c r="K23"/>
      <c r="L23"/>
    </row>
    <row r="24" spans="1:12" ht="15.75" x14ac:dyDescent="0.25">
      <c r="A24" s="6" t="s">
        <v>408</v>
      </c>
      <c r="B24" s="4">
        <v>4677600000</v>
      </c>
      <c r="C24" s="4">
        <v>757144680</v>
      </c>
      <c r="D24" s="4">
        <v>255650000</v>
      </c>
      <c r="E24" s="4">
        <v>5179094680</v>
      </c>
      <c r="F24" s="4">
        <v>1314639882</v>
      </c>
      <c r="G24" s="4">
        <v>951320265</v>
      </c>
      <c r="H24" s="4">
        <v>117854694</v>
      </c>
      <c r="I24" s="4">
        <v>107930655</v>
      </c>
      <c r="J24"/>
      <c r="K24"/>
      <c r="L24"/>
    </row>
    <row r="25" spans="1:12" ht="15.75" x14ac:dyDescent="0.25">
      <c r="A25" s="6" t="s">
        <v>440</v>
      </c>
      <c r="B25" s="4">
        <v>630000000</v>
      </c>
      <c r="C25" s="4">
        <v>250000000</v>
      </c>
      <c r="D25" s="4">
        <v>241943873.88</v>
      </c>
      <c r="E25" s="4">
        <v>638056126.12</v>
      </c>
      <c r="F25" s="4">
        <v>349713716</v>
      </c>
      <c r="G25" s="4">
        <v>0</v>
      </c>
      <c r="H25" s="4">
        <v>0</v>
      </c>
      <c r="I25" s="4">
        <v>0</v>
      </c>
      <c r="J25"/>
      <c r="K25"/>
      <c r="L25"/>
    </row>
    <row r="26" spans="1:12" ht="15.75" x14ac:dyDescent="0.25">
      <c r="A26" s="6" t="s">
        <v>434</v>
      </c>
      <c r="B26" s="4">
        <v>2229000000</v>
      </c>
      <c r="C26" s="4">
        <v>0</v>
      </c>
      <c r="D26" s="4">
        <v>0</v>
      </c>
      <c r="E26" s="4">
        <v>2229000000</v>
      </c>
      <c r="F26" s="4">
        <v>1451418879.5</v>
      </c>
      <c r="G26" s="4">
        <v>767169474</v>
      </c>
      <c r="H26" s="4">
        <v>151829210</v>
      </c>
      <c r="I26" s="4">
        <v>151829210</v>
      </c>
      <c r="J26"/>
      <c r="K26"/>
      <c r="L26"/>
    </row>
    <row r="27" spans="1:12" ht="15.75" x14ac:dyDescent="0.25">
      <c r="A27" s="6" t="s">
        <v>455</v>
      </c>
      <c r="B27" s="4">
        <v>769192239</v>
      </c>
      <c r="C27" s="4">
        <v>127307150</v>
      </c>
      <c r="D27" s="4">
        <v>200000000</v>
      </c>
      <c r="E27" s="4">
        <v>696499389</v>
      </c>
      <c r="F27" s="4">
        <v>681099549</v>
      </c>
      <c r="G27" s="4">
        <v>75014079</v>
      </c>
      <c r="H27" s="4">
        <v>22968480</v>
      </c>
      <c r="I27" s="4">
        <v>22968480</v>
      </c>
      <c r="J27"/>
      <c r="K27"/>
      <c r="L27"/>
    </row>
    <row r="28" spans="1:12" ht="15.75" x14ac:dyDescent="0.25">
      <c r="A28" s="6" t="s">
        <v>444</v>
      </c>
      <c r="B28" s="4">
        <v>3950000000</v>
      </c>
      <c r="C28" s="4">
        <v>1075799092</v>
      </c>
      <c r="D28" s="4">
        <v>2461600372</v>
      </c>
      <c r="E28" s="4">
        <v>2564198720</v>
      </c>
      <c r="F28" s="4">
        <v>1714474316</v>
      </c>
      <c r="G28" s="4">
        <v>1524820297</v>
      </c>
      <c r="H28" s="4">
        <v>358038870</v>
      </c>
      <c r="I28" s="4">
        <v>326859174</v>
      </c>
      <c r="J28"/>
      <c r="K28"/>
      <c r="L28"/>
    </row>
    <row r="29" spans="1:12" ht="15.75" x14ac:dyDescent="0.25">
      <c r="A29" s="6" t="s">
        <v>400</v>
      </c>
      <c r="B29" s="4">
        <v>12160000000</v>
      </c>
      <c r="C29" s="4">
        <v>0</v>
      </c>
      <c r="D29" s="4">
        <v>300000000</v>
      </c>
      <c r="E29" s="4">
        <v>11860000000</v>
      </c>
      <c r="F29" s="4">
        <v>3033405040</v>
      </c>
      <c r="G29" s="4">
        <v>1955522582</v>
      </c>
      <c r="H29" s="4">
        <v>428837569</v>
      </c>
      <c r="I29" s="4">
        <v>391319256</v>
      </c>
      <c r="J29"/>
      <c r="K29"/>
      <c r="L29"/>
    </row>
    <row r="30" spans="1:12" ht="15.75" x14ac:dyDescent="0.25">
      <c r="A30" s="6" t="s">
        <v>392</v>
      </c>
      <c r="B30" s="4">
        <v>9594449377</v>
      </c>
      <c r="C30" s="4">
        <v>269636937</v>
      </c>
      <c r="D30" s="4">
        <v>4235253322</v>
      </c>
      <c r="E30" s="4">
        <v>5628832992</v>
      </c>
      <c r="F30" s="4">
        <v>3596510031</v>
      </c>
      <c r="G30" s="4">
        <v>2459272077</v>
      </c>
      <c r="H30" s="4">
        <v>210444164</v>
      </c>
      <c r="I30" s="4">
        <v>204356187</v>
      </c>
      <c r="J30"/>
      <c r="K30"/>
      <c r="L30"/>
    </row>
    <row r="31" spans="1:12" ht="15.75" x14ac:dyDescent="0.25">
      <c r="A31" s="6" t="s">
        <v>406</v>
      </c>
      <c r="B31" s="4">
        <v>98409815428</v>
      </c>
      <c r="C31" s="4">
        <v>337300000</v>
      </c>
      <c r="D31" s="4">
        <v>60964383600</v>
      </c>
      <c r="E31" s="4">
        <v>37782731828</v>
      </c>
      <c r="F31" s="4">
        <v>12723654540</v>
      </c>
      <c r="G31" s="4">
        <v>9634764149</v>
      </c>
      <c r="H31" s="4">
        <v>2173259285</v>
      </c>
      <c r="I31" s="4">
        <v>2060156131</v>
      </c>
      <c r="J31"/>
      <c r="K31"/>
      <c r="L31"/>
    </row>
    <row r="32" spans="1:12" ht="15.75" x14ac:dyDescent="0.25">
      <c r="A32" s="6" t="s">
        <v>388</v>
      </c>
      <c r="B32" s="4">
        <v>1010878586</v>
      </c>
      <c r="C32" s="4">
        <v>10289403</v>
      </c>
      <c r="D32" s="4">
        <v>7533180</v>
      </c>
      <c r="E32" s="4">
        <v>1013634809</v>
      </c>
      <c r="F32" s="4">
        <v>617867674</v>
      </c>
      <c r="G32" s="4">
        <v>271746538</v>
      </c>
      <c r="H32" s="4">
        <v>24297191</v>
      </c>
      <c r="I32" s="4">
        <v>22887507</v>
      </c>
      <c r="J32"/>
      <c r="K32"/>
      <c r="L32"/>
    </row>
    <row r="33" spans="1:12" ht="15.75" x14ac:dyDescent="0.25">
      <c r="A33" s="6" t="s">
        <v>396</v>
      </c>
      <c r="B33" s="4">
        <v>2842982639</v>
      </c>
      <c r="C33" s="4">
        <v>30000000</v>
      </c>
      <c r="D33" s="4">
        <v>217139838</v>
      </c>
      <c r="E33" s="4">
        <v>2655842801</v>
      </c>
      <c r="F33" s="4">
        <v>1487869074</v>
      </c>
      <c r="G33" s="4">
        <v>331973142</v>
      </c>
      <c r="H33" s="4">
        <v>72427641</v>
      </c>
      <c r="I33" s="4">
        <v>72427641</v>
      </c>
      <c r="J33"/>
      <c r="K33"/>
      <c r="L33"/>
    </row>
    <row r="34" spans="1:12" ht="15.75" x14ac:dyDescent="0.25">
      <c r="A34" s="6" t="s">
        <v>458</v>
      </c>
      <c r="B34" s="4">
        <v>2744807761</v>
      </c>
      <c r="C34" s="4">
        <v>25269460</v>
      </c>
      <c r="D34" s="4">
        <v>127307150</v>
      </c>
      <c r="E34" s="4">
        <v>2642770071</v>
      </c>
      <c r="F34" s="4">
        <v>1035619053</v>
      </c>
      <c r="G34" s="4">
        <v>661395115</v>
      </c>
      <c r="H34" s="4">
        <v>260489014</v>
      </c>
      <c r="I34" s="4">
        <v>241835638</v>
      </c>
      <c r="J34"/>
      <c r="K34"/>
      <c r="L34"/>
    </row>
    <row r="35" spans="1:12" ht="15.75" x14ac:dyDescent="0.25">
      <c r="A35" s="6" t="s">
        <v>443</v>
      </c>
      <c r="B35" s="4">
        <v>7421250000</v>
      </c>
      <c r="C35" s="4">
        <v>2361657590</v>
      </c>
      <c r="D35" s="4">
        <v>4151713716.1199999</v>
      </c>
      <c r="E35" s="4">
        <v>5631193873.8800001</v>
      </c>
      <c r="F35" s="4">
        <v>4478856096.8800001</v>
      </c>
      <c r="G35" s="4">
        <v>2796942199.8800001</v>
      </c>
      <c r="H35" s="4">
        <v>1716047572</v>
      </c>
      <c r="I35" s="4">
        <v>1641750673</v>
      </c>
      <c r="J35"/>
      <c r="K35"/>
      <c r="L35"/>
    </row>
    <row r="36" spans="1:12" ht="15.75" x14ac:dyDescent="0.25">
      <c r="A36" s="6" t="s">
        <v>103</v>
      </c>
      <c r="B36" s="4">
        <v>219700004348</v>
      </c>
      <c r="C36" s="4">
        <v>6188004542</v>
      </c>
      <c r="D36" s="4">
        <v>76820593462</v>
      </c>
      <c r="E36" s="4">
        <v>149067415428</v>
      </c>
      <c r="F36" s="4">
        <v>39511257587.879997</v>
      </c>
      <c r="G36" s="4">
        <v>27334209762.380001</v>
      </c>
      <c r="H36" s="4">
        <v>6759007079.3199997</v>
      </c>
      <c r="I36" s="4">
        <v>6401473051.3199997</v>
      </c>
      <c r="J36"/>
      <c r="K36"/>
      <c r="L36"/>
    </row>
    <row r="37" spans="1:12" ht="15.75" x14ac:dyDescent="0.25">
      <c r="A37" s="50"/>
      <c r="B37" s="50"/>
      <c r="C37" s="50"/>
    </row>
    <row r="38" spans="1:12" ht="15.75" x14ac:dyDescent="0.25">
      <c r="A38" s="50"/>
      <c r="B38" s="50"/>
      <c r="C38" s="50"/>
    </row>
    <row r="39" spans="1:12" ht="15.75" x14ac:dyDescent="0.25">
      <c r="A39" s="50"/>
      <c r="B39" s="50"/>
      <c r="C39" s="50"/>
    </row>
    <row r="40" spans="1:12" ht="15.75" x14ac:dyDescent="0.25">
      <c r="A40" s="50"/>
      <c r="B40" s="50"/>
      <c r="C40" s="50"/>
    </row>
    <row r="41" spans="1:12" ht="15.75" x14ac:dyDescent="0.25">
      <c r="A41" s="50"/>
      <c r="B41" s="50"/>
      <c r="C41" s="50"/>
    </row>
    <row r="42" spans="1:12" ht="15.75" x14ac:dyDescent="0.25">
      <c r="A42" s="50"/>
      <c r="B42" s="50"/>
      <c r="C42" s="50"/>
    </row>
    <row r="43" spans="1:12" x14ac:dyDescent="0.25"/>
    <row r="44" spans="1:12" x14ac:dyDescent="0.25"/>
    <row r="45" spans="1:12" x14ac:dyDescent="0.25"/>
    <row r="46" spans="1:12" x14ac:dyDescent="0.25"/>
    <row r="47" spans="1:12" x14ac:dyDescent="0.25"/>
    <row r="48" spans="1:12" x14ac:dyDescent="0.25"/>
    <row r="49" spans="1:20" x14ac:dyDescent="0.25"/>
    <row r="50" spans="1:20" x14ac:dyDescent="0.25"/>
    <row r="51" spans="1:20" x14ac:dyDescent="0.25"/>
    <row r="52" spans="1:20" ht="15.75" x14ac:dyDescent="0.25">
      <c r="A52" s="101" t="s">
        <v>99</v>
      </c>
      <c r="B52" s="101"/>
      <c r="C52" s="101"/>
      <c r="D52" s="101"/>
      <c r="E52" s="101"/>
      <c r="F52" s="101"/>
      <c r="G52" s="101"/>
      <c r="H52" s="101"/>
      <c r="I52" s="101"/>
      <c r="J52" s="101"/>
      <c r="K52" s="101"/>
      <c r="L52" s="101"/>
      <c r="M52" s="101"/>
      <c r="N52" s="101"/>
      <c r="O52" s="101"/>
      <c r="P52" s="101"/>
      <c r="Q52" s="101"/>
      <c r="R52" s="101"/>
      <c r="S52" s="101"/>
      <c r="T52" s="101"/>
    </row>
  </sheetData>
  <mergeCells count="1">
    <mergeCell ref="A52:T5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52"/>
  <sheetViews>
    <sheetView showGridLines="0" workbookViewId="0">
      <selection activeCell="B20" sqref="B20"/>
    </sheetView>
  </sheetViews>
  <sheetFormatPr baseColWidth="10" defaultColWidth="0" defaultRowHeight="15" customHeight="1" zeroHeight="1" x14ac:dyDescent="0.25"/>
  <cols>
    <col min="1" max="2" width="13.875" style="15" customWidth="1"/>
    <col min="3" max="3" width="14.875" style="15" bestFit="1" customWidth="1"/>
    <col min="4" max="4" width="13.125" style="15" bestFit="1" customWidth="1"/>
    <col min="5" max="6" width="15" style="15" bestFit="1" customWidth="1"/>
    <col min="7" max="7" width="11.5" style="15" bestFit="1" customWidth="1"/>
    <col min="8" max="8" width="14.875" style="15" bestFit="1" customWidth="1"/>
    <col min="9" max="9" width="7.625" style="15" bestFit="1" customWidth="1"/>
    <col min="10" max="12" width="13.875" style="15" customWidth="1"/>
    <col min="13" max="17" width="0" style="15" hidden="1" customWidth="1"/>
    <col min="18" max="16384" width="11" style="15" hidden="1"/>
  </cols>
  <sheetData>
    <row r="1" spans="1:12" x14ac:dyDescent="0.25"/>
    <row r="2" spans="1:12" x14ac:dyDescent="0.25"/>
    <row r="3" spans="1:12" x14ac:dyDescent="0.25"/>
    <row r="4" spans="1:12" x14ac:dyDescent="0.25"/>
    <row r="5" spans="1:12" x14ac:dyDescent="0.25"/>
    <row r="6" spans="1:12" x14ac:dyDescent="0.25"/>
    <row r="7" spans="1:12" ht="15.75" x14ac:dyDescent="0.25">
      <c r="C7" s="45" t="s">
        <v>9</v>
      </c>
      <c r="D7" s="5" t="s">
        <v>18</v>
      </c>
      <c r="E7" s="59" t="s">
        <v>115</v>
      </c>
      <c r="F7" s="59" t="s">
        <v>118</v>
      </c>
      <c r="G7" s="59" t="s">
        <v>520</v>
      </c>
      <c r="H7" s="59" t="s">
        <v>119</v>
      </c>
      <c r="I7" s="59" t="s">
        <v>521</v>
      </c>
      <c r="J7" s="59" t="s">
        <v>522</v>
      </c>
    </row>
    <row r="8" spans="1:12" ht="15.75" x14ac:dyDescent="0.25">
      <c r="C8" t="s">
        <v>246</v>
      </c>
      <c r="D8" t="s">
        <v>37</v>
      </c>
      <c r="E8" s="4">
        <v>462772758.63</v>
      </c>
      <c r="F8" s="4">
        <v>460924758.63</v>
      </c>
      <c r="G8" s="44">
        <v>0.99600667937872822</v>
      </c>
      <c r="H8" s="4">
        <v>460402758.63</v>
      </c>
      <c r="I8" s="44">
        <v>0.99487869595648593</v>
      </c>
      <c r="J8" s="4">
        <v>2370000</v>
      </c>
      <c r="K8" s="59"/>
      <c r="L8" s="59"/>
    </row>
    <row r="9" spans="1:12" ht="15.75" x14ac:dyDescent="0.25">
      <c r="C9"/>
      <c r="D9" t="s">
        <v>48</v>
      </c>
      <c r="E9" s="4">
        <v>6315620</v>
      </c>
      <c r="F9" s="4">
        <v>6315620</v>
      </c>
      <c r="G9" s="44">
        <v>1</v>
      </c>
      <c r="H9" s="4">
        <v>6315620</v>
      </c>
      <c r="I9" s="44">
        <v>1</v>
      </c>
      <c r="J9" s="4">
        <v>0</v>
      </c>
      <c r="K9" s="4"/>
      <c r="L9" s="4"/>
    </row>
    <row r="10" spans="1:12" ht="15.75" x14ac:dyDescent="0.25">
      <c r="C10" t="s">
        <v>523</v>
      </c>
      <c r="D10"/>
      <c r="E10" s="4">
        <v>469088378.63</v>
      </c>
      <c r="F10" s="4">
        <v>467240378.63</v>
      </c>
      <c r="G10" s="44">
        <v>0.99606044386476345</v>
      </c>
      <c r="H10" s="4">
        <v>466718378.63</v>
      </c>
      <c r="I10" s="44">
        <v>0.99494764716422579</v>
      </c>
      <c r="J10" s="4">
        <v>2370000</v>
      </c>
      <c r="K10" s="4"/>
      <c r="L10" s="4"/>
    </row>
    <row r="11" spans="1:12" ht="15.75" x14ac:dyDescent="0.25">
      <c r="C11" t="s">
        <v>110</v>
      </c>
      <c r="D11" t="s">
        <v>37</v>
      </c>
      <c r="E11" s="4">
        <v>14249910601.049999</v>
      </c>
      <c r="F11" s="4">
        <v>10531011481.309999</v>
      </c>
      <c r="G11" s="44">
        <v>0.73902298590799764</v>
      </c>
      <c r="H11" s="4">
        <v>10518426420.309999</v>
      </c>
      <c r="I11" s="44">
        <v>0.73813981819190877</v>
      </c>
      <c r="J11" s="4">
        <v>3731484180.7399998</v>
      </c>
      <c r="K11" s="4"/>
      <c r="L11" s="4"/>
    </row>
    <row r="12" spans="1:12" ht="15.75" x14ac:dyDescent="0.25">
      <c r="C12"/>
      <c r="D12" t="s">
        <v>48</v>
      </c>
      <c r="E12" s="4">
        <v>9221845519.3600006</v>
      </c>
      <c r="F12" s="4">
        <v>7525363404.0699997</v>
      </c>
      <c r="G12" s="44">
        <v>0.81603659357246128</v>
      </c>
      <c r="H12" s="4">
        <v>7525363404.0699997</v>
      </c>
      <c r="I12" s="44">
        <v>0.81603659357246128</v>
      </c>
      <c r="J12" s="4">
        <v>1696482115.2900009</v>
      </c>
      <c r="K12" s="4"/>
      <c r="L12" s="4"/>
    </row>
    <row r="13" spans="1:12" ht="15.75" x14ac:dyDescent="0.25">
      <c r="C13" t="s">
        <v>524</v>
      </c>
      <c r="D13"/>
      <c r="E13" s="4">
        <v>23471756120.41</v>
      </c>
      <c r="F13" s="4">
        <v>18056374885.379997</v>
      </c>
      <c r="G13" s="44">
        <v>0.76928095165742516</v>
      </c>
      <c r="H13" s="4">
        <v>18043789824.379997</v>
      </c>
      <c r="I13" s="44">
        <v>0.7687447727309128</v>
      </c>
      <c r="J13" s="4">
        <v>5427966296.0300026</v>
      </c>
      <c r="K13" s="4"/>
      <c r="L13" s="4"/>
    </row>
    <row r="14" spans="1:12" ht="15.75" x14ac:dyDescent="0.25">
      <c r="C14" t="s">
        <v>103</v>
      </c>
      <c r="D14"/>
      <c r="E14" s="4">
        <v>23940844499.040001</v>
      </c>
      <c r="F14" s="4">
        <v>18523615264.009998</v>
      </c>
      <c r="G14" s="44">
        <v>0.7737243882417254</v>
      </c>
      <c r="H14" s="4">
        <v>18510508203.009998</v>
      </c>
      <c r="I14" s="44">
        <v>0.77317691127195831</v>
      </c>
      <c r="J14" s="4">
        <v>5430336296.0299988</v>
      </c>
      <c r="K14" s="4"/>
      <c r="L14" s="4"/>
    </row>
    <row r="15" spans="1:12" ht="15.75" x14ac:dyDescent="0.25">
      <c r="I15" s="4"/>
      <c r="J15" s="4"/>
      <c r="K15" s="4"/>
      <c r="L15" s="4"/>
    </row>
    <row r="16" spans="1:12" ht="15.75" x14ac:dyDescent="0.25">
      <c r="A16"/>
      <c r="B16"/>
      <c r="C16"/>
    </row>
    <row r="17" spans="1:11" ht="15.75" x14ac:dyDescent="0.25">
      <c r="A17"/>
      <c r="B17"/>
      <c r="C17"/>
    </row>
    <row r="18" spans="1:11" ht="15.75" x14ac:dyDescent="0.25">
      <c r="A18"/>
      <c r="B18"/>
      <c r="C18"/>
    </row>
    <row r="19" spans="1:11" ht="15.75" x14ac:dyDescent="0.25">
      <c r="A19"/>
      <c r="B19"/>
      <c r="C19"/>
    </row>
    <row r="20" spans="1:11" ht="15.75" x14ac:dyDescent="0.25">
      <c r="A20"/>
      <c r="B20"/>
      <c r="C20"/>
    </row>
    <row r="21" spans="1:11" ht="15.75" x14ac:dyDescent="0.25">
      <c r="A21" s="60"/>
      <c r="B21" s="60"/>
      <c r="C21" s="60"/>
      <c r="D21" s="61"/>
      <c r="E21" s="61"/>
      <c r="F21" s="61"/>
      <c r="G21" s="61"/>
      <c r="H21" s="61"/>
      <c r="I21" s="61"/>
      <c r="J21" s="61"/>
      <c r="K21" s="61"/>
    </row>
    <row r="22" spans="1:11" ht="15.75" x14ac:dyDescent="0.25">
      <c r="A22" s="60"/>
      <c r="B22" s="60"/>
      <c r="C22" s="60"/>
      <c r="D22" s="61" t="s">
        <v>115</v>
      </c>
      <c r="E22" s="61" t="s">
        <v>118</v>
      </c>
      <c r="F22" s="61" t="s">
        <v>119</v>
      </c>
      <c r="G22" s="61"/>
      <c r="H22" s="61"/>
      <c r="I22" s="61"/>
      <c r="J22" s="61"/>
      <c r="K22" s="61"/>
    </row>
    <row r="23" spans="1:11" ht="15.75" x14ac:dyDescent="0.25">
      <c r="A23" s="60"/>
      <c r="B23" s="60" t="s">
        <v>246</v>
      </c>
      <c r="C23" s="60" t="s">
        <v>37</v>
      </c>
      <c r="D23" s="62">
        <f>E8</f>
        <v>462772758.63</v>
      </c>
      <c r="E23" s="62">
        <f>F8</f>
        <v>460924758.63</v>
      </c>
      <c r="F23" s="62">
        <f>H8</f>
        <v>460402758.63</v>
      </c>
      <c r="G23" s="61"/>
      <c r="H23" s="61"/>
      <c r="I23" s="61"/>
      <c r="J23" s="61"/>
      <c r="K23" s="61"/>
    </row>
    <row r="24" spans="1:11" ht="15.75" x14ac:dyDescent="0.25">
      <c r="A24" s="60"/>
      <c r="B24" s="60" t="s">
        <v>246</v>
      </c>
      <c r="C24" s="60" t="s">
        <v>48</v>
      </c>
      <c r="D24" s="62">
        <f>E9</f>
        <v>6315620</v>
      </c>
      <c r="E24" s="62">
        <f>F9</f>
        <v>6315620</v>
      </c>
      <c r="F24" s="62">
        <f>H9</f>
        <v>6315620</v>
      </c>
      <c r="G24" s="61"/>
      <c r="H24" s="61"/>
      <c r="I24" s="61"/>
      <c r="J24" s="61"/>
      <c r="K24" s="61"/>
    </row>
    <row r="25" spans="1:11" ht="15.75" x14ac:dyDescent="0.25">
      <c r="A25" s="60"/>
      <c r="B25" s="60" t="s">
        <v>110</v>
      </c>
      <c r="C25" s="60" t="s">
        <v>37</v>
      </c>
      <c r="D25" s="62">
        <f>E11</f>
        <v>14249910601.049999</v>
      </c>
      <c r="E25" s="62">
        <f>F11</f>
        <v>10531011481.309999</v>
      </c>
      <c r="F25" s="62">
        <f>H11</f>
        <v>10518426420.309999</v>
      </c>
      <c r="G25" s="61"/>
      <c r="H25" s="61"/>
      <c r="I25" s="61"/>
      <c r="J25" s="61"/>
      <c r="K25" s="61"/>
    </row>
    <row r="26" spans="1:11" ht="15.75" x14ac:dyDescent="0.25">
      <c r="A26" s="61"/>
      <c r="B26" s="63" t="s">
        <v>110</v>
      </c>
      <c r="C26" s="60" t="s">
        <v>48</v>
      </c>
      <c r="D26" s="62">
        <f>E12</f>
        <v>9221845519.3600006</v>
      </c>
      <c r="E26" s="62">
        <f>F12</f>
        <v>7525363404.0699997</v>
      </c>
      <c r="F26" s="62">
        <f>H12</f>
        <v>7525363404.0699997</v>
      </c>
      <c r="G26" s="61"/>
      <c r="H26" s="61"/>
      <c r="I26" s="61"/>
      <c r="J26" s="61"/>
      <c r="K26" s="61"/>
    </row>
    <row r="27" spans="1:11" x14ac:dyDescent="0.25">
      <c r="A27" s="61"/>
      <c r="B27" s="61"/>
      <c r="C27" s="61"/>
      <c r="D27" s="61"/>
      <c r="E27" s="61"/>
      <c r="F27" s="61"/>
      <c r="G27" s="61"/>
      <c r="H27" s="61"/>
      <c r="I27" s="61"/>
      <c r="J27" s="61"/>
      <c r="K27" s="61"/>
    </row>
    <row r="28" spans="1:11" x14ac:dyDescent="0.25"/>
    <row r="29" spans="1:11" x14ac:dyDescent="0.25"/>
    <row r="30" spans="1:11" x14ac:dyDescent="0.25"/>
    <row r="31" spans="1:11" x14ac:dyDescent="0.25"/>
    <row r="32" spans="1:11" x14ac:dyDescent="0.25"/>
    <row r="33" spans="1:12" x14ac:dyDescent="0.25"/>
    <row r="34" spans="1:12" x14ac:dyDescent="0.25"/>
    <row r="35" spans="1:12" x14ac:dyDescent="0.25"/>
    <row r="36" spans="1:12" x14ac:dyDescent="0.25"/>
    <row r="37" spans="1:12" ht="15.75" x14ac:dyDescent="0.25">
      <c r="A37" s="50"/>
      <c r="B37" s="50"/>
    </row>
    <row r="38" spans="1:12" ht="15.75" x14ac:dyDescent="0.25">
      <c r="A38" s="50"/>
      <c r="B38" s="50"/>
    </row>
    <row r="39" spans="1:12" ht="15.75" x14ac:dyDescent="0.25">
      <c r="A39" s="50"/>
      <c r="B39" s="50"/>
      <c r="C39" s="50"/>
    </row>
    <row r="40" spans="1:12" ht="15.75" x14ac:dyDescent="0.25">
      <c r="A40" s="50"/>
      <c r="B40" s="50"/>
      <c r="C40" s="50"/>
    </row>
    <row r="41" spans="1:12" ht="15.75" x14ac:dyDescent="0.25">
      <c r="A41" s="50"/>
      <c r="B41" s="50"/>
      <c r="C41" s="50"/>
    </row>
    <row r="42" spans="1:12" ht="15.75" x14ac:dyDescent="0.25">
      <c r="A42" s="50"/>
      <c r="B42" s="50"/>
      <c r="C42" s="50"/>
    </row>
    <row r="43" spans="1:12" x14ac:dyDescent="0.25"/>
    <row r="44" spans="1:12" x14ac:dyDescent="0.25"/>
    <row r="45" spans="1:12" x14ac:dyDescent="0.25"/>
    <row r="46" spans="1:12" ht="15.75" x14ac:dyDescent="0.25">
      <c r="A46" s="101" t="s">
        <v>99</v>
      </c>
      <c r="B46" s="101"/>
      <c r="C46" s="101"/>
      <c r="D46" s="101"/>
      <c r="E46" s="101"/>
      <c r="F46" s="101"/>
      <c r="G46" s="101"/>
      <c r="H46" s="101"/>
      <c r="I46" s="101"/>
      <c r="J46" s="101"/>
      <c r="K46" s="101"/>
      <c r="L46" s="101"/>
    </row>
    <row r="47" spans="1:12" ht="15" hidden="1" customHeight="1" x14ac:dyDescent="0.25"/>
    <row r="48" spans="1:12" ht="15" hidden="1" customHeight="1" x14ac:dyDescent="0.25"/>
    <row r="49" ht="15" hidden="1" customHeight="1" x14ac:dyDescent="0.25"/>
    <row r="50" ht="15" hidden="1" customHeight="1" x14ac:dyDescent="0.25"/>
    <row r="51" ht="15" hidden="1" customHeight="1" x14ac:dyDescent="0.25"/>
    <row r="52" ht="15" hidden="1" customHeight="1" x14ac:dyDescent="0.25"/>
  </sheetData>
  <mergeCells count="1">
    <mergeCell ref="A46:L46"/>
  </mergeCell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G29"/>
  <sheetViews>
    <sheetView showGridLines="0" topLeftCell="A10" zoomScale="80" zoomScaleNormal="80" workbookViewId="0">
      <selection activeCell="B41" sqref="B41"/>
    </sheetView>
  </sheetViews>
  <sheetFormatPr baseColWidth="10" defaultColWidth="0" defaultRowHeight="15.75" x14ac:dyDescent="0.25"/>
  <cols>
    <col min="1" max="1" width="2" customWidth="1"/>
    <col min="2" max="2" width="148" customWidth="1"/>
    <col min="3" max="3" width="16.125" bestFit="1" customWidth="1"/>
    <col min="4" max="4" width="19.875" bestFit="1" customWidth="1"/>
    <col min="5" max="5" width="12.5" bestFit="1" customWidth="1"/>
    <col min="6" max="6" width="4.125" customWidth="1"/>
    <col min="7" max="7" width="3.625" hidden="1" customWidth="1"/>
    <col min="8" max="16384" width="11" hidden="1"/>
  </cols>
  <sheetData>
    <row r="5" spans="1:6" ht="16.5" thickBot="1" x14ac:dyDescent="0.3">
      <c r="A5" s="72"/>
      <c r="B5" s="72"/>
      <c r="C5" s="72"/>
      <c r="D5" s="72"/>
      <c r="E5" s="72"/>
      <c r="F5" s="72"/>
    </row>
    <row r="13" spans="1:6" x14ac:dyDescent="0.25">
      <c r="B13" s="69" t="s">
        <v>1050</v>
      </c>
      <c r="C13" s="70" t="s">
        <v>1040</v>
      </c>
      <c r="D13" s="70" t="s">
        <v>1041</v>
      </c>
      <c r="E13" s="70" t="s">
        <v>1042</v>
      </c>
    </row>
    <row r="14" spans="1:6" x14ac:dyDescent="0.25">
      <c r="B14" s="6" t="s">
        <v>246</v>
      </c>
      <c r="C14" s="4">
        <v>42305430327.659996</v>
      </c>
      <c r="D14" s="4">
        <v>2838252102.4900002</v>
      </c>
      <c r="E14" s="44">
        <v>6.7089545727521016E-2</v>
      </c>
    </row>
    <row r="15" spans="1:6" x14ac:dyDescent="0.25">
      <c r="B15" s="8" t="s">
        <v>247</v>
      </c>
      <c r="C15" s="4">
        <v>25594756892</v>
      </c>
      <c r="D15" s="4">
        <v>8693163</v>
      </c>
      <c r="E15" s="44">
        <v>3.396462422628898E-4</v>
      </c>
    </row>
    <row r="16" spans="1:6" x14ac:dyDescent="0.25">
      <c r="B16" s="8" t="s">
        <v>248</v>
      </c>
      <c r="C16" s="4">
        <v>16079441014.48</v>
      </c>
      <c r="D16" s="4">
        <v>2821999552.4900002</v>
      </c>
      <c r="E16" s="44">
        <v>0.17550358560031462</v>
      </c>
    </row>
    <row r="17" spans="2:5" x14ac:dyDescent="0.25">
      <c r="B17" s="8" t="s">
        <v>249</v>
      </c>
      <c r="C17" s="4">
        <v>120786205.55</v>
      </c>
      <c r="D17" s="4">
        <v>2650187</v>
      </c>
      <c r="E17" s="44">
        <v>2.1941139618819661E-2</v>
      </c>
    </row>
    <row r="18" spans="2:5" x14ac:dyDescent="0.25">
      <c r="B18" s="8" t="s">
        <v>250</v>
      </c>
      <c r="C18" s="4">
        <v>510446215.63</v>
      </c>
      <c r="D18" s="4">
        <v>4909200</v>
      </c>
      <c r="E18" s="44">
        <v>9.6174677168308423E-3</v>
      </c>
    </row>
    <row r="19" spans="2:5" x14ac:dyDescent="0.25">
      <c r="B19" s="6" t="s">
        <v>110</v>
      </c>
      <c r="C19" s="4">
        <v>41123300175.199997</v>
      </c>
      <c r="D19" s="4">
        <v>9211306997.7999992</v>
      </c>
      <c r="E19" s="44">
        <v>0.22399240718902735</v>
      </c>
    </row>
    <row r="20" spans="2:5" x14ac:dyDescent="0.25">
      <c r="B20" s="8" t="s">
        <v>1048</v>
      </c>
      <c r="C20" s="4">
        <v>2440554357</v>
      </c>
      <c r="D20" s="4">
        <v>211129704</v>
      </c>
      <c r="E20" s="44">
        <v>8.6508912778130762E-2</v>
      </c>
    </row>
    <row r="21" spans="2:5" x14ac:dyDescent="0.25">
      <c r="B21" s="8" t="s">
        <v>1049</v>
      </c>
      <c r="C21" s="4">
        <v>5002811774</v>
      </c>
      <c r="D21" s="4">
        <v>1327408609</v>
      </c>
      <c r="E21" s="44">
        <v>0.26533251078896175</v>
      </c>
    </row>
    <row r="22" spans="2:5" x14ac:dyDescent="0.25">
      <c r="B22" s="8" t="s">
        <v>72</v>
      </c>
      <c r="C22" s="4">
        <v>3767511466</v>
      </c>
      <c r="D22" s="4">
        <v>656152728</v>
      </c>
      <c r="E22" s="44">
        <v>0.17416077798872451</v>
      </c>
    </row>
    <row r="23" spans="2:5" x14ac:dyDescent="0.25">
      <c r="B23" s="8" t="s">
        <v>1047</v>
      </c>
      <c r="C23" s="4">
        <v>17453013971</v>
      </c>
      <c r="D23" s="4">
        <v>4975328147</v>
      </c>
      <c r="E23" s="44">
        <v>0.28506985413906305</v>
      </c>
    </row>
    <row r="24" spans="2:5" x14ac:dyDescent="0.25">
      <c r="B24" s="8" t="s">
        <v>1043</v>
      </c>
      <c r="C24" s="4">
        <v>1851548794</v>
      </c>
      <c r="D24" s="4">
        <v>175814459</v>
      </c>
      <c r="E24" s="44">
        <v>9.4955347420349973E-2</v>
      </c>
    </row>
    <row r="25" spans="2:5" x14ac:dyDescent="0.25">
      <c r="B25" s="8" t="s">
        <v>1045</v>
      </c>
      <c r="C25" s="4">
        <v>7815916375.8800001</v>
      </c>
      <c r="D25" s="4">
        <v>1160549390.8</v>
      </c>
      <c r="E25" s="44">
        <v>0.148485389938596</v>
      </c>
    </row>
    <row r="26" spans="2:5" x14ac:dyDescent="0.25">
      <c r="B26" s="8" t="s">
        <v>87</v>
      </c>
      <c r="C26" s="4">
        <v>1037071439.3199999</v>
      </c>
      <c r="D26" s="4">
        <v>339733447</v>
      </c>
      <c r="E26" s="44">
        <v>0.32758924228282743</v>
      </c>
    </row>
    <row r="27" spans="2:5" x14ac:dyDescent="0.25">
      <c r="B27" s="8" t="s">
        <v>1046</v>
      </c>
      <c r="C27" s="4">
        <v>1047632924</v>
      </c>
      <c r="D27" s="4">
        <v>316836885</v>
      </c>
      <c r="E27" s="44">
        <v>0.30243120251535738</v>
      </c>
    </row>
    <row r="28" spans="2:5" x14ac:dyDescent="0.25">
      <c r="B28" s="8" t="s">
        <v>1044</v>
      </c>
      <c r="C28" s="4">
        <v>707239074</v>
      </c>
      <c r="D28" s="4">
        <v>48353628</v>
      </c>
      <c r="E28" s="44">
        <v>6.8369565225690571E-2</v>
      </c>
    </row>
    <row r="29" spans="2:5" x14ac:dyDescent="0.25">
      <c r="B29" s="6" t="s">
        <v>103</v>
      </c>
      <c r="C29" s="4">
        <v>83428730502.860016</v>
      </c>
      <c r="D29" s="4">
        <v>12049559100.289999</v>
      </c>
      <c r="E29" s="44">
        <v>0.14442937136478337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5.75" zeroHeight="1" x14ac:dyDescent="0.25"/>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x14ac:dyDescent="0.25"/>
    <row r="2" spans="2:11" x14ac:dyDescent="0.25"/>
    <row r="3" spans="2:11" x14ac:dyDescent="0.25"/>
    <row r="4" spans="2:11" x14ac:dyDescent="0.25"/>
    <row r="5" spans="2:11" x14ac:dyDescent="0.25"/>
    <row r="6" spans="2:11" x14ac:dyDescent="0.25"/>
    <row r="7" spans="2:11" x14ac:dyDescent="0.25"/>
    <row r="8" spans="2:11" x14ac:dyDescent="0.25"/>
    <row r="9" spans="2:11" x14ac:dyDescent="0.25"/>
    <row r="10" spans="2:11" x14ac:dyDescent="0.25"/>
    <row r="11" spans="2:11" x14ac:dyDescent="0.25">
      <c r="B11" s="101" t="s">
        <v>352</v>
      </c>
      <c r="C11" s="101"/>
      <c r="D11" s="101"/>
      <c r="E11" s="101"/>
      <c r="G11" s="101" t="s">
        <v>353</v>
      </c>
      <c r="H11" s="101"/>
      <c r="I11" s="101"/>
      <c r="J11" s="101"/>
      <c r="K11" s="101"/>
    </row>
    <row r="12" spans="2:11" ht="5.0999999999999996" customHeight="1" x14ac:dyDescent="0.25"/>
    <row r="13" spans="2:11" x14ac:dyDescent="0.25">
      <c r="B13" s="14" t="s">
        <v>262</v>
      </c>
      <c r="C13" s="14" t="s">
        <v>350</v>
      </c>
      <c r="D13" s="14" t="s">
        <v>94</v>
      </c>
      <c r="E13" s="14" t="s">
        <v>351</v>
      </c>
      <c r="G13" s="14" t="s">
        <v>261</v>
      </c>
      <c r="H13" s="14" t="s">
        <v>262</v>
      </c>
      <c r="I13" s="14" t="s">
        <v>350</v>
      </c>
      <c r="J13" s="14" t="s">
        <v>94</v>
      </c>
      <c r="K13" s="14" t="s">
        <v>351</v>
      </c>
    </row>
    <row r="14" spans="2:11" x14ac:dyDescent="0.25">
      <c r="B14" t="str">
        <f>IF(Validaciones!AC4="","",Validaciones!AC4)</f>
        <v>Actividades de soporte realizadas</v>
      </c>
      <c r="C14">
        <f>IF(Validaciones!AD4="","",Validaciones!AD4)</f>
        <v>8000</v>
      </c>
      <c r="D14">
        <f>IF(Validaciones!AE4="","",Validaciones!AE4)</f>
        <v>2980</v>
      </c>
      <c r="E14" s="44">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44">
        <f>IF(Validaciones!AQ4="","",Validaciones!AQ4)</f>
        <v>0</v>
      </c>
    </row>
    <row r="15" spans="2:11" x14ac:dyDescent="0.25">
      <c r="B15" t="str">
        <f>IF(Validaciones!AC5="","",Validaciones!AC5)</f>
        <v>Análisis geomorfológicos realizados</v>
      </c>
      <c r="C15">
        <f>IF(Validaciones!AD5="","",Validaciones!AD5)</f>
        <v>45000</v>
      </c>
      <c r="D15">
        <f>IF(Validaciones!AE5="","",Validaciones!AE5)</f>
        <v>0</v>
      </c>
      <c r="E15" s="44">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44">
        <f>IF(Validaciones!AQ5="","",Validaciones!AQ5)</f>
        <v>0.18990000000000001</v>
      </c>
    </row>
    <row r="16" spans="2:11" x14ac:dyDescent="0.25">
      <c r="B16" t="str">
        <f>IF(Validaciones!AC6="","",Validaciones!AC6)</f>
        <v>Auditorias internas de calidad</v>
      </c>
      <c r="C16">
        <f>IF(Validaciones!AD6="","",Validaciones!AD6)</f>
        <v>1</v>
      </c>
      <c r="D16">
        <f>IF(Validaciones!AE6="","",Validaciones!AE6)</f>
        <v>0</v>
      </c>
      <c r="E16" s="44">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44">
        <f>IF(Validaciones!AQ6="","",Validaciones!AQ6)</f>
        <v>7.0000000000000007E-2</v>
      </c>
    </row>
    <row r="17" spans="2:11" x14ac:dyDescent="0.25">
      <c r="B17" t="str">
        <f>IF(Validaciones!AC7="","",Validaciones!AC7)</f>
        <v>Avaluos comerciales realizados</v>
      </c>
      <c r="C17">
        <f>IF(Validaciones!AD7="","",Validaciones!AD7)</f>
        <v>7055</v>
      </c>
      <c r="D17">
        <f>IF(Validaciones!AE7="","",Validaciones!AE7)</f>
        <v>110</v>
      </c>
      <c r="E17" s="44">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44">
        <f>IF(Validaciones!AQ7="","",Validaciones!AQ7)</f>
        <v>0</v>
      </c>
    </row>
    <row r="18" spans="2:11" x14ac:dyDescent="0.25">
      <c r="B18" t="str">
        <f>IF(Validaciones!AC8="","",Validaciones!AC8)</f>
        <v>Contratos de obra física celebrados</v>
      </c>
      <c r="C18">
        <f>IF(Validaciones!AD8="","",Validaciones!AD8)</f>
        <v>2</v>
      </c>
      <c r="D18">
        <f>IF(Validaciones!AE8="","",Validaciones!AE8)</f>
        <v>0</v>
      </c>
      <c r="E18" s="44">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44">
        <f>IF(Validaciones!AQ8="","",Validaciones!AQ8)</f>
        <v>0.25</v>
      </c>
    </row>
    <row r="19" spans="2:11" x14ac:dyDescent="0.25">
      <c r="B19" t="str">
        <f>IF(Validaciones!AC9="","",Validaciones!AC9)</f>
        <v>Convenios nuevos o en implementación</v>
      </c>
      <c r="C19">
        <f>IF(Validaciones!AD9="","",Validaciones!AD9)</f>
        <v>10</v>
      </c>
      <c r="D19">
        <f>IF(Validaciones!AE9="","",Validaciones!AE9)</f>
        <v>1</v>
      </c>
      <c r="E19" s="44">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44">
        <f>IF(Validaciones!AQ9="","",Validaciones!AQ9)</f>
        <v>0</v>
      </c>
    </row>
    <row r="20" spans="2:11" x14ac:dyDescent="0.25">
      <c r="B20" t="str">
        <f>IF(Validaciones!AC10="","",Validaciones!AC10)</f>
        <v>Desarrollos informáticos adquiridos o actualizados</v>
      </c>
      <c r="C20">
        <f>IF(Validaciones!AD10="","",Validaciones!AD10)</f>
        <v>5</v>
      </c>
      <c r="D20">
        <f>IF(Validaciones!AE10="","",Validaciones!AE10)</f>
        <v>5</v>
      </c>
      <c r="E20" s="44">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44">
        <f>IF(Validaciones!AQ10="","",Validaciones!AQ10)</f>
        <v>0</v>
      </c>
    </row>
    <row r="21" spans="2:11" x14ac:dyDescent="0.25">
      <c r="B21" t="str">
        <f>IF(Validaciones!AC11="","",Validaciones!AC11)</f>
        <v>Ejercicio de cooperación internacional</v>
      </c>
      <c r="C21">
        <f>IF(Validaciones!AD11="","",Validaciones!AD11)</f>
        <v>30</v>
      </c>
      <c r="D21">
        <f>IF(Validaciones!AE11="","",Validaciones!AE11)</f>
        <v>0</v>
      </c>
      <c r="E21" s="44">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44">
        <f>IF(Validaciones!AQ11="","",Validaciones!AQ11)</f>
        <v>7.0000000000000007E-2</v>
      </c>
    </row>
    <row r="22" spans="2:11" x14ac:dyDescent="0.25">
      <c r="B22" t="str">
        <f>IF(Validaciones!AC12="","",Validaciones!AC12)</f>
        <v>Ejercicios de participación</v>
      </c>
      <c r="C22">
        <f>IF(Validaciones!AD12="","",Validaciones!AD12)</f>
        <v>10</v>
      </c>
      <c r="D22">
        <f>IF(Validaciones!AE12="","",Validaciones!AE12)</f>
        <v>2</v>
      </c>
      <c r="E22" s="44">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44">
        <f>IF(Validaciones!AQ12="","",Validaciones!AQ12)</f>
        <v>0</v>
      </c>
    </row>
    <row r="23" spans="2:11" x14ac:dyDescent="0.25">
      <c r="B23" t="str">
        <f>IF(Validaciones!AC13="","",Validaciones!AC13)</f>
        <v>Eventos realizados para la promoción y avance de la geografía</v>
      </c>
      <c r="C23">
        <f>IF(Validaciones!AD13="","",Validaciones!AD13)</f>
        <v>22</v>
      </c>
      <c r="D23">
        <f>IF(Validaciones!AE13="","",Validaciones!AE13)</f>
        <v>6</v>
      </c>
      <c r="E23" s="44">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44">
        <f>IF(Validaciones!AQ13="","",Validaciones!AQ13)</f>
        <v>0</v>
      </c>
    </row>
    <row r="24" spans="2:11" x14ac:dyDescent="0.25">
      <c r="B24" t="str">
        <f>IF(Validaciones!AC14="","",Validaciones!AC14)</f>
        <v>Hectareas monitoreadas</v>
      </c>
      <c r="C24">
        <f>IF(Validaciones!AD14="","",Validaciones!AD14)</f>
        <v>6100000</v>
      </c>
      <c r="D24">
        <f>IF(Validaciones!AE14="","",Validaciones!AE14)</f>
        <v>0</v>
      </c>
      <c r="E24" s="44">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44">
        <f>IF(Validaciones!AQ14="","",Validaciones!AQ14)</f>
        <v>0</v>
      </c>
    </row>
    <row r="25" spans="2:11" x14ac:dyDescent="0.25">
      <c r="B25" t="str">
        <f>IF(Validaciones!AC15="","",Validaciones!AC15)</f>
        <v>Implementación del sistema de gestión</v>
      </c>
      <c r="C25">
        <f>IF(Validaciones!AD15="","",Validaciones!AD15)</f>
        <v>0.25</v>
      </c>
      <c r="D25">
        <f>IF(Validaciones!AE15="","",Validaciones!AE15)</f>
        <v>0.03</v>
      </c>
      <c r="E25" s="44">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44">
        <f>IF(Validaciones!AQ15="","",Validaciones!AQ15)</f>
        <v>0.40909090909090912</v>
      </c>
    </row>
    <row r="26" spans="2:11" x14ac:dyDescent="0.25">
      <c r="B26" t="str">
        <f>IF(Validaciones!AC16="","",Validaciones!AC16)</f>
        <v>Obras vigiladas a través de interventoría</v>
      </c>
      <c r="C26">
        <f>IF(Validaciones!AD16="","",Validaciones!AD16)</f>
        <v>2</v>
      </c>
      <c r="D26">
        <f>IF(Validaciones!AE16="","",Validaciones!AE16)</f>
        <v>0</v>
      </c>
      <c r="E26" s="44">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44">
        <f>IF(Validaciones!AQ16="","",Validaciones!AQ16)</f>
        <v>1.8675000000000001E-2</v>
      </c>
    </row>
    <row r="27" spans="2:11" x14ac:dyDescent="0.25">
      <c r="B27" t="str">
        <f>IF(Validaciones!AC17="","",Validaciones!AC17)</f>
        <v>Porcentaje de avance en la implementación de la estrategia de comunicaciones</v>
      </c>
      <c r="C27">
        <f>IF(Validaciones!AD17="","",Validaciones!AD17)</f>
        <v>1</v>
      </c>
      <c r="D27">
        <f>IF(Validaciones!AE17="","",Validaciones!AE17)</f>
        <v>0.16250000000000001</v>
      </c>
      <c r="E27" s="44">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44">
        <f>IF(Validaciones!AQ17="","",Validaciones!AQ17)</f>
        <v>0.21429999999999999</v>
      </c>
    </row>
    <row r="28" spans="2:11" x14ac:dyDescent="0.25">
      <c r="B28" t="str">
        <f>IF(Validaciones!AC18="","",Validaciones!AC18)</f>
        <v xml:space="preserve">Porcentaje de avance en la implementación de sistemas de calidad de la gestión
</v>
      </c>
      <c r="C28">
        <f>IF(Validaciones!AD18="","",Validaciones!AD18)</f>
        <v>0.9</v>
      </c>
      <c r="D28">
        <f>IF(Validaciones!AE18="","",Validaciones!AE18)</f>
        <v>0.1</v>
      </c>
      <c r="E28" s="44">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44">
        <f>IF(Validaciones!AQ18="","",Validaciones!AQ18)</f>
        <v>9.0909090909090912E-2</v>
      </c>
    </row>
    <row r="29" spans="2:11" x14ac:dyDescent="0.25">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44">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44">
        <f>IF(Validaciones!AQ19="","",Validaciones!AQ19)</f>
        <v>1.3599999999999999E-2</v>
      </c>
    </row>
    <row r="30" spans="2:11" x14ac:dyDescent="0.25">
      <c r="B30" t="str">
        <f>IF(Validaciones!AC20="","",Validaciones!AC20)</f>
        <v>Porcentaje de encuestas con calificación satisfactoria</v>
      </c>
      <c r="C30">
        <f>IF(Validaciones!AD20="","",Validaciones!AD20)</f>
        <v>0.9</v>
      </c>
      <c r="D30">
        <f>IF(Validaciones!AE20="","",Validaciones!AE20)</f>
        <v>0</v>
      </c>
      <c r="E30" s="44">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44">
        <f>IF(Validaciones!AQ20="","",Validaciones!AQ20)</f>
        <v>0</v>
      </c>
    </row>
    <row r="31" spans="2:11" x14ac:dyDescent="0.25">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44">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44">
        <f>IF(Validaciones!AQ21="","",Validaciones!AQ21)</f>
        <v>0.2</v>
      </c>
    </row>
    <row r="32" spans="2:11" x14ac:dyDescent="0.25">
      <c r="B32" t="str">
        <f>IF(Validaciones!AC22="","",Validaciones!AC22)</f>
        <v>Rendiciones de cuentas realizadas</v>
      </c>
      <c r="C32">
        <f>IF(Validaciones!AD22="","",Validaciones!AD22)</f>
        <v>2</v>
      </c>
      <c r="D32">
        <f>IF(Validaciones!AE22="","",Validaciones!AE22)</f>
        <v>0</v>
      </c>
      <c r="E32" s="44">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44">
        <f>IF(Validaciones!AQ22="","",Validaciones!AQ22)</f>
        <v>0.09</v>
      </c>
    </row>
    <row r="33" spans="2:11" x14ac:dyDescent="0.25">
      <c r="B33" t="str">
        <f>IF(Validaciones!AC23="","",Validaciones!AC23)</f>
        <v>Sistemas de información actualizados</v>
      </c>
      <c r="C33">
        <f>IF(Validaciones!AD23="","",Validaciones!AD23)</f>
        <v>1</v>
      </c>
      <c r="D33">
        <f>IF(Validaciones!AE23="","",Validaciones!AE23)</f>
        <v>0.3</v>
      </c>
      <c r="E33" s="44">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44">
        <f>IF(Validaciones!AQ23="","",Validaciones!AQ23)</f>
        <v>0</v>
      </c>
    </row>
    <row r="34" spans="2:11" x14ac:dyDescent="0.25">
      <c r="B34" t="str">
        <f>IF(Validaciones!AC24="","",Validaciones!AC24)</f>
        <v>Talleres o actividades de capacitación realizados</v>
      </c>
      <c r="C34">
        <f>IF(Validaciones!AD24="","",Validaciones!AD24)</f>
        <v>20</v>
      </c>
      <c r="D34">
        <f>IF(Validaciones!AE24="","",Validaciones!AE24)</f>
        <v>0</v>
      </c>
      <c r="E34" s="44">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44">
        <f>IF(Validaciones!AQ24="","",Validaciones!AQ24)</f>
        <v>0.19357377049180327</v>
      </c>
    </row>
    <row r="35" spans="2:11" x14ac:dyDescent="0.25">
      <c r="B35" t="str">
        <f>IF(Validaciones!AC25="","",Validaciones!AC25)</f>
        <v>Visitas de evaluación y seguimiento realizadas</v>
      </c>
      <c r="C35">
        <f>IF(Validaciones!AD25="","",Validaciones!AD25)</f>
        <v>22</v>
      </c>
      <c r="D35">
        <f>IF(Validaciones!AE25="","",Validaciones!AE25)</f>
        <v>9</v>
      </c>
      <c r="E35" s="44">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44">
        <f>IF(Validaciones!AQ25="","",Validaciones!AQ25)</f>
        <v>0</v>
      </c>
    </row>
    <row r="36" spans="2:11" x14ac:dyDescent="0.25">
      <c r="E36" s="44"/>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44">
        <f>IF(Validaciones!AQ26="","",Validaciones!AQ26)</f>
        <v>2.0299999999999999E-2</v>
      </c>
    </row>
    <row r="37" spans="2:11" x14ac:dyDescent="0.25">
      <c r="E37" s="44"/>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44">
        <f>IF(Validaciones!AQ27="","",Validaciones!AQ27)</f>
        <v>4.8899999999999999E-2</v>
      </c>
    </row>
    <row r="38" spans="2:11" x14ac:dyDescent="0.25">
      <c r="E38" s="44"/>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44">
        <f>IF(Validaciones!AQ28="","",Validaciones!AQ28)</f>
        <v>0</v>
      </c>
    </row>
    <row r="39" spans="2:11" x14ac:dyDescent="0.25">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44">
        <f>IF(Validaciones!AQ29="","",Validaciones!AQ29)</f>
        <v>0.1336</v>
      </c>
    </row>
    <row r="40" spans="2:11" x14ac:dyDescent="0.25">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44">
        <f>IF(Validaciones!AQ30="","",Validaciones!AQ30)</f>
        <v>0.4</v>
      </c>
    </row>
    <row r="41" spans="2:11" x14ac:dyDescent="0.25">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44">
        <f>IF(Validaciones!AQ31="","",Validaciones!AQ31)</f>
        <v>0</v>
      </c>
    </row>
    <row r="42" spans="2:11" x14ac:dyDescent="0.25">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44">
        <f>IF(Validaciones!AQ32="","",Validaciones!AQ32)</f>
        <v>0.3</v>
      </c>
    </row>
    <row r="43" spans="2:11" x14ac:dyDescent="0.25">
      <c r="G43" t="str">
        <f>IF(Validaciones!AM33="","",Validaciones!AM33)</f>
        <v>Servicio de Información Catastral</v>
      </c>
      <c r="H43" t="str">
        <f>IF(Validaciones!AN33="","",Validaciones!AN33)</f>
        <v>Solicitudes atendidas</v>
      </c>
      <c r="I43">
        <f>IF(Validaciones!AO33="","",Validaciones!AO33)</f>
        <v>1</v>
      </c>
      <c r="J43">
        <f>IF(Validaciones!AP33="","",Validaciones!AP33)</f>
        <v>545</v>
      </c>
      <c r="K43" s="44">
        <f>IF(Validaciones!AQ33="","",Validaciones!AQ33)</f>
        <v>0.155</v>
      </c>
    </row>
    <row r="44" spans="2:11" x14ac:dyDescent="0.25">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44">
        <f>IF(Validaciones!AQ34="","",Validaciones!AQ34)</f>
        <v>0</v>
      </c>
    </row>
    <row r="45" spans="2:11" x14ac:dyDescent="0.25">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44">
        <f>IF(Validaciones!AQ35="","",Validaciones!AQ35)</f>
        <v>0</v>
      </c>
    </row>
    <row r="46" spans="2:11" x14ac:dyDescent="0.25">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44">
        <f>IF(Validaciones!AQ36="","",Validaciones!AQ36)</f>
        <v>0.12709999999999999</v>
      </c>
    </row>
    <row r="47" spans="2:11" x14ac:dyDescent="0.25">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44">
        <f>IF(Validaciones!AQ37="","",Validaciones!AQ37)</f>
        <v>0</v>
      </c>
    </row>
    <row r="48" spans="2:11" x14ac:dyDescent="0.25">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44">
        <f>IF(Validaciones!AQ38="","",Validaciones!AQ38)</f>
        <v>0</v>
      </c>
    </row>
    <row r="49" spans="1:18" x14ac:dyDescent="0.25">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44">
        <f>IF(Validaciones!AQ39="","",Validaciones!AQ39)</f>
        <v>0</v>
      </c>
    </row>
    <row r="50" spans="1:18" x14ac:dyDescent="0.25">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44">
        <f>IF(Validaciones!AQ40="","",Validaciones!AQ40)</f>
        <v>0</v>
      </c>
    </row>
    <row r="51" spans="1:18" x14ac:dyDescent="0.25">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44">
        <f>IF(Validaciones!AQ41="","",Validaciones!AQ41)</f>
        <v>2.9999999999999997E-4</v>
      </c>
    </row>
    <row r="52" spans="1:18" x14ac:dyDescent="0.25">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44">
        <f>IF(Validaciones!AQ42="","",Validaciones!AQ42)</f>
        <v>0</v>
      </c>
    </row>
    <row r="53" spans="1:18" x14ac:dyDescent="0.25">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44">
        <f>IF(Validaciones!AQ43="","",Validaciones!AQ43)</f>
        <v>0.17330000000000001</v>
      </c>
    </row>
    <row r="54" spans="1:18" x14ac:dyDescent="0.25">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44">
        <f>IF(Validaciones!AQ44="","",Validaciones!AQ44)</f>
        <v>0.54999999999999993</v>
      </c>
    </row>
    <row r="55" spans="1:18" x14ac:dyDescent="0.25"/>
    <row r="56" spans="1:18" x14ac:dyDescent="0.25"/>
    <row r="57" spans="1:18" x14ac:dyDescent="0.25">
      <c r="A57" s="101" t="s">
        <v>99</v>
      </c>
      <c r="B57" s="101"/>
      <c r="C57" s="101"/>
      <c r="D57" s="101"/>
      <c r="E57" s="101"/>
      <c r="F57" s="101"/>
      <c r="G57" s="101"/>
      <c r="H57" s="101"/>
      <c r="I57" s="101"/>
      <c r="J57" s="101"/>
      <c r="K57" s="101"/>
      <c r="L57" s="101"/>
      <c r="M57" s="101"/>
      <c r="N57" s="101"/>
      <c r="O57" s="101"/>
      <c r="P57" s="101"/>
      <c r="Q57" s="101"/>
      <c r="R57" s="101"/>
    </row>
  </sheetData>
  <mergeCells count="3">
    <mergeCell ref="B11:E11"/>
    <mergeCell ref="G11:K11"/>
    <mergeCell ref="A57:R57"/>
  </mergeCells>
  <conditionalFormatting sqref="C14:D35">
    <cfRule type="cellIs" dxfId="12" priority="3" operator="greaterThan">
      <formula>1</formula>
    </cfRule>
    <cfRule type="cellIs" dxfId="11" priority="4" operator="lessThan">
      <formula>1</formula>
    </cfRule>
  </conditionalFormatting>
  <conditionalFormatting sqref="I14:J54">
    <cfRule type="cellIs" dxfId="10" priority="1" operator="greaterThan">
      <formula>1</formula>
    </cfRule>
    <cfRule type="cellIs" dxfId="9"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34"/>
  <sheetViews>
    <sheetView showGridLines="0" workbookViewId="0">
      <selection activeCell="F19" sqref="F19"/>
    </sheetView>
  </sheetViews>
  <sheetFormatPr baseColWidth="10" defaultColWidth="0" defaultRowHeight="15" customHeight="1" zeroHeight="1" x14ac:dyDescent="0.25"/>
  <cols>
    <col min="1" max="1" width="2.375" style="15" customWidth="1"/>
    <col min="2" max="2" width="76.125" style="15" bestFit="1" customWidth="1"/>
    <col min="3" max="3" width="16.375" style="15" bestFit="1" customWidth="1"/>
    <col min="4" max="4" width="14.125" style="15" bestFit="1" customWidth="1"/>
    <col min="5" max="5" width="12.125" style="15" bestFit="1" customWidth="1"/>
    <col min="6" max="6" width="1.125" style="15" customWidth="1"/>
    <col min="7" max="7" width="6.875" style="15" customWidth="1"/>
    <col min="8" max="8" width="7.125" style="15" hidden="1" customWidth="1"/>
    <col min="9" max="10" width="14.875" style="15" hidden="1" customWidth="1"/>
    <col min="11" max="18" width="11" style="15" hidden="1" customWidth="1"/>
    <col min="19" max="16384" width="0" style="15" hidden="1"/>
  </cols>
  <sheetData>
    <row r="1" spans="2:6" x14ac:dyDescent="0.25"/>
    <row r="2" spans="2:6" x14ac:dyDescent="0.25"/>
    <row r="3" spans="2:6" x14ac:dyDescent="0.25"/>
    <row r="4" spans="2:6" x14ac:dyDescent="0.25"/>
    <row r="5" spans="2:6" x14ac:dyDescent="0.25"/>
    <row r="6" spans="2:6" x14ac:dyDescent="0.25"/>
    <row r="7" spans="2:6" ht="15.75" x14ac:dyDescent="0.25">
      <c r="B7" s="5" t="s">
        <v>260</v>
      </c>
      <c r="C7" t="s">
        <v>338</v>
      </c>
      <c r="D7"/>
      <c r="E7"/>
    </row>
    <row r="8" spans="2:6" ht="15.75" x14ac:dyDescent="0.25">
      <c r="B8"/>
      <c r="C8"/>
      <c r="D8"/>
      <c r="E8"/>
    </row>
    <row r="9" spans="2:6" ht="15.75" x14ac:dyDescent="0.25">
      <c r="B9" s="45" t="s">
        <v>262</v>
      </c>
      <c r="C9" s="5" t="s">
        <v>350</v>
      </c>
      <c r="D9" s="5" t="s">
        <v>94</v>
      </c>
      <c r="E9" s="5" t="s">
        <v>265</v>
      </c>
      <c r="F9"/>
    </row>
    <row r="10" spans="2:6" ht="15.75" x14ac:dyDescent="0.25">
      <c r="B10" t="s">
        <v>341</v>
      </c>
      <c r="C10" s="44">
        <v>0.37</v>
      </c>
      <c r="D10" s="44">
        <v>0.10393128881049657</v>
      </c>
      <c r="E10" s="44">
        <v>0.28089537516350427</v>
      </c>
      <c r="F10"/>
    </row>
    <row r="11" spans="2:6" ht="15.75" x14ac:dyDescent="0.25">
      <c r="B11" t="s">
        <v>339</v>
      </c>
      <c r="C11" s="44">
        <v>0.23</v>
      </c>
      <c r="D11" s="44">
        <v>2.6372038361293898E-2</v>
      </c>
      <c r="E11" s="44">
        <v>0.11466103635345172</v>
      </c>
      <c r="F11"/>
    </row>
    <row r="12" spans="2:6" ht="15.75" x14ac:dyDescent="0.25">
      <c r="B12" t="s">
        <v>344</v>
      </c>
      <c r="C12" s="44">
        <v>0.19900000000000001</v>
      </c>
      <c r="D12" s="44">
        <v>0</v>
      </c>
      <c r="E12" s="44">
        <v>0</v>
      </c>
      <c r="F12"/>
    </row>
    <row r="13" spans="2:6" ht="15.75" x14ac:dyDescent="0.25">
      <c r="B13" t="s">
        <v>349</v>
      </c>
      <c r="C13">
        <v>200</v>
      </c>
      <c r="D13">
        <v>218</v>
      </c>
      <c r="E13" s="44">
        <v>1.0900000000000001</v>
      </c>
      <c r="F13"/>
    </row>
    <row r="14" spans="2:6" ht="15.75" x14ac:dyDescent="0.25">
      <c r="B14" t="s">
        <v>348</v>
      </c>
      <c r="C14">
        <v>10</v>
      </c>
      <c r="D14">
        <v>11</v>
      </c>
      <c r="E14" s="44">
        <v>1.1000000000000001</v>
      </c>
      <c r="F14"/>
    </row>
    <row r="15" spans="2:6" ht="15.75" x14ac:dyDescent="0.25">
      <c r="B15" t="s">
        <v>346</v>
      </c>
      <c r="C15" s="44">
        <v>0.3</v>
      </c>
      <c r="D15" s="44">
        <v>0.15</v>
      </c>
      <c r="E15" s="44">
        <v>0.5</v>
      </c>
      <c r="F15"/>
    </row>
    <row r="16" spans="2:6" ht="15.75" x14ac:dyDescent="0.25">
      <c r="B16" t="s">
        <v>550</v>
      </c>
      <c r="C16" s="44">
        <v>0.20100000000000001</v>
      </c>
      <c r="D16" s="44">
        <v>0</v>
      </c>
      <c r="E16" s="44">
        <v>0</v>
      </c>
      <c r="F16"/>
    </row>
    <row r="17" spans="1:18" x14ac:dyDescent="0.25"/>
    <row r="18" spans="1:18" x14ac:dyDescent="0.25"/>
    <row r="19" spans="1:18" x14ac:dyDescent="0.25"/>
    <row r="20" spans="1:18" x14ac:dyDescent="0.25"/>
    <row r="21" spans="1:18" x14ac:dyDescent="0.25"/>
    <row r="22" spans="1:18" ht="15.75" x14ac:dyDescent="0.25">
      <c r="A22" s="101" t="s">
        <v>99</v>
      </c>
      <c r="B22" s="101"/>
      <c r="C22" s="101"/>
      <c r="D22" s="101"/>
      <c r="E22" s="101"/>
      <c r="F22" s="101"/>
      <c r="G22" s="101"/>
      <c r="H22" s="101"/>
      <c r="I22" s="101"/>
      <c r="J22" s="101"/>
      <c r="K22" s="101"/>
      <c r="L22" s="101"/>
      <c r="M22" s="101"/>
      <c r="N22" s="101"/>
      <c r="O22" s="101"/>
      <c r="P22" s="101"/>
      <c r="Q22" s="101"/>
      <c r="R22" s="101"/>
    </row>
    <row r="23" spans="1:18" ht="15" hidden="1" customHeight="1" x14ac:dyDescent="0.25"/>
    <row r="24" spans="1:18" ht="15" hidden="1" customHeight="1" x14ac:dyDescent="0.25"/>
    <row r="25" spans="1:18" ht="15" hidden="1" customHeight="1" x14ac:dyDescent="0.25"/>
    <row r="26" spans="1:18" ht="15" hidden="1" customHeight="1" x14ac:dyDescent="0.25"/>
    <row r="27" spans="1:18" ht="15" hidden="1" customHeight="1" x14ac:dyDescent="0.25"/>
    <row r="28" spans="1:18" ht="15" hidden="1" customHeight="1" x14ac:dyDescent="0.25"/>
    <row r="29" spans="1:18" ht="15" hidden="1" customHeight="1" x14ac:dyDescent="0.25"/>
    <row r="30" spans="1:18" ht="15" hidden="1" customHeight="1" x14ac:dyDescent="0.25"/>
    <row r="31" spans="1:18" ht="15" hidden="1" customHeight="1" x14ac:dyDescent="0.25"/>
    <row r="32" spans="1:18" ht="15" hidden="1" customHeight="1" x14ac:dyDescent="0.25"/>
    <row r="33" ht="15" hidden="1" customHeight="1" x14ac:dyDescent="0.25"/>
    <row r="34" ht="15" hidden="1" customHeight="1" x14ac:dyDescent="0.25"/>
  </sheetData>
  <mergeCells count="1">
    <mergeCell ref="A22:R22"/>
  </mergeCell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0"/>
  <sheetViews>
    <sheetView showGridLines="0" zoomScale="90" zoomScaleNormal="90" workbookViewId="0">
      <selection activeCell="D20" sqref="D20"/>
    </sheetView>
  </sheetViews>
  <sheetFormatPr baseColWidth="10" defaultColWidth="0" defaultRowHeight="15.75" zeroHeight="1" x14ac:dyDescent="0.25"/>
  <cols>
    <col min="1" max="1" width="2.625" customWidth="1"/>
    <col min="2" max="2" width="45.125" bestFit="1" customWidth="1"/>
    <col min="3" max="3" width="10.625" bestFit="1" customWidth="1"/>
    <col min="4" max="4" width="13.625" bestFit="1" customWidth="1"/>
    <col min="5" max="5" width="20.125" bestFit="1" customWidth="1"/>
    <col min="6" max="6" width="20.5" bestFit="1" customWidth="1"/>
    <col min="7" max="8" width="20.125" bestFit="1" customWidth="1"/>
    <col min="9" max="9" width="2" customWidth="1"/>
    <col min="10" max="16384" width="11" hidden="1"/>
  </cols>
  <sheetData>
    <row r="1" spans="2:8" x14ac:dyDescent="0.25"/>
    <row r="2" spans="2:8" x14ac:dyDescent="0.25"/>
    <row r="3" spans="2:8" x14ac:dyDescent="0.25"/>
    <row r="4" spans="2:8" x14ac:dyDescent="0.25"/>
    <row r="5" spans="2:8" s="72" customFormat="1" ht="16.5" thickBot="1" x14ac:dyDescent="0.3"/>
    <row r="6" spans="2:8" x14ac:dyDescent="0.25"/>
    <row r="7" spans="2:8" x14ac:dyDescent="0.25">
      <c r="B7" s="5" t="s">
        <v>1052</v>
      </c>
      <c r="C7" t="s">
        <v>2152</v>
      </c>
      <c r="D7" t="s">
        <v>5713</v>
      </c>
      <c r="E7" t="s">
        <v>2154</v>
      </c>
      <c r="F7" t="s">
        <v>2153</v>
      </c>
      <c r="G7" t="s">
        <v>2155</v>
      </c>
      <c r="H7" t="s">
        <v>2156</v>
      </c>
    </row>
    <row r="8" spans="2:8" x14ac:dyDescent="0.25">
      <c r="B8" s="6" t="s">
        <v>1088</v>
      </c>
      <c r="C8" s="68">
        <v>8</v>
      </c>
      <c r="D8" s="44">
        <v>0.23750000000000002</v>
      </c>
      <c r="E8" s="44">
        <v>1</v>
      </c>
      <c r="F8" s="44">
        <v>1</v>
      </c>
      <c r="G8" s="44">
        <v>0</v>
      </c>
      <c r="H8" s="44">
        <v>0</v>
      </c>
    </row>
    <row r="9" spans="2:8" x14ac:dyDescent="0.25">
      <c r="B9" s="6" t="s">
        <v>1116</v>
      </c>
      <c r="C9" s="68">
        <v>18</v>
      </c>
      <c r="D9" s="44">
        <v>0.42592592592592587</v>
      </c>
      <c r="E9" s="44">
        <v>1</v>
      </c>
      <c r="F9" s="44">
        <v>1</v>
      </c>
      <c r="G9" s="44">
        <v>0</v>
      </c>
      <c r="H9" s="44">
        <v>0</v>
      </c>
    </row>
    <row r="10" spans="2:8" x14ac:dyDescent="0.25">
      <c r="B10" s="6" t="s">
        <v>1187</v>
      </c>
      <c r="C10" s="68">
        <v>29</v>
      </c>
      <c r="D10" s="44">
        <v>0.24967620318029637</v>
      </c>
      <c r="E10" s="44">
        <v>0.4488331201305758</v>
      </c>
      <c r="F10" s="44">
        <v>0.4300463333910205</v>
      </c>
      <c r="G10" s="44">
        <v>0</v>
      </c>
      <c r="H10" s="44">
        <v>0</v>
      </c>
    </row>
    <row r="11" spans="2:8" x14ac:dyDescent="0.25">
      <c r="B11" s="6" t="s">
        <v>1257</v>
      </c>
      <c r="C11" s="68">
        <v>19</v>
      </c>
      <c r="D11" s="44">
        <v>0.25872631578947369</v>
      </c>
      <c r="E11" s="44">
        <v>1</v>
      </c>
      <c r="F11" s="44">
        <v>0.92433333333333334</v>
      </c>
      <c r="G11" s="44">
        <v>0</v>
      </c>
      <c r="H11" s="44">
        <v>0</v>
      </c>
    </row>
    <row r="12" spans="2:8" x14ac:dyDescent="0.25">
      <c r="B12" s="6" t="s">
        <v>1314</v>
      </c>
      <c r="C12" s="68">
        <v>51</v>
      </c>
      <c r="D12" s="44">
        <v>0.44717943266786836</v>
      </c>
      <c r="E12" s="44">
        <v>0.67614376030786161</v>
      </c>
      <c r="F12" s="44">
        <v>0.86406708183528047</v>
      </c>
      <c r="G12" s="44">
        <v>0</v>
      </c>
      <c r="H12" s="44">
        <v>0</v>
      </c>
    </row>
    <row r="13" spans="2:8" x14ac:dyDescent="0.25">
      <c r="B13" s="6" t="s">
        <v>1463</v>
      </c>
      <c r="C13" s="68">
        <v>18</v>
      </c>
      <c r="D13" s="44">
        <v>0.44240740740740736</v>
      </c>
      <c r="E13" s="44">
        <v>0.75555555555555554</v>
      </c>
      <c r="F13" s="44">
        <v>0.99930699930699929</v>
      </c>
      <c r="G13" s="44">
        <v>0</v>
      </c>
      <c r="H13" s="44">
        <v>0</v>
      </c>
    </row>
    <row r="14" spans="2:8" x14ac:dyDescent="0.25">
      <c r="B14" s="6" t="s">
        <v>1513</v>
      </c>
      <c r="C14" s="68">
        <v>19</v>
      </c>
      <c r="D14" s="44">
        <v>0.39794826560860869</v>
      </c>
      <c r="E14" s="44">
        <v>0.50868545244038543</v>
      </c>
      <c r="F14" s="44">
        <v>0.69490835666031037</v>
      </c>
      <c r="G14" s="44">
        <v>0</v>
      </c>
      <c r="H14" s="44">
        <v>0</v>
      </c>
    </row>
    <row r="15" spans="2:8" x14ac:dyDescent="0.25">
      <c r="B15" s="6" t="s">
        <v>1576</v>
      </c>
      <c r="C15" s="68">
        <v>15</v>
      </c>
      <c r="D15" s="44">
        <v>0.40866666666666662</v>
      </c>
      <c r="E15" s="44">
        <v>0.88400000000000001</v>
      </c>
      <c r="F15" s="44">
        <v>0.85123966942148754</v>
      </c>
      <c r="G15" s="44">
        <v>0</v>
      </c>
      <c r="H15" s="44">
        <v>0</v>
      </c>
    </row>
    <row r="16" spans="2:8" x14ac:dyDescent="0.25">
      <c r="B16" s="6" t="s">
        <v>1619</v>
      </c>
      <c r="C16" s="68">
        <v>35</v>
      </c>
      <c r="D16" s="44">
        <v>0.13523809523809524</v>
      </c>
      <c r="E16" s="44">
        <v>1</v>
      </c>
      <c r="F16" s="44">
        <v>0.83333333333333337</v>
      </c>
      <c r="G16" s="44">
        <v>0</v>
      </c>
      <c r="H16" s="44">
        <v>0</v>
      </c>
    </row>
    <row r="17" spans="1:19" x14ac:dyDescent="0.25">
      <c r="B17" s="6" t="s">
        <v>1705</v>
      </c>
      <c r="C17" s="68">
        <v>23</v>
      </c>
      <c r="D17" s="44">
        <v>0.11739130434782609</v>
      </c>
      <c r="E17" s="44">
        <v>0</v>
      </c>
      <c r="F17" s="44">
        <v>0.66666666666666663</v>
      </c>
      <c r="G17" s="44">
        <v>0</v>
      </c>
      <c r="H17" s="44">
        <v>0</v>
      </c>
    </row>
    <row r="18" spans="1:19" x14ac:dyDescent="0.25">
      <c r="B18" s="6" t="s">
        <v>1770</v>
      </c>
      <c r="C18" s="68">
        <v>28</v>
      </c>
      <c r="D18" s="44">
        <v>0.38006428571428585</v>
      </c>
      <c r="E18" s="44">
        <v>1</v>
      </c>
      <c r="F18" s="44">
        <v>0.55608148331774199</v>
      </c>
      <c r="G18" s="44">
        <v>0</v>
      </c>
      <c r="H18" s="44">
        <v>0</v>
      </c>
    </row>
    <row r="19" spans="1:19" x14ac:dyDescent="0.25">
      <c r="B19" s="6" t="s">
        <v>1840</v>
      </c>
      <c r="C19" s="68">
        <v>15</v>
      </c>
      <c r="D19" s="44">
        <v>5.5333333333333339E-2</v>
      </c>
      <c r="E19" s="44">
        <v>1</v>
      </c>
      <c r="F19" s="44">
        <v>0.66666666666666663</v>
      </c>
      <c r="G19" s="44">
        <v>0</v>
      </c>
      <c r="H19" s="44">
        <v>0</v>
      </c>
    </row>
    <row r="20" spans="1:19" x14ac:dyDescent="0.25">
      <c r="B20" s="6" t="s">
        <v>1860</v>
      </c>
      <c r="C20" s="68">
        <v>27</v>
      </c>
      <c r="D20" s="44">
        <v>0.48395061728395061</v>
      </c>
      <c r="E20" s="44">
        <v>1</v>
      </c>
      <c r="F20" s="44">
        <v>0.97638888888888886</v>
      </c>
      <c r="G20" s="44">
        <v>0</v>
      </c>
      <c r="H20" s="44">
        <v>0</v>
      </c>
    </row>
    <row r="21" spans="1:19" x14ac:dyDescent="0.25">
      <c r="B21" s="6" t="s">
        <v>1945</v>
      </c>
      <c r="C21" s="68">
        <v>16</v>
      </c>
      <c r="D21" s="44">
        <v>0.13613749999999999</v>
      </c>
      <c r="E21" s="44">
        <v>1</v>
      </c>
      <c r="F21" s="44">
        <v>0.89342105263157889</v>
      </c>
      <c r="G21" s="44">
        <v>0</v>
      </c>
      <c r="H21" s="44">
        <v>0</v>
      </c>
    </row>
    <row r="22" spans="1:19" x14ac:dyDescent="0.25">
      <c r="B22" s="6" t="s">
        <v>1976</v>
      </c>
      <c r="C22" s="68">
        <v>19</v>
      </c>
      <c r="D22" s="44">
        <v>0.18871052631578947</v>
      </c>
      <c r="E22" s="44">
        <v>1</v>
      </c>
      <c r="F22" s="44">
        <v>1</v>
      </c>
      <c r="G22" s="44">
        <v>0</v>
      </c>
      <c r="H22" s="44">
        <v>0</v>
      </c>
    </row>
    <row r="23" spans="1:19" x14ac:dyDescent="0.25">
      <c r="B23" s="6" t="s">
        <v>2031</v>
      </c>
      <c r="C23" s="68">
        <v>8</v>
      </c>
      <c r="D23" s="44">
        <v>0.1875</v>
      </c>
      <c r="E23" s="44">
        <v>1</v>
      </c>
      <c r="F23" s="44">
        <v>1</v>
      </c>
      <c r="G23" s="44">
        <v>0</v>
      </c>
      <c r="H23" s="44">
        <v>0</v>
      </c>
    </row>
    <row r="24" spans="1:19" x14ac:dyDescent="0.25">
      <c r="B24" s="6" t="s">
        <v>2046</v>
      </c>
      <c r="C24" s="68">
        <v>12</v>
      </c>
      <c r="D24" s="44">
        <v>0.36916666666666664</v>
      </c>
      <c r="E24" s="44">
        <v>0.625</v>
      </c>
      <c r="F24" s="44">
        <v>1</v>
      </c>
      <c r="G24" s="44">
        <v>0</v>
      </c>
      <c r="H24" s="44">
        <v>0</v>
      </c>
    </row>
    <row r="25" spans="1:19" x14ac:dyDescent="0.25">
      <c r="B25" s="6" t="s">
        <v>2076</v>
      </c>
      <c r="C25" s="68">
        <v>8</v>
      </c>
      <c r="D25" s="44">
        <v>0.34375</v>
      </c>
      <c r="E25" s="44">
        <v>0</v>
      </c>
      <c r="F25" s="44">
        <v>1</v>
      </c>
      <c r="G25" s="44">
        <v>0</v>
      </c>
      <c r="H25" s="44">
        <v>0</v>
      </c>
    </row>
    <row r="26" spans="1:19" x14ac:dyDescent="0.25">
      <c r="B26" s="6" t="s">
        <v>2093</v>
      </c>
      <c r="C26" s="68">
        <v>7</v>
      </c>
      <c r="D26" s="44">
        <v>0.24134542705971279</v>
      </c>
      <c r="E26" s="44">
        <v>0.98245614035087714</v>
      </c>
      <c r="F26" s="44">
        <v>0.75091911764705888</v>
      </c>
      <c r="G26" s="44">
        <v>0</v>
      </c>
      <c r="H26" s="44">
        <v>0</v>
      </c>
    </row>
    <row r="27" spans="1:19" x14ac:dyDescent="0.25">
      <c r="B27" s="6" t="s">
        <v>2112</v>
      </c>
      <c r="C27" s="68">
        <v>21</v>
      </c>
      <c r="D27" s="44">
        <v>0.19666666666666666</v>
      </c>
      <c r="E27" s="44">
        <v>0.87037037037037035</v>
      </c>
      <c r="F27" s="44">
        <v>1</v>
      </c>
      <c r="G27" s="44">
        <v>0</v>
      </c>
      <c r="H27" s="44">
        <v>0</v>
      </c>
    </row>
    <row r="28" spans="1:19" x14ac:dyDescent="0.25">
      <c r="B28" s="6" t="s">
        <v>103</v>
      </c>
      <c r="C28" s="68">
        <v>396</v>
      </c>
      <c r="D28" s="44">
        <v>0.29903660604614002</v>
      </c>
      <c r="E28" s="44">
        <v>0.75753880303665599</v>
      </c>
      <c r="F28" s="44">
        <v>0.82495148395879381</v>
      </c>
      <c r="G28" s="44">
        <v>0</v>
      </c>
      <c r="H28" s="44">
        <v>0</v>
      </c>
    </row>
    <row r="29" spans="1:19" x14ac:dyDescent="0.25"/>
    <row r="30" spans="1:19" x14ac:dyDescent="0.25">
      <c r="A30" s="101" t="s">
        <v>99</v>
      </c>
      <c r="B30" s="101"/>
      <c r="C30" s="101"/>
      <c r="D30" s="101"/>
      <c r="E30" s="101"/>
      <c r="F30" s="101"/>
      <c r="G30" s="101"/>
      <c r="H30" s="101"/>
      <c r="I30" s="101"/>
      <c r="J30" s="95"/>
      <c r="K30" s="95"/>
      <c r="L30" s="95"/>
      <c r="M30" s="95"/>
      <c r="N30" s="95"/>
      <c r="O30" s="95"/>
      <c r="P30" s="95"/>
      <c r="Q30" s="95"/>
      <c r="R30" s="95"/>
      <c r="S30" s="95"/>
    </row>
  </sheetData>
  <mergeCells count="1">
    <mergeCell ref="A30:I30"/>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A36"/>
  <sheetViews>
    <sheetView showGridLines="0" workbookViewId="0">
      <selection activeCell="N5" sqref="N5:N34"/>
    </sheetView>
  </sheetViews>
  <sheetFormatPr baseColWidth="10" defaultColWidth="11.5" defaultRowHeight="15" x14ac:dyDescent="0.2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1.5" style="3" customWidth="1"/>
    <col min="29" max="29" width="6.5" style="3" customWidth="1"/>
    <col min="30" max="16384" width="11.5" style="3"/>
  </cols>
  <sheetData>
    <row r="1" spans="1:27" x14ac:dyDescent="0.25">
      <c r="A1" s="1" t="s">
        <v>0</v>
      </c>
      <c r="B1" s="1">
        <v>2020</v>
      </c>
      <c r="C1" s="2" t="s">
        <v>1</v>
      </c>
      <c r="D1" s="2" t="s">
        <v>1</v>
      </c>
      <c r="E1" s="2" t="s">
        <v>1</v>
      </c>
      <c r="F1" s="2" t="s">
        <v>1</v>
      </c>
      <c r="G1" s="2" t="s">
        <v>1</v>
      </c>
      <c r="H1" s="2" t="s">
        <v>1</v>
      </c>
      <c r="I1" s="2" t="s">
        <v>1</v>
      </c>
      <c r="J1" s="2" t="s">
        <v>1</v>
      </c>
      <c r="K1" s="2" t="s">
        <v>1</v>
      </c>
      <c r="L1" s="2" t="s">
        <v>1</v>
      </c>
      <c r="M1" s="2" t="s">
        <v>1</v>
      </c>
      <c r="N1" s="2" t="s">
        <v>1</v>
      </c>
      <c r="O1" s="2" t="s">
        <v>1</v>
      </c>
      <c r="P1" s="2" t="s">
        <v>1</v>
      </c>
      <c r="Q1" s="2" t="s">
        <v>1</v>
      </c>
      <c r="R1" s="2" t="s">
        <v>1</v>
      </c>
      <c r="S1" s="2" t="s">
        <v>1</v>
      </c>
      <c r="T1" s="2" t="s">
        <v>1</v>
      </c>
      <c r="U1" s="2" t="s">
        <v>1</v>
      </c>
      <c r="V1" s="2" t="s">
        <v>1</v>
      </c>
      <c r="W1" s="2" t="s">
        <v>1</v>
      </c>
      <c r="X1" s="2" t="s">
        <v>1</v>
      </c>
      <c r="Y1" s="2" t="s">
        <v>1</v>
      </c>
      <c r="Z1" s="2" t="s">
        <v>1</v>
      </c>
      <c r="AA1" s="2" t="s">
        <v>1</v>
      </c>
    </row>
    <row r="2" spans="1:27" x14ac:dyDescent="0.25">
      <c r="A2" s="1" t="s">
        <v>2</v>
      </c>
      <c r="B2" s="1" t="s">
        <v>3</v>
      </c>
      <c r="C2" s="2" t="s">
        <v>1</v>
      </c>
      <c r="D2" s="2" t="s">
        <v>1</v>
      </c>
      <c r="E2" s="2" t="s">
        <v>1</v>
      </c>
      <c r="F2" s="2" t="s">
        <v>1</v>
      </c>
      <c r="G2" s="2" t="s">
        <v>1</v>
      </c>
      <c r="H2" s="2" t="s">
        <v>1</v>
      </c>
      <c r="I2" s="2" t="s">
        <v>1</v>
      </c>
      <c r="J2" s="2" t="s">
        <v>1</v>
      </c>
      <c r="K2" s="2" t="s">
        <v>1</v>
      </c>
      <c r="L2" s="2" t="s">
        <v>1</v>
      </c>
      <c r="M2" s="2" t="s">
        <v>1</v>
      </c>
      <c r="N2" s="2" t="s">
        <v>1</v>
      </c>
      <c r="O2" s="2" t="s">
        <v>1</v>
      </c>
      <c r="P2" s="2" t="s">
        <v>1</v>
      </c>
      <c r="Q2" s="2" t="s">
        <v>1</v>
      </c>
      <c r="R2" s="2" t="s">
        <v>1</v>
      </c>
      <c r="S2" s="2" t="s">
        <v>1</v>
      </c>
      <c r="T2" s="2" t="s">
        <v>1</v>
      </c>
      <c r="U2" s="2" t="s">
        <v>1</v>
      </c>
      <c r="V2" s="2" t="s">
        <v>1</v>
      </c>
      <c r="W2" s="2" t="s">
        <v>1</v>
      </c>
      <c r="X2" s="2" t="s">
        <v>1</v>
      </c>
      <c r="Y2" s="2" t="s">
        <v>1</v>
      </c>
      <c r="Z2" s="2" t="s">
        <v>1</v>
      </c>
      <c r="AA2" s="2" t="s">
        <v>1</v>
      </c>
    </row>
    <row r="3" spans="1:27" x14ac:dyDescent="0.25">
      <c r="A3" s="1" t="s">
        <v>4</v>
      </c>
      <c r="B3" s="1" t="s">
        <v>5</v>
      </c>
      <c r="C3" s="2" t="s">
        <v>1</v>
      </c>
      <c r="D3" s="2" t="s">
        <v>1</v>
      </c>
      <c r="E3" s="2" t="s">
        <v>1</v>
      </c>
      <c r="F3" s="2" t="s">
        <v>1</v>
      </c>
      <c r="G3" s="2" t="s">
        <v>1</v>
      </c>
      <c r="H3" s="2" t="s">
        <v>1</v>
      </c>
      <c r="I3" s="2" t="s">
        <v>1</v>
      </c>
      <c r="J3" s="2" t="s">
        <v>1</v>
      </c>
      <c r="K3" s="2" t="s">
        <v>1</v>
      </c>
      <c r="L3" s="2" t="s">
        <v>1</v>
      </c>
      <c r="M3" s="2" t="s">
        <v>1</v>
      </c>
      <c r="N3" s="2" t="s">
        <v>1</v>
      </c>
      <c r="O3" s="2" t="s">
        <v>1</v>
      </c>
      <c r="P3" s="2" t="s">
        <v>1</v>
      </c>
      <c r="Q3" s="2" t="s">
        <v>1</v>
      </c>
      <c r="R3" s="2" t="s">
        <v>1</v>
      </c>
      <c r="S3" s="2" t="s">
        <v>1</v>
      </c>
      <c r="T3" s="2" t="s">
        <v>1</v>
      </c>
      <c r="U3" s="2" t="s">
        <v>1</v>
      </c>
      <c r="V3" s="2" t="s">
        <v>1</v>
      </c>
      <c r="W3" s="2" t="s">
        <v>1</v>
      </c>
      <c r="X3" s="2" t="s">
        <v>1</v>
      </c>
      <c r="Y3" s="2" t="s">
        <v>1</v>
      </c>
      <c r="Z3" s="2" t="s">
        <v>1</v>
      </c>
      <c r="AA3" s="2" t="s">
        <v>1</v>
      </c>
    </row>
    <row r="4" spans="1:27" ht="24" x14ac:dyDescent="0.25">
      <c r="A4" s="1" t="s">
        <v>6</v>
      </c>
      <c r="B4" s="1" t="s">
        <v>7</v>
      </c>
      <c r="C4" s="1" t="s">
        <v>8</v>
      </c>
      <c r="D4" s="1" t="s">
        <v>9</v>
      </c>
      <c r="E4" s="1" t="s">
        <v>10</v>
      </c>
      <c r="F4" s="1" t="s">
        <v>11</v>
      </c>
      <c r="G4" s="1" t="s">
        <v>12</v>
      </c>
      <c r="H4" s="1" t="s">
        <v>13</v>
      </c>
      <c r="I4" s="1" t="s">
        <v>14</v>
      </c>
      <c r="J4" s="1" t="s">
        <v>15</v>
      </c>
      <c r="K4" s="1" t="s">
        <v>16</v>
      </c>
      <c r="L4" s="1" t="s">
        <v>17</v>
      </c>
      <c r="M4" s="1" t="s">
        <v>18</v>
      </c>
      <c r="N4" s="1" t="s">
        <v>19</v>
      </c>
      <c r="O4" s="1" t="s">
        <v>20</v>
      </c>
      <c r="P4" s="1" t="s">
        <v>21</v>
      </c>
      <c r="Q4" s="1" t="s">
        <v>22</v>
      </c>
      <c r="R4" s="1" t="s">
        <v>23</v>
      </c>
      <c r="S4" s="1" t="s">
        <v>24</v>
      </c>
      <c r="T4" s="1" t="s">
        <v>25</v>
      </c>
      <c r="U4" s="1" t="s">
        <v>26</v>
      </c>
      <c r="V4" s="1" t="s">
        <v>27</v>
      </c>
      <c r="W4" s="1" t="s">
        <v>28</v>
      </c>
      <c r="X4" s="1" t="s">
        <v>29</v>
      </c>
      <c r="Y4" s="1" t="s">
        <v>30</v>
      </c>
      <c r="Z4" s="1" t="s">
        <v>31</v>
      </c>
      <c r="AA4" s="1" t="s">
        <v>32</v>
      </c>
    </row>
    <row r="5" spans="1:27" ht="15" customHeight="1" x14ac:dyDescent="0.25">
      <c r="A5" s="54" t="s">
        <v>33</v>
      </c>
      <c r="B5" s="55" t="s">
        <v>34</v>
      </c>
      <c r="C5" s="56" t="s">
        <v>35</v>
      </c>
      <c r="D5" s="54" t="s">
        <v>36</v>
      </c>
      <c r="E5" s="54" t="s">
        <v>484</v>
      </c>
      <c r="F5" s="54" t="s">
        <v>484</v>
      </c>
      <c r="G5" s="54" t="s">
        <v>484</v>
      </c>
      <c r="H5" s="54"/>
      <c r="I5" s="54"/>
      <c r="J5" s="54"/>
      <c r="K5" s="54"/>
      <c r="L5" s="54"/>
      <c r="M5" s="54" t="s">
        <v>37</v>
      </c>
      <c r="N5" s="54">
        <v>10</v>
      </c>
      <c r="O5" s="54" t="s">
        <v>39</v>
      </c>
      <c r="P5" s="55" t="s">
        <v>40</v>
      </c>
      <c r="Q5" s="93">
        <v>32659000000</v>
      </c>
      <c r="R5" s="93">
        <v>0</v>
      </c>
      <c r="S5" s="93">
        <v>0</v>
      </c>
      <c r="T5" s="93">
        <v>32659000000</v>
      </c>
      <c r="U5" s="93">
        <v>0</v>
      </c>
      <c r="V5" s="93">
        <v>15190508280</v>
      </c>
      <c r="W5" s="93">
        <v>17468491720</v>
      </c>
      <c r="X5" s="93">
        <v>15190308280</v>
      </c>
      <c r="Y5" s="93">
        <v>15190308280</v>
      </c>
      <c r="Z5" s="93">
        <v>15189046634</v>
      </c>
      <c r="AA5" s="93">
        <v>15188992056</v>
      </c>
    </row>
    <row r="6" spans="1:27" ht="15" customHeight="1" x14ac:dyDescent="0.25">
      <c r="A6" s="54" t="s">
        <v>33</v>
      </c>
      <c r="B6" s="55" t="s">
        <v>34</v>
      </c>
      <c r="C6" s="56" t="s">
        <v>41</v>
      </c>
      <c r="D6" s="54" t="s">
        <v>36</v>
      </c>
      <c r="E6" s="54" t="s">
        <v>484</v>
      </c>
      <c r="F6" s="54" t="s">
        <v>484</v>
      </c>
      <c r="G6" s="54" t="s">
        <v>42</v>
      </c>
      <c r="H6" s="54"/>
      <c r="I6" s="54"/>
      <c r="J6" s="54"/>
      <c r="K6" s="54"/>
      <c r="L6" s="54"/>
      <c r="M6" s="54" t="s">
        <v>37</v>
      </c>
      <c r="N6" s="54">
        <v>10</v>
      </c>
      <c r="O6" s="54" t="s">
        <v>39</v>
      </c>
      <c r="P6" s="55" t="s">
        <v>43</v>
      </c>
      <c r="Q6" s="93">
        <v>11340000000</v>
      </c>
      <c r="R6" s="93">
        <v>0</v>
      </c>
      <c r="S6" s="93">
        <v>0</v>
      </c>
      <c r="T6" s="93">
        <v>11340000000</v>
      </c>
      <c r="U6" s="93">
        <v>0</v>
      </c>
      <c r="V6" s="93">
        <v>5778643883</v>
      </c>
      <c r="W6" s="93">
        <v>5561356117</v>
      </c>
      <c r="X6" s="93">
        <v>5770150810</v>
      </c>
      <c r="Y6" s="93">
        <v>5770150810</v>
      </c>
      <c r="Z6" s="93">
        <v>5770150810</v>
      </c>
      <c r="AA6" s="93">
        <v>5770150810</v>
      </c>
    </row>
    <row r="7" spans="1:27" ht="15" customHeight="1" x14ac:dyDescent="0.25">
      <c r="A7" s="54" t="s">
        <v>33</v>
      </c>
      <c r="B7" s="55" t="s">
        <v>34</v>
      </c>
      <c r="C7" s="56" t="s">
        <v>44</v>
      </c>
      <c r="D7" s="54" t="s">
        <v>36</v>
      </c>
      <c r="E7" s="54" t="s">
        <v>484</v>
      </c>
      <c r="F7" s="54" t="s">
        <v>484</v>
      </c>
      <c r="G7" s="54" t="s">
        <v>552</v>
      </c>
      <c r="H7" s="54"/>
      <c r="I7" s="54"/>
      <c r="J7" s="54"/>
      <c r="K7" s="54"/>
      <c r="L7" s="54"/>
      <c r="M7" s="54" t="s">
        <v>37</v>
      </c>
      <c r="N7" s="54">
        <v>10</v>
      </c>
      <c r="O7" s="54" t="s">
        <v>39</v>
      </c>
      <c r="P7" s="55" t="s">
        <v>45</v>
      </c>
      <c r="Q7" s="93">
        <v>1701000000</v>
      </c>
      <c r="R7" s="93">
        <v>0</v>
      </c>
      <c r="S7" s="93">
        <v>0</v>
      </c>
      <c r="T7" s="93">
        <v>1701000000</v>
      </c>
      <c r="U7" s="93">
        <v>0</v>
      </c>
      <c r="V7" s="93">
        <v>1275963474</v>
      </c>
      <c r="W7" s="93">
        <v>425036526</v>
      </c>
      <c r="X7" s="93">
        <v>1275963474</v>
      </c>
      <c r="Y7" s="93">
        <v>1275963474</v>
      </c>
      <c r="Z7" s="93">
        <v>1274839317</v>
      </c>
      <c r="AA7" s="93">
        <v>1274748288</v>
      </c>
    </row>
    <row r="8" spans="1:27" ht="15" customHeight="1" x14ac:dyDescent="0.25">
      <c r="A8" s="54" t="s">
        <v>33</v>
      </c>
      <c r="B8" s="55" t="s">
        <v>34</v>
      </c>
      <c r="C8" s="56" t="s">
        <v>46</v>
      </c>
      <c r="D8" s="54" t="s">
        <v>36</v>
      </c>
      <c r="E8" s="54" t="s">
        <v>42</v>
      </c>
      <c r="F8" s="54" t="s">
        <v>42</v>
      </c>
      <c r="G8" s="54"/>
      <c r="H8" s="54"/>
      <c r="I8" s="54"/>
      <c r="J8" s="54"/>
      <c r="K8" s="54"/>
      <c r="L8" s="54"/>
      <c r="M8" s="54" t="s">
        <v>37</v>
      </c>
      <c r="N8" s="54">
        <v>10</v>
      </c>
      <c r="O8" s="54" t="s">
        <v>39</v>
      </c>
      <c r="P8" s="55" t="s">
        <v>47</v>
      </c>
      <c r="Q8" s="93">
        <v>11270000000</v>
      </c>
      <c r="R8" s="93">
        <v>0</v>
      </c>
      <c r="S8" s="93">
        <v>0</v>
      </c>
      <c r="T8" s="93">
        <v>11270000000</v>
      </c>
      <c r="U8" s="93">
        <v>500000000</v>
      </c>
      <c r="V8" s="93">
        <v>10469922721.959999</v>
      </c>
      <c r="W8" s="93">
        <v>300077278.04000002</v>
      </c>
      <c r="X8" s="93">
        <v>8962387492.5699997</v>
      </c>
      <c r="Y8" s="93">
        <v>4935603616.2600002</v>
      </c>
      <c r="Z8" s="93">
        <v>4889889658.6599998</v>
      </c>
      <c r="AA8" s="93">
        <v>4889824028.6599998</v>
      </c>
    </row>
    <row r="9" spans="1:27" ht="15" customHeight="1" x14ac:dyDescent="0.25">
      <c r="A9" s="54" t="s">
        <v>33</v>
      </c>
      <c r="B9" s="55" t="s">
        <v>34</v>
      </c>
      <c r="C9" s="56" t="s">
        <v>46</v>
      </c>
      <c r="D9" s="54" t="s">
        <v>36</v>
      </c>
      <c r="E9" s="54" t="s">
        <v>42</v>
      </c>
      <c r="F9" s="54" t="s">
        <v>42</v>
      </c>
      <c r="G9" s="54"/>
      <c r="H9" s="54"/>
      <c r="I9" s="54"/>
      <c r="J9" s="54"/>
      <c r="K9" s="54"/>
      <c r="L9" s="54"/>
      <c r="M9" s="54" t="s">
        <v>48</v>
      </c>
      <c r="N9" s="54">
        <v>20</v>
      </c>
      <c r="O9" s="54" t="s">
        <v>39</v>
      </c>
      <c r="P9" s="55" t="s">
        <v>47</v>
      </c>
      <c r="Q9" s="93">
        <v>7737000000</v>
      </c>
      <c r="R9" s="93">
        <v>0</v>
      </c>
      <c r="S9" s="93">
        <v>0</v>
      </c>
      <c r="T9" s="93">
        <v>7737000000</v>
      </c>
      <c r="U9" s="93">
        <v>0</v>
      </c>
      <c r="V9" s="93">
        <v>6046719448</v>
      </c>
      <c r="W9" s="93">
        <v>1690280552</v>
      </c>
      <c r="X9" s="93">
        <v>3505371437</v>
      </c>
      <c r="Y9" s="93">
        <v>1509506650</v>
      </c>
      <c r="Z9" s="93">
        <v>1463579344</v>
      </c>
      <c r="AA9" s="93">
        <v>1448918612</v>
      </c>
    </row>
    <row r="10" spans="1:27" ht="15" customHeight="1" x14ac:dyDescent="0.25">
      <c r="A10" s="54" t="s">
        <v>33</v>
      </c>
      <c r="B10" s="55" t="s">
        <v>34</v>
      </c>
      <c r="C10" s="56" t="s">
        <v>50</v>
      </c>
      <c r="D10" s="54" t="s">
        <v>36</v>
      </c>
      <c r="E10" s="54" t="s">
        <v>552</v>
      </c>
      <c r="F10" s="54" t="s">
        <v>553</v>
      </c>
      <c r="G10" s="54" t="s">
        <v>42</v>
      </c>
      <c r="H10" s="54" t="s">
        <v>554</v>
      </c>
      <c r="I10" s="54"/>
      <c r="J10" s="54"/>
      <c r="K10" s="54"/>
      <c r="L10" s="54"/>
      <c r="M10" s="54" t="s">
        <v>37</v>
      </c>
      <c r="N10" s="54">
        <v>10</v>
      </c>
      <c r="O10" s="54" t="s">
        <v>39</v>
      </c>
      <c r="P10" s="55" t="s">
        <v>51</v>
      </c>
      <c r="Q10" s="93">
        <v>242000000</v>
      </c>
      <c r="R10" s="93">
        <v>0</v>
      </c>
      <c r="S10" s="93">
        <v>0</v>
      </c>
      <c r="T10" s="93">
        <v>242000000</v>
      </c>
      <c r="U10" s="93">
        <v>0</v>
      </c>
      <c r="V10" s="93">
        <v>91613008</v>
      </c>
      <c r="W10" s="93">
        <v>150386992</v>
      </c>
      <c r="X10" s="93">
        <v>89719914</v>
      </c>
      <c r="Y10" s="93">
        <v>85583686.670000002</v>
      </c>
      <c r="Z10" s="93">
        <v>85583686.670000002</v>
      </c>
      <c r="AA10" s="93">
        <v>85583686.670000002</v>
      </c>
    </row>
    <row r="11" spans="1:27" ht="15" customHeight="1" x14ac:dyDescent="0.25">
      <c r="A11" s="54" t="s">
        <v>33</v>
      </c>
      <c r="B11" s="55" t="s">
        <v>34</v>
      </c>
      <c r="C11" s="56" t="s">
        <v>52</v>
      </c>
      <c r="D11" s="54" t="s">
        <v>36</v>
      </c>
      <c r="E11" s="54" t="s">
        <v>552</v>
      </c>
      <c r="F11" s="54" t="s">
        <v>38</v>
      </c>
      <c r="G11" s="54" t="s">
        <v>484</v>
      </c>
      <c r="H11" s="54" t="s">
        <v>555</v>
      </c>
      <c r="I11" s="54"/>
      <c r="J11" s="54"/>
      <c r="K11" s="54"/>
      <c r="L11" s="54"/>
      <c r="M11" s="54" t="s">
        <v>48</v>
      </c>
      <c r="N11" s="54">
        <v>20</v>
      </c>
      <c r="O11" s="54" t="s">
        <v>39</v>
      </c>
      <c r="P11" s="55" t="s">
        <v>53</v>
      </c>
      <c r="Q11" s="93">
        <v>700000000</v>
      </c>
      <c r="R11" s="93">
        <v>0</v>
      </c>
      <c r="S11" s="93">
        <v>0</v>
      </c>
      <c r="T11" s="93">
        <v>700000000</v>
      </c>
      <c r="U11" s="93">
        <v>0</v>
      </c>
      <c r="V11" s="93">
        <v>15035956.550000001</v>
      </c>
      <c r="W11" s="93">
        <v>684964043.45000005</v>
      </c>
      <c r="X11" s="93">
        <v>15035956.550000001</v>
      </c>
      <c r="Y11" s="93">
        <v>15035956.550000001</v>
      </c>
      <c r="Z11" s="93">
        <v>15035956.550000001</v>
      </c>
      <c r="AA11" s="93">
        <v>15035956.550000001</v>
      </c>
    </row>
    <row r="12" spans="1:27" ht="15" customHeight="1" x14ac:dyDescent="0.25">
      <c r="A12" s="54" t="s">
        <v>33</v>
      </c>
      <c r="B12" s="55" t="s">
        <v>34</v>
      </c>
      <c r="C12" s="56" t="s">
        <v>54</v>
      </c>
      <c r="D12" s="54" t="s">
        <v>36</v>
      </c>
      <c r="E12" s="54" t="s">
        <v>552</v>
      </c>
      <c r="F12" s="54" t="s">
        <v>38</v>
      </c>
      <c r="G12" s="54" t="s">
        <v>484</v>
      </c>
      <c r="H12" s="54" t="s">
        <v>556</v>
      </c>
      <c r="I12" s="54"/>
      <c r="J12" s="54"/>
      <c r="K12" s="54"/>
      <c r="L12" s="54"/>
      <c r="M12" s="54" t="s">
        <v>48</v>
      </c>
      <c r="N12" s="54">
        <v>20</v>
      </c>
      <c r="O12" s="54" t="s">
        <v>39</v>
      </c>
      <c r="P12" s="55" t="s">
        <v>55</v>
      </c>
      <c r="Q12" s="93">
        <v>40000000</v>
      </c>
      <c r="R12" s="93">
        <v>0</v>
      </c>
      <c r="S12" s="93">
        <v>0</v>
      </c>
      <c r="T12" s="93">
        <v>40000000</v>
      </c>
      <c r="U12" s="93">
        <v>0</v>
      </c>
      <c r="V12" s="93">
        <v>3856954</v>
      </c>
      <c r="W12" s="93">
        <v>36143046</v>
      </c>
      <c r="X12" s="93">
        <v>3856954</v>
      </c>
      <c r="Y12" s="93">
        <v>3856954</v>
      </c>
      <c r="Z12" s="93">
        <v>3856954</v>
      </c>
      <c r="AA12" s="93">
        <v>3856954</v>
      </c>
    </row>
    <row r="13" spans="1:27" ht="15" customHeight="1" x14ac:dyDescent="0.25">
      <c r="A13" s="54" t="s">
        <v>33</v>
      </c>
      <c r="B13" s="55" t="s">
        <v>34</v>
      </c>
      <c r="C13" s="56" t="s">
        <v>56</v>
      </c>
      <c r="D13" s="54" t="s">
        <v>36</v>
      </c>
      <c r="E13" s="54" t="s">
        <v>557</v>
      </c>
      <c r="F13" s="54" t="s">
        <v>484</v>
      </c>
      <c r="G13" s="54"/>
      <c r="H13" s="54"/>
      <c r="I13" s="54"/>
      <c r="J13" s="54"/>
      <c r="K13" s="54"/>
      <c r="L13" s="54"/>
      <c r="M13" s="54" t="s">
        <v>37</v>
      </c>
      <c r="N13" s="54">
        <v>10</v>
      </c>
      <c r="O13" s="54" t="s">
        <v>39</v>
      </c>
      <c r="P13" s="55" t="s">
        <v>57</v>
      </c>
      <c r="Q13" s="93">
        <v>413000000</v>
      </c>
      <c r="R13" s="93">
        <v>0</v>
      </c>
      <c r="S13" s="93">
        <v>0</v>
      </c>
      <c r="T13" s="93">
        <v>413000000</v>
      </c>
      <c r="U13" s="93">
        <v>0</v>
      </c>
      <c r="V13" s="93">
        <v>315226226</v>
      </c>
      <c r="W13" s="93">
        <v>97773774</v>
      </c>
      <c r="X13" s="93">
        <v>309123676</v>
      </c>
      <c r="Y13" s="93">
        <v>309123676</v>
      </c>
      <c r="Z13" s="93">
        <v>309123676</v>
      </c>
      <c r="AA13" s="93">
        <v>309123676</v>
      </c>
    </row>
    <row r="14" spans="1:27" ht="15" customHeight="1" x14ac:dyDescent="0.25">
      <c r="A14" s="54" t="s">
        <v>33</v>
      </c>
      <c r="B14" s="55" t="s">
        <v>34</v>
      </c>
      <c r="C14" s="56" t="s">
        <v>56</v>
      </c>
      <c r="D14" s="54" t="s">
        <v>36</v>
      </c>
      <c r="E14" s="54" t="s">
        <v>557</v>
      </c>
      <c r="F14" s="54" t="s">
        <v>484</v>
      </c>
      <c r="G14" s="54"/>
      <c r="H14" s="54"/>
      <c r="I14" s="54"/>
      <c r="J14" s="54"/>
      <c r="K14" s="54"/>
      <c r="L14" s="54"/>
      <c r="M14" s="54" t="s">
        <v>48</v>
      </c>
      <c r="N14" s="54">
        <v>20</v>
      </c>
      <c r="O14" s="54" t="s">
        <v>39</v>
      </c>
      <c r="P14" s="55" t="s">
        <v>57</v>
      </c>
      <c r="Q14" s="93">
        <v>455000000</v>
      </c>
      <c r="R14" s="93">
        <v>0</v>
      </c>
      <c r="S14" s="93">
        <v>0</v>
      </c>
      <c r="T14" s="93">
        <v>455000000</v>
      </c>
      <c r="U14" s="93">
        <v>0</v>
      </c>
      <c r="V14" s="93">
        <v>176577702.63</v>
      </c>
      <c r="W14" s="93">
        <v>278422297.37</v>
      </c>
      <c r="X14" s="93">
        <v>174996702.63</v>
      </c>
      <c r="Y14" s="93">
        <v>174291682.63</v>
      </c>
      <c r="Z14" s="93">
        <v>174291682.63</v>
      </c>
      <c r="AA14" s="93">
        <v>174291682.63</v>
      </c>
    </row>
    <row r="15" spans="1:27" ht="15" customHeight="1" x14ac:dyDescent="0.25">
      <c r="A15" s="54" t="s">
        <v>33</v>
      </c>
      <c r="B15" s="55" t="s">
        <v>34</v>
      </c>
      <c r="C15" s="56" t="s">
        <v>58</v>
      </c>
      <c r="D15" s="54" t="s">
        <v>36</v>
      </c>
      <c r="E15" s="54" t="s">
        <v>557</v>
      </c>
      <c r="F15" s="54" t="s">
        <v>553</v>
      </c>
      <c r="G15" s="54" t="s">
        <v>484</v>
      </c>
      <c r="H15" s="54"/>
      <c r="I15" s="54"/>
      <c r="J15" s="54"/>
      <c r="K15" s="54"/>
      <c r="L15" s="54"/>
      <c r="M15" s="54" t="s">
        <v>48</v>
      </c>
      <c r="N15" s="54">
        <v>20</v>
      </c>
      <c r="O15" s="54" t="s">
        <v>39</v>
      </c>
      <c r="P15" s="55" t="s">
        <v>59</v>
      </c>
      <c r="Q15" s="93">
        <v>272000000</v>
      </c>
      <c r="R15" s="93">
        <v>0</v>
      </c>
      <c r="S15" s="93">
        <v>0</v>
      </c>
      <c r="T15" s="93">
        <v>272000000</v>
      </c>
      <c r="U15" s="93">
        <v>0</v>
      </c>
      <c r="V15" s="93">
        <v>0</v>
      </c>
      <c r="W15" s="93">
        <v>272000000</v>
      </c>
      <c r="X15" s="93">
        <v>0</v>
      </c>
      <c r="Y15" s="93">
        <v>0</v>
      </c>
      <c r="Z15" s="93">
        <v>0</v>
      </c>
      <c r="AA15" s="93">
        <v>0</v>
      </c>
    </row>
    <row r="16" spans="1:27" ht="15" customHeight="1" x14ac:dyDescent="0.25">
      <c r="A16" s="54" t="s">
        <v>33</v>
      </c>
      <c r="B16" s="55" t="s">
        <v>34</v>
      </c>
      <c r="C16" s="56" t="s">
        <v>60</v>
      </c>
      <c r="D16" s="54" t="s">
        <v>61</v>
      </c>
      <c r="E16" s="54" t="s">
        <v>62</v>
      </c>
      <c r="F16" s="54" t="s">
        <v>63</v>
      </c>
      <c r="G16" s="54" t="s">
        <v>64</v>
      </c>
      <c r="H16" s="54"/>
      <c r="I16" s="54"/>
      <c r="J16" s="54"/>
      <c r="K16" s="54"/>
      <c r="L16" s="54"/>
      <c r="M16" s="54" t="s">
        <v>37</v>
      </c>
      <c r="N16" s="54">
        <v>10</v>
      </c>
      <c r="O16" s="54" t="s">
        <v>39</v>
      </c>
      <c r="P16" s="55" t="s">
        <v>65</v>
      </c>
      <c r="Q16" s="93">
        <v>3500000000</v>
      </c>
      <c r="R16" s="93">
        <v>0</v>
      </c>
      <c r="S16" s="93">
        <v>0</v>
      </c>
      <c r="T16" s="93">
        <v>3500000000</v>
      </c>
      <c r="U16" s="93">
        <v>300000000</v>
      </c>
      <c r="V16" s="93">
        <v>2294784207</v>
      </c>
      <c r="W16" s="93">
        <v>905215793</v>
      </c>
      <c r="X16" s="93">
        <v>2051321916</v>
      </c>
      <c r="Y16" s="93">
        <v>242164413</v>
      </c>
      <c r="Z16" s="93">
        <v>240297940</v>
      </c>
      <c r="AA16" s="93">
        <v>227863423</v>
      </c>
    </row>
    <row r="17" spans="1:27" ht="15" customHeight="1" x14ac:dyDescent="0.25">
      <c r="A17" s="54" t="s">
        <v>33</v>
      </c>
      <c r="B17" s="55" t="s">
        <v>34</v>
      </c>
      <c r="C17" s="56" t="s">
        <v>60</v>
      </c>
      <c r="D17" s="54" t="s">
        <v>61</v>
      </c>
      <c r="E17" s="54" t="s">
        <v>62</v>
      </c>
      <c r="F17" s="54" t="s">
        <v>63</v>
      </c>
      <c r="G17" s="54" t="s">
        <v>64</v>
      </c>
      <c r="H17" s="54"/>
      <c r="I17" s="54"/>
      <c r="J17" s="54"/>
      <c r="K17" s="54"/>
      <c r="L17" s="54"/>
      <c r="M17" s="54" t="s">
        <v>48</v>
      </c>
      <c r="N17" s="54">
        <v>20</v>
      </c>
      <c r="O17" s="54" t="s">
        <v>39</v>
      </c>
      <c r="P17" s="55" t="s">
        <v>65</v>
      </c>
      <c r="Q17" s="93">
        <v>1065000000</v>
      </c>
      <c r="R17" s="93">
        <v>0</v>
      </c>
      <c r="S17" s="93">
        <v>0</v>
      </c>
      <c r="T17" s="93">
        <v>1065000000</v>
      </c>
      <c r="U17" s="93">
        <v>0</v>
      </c>
      <c r="V17" s="93">
        <v>479637420</v>
      </c>
      <c r="W17" s="93">
        <v>585362580</v>
      </c>
      <c r="X17" s="93">
        <v>41125036</v>
      </c>
      <c r="Y17" s="93">
        <v>0</v>
      </c>
      <c r="Z17" s="93">
        <v>0</v>
      </c>
      <c r="AA17" s="93">
        <v>0</v>
      </c>
    </row>
    <row r="18" spans="1:27" ht="15" customHeight="1" x14ac:dyDescent="0.25">
      <c r="A18" s="54" t="s">
        <v>33</v>
      </c>
      <c r="B18" s="55" t="s">
        <v>34</v>
      </c>
      <c r="C18" s="56" t="s">
        <v>66</v>
      </c>
      <c r="D18" s="54" t="s">
        <v>61</v>
      </c>
      <c r="E18" s="54" t="s">
        <v>62</v>
      </c>
      <c r="F18" s="54" t="s">
        <v>63</v>
      </c>
      <c r="G18" s="54" t="s">
        <v>67</v>
      </c>
      <c r="H18" s="54"/>
      <c r="I18" s="54"/>
      <c r="J18" s="54"/>
      <c r="K18" s="54"/>
      <c r="L18" s="54"/>
      <c r="M18" s="54" t="s">
        <v>37</v>
      </c>
      <c r="N18" s="54">
        <v>10</v>
      </c>
      <c r="O18" s="54" t="s">
        <v>39</v>
      </c>
      <c r="P18" s="55" t="s">
        <v>68</v>
      </c>
      <c r="Q18" s="93">
        <v>8300000000</v>
      </c>
      <c r="R18" s="93">
        <v>0</v>
      </c>
      <c r="S18" s="93">
        <v>0</v>
      </c>
      <c r="T18" s="93">
        <v>8300000000</v>
      </c>
      <c r="U18" s="93">
        <v>4150000000</v>
      </c>
      <c r="V18" s="93">
        <v>4054847743</v>
      </c>
      <c r="W18" s="93">
        <v>95152257</v>
      </c>
      <c r="X18" s="93">
        <v>2475809034</v>
      </c>
      <c r="Y18" s="93">
        <v>256401012</v>
      </c>
      <c r="Z18" s="93">
        <v>251373298</v>
      </c>
      <c r="AA18" s="93">
        <v>250313035</v>
      </c>
    </row>
    <row r="19" spans="1:27" ht="15" customHeight="1" x14ac:dyDescent="0.25">
      <c r="A19" s="54" t="s">
        <v>33</v>
      </c>
      <c r="B19" s="55" t="s">
        <v>34</v>
      </c>
      <c r="C19" s="56" t="s">
        <v>66</v>
      </c>
      <c r="D19" s="54" t="s">
        <v>61</v>
      </c>
      <c r="E19" s="54" t="s">
        <v>62</v>
      </c>
      <c r="F19" s="54" t="s">
        <v>63</v>
      </c>
      <c r="G19" s="54" t="s">
        <v>67</v>
      </c>
      <c r="H19" s="54"/>
      <c r="I19" s="54"/>
      <c r="J19" s="54"/>
      <c r="K19" s="54"/>
      <c r="L19" s="54"/>
      <c r="M19" s="54" t="s">
        <v>48</v>
      </c>
      <c r="N19" s="54">
        <v>20</v>
      </c>
      <c r="O19" s="54" t="s">
        <v>39</v>
      </c>
      <c r="P19" s="55" t="s">
        <v>68</v>
      </c>
      <c r="Q19" s="93">
        <v>4662000000</v>
      </c>
      <c r="R19" s="93">
        <v>0</v>
      </c>
      <c r="S19" s="93">
        <v>0</v>
      </c>
      <c r="T19" s="93">
        <v>4662000000</v>
      </c>
      <c r="U19" s="93">
        <v>0</v>
      </c>
      <c r="V19" s="93">
        <v>1554540254</v>
      </c>
      <c r="W19" s="93">
        <v>3107459746</v>
      </c>
      <c r="X19" s="93">
        <v>500710045</v>
      </c>
      <c r="Y19" s="93">
        <v>49358300</v>
      </c>
      <c r="Z19" s="93">
        <v>49358300</v>
      </c>
      <c r="AA19" s="93">
        <v>49358300</v>
      </c>
    </row>
    <row r="20" spans="1:27" ht="15" customHeight="1" x14ac:dyDescent="0.25">
      <c r="A20" s="54" t="s">
        <v>33</v>
      </c>
      <c r="B20" s="55" t="s">
        <v>34</v>
      </c>
      <c r="C20" s="56" t="s">
        <v>69</v>
      </c>
      <c r="D20" s="54" t="s">
        <v>61</v>
      </c>
      <c r="E20" s="54" t="s">
        <v>70</v>
      </c>
      <c r="F20" s="54" t="s">
        <v>63</v>
      </c>
      <c r="G20" s="54" t="s">
        <v>71</v>
      </c>
      <c r="H20" s="54"/>
      <c r="I20" s="54"/>
      <c r="J20" s="54"/>
      <c r="K20" s="54"/>
      <c r="L20" s="54"/>
      <c r="M20" s="54" t="s">
        <v>37</v>
      </c>
      <c r="N20" s="54">
        <v>10</v>
      </c>
      <c r="O20" s="54" t="s">
        <v>39</v>
      </c>
      <c r="P20" s="55" t="s">
        <v>72</v>
      </c>
      <c r="Q20" s="93">
        <v>4000000000</v>
      </c>
      <c r="R20" s="93">
        <v>0</v>
      </c>
      <c r="S20" s="93">
        <v>0</v>
      </c>
      <c r="T20" s="93">
        <v>4000000000</v>
      </c>
      <c r="U20" s="93">
        <v>300000000</v>
      </c>
      <c r="V20" s="93">
        <v>2517362225</v>
      </c>
      <c r="W20" s="93">
        <v>1182637775</v>
      </c>
      <c r="X20" s="93">
        <v>2345756261</v>
      </c>
      <c r="Y20" s="93">
        <v>422787852</v>
      </c>
      <c r="Z20" s="93">
        <v>401264823</v>
      </c>
      <c r="AA20" s="93">
        <v>386826892</v>
      </c>
    </row>
    <row r="21" spans="1:27" ht="15" customHeight="1" x14ac:dyDescent="0.25">
      <c r="A21" s="54" t="s">
        <v>33</v>
      </c>
      <c r="B21" s="55" t="s">
        <v>34</v>
      </c>
      <c r="C21" s="56" t="s">
        <v>69</v>
      </c>
      <c r="D21" s="54" t="s">
        <v>61</v>
      </c>
      <c r="E21" s="54" t="s">
        <v>70</v>
      </c>
      <c r="F21" s="54" t="s">
        <v>63</v>
      </c>
      <c r="G21" s="54" t="s">
        <v>71</v>
      </c>
      <c r="H21" s="54"/>
      <c r="I21" s="54"/>
      <c r="J21" s="54"/>
      <c r="K21" s="54"/>
      <c r="L21" s="54"/>
      <c r="M21" s="54" t="s">
        <v>48</v>
      </c>
      <c r="N21" s="54">
        <v>20</v>
      </c>
      <c r="O21" s="54" t="s">
        <v>39</v>
      </c>
      <c r="P21" s="55" t="s">
        <v>72</v>
      </c>
      <c r="Q21" s="93">
        <v>15000000000</v>
      </c>
      <c r="R21" s="93">
        <v>0</v>
      </c>
      <c r="S21" s="93">
        <v>0</v>
      </c>
      <c r="T21" s="93">
        <v>15000000000</v>
      </c>
      <c r="U21" s="93">
        <v>0</v>
      </c>
      <c r="V21" s="93">
        <v>1375159196</v>
      </c>
      <c r="W21" s="93">
        <v>13624840804</v>
      </c>
      <c r="X21" s="93">
        <v>418214166</v>
      </c>
      <c r="Y21" s="93">
        <v>107069656</v>
      </c>
      <c r="Z21" s="93">
        <v>97363895</v>
      </c>
      <c r="AA21" s="93">
        <v>97363895</v>
      </c>
    </row>
    <row r="22" spans="1:27" ht="15" customHeight="1" x14ac:dyDescent="0.25">
      <c r="A22" s="54" t="s">
        <v>33</v>
      </c>
      <c r="B22" s="55" t="s">
        <v>34</v>
      </c>
      <c r="C22" s="56" t="s">
        <v>73</v>
      </c>
      <c r="D22" s="54" t="s">
        <v>61</v>
      </c>
      <c r="E22" s="54" t="s">
        <v>74</v>
      </c>
      <c r="F22" s="54" t="s">
        <v>63</v>
      </c>
      <c r="G22" s="54" t="s">
        <v>71</v>
      </c>
      <c r="H22" s="54"/>
      <c r="I22" s="54"/>
      <c r="J22" s="54"/>
      <c r="K22" s="54"/>
      <c r="L22" s="54"/>
      <c r="M22" s="54" t="s">
        <v>37</v>
      </c>
      <c r="N22" s="54">
        <v>10</v>
      </c>
      <c r="O22" s="54" t="s">
        <v>39</v>
      </c>
      <c r="P22" s="55" t="s">
        <v>75</v>
      </c>
      <c r="Q22" s="93">
        <v>7659826508</v>
      </c>
      <c r="R22" s="93">
        <v>0</v>
      </c>
      <c r="S22" s="93">
        <v>0</v>
      </c>
      <c r="T22" s="93">
        <v>7659826508</v>
      </c>
      <c r="U22" s="93">
        <v>0</v>
      </c>
      <c r="V22" s="93">
        <v>7320130020</v>
      </c>
      <c r="W22" s="93">
        <v>339696488</v>
      </c>
      <c r="X22" s="93">
        <v>6769903194</v>
      </c>
      <c r="Y22" s="93">
        <v>1744011346</v>
      </c>
      <c r="Z22" s="93">
        <v>1697446096</v>
      </c>
      <c r="AA22" s="93">
        <v>1652279996</v>
      </c>
    </row>
    <row r="23" spans="1:27" ht="15" customHeight="1" x14ac:dyDescent="0.25">
      <c r="A23" s="54" t="s">
        <v>33</v>
      </c>
      <c r="B23" s="55" t="s">
        <v>34</v>
      </c>
      <c r="C23" s="56" t="s">
        <v>73</v>
      </c>
      <c r="D23" s="54" t="s">
        <v>61</v>
      </c>
      <c r="E23" s="54" t="s">
        <v>74</v>
      </c>
      <c r="F23" s="54" t="s">
        <v>63</v>
      </c>
      <c r="G23" s="54" t="s">
        <v>71</v>
      </c>
      <c r="H23" s="54"/>
      <c r="I23" s="54"/>
      <c r="J23" s="54"/>
      <c r="K23" s="54"/>
      <c r="L23" s="54"/>
      <c r="M23" s="54" t="s">
        <v>37</v>
      </c>
      <c r="N23" s="54">
        <v>11</v>
      </c>
      <c r="O23" s="54" t="s">
        <v>39</v>
      </c>
      <c r="P23" s="55" t="s">
        <v>75</v>
      </c>
      <c r="Q23" s="93">
        <v>8000000000</v>
      </c>
      <c r="R23" s="93">
        <v>0</v>
      </c>
      <c r="S23" s="93">
        <v>0</v>
      </c>
      <c r="T23" s="93">
        <v>8000000000</v>
      </c>
      <c r="U23" s="93">
        <v>4000000000</v>
      </c>
      <c r="V23" s="93">
        <v>1977650186</v>
      </c>
      <c r="W23" s="93">
        <v>2022349814</v>
      </c>
      <c r="X23" s="93">
        <v>1292936613</v>
      </c>
      <c r="Y23" s="93">
        <v>301374329</v>
      </c>
      <c r="Z23" s="93">
        <v>293438427</v>
      </c>
      <c r="AA23" s="93">
        <v>272672159</v>
      </c>
    </row>
    <row r="24" spans="1:27" ht="15" customHeight="1" x14ac:dyDescent="0.25">
      <c r="A24" s="54" t="s">
        <v>33</v>
      </c>
      <c r="B24" s="55" t="s">
        <v>34</v>
      </c>
      <c r="C24" s="56" t="s">
        <v>73</v>
      </c>
      <c r="D24" s="54" t="s">
        <v>61</v>
      </c>
      <c r="E24" s="54" t="s">
        <v>74</v>
      </c>
      <c r="F24" s="54" t="s">
        <v>63</v>
      </c>
      <c r="G24" s="54" t="s">
        <v>71</v>
      </c>
      <c r="H24" s="54"/>
      <c r="I24" s="54"/>
      <c r="J24" s="54"/>
      <c r="K24" s="54"/>
      <c r="L24" s="54"/>
      <c r="M24" s="54" t="s">
        <v>37</v>
      </c>
      <c r="N24" s="54">
        <v>14</v>
      </c>
      <c r="O24" s="54" t="s">
        <v>39</v>
      </c>
      <c r="P24" s="55" t="s">
        <v>75</v>
      </c>
      <c r="Q24" s="93">
        <v>56125588920</v>
      </c>
      <c r="R24" s="93">
        <v>0</v>
      </c>
      <c r="S24" s="93">
        <v>0</v>
      </c>
      <c r="T24" s="93">
        <v>56125588920</v>
      </c>
      <c r="U24" s="93">
        <v>3630000000</v>
      </c>
      <c r="V24" s="93">
        <v>632398351</v>
      </c>
      <c r="W24" s="93">
        <v>51863190569</v>
      </c>
      <c r="X24" s="93">
        <v>519865018</v>
      </c>
      <c r="Y24" s="93">
        <v>109862809</v>
      </c>
      <c r="Z24" s="93">
        <v>95862809</v>
      </c>
      <c r="AA24" s="93">
        <v>95862809</v>
      </c>
    </row>
    <row r="25" spans="1:27" ht="15" customHeight="1" x14ac:dyDescent="0.25">
      <c r="A25" s="54" t="s">
        <v>33</v>
      </c>
      <c r="B25" s="55" t="s">
        <v>34</v>
      </c>
      <c r="C25" s="56" t="s">
        <v>73</v>
      </c>
      <c r="D25" s="54" t="s">
        <v>61</v>
      </c>
      <c r="E25" s="54" t="s">
        <v>74</v>
      </c>
      <c r="F25" s="54" t="s">
        <v>63</v>
      </c>
      <c r="G25" s="54" t="s">
        <v>71</v>
      </c>
      <c r="H25" s="54"/>
      <c r="I25" s="54"/>
      <c r="J25" s="54"/>
      <c r="K25" s="54"/>
      <c r="L25" s="54"/>
      <c r="M25" s="54" t="s">
        <v>48</v>
      </c>
      <c r="N25" s="54">
        <v>20</v>
      </c>
      <c r="O25" s="54" t="s">
        <v>39</v>
      </c>
      <c r="P25" s="55" t="s">
        <v>75</v>
      </c>
      <c r="Q25" s="93">
        <v>31302000000</v>
      </c>
      <c r="R25" s="93">
        <v>0</v>
      </c>
      <c r="S25" s="93">
        <v>0</v>
      </c>
      <c r="T25" s="93">
        <v>31302000000</v>
      </c>
      <c r="U25" s="93">
        <v>0</v>
      </c>
      <c r="V25" s="93">
        <v>4740514216</v>
      </c>
      <c r="W25" s="93">
        <v>26561485784</v>
      </c>
      <c r="X25" s="93">
        <v>2523244607</v>
      </c>
      <c r="Y25" s="93">
        <v>245728304</v>
      </c>
      <c r="Z25" s="93">
        <v>243134631</v>
      </c>
      <c r="AA25" s="93">
        <v>243134631</v>
      </c>
    </row>
    <row r="26" spans="1:27" ht="15" customHeight="1" x14ac:dyDescent="0.25">
      <c r="A26" s="54" t="s">
        <v>33</v>
      </c>
      <c r="B26" s="55" t="s">
        <v>34</v>
      </c>
      <c r="C26" s="56" t="s">
        <v>77</v>
      </c>
      <c r="D26" s="54" t="s">
        <v>61</v>
      </c>
      <c r="E26" s="54" t="s">
        <v>78</v>
      </c>
      <c r="F26" s="54" t="s">
        <v>63</v>
      </c>
      <c r="G26" s="54" t="s">
        <v>79</v>
      </c>
      <c r="H26" s="54"/>
      <c r="I26" s="54"/>
      <c r="J26" s="54"/>
      <c r="K26" s="54"/>
      <c r="L26" s="54"/>
      <c r="M26" s="54" t="s">
        <v>37</v>
      </c>
      <c r="N26" s="54">
        <v>10</v>
      </c>
      <c r="O26" s="54" t="s">
        <v>39</v>
      </c>
      <c r="P26" s="55" t="s">
        <v>80</v>
      </c>
      <c r="Q26" s="93">
        <v>2500000000</v>
      </c>
      <c r="R26" s="93">
        <v>0</v>
      </c>
      <c r="S26" s="93">
        <v>0</v>
      </c>
      <c r="T26" s="93">
        <v>2500000000</v>
      </c>
      <c r="U26" s="93">
        <v>0</v>
      </c>
      <c r="V26" s="93">
        <v>1608543264.5</v>
      </c>
      <c r="W26" s="93">
        <v>891456735.5</v>
      </c>
      <c r="X26" s="93">
        <v>887958274</v>
      </c>
      <c r="Y26" s="93">
        <v>197169945</v>
      </c>
      <c r="Z26" s="93">
        <v>197169945</v>
      </c>
      <c r="AA26" s="93">
        <v>197169945</v>
      </c>
    </row>
    <row r="27" spans="1:27" ht="15" customHeight="1" x14ac:dyDescent="0.25">
      <c r="A27" s="54" t="s">
        <v>33</v>
      </c>
      <c r="B27" s="55" t="s">
        <v>34</v>
      </c>
      <c r="C27" s="56" t="s">
        <v>77</v>
      </c>
      <c r="D27" s="54" t="s">
        <v>61</v>
      </c>
      <c r="E27" s="54" t="s">
        <v>78</v>
      </c>
      <c r="F27" s="54" t="s">
        <v>63</v>
      </c>
      <c r="G27" s="54" t="s">
        <v>79</v>
      </c>
      <c r="H27" s="54"/>
      <c r="I27" s="54"/>
      <c r="J27" s="54"/>
      <c r="K27" s="54"/>
      <c r="L27" s="54"/>
      <c r="M27" s="54" t="s">
        <v>48</v>
      </c>
      <c r="N27" s="54">
        <v>20</v>
      </c>
      <c r="O27" s="54" t="s">
        <v>39</v>
      </c>
      <c r="P27" s="55" t="s">
        <v>80</v>
      </c>
      <c r="Q27" s="93">
        <v>2500000000</v>
      </c>
      <c r="R27" s="93">
        <v>0</v>
      </c>
      <c r="S27" s="93">
        <v>0</v>
      </c>
      <c r="T27" s="93">
        <v>2500000000</v>
      </c>
      <c r="U27" s="93">
        <v>0</v>
      </c>
      <c r="V27" s="93">
        <v>142375701</v>
      </c>
      <c r="W27" s="93">
        <v>2357624299</v>
      </c>
      <c r="X27" s="93">
        <v>142375701</v>
      </c>
      <c r="Y27" s="93">
        <v>0</v>
      </c>
      <c r="Z27" s="93">
        <v>0</v>
      </c>
      <c r="AA27" s="93">
        <v>0</v>
      </c>
    </row>
    <row r="28" spans="1:27" ht="15" customHeight="1" x14ac:dyDescent="0.25">
      <c r="A28" s="54" t="s">
        <v>33</v>
      </c>
      <c r="B28" s="55" t="s">
        <v>34</v>
      </c>
      <c r="C28" s="56" t="s">
        <v>81</v>
      </c>
      <c r="D28" s="54" t="s">
        <v>61</v>
      </c>
      <c r="E28" s="54" t="s">
        <v>82</v>
      </c>
      <c r="F28" s="54" t="s">
        <v>63</v>
      </c>
      <c r="G28" s="54" t="s">
        <v>83</v>
      </c>
      <c r="H28" s="54"/>
      <c r="I28" s="54"/>
      <c r="J28" s="54"/>
      <c r="K28" s="54"/>
      <c r="L28" s="54"/>
      <c r="M28" s="54" t="s">
        <v>37</v>
      </c>
      <c r="N28" s="54">
        <v>10</v>
      </c>
      <c r="O28" s="54" t="s">
        <v>39</v>
      </c>
      <c r="P28" s="55" t="s">
        <v>84</v>
      </c>
      <c r="Q28" s="93">
        <v>7600000000</v>
      </c>
      <c r="R28" s="93">
        <v>0</v>
      </c>
      <c r="S28" s="93">
        <v>0</v>
      </c>
      <c r="T28" s="93">
        <v>7600000000</v>
      </c>
      <c r="U28" s="93">
        <v>2630000000</v>
      </c>
      <c r="V28" s="93">
        <v>4778221567.8800001</v>
      </c>
      <c r="W28" s="93">
        <v>191778432.12</v>
      </c>
      <c r="X28" s="93">
        <v>3432642304.8800001</v>
      </c>
      <c r="Y28" s="93">
        <v>1267076925</v>
      </c>
      <c r="Z28" s="93">
        <v>1252404372</v>
      </c>
      <c r="AA28" s="93">
        <v>1190484850</v>
      </c>
    </row>
    <row r="29" spans="1:27" ht="15" customHeight="1" x14ac:dyDescent="0.25">
      <c r="A29" s="54" t="s">
        <v>33</v>
      </c>
      <c r="B29" s="55" t="s">
        <v>34</v>
      </c>
      <c r="C29" s="56" t="s">
        <v>81</v>
      </c>
      <c r="D29" s="54" t="s">
        <v>61</v>
      </c>
      <c r="E29" s="54" t="s">
        <v>82</v>
      </c>
      <c r="F29" s="54" t="s">
        <v>63</v>
      </c>
      <c r="G29" s="54" t="s">
        <v>83</v>
      </c>
      <c r="H29" s="54"/>
      <c r="I29" s="54"/>
      <c r="J29" s="54"/>
      <c r="K29" s="54"/>
      <c r="L29" s="54"/>
      <c r="M29" s="54" t="s">
        <v>48</v>
      </c>
      <c r="N29" s="54">
        <v>20</v>
      </c>
      <c r="O29" s="54" t="s">
        <v>39</v>
      </c>
      <c r="P29" s="55" t="s">
        <v>84</v>
      </c>
      <c r="Q29" s="93">
        <v>6000000000</v>
      </c>
      <c r="R29" s="93">
        <v>0</v>
      </c>
      <c r="S29" s="93">
        <v>0</v>
      </c>
      <c r="T29" s="93">
        <v>6000000000</v>
      </c>
      <c r="U29" s="93">
        <v>0</v>
      </c>
      <c r="V29" s="93">
        <v>3488732046</v>
      </c>
      <c r="W29" s="93">
        <v>2511267954</v>
      </c>
      <c r="X29" s="93">
        <v>2520373957</v>
      </c>
      <c r="Y29" s="93">
        <v>1329150180</v>
      </c>
      <c r="Z29" s="93">
        <v>1297970484</v>
      </c>
      <c r="AA29" s="93">
        <v>1295434180</v>
      </c>
    </row>
    <row r="30" spans="1:27" ht="15" customHeight="1" x14ac:dyDescent="0.25">
      <c r="A30" s="54" t="s">
        <v>33</v>
      </c>
      <c r="B30" s="55" t="s">
        <v>34</v>
      </c>
      <c r="C30" s="56" t="s">
        <v>85</v>
      </c>
      <c r="D30" s="54" t="s">
        <v>61</v>
      </c>
      <c r="E30" s="54" t="s">
        <v>82</v>
      </c>
      <c r="F30" s="54" t="s">
        <v>63</v>
      </c>
      <c r="G30" s="54" t="s">
        <v>86</v>
      </c>
      <c r="H30" s="54"/>
      <c r="I30" s="54"/>
      <c r="J30" s="54"/>
      <c r="K30" s="54"/>
      <c r="L30" s="54"/>
      <c r="M30" s="54" t="s">
        <v>37</v>
      </c>
      <c r="N30" s="54">
        <v>10</v>
      </c>
      <c r="O30" s="54" t="s">
        <v>39</v>
      </c>
      <c r="P30" s="55" t="s">
        <v>87</v>
      </c>
      <c r="Q30" s="93">
        <v>4600000000</v>
      </c>
      <c r="R30" s="93">
        <v>0</v>
      </c>
      <c r="S30" s="93">
        <v>0</v>
      </c>
      <c r="T30" s="93">
        <v>4600000000</v>
      </c>
      <c r="U30" s="93">
        <v>2927000000</v>
      </c>
      <c r="V30" s="93">
        <v>782990748.5</v>
      </c>
      <c r="W30" s="93">
        <v>890009251.5</v>
      </c>
      <c r="X30" s="93">
        <v>635678000.5</v>
      </c>
      <c r="Y30" s="93">
        <v>185410782.31999999</v>
      </c>
      <c r="Z30" s="93">
        <v>172462036.31999999</v>
      </c>
      <c r="AA30" s="93">
        <v>159921086.31999999</v>
      </c>
    </row>
    <row r="31" spans="1:27" ht="15" customHeight="1" x14ac:dyDescent="0.25">
      <c r="A31" s="54" t="s">
        <v>33</v>
      </c>
      <c r="B31" s="55" t="s">
        <v>34</v>
      </c>
      <c r="C31" s="56" t="s">
        <v>85</v>
      </c>
      <c r="D31" s="54" t="s">
        <v>61</v>
      </c>
      <c r="E31" s="54" t="s">
        <v>82</v>
      </c>
      <c r="F31" s="54" t="s">
        <v>63</v>
      </c>
      <c r="G31" s="54" t="s">
        <v>86</v>
      </c>
      <c r="H31" s="54"/>
      <c r="I31" s="54"/>
      <c r="J31" s="54"/>
      <c r="K31" s="54"/>
      <c r="L31" s="54"/>
      <c r="M31" s="54" t="s">
        <v>48</v>
      </c>
      <c r="N31" s="54">
        <v>20</v>
      </c>
      <c r="O31" s="54" t="s">
        <v>39</v>
      </c>
      <c r="P31" s="55" t="s">
        <v>87</v>
      </c>
      <c r="Q31" s="93">
        <v>800000000</v>
      </c>
      <c r="R31" s="93">
        <v>0</v>
      </c>
      <c r="S31" s="93">
        <v>0</v>
      </c>
      <c r="T31" s="93">
        <v>800000000</v>
      </c>
      <c r="U31" s="93">
        <v>0</v>
      </c>
      <c r="V31" s="93">
        <v>8000000</v>
      </c>
      <c r="W31" s="93">
        <v>792000000</v>
      </c>
      <c r="X31" s="93">
        <v>1234601</v>
      </c>
      <c r="Y31" s="93">
        <v>1234601</v>
      </c>
      <c r="Z31" s="93">
        <v>1234601</v>
      </c>
      <c r="AA31" s="93">
        <v>1234601</v>
      </c>
    </row>
    <row r="32" spans="1:27" ht="15" customHeight="1" x14ac:dyDescent="0.25">
      <c r="A32" s="54" t="s">
        <v>33</v>
      </c>
      <c r="B32" s="55" t="s">
        <v>34</v>
      </c>
      <c r="C32" s="56" t="s">
        <v>88</v>
      </c>
      <c r="D32" s="54" t="s">
        <v>61</v>
      </c>
      <c r="E32" s="54" t="s">
        <v>82</v>
      </c>
      <c r="F32" s="54" t="s">
        <v>63</v>
      </c>
      <c r="G32" s="54" t="s">
        <v>64</v>
      </c>
      <c r="H32" s="54"/>
      <c r="I32" s="54"/>
      <c r="J32" s="54"/>
      <c r="K32" s="54"/>
      <c r="L32" s="54"/>
      <c r="M32" s="54" t="s">
        <v>37</v>
      </c>
      <c r="N32" s="54">
        <v>10</v>
      </c>
      <c r="O32" s="54" t="s">
        <v>39</v>
      </c>
      <c r="P32" s="55" t="s">
        <v>89</v>
      </c>
      <c r="Q32" s="93">
        <v>1370000000</v>
      </c>
      <c r="R32" s="93">
        <v>0</v>
      </c>
      <c r="S32" s="93">
        <v>0</v>
      </c>
      <c r="T32" s="93">
        <v>1370000000</v>
      </c>
      <c r="U32" s="93">
        <v>200000000</v>
      </c>
      <c r="V32" s="93">
        <v>981997053</v>
      </c>
      <c r="W32" s="93">
        <v>188002947</v>
      </c>
      <c r="X32" s="93">
        <v>120435609</v>
      </c>
      <c r="Y32" s="93">
        <v>22968480</v>
      </c>
      <c r="Z32" s="93">
        <v>22968480</v>
      </c>
      <c r="AA32" s="93">
        <v>22968480</v>
      </c>
    </row>
    <row r="33" spans="1:27" ht="15" customHeight="1" x14ac:dyDescent="0.25">
      <c r="A33" s="54" t="s">
        <v>33</v>
      </c>
      <c r="B33" s="55" t="s">
        <v>34</v>
      </c>
      <c r="C33" s="56" t="s">
        <v>90</v>
      </c>
      <c r="D33" s="54" t="s">
        <v>61</v>
      </c>
      <c r="E33" s="54" t="s">
        <v>82</v>
      </c>
      <c r="F33" s="54" t="s">
        <v>63</v>
      </c>
      <c r="G33" s="54" t="s">
        <v>67</v>
      </c>
      <c r="H33" s="54"/>
      <c r="I33" s="54"/>
      <c r="J33" s="54"/>
      <c r="K33" s="54"/>
      <c r="L33" s="54"/>
      <c r="M33" s="54" t="s">
        <v>37</v>
      </c>
      <c r="N33" s="54">
        <v>10</v>
      </c>
      <c r="O33" s="54" t="s">
        <v>39</v>
      </c>
      <c r="P33" s="55" t="s">
        <v>91</v>
      </c>
      <c r="Q33" s="93">
        <v>820000000</v>
      </c>
      <c r="R33" s="93">
        <v>0</v>
      </c>
      <c r="S33" s="93">
        <v>0</v>
      </c>
      <c r="T33" s="93">
        <v>820000000</v>
      </c>
      <c r="U33" s="93">
        <v>0</v>
      </c>
      <c r="V33" s="93">
        <v>605772559</v>
      </c>
      <c r="W33" s="93">
        <v>214227441</v>
      </c>
      <c r="X33" s="93">
        <v>604389267</v>
      </c>
      <c r="Y33" s="93">
        <v>254388649</v>
      </c>
      <c r="Z33" s="93">
        <v>250249307</v>
      </c>
      <c r="AA33" s="93">
        <v>235735273</v>
      </c>
    </row>
    <row r="34" spans="1:27" ht="15" customHeight="1" x14ac:dyDescent="0.25">
      <c r="A34" s="54" t="s">
        <v>33</v>
      </c>
      <c r="B34" s="55" t="s">
        <v>34</v>
      </c>
      <c r="C34" s="56" t="s">
        <v>90</v>
      </c>
      <c r="D34" s="54" t="s">
        <v>61</v>
      </c>
      <c r="E34" s="54" t="s">
        <v>82</v>
      </c>
      <c r="F34" s="54" t="s">
        <v>63</v>
      </c>
      <c r="G34" s="54" t="s">
        <v>67</v>
      </c>
      <c r="H34" s="54"/>
      <c r="I34" s="54"/>
      <c r="J34" s="54"/>
      <c r="K34" s="54"/>
      <c r="L34" s="54"/>
      <c r="M34" s="54" t="s">
        <v>48</v>
      </c>
      <c r="N34" s="54">
        <v>20</v>
      </c>
      <c r="O34" s="54" t="s">
        <v>39</v>
      </c>
      <c r="P34" s="55" t="s">
        <v>91</v>
      </c>
      <c r="Q34" s="93">
        <v>700000000</v>
      </c>
      <c r="R34" s="93">
        <v>0</v>
      </c>
      <c r="S34" s="93">
        <v>0</v>
      </c>
      <c r="T34" s="93">
        <v>700000000</v>
      </c>
      <c r="U34" s="93">
        <v>0</v>
      </c>
      <c r="V34" s="93">
        <v>97872415</v>
      </c>
      <c r="W34" s="93">
        <v>602127585</v>
      </c>
      <c r="X34" s="93">
        <v>25118079</v>
      </c>
      <c r="Y34" s="93">
        <v>11424748</v>
      </c>
      <c r="Z34" s="93">
        <v>11424748</v>
      </c>
      <c r="AA34" s="93">
        <v>11424748</v>
      </c>
    </row>
    <row r="35" spans="1:27" ht="0" hidden="1" customHeight="1" x14ac:dyDescent="0.25"/>
    <row r="36" spans="1:27" ht="33.950000000000003" customHeight="1" x14ac:dyDescent="0.25"/>
  </sheetData>
  <autoFilter ref="A4:AB39" xr:uid="{00000000-0009-0000-0000-000001000000}"/>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A667"/>
  <sheetViews>
    <sheetView showGridLines="0" topLeftCell="S649" workbookViewId="0">
      <selection activeCell="A5" sqref="A5:AA667"/>
    </sheetView>
  </sheetViews>
  <sheetFormatPr baseColWidth="10" defaultColWidth="11" defaultRowHeight="15" x14ac:dyDescent="0.25"/>
  <cols>
    <col min="1" max="1" width="11.625" style="15" customWidth="1"/>
    <col min="2" max="2" width="23.5" style="15" customWidth="1"/>
    <col min="3" max="3" width="18.875" style="15" customWidth="1"/>
    <col min="4" max="11" width="4.625" style="15" customWidth="1"/>
    <col min="12" max="12" width="6.125" style="15" customWidth="1"/>
    <col min="13" max="13" width="8.5" style="15" customWidth="1"/>
    <col min="14" max="14" width="7.125" style="15" customWidth="1"/>
    <col min="15" max="15" width="8.5" style="15" customWidth="1"/>
    <col min="16" max="16" width="24.125" style="15" customWidth="1"/>
    <col min="17" max="27" width="16.5" style="15" customWidth="1"/>
    <col min="28" max="28" width="0" style="15" hidden="1" customWidth="1"/>
    <col min="29" max="29" width="5.625" style="15" customWidth="1"/>
    <col min="30" max="16384" width="11" style="15"/>
  </cols>
  <sheetData>
    <row r="1" spans="1:27" x14ac:dyDescent="0.25">
      <c r="A1" s="16" t="s">
        <v>0</v>
      </c>
      <c r="B1" s="16">
        <v>2020</v>
      </c>
      <c r="C1" s="17" t="s">
        <v>1</v>
      </c>
      <c r="D1" s="17" t="s">
        <v>1</v>
      </c>
      <c r="E1" s="17" t="s">
        <v>1</v>
      </c>
      <c r="F1" s="17" t="s">
        <v>1</v>
      </c>
      <c r="G1" s="17" t="s">
        <v>1</v>
      </c>
      <c r="H1" s="17" t="s">
        <v>1</v>
      </c>
      <c r="I1" s="17" t="s">
        <v>1</v>
      </c>
      <c r="J1" s="17" t="s">
        <v>1</v>
      </c>
      <c r="K1" s="17" t="s">
        <v>1</v>
      </c>
      <c r="L1" s="17" t="s">
        <v>1</v>
      </c>
      <c r="M1" s="17" t="s">
        <v>1</v>
      </c>
      <c r="N1" s="17" t="s">
        <v>1</v>
      </c>
      <c r="O1" s="17" t="s">
        <v>1</v>
      </c>
      <c r="P1" s="17" t="s">
        <v>1</v>
      </c>
      <c r="Q1" s="17" t="s">
        <v>1</v>
      </c>
      <c r="R1" s="17" t="s">
        <v>1</v>
      </c>
      <c r="S1" s="17" t="s">
        <v>1</v>
      </c>
      <c r="T1" s="17" t="s">
        <v>1</v>
      </c>
      <c r="U1" s="17" t="s">
        <v>1</v>
      </c>
      <c r="V1" s="17" t="s">
        <v>1</v>
      </c>
      <c r="W1" s="17" t="s">
        <v>1</v>
      </c>
      <c r="X1" s="17" t="s">
        <v>1</v>
      </c>
      <c r="Y1" s="17" t="s">
        <v>1</v>
      </c>
      <c r="Z1" s="17" t="s">
        <v>1</v>
      </c>
      <c r="AA1" s="17" t="s">
        <v>1</v>
      </c>
    </row>
    <row r="2" spans="1:27" x14ac:dyDescent="0.25">
      <c r="A2" s="16" t="s">
        <v>2</v>
      </c>
      <c r="B2" s="16" t="s">
        <v>3</v>
      </c>
      <c r="C2" s="17" t="s">
        <v>1</v>
      </c>
      <c r="D2" s="17" t="s">
        <v>1</v>
      </c>
      <c r="E2" s="17" t="s">
        <v>1</v>
      </c>
      <c r="F2" s="17" t="s">
        <v>1</v>
      </c>
      <c r="G2" s="17" t="s">
        <v>1</v>
      </c>
      <c r="H2" s="17" t="s">
        <v>1</v>
      </c>
      <c r="I2" s="17" t="s">
        <v>1</v>
      </c>
      <c r="J2" s="17" t="s">
        <v>1</v>
      </c>
      <c r="K2" s="17" t="s">
        <v>1</v>
      </c>
      <c r="L2" s="17" t="s">
        <v>1</v>
      </c>
      <c r="M2" s="17" t="s">
        <v>1</v>
      </c>
      <c r="N2" s="17" t="s">
        <v>1</v>
      </c>
      <c r="O2" s="17" t="s">
        <v>1</v>
      </c>
      <c r="P2" s="17" t="s">
        <v>1</v>
      </c>
      <c r="Q2" s="17" t="s">
        <v>1</v>
      </c>
      <c r="R2" s="17" t="s">
        <v>1</v>
      </c>
      <c r="S2" s="17" t="s">
        <v>1</v>
      </c>
      <c r="T2" s="17" t="s">
        <v>1</v>
      </c>
      <c r="U2" s="17" t="s">
        <v>1</v>
      </c>
      <c r="V2" s="17" t="s">
        <v>1</v>
      </c>
      <c r="W2" s="17" t="s">
        <v>1</v>
      </c>
      <c r="X2" s="17" t="s">
        <v>1</v>
      </c>
      <c r="Y2" s="17" t="s">
        <v>1</v>
      </c>
      <c r="Z2" s="17" t="s">
        <v>1</v>
      </c>
      <c r="AA2" s="17" t="s">
        <v>1</v>
      </c>
    </row>
    <row r="3" spans="1:27" x14ac:dyDescent="0.25">
      <c r="A3" s="16" t="s">
        <v>4</v>
      </c>
      <c r="B3" s="16" t="s">
        <v>259</v>
      </c>
      <c r="C3" s="17" t="s">
        <v>1</v>
      </c>
      <c r="D3" s="17" t="s">
        <v>1</v>
      </c>
      <c r="E3" s="17" t="s">
        <v>1</v>
      </c>
      <c r="F3" s="17" t="s">
        <v>1</v>
      </c>
      <c r="G3" s="17" t="s">
        <v>1</v>
      </c>
      <c r="H3" s="17" t="s">
        <v>1</v>
      </c>
      <c r="I3" s="17" t="s">
        <v>1</v>
      </c>
      <c r="J3" s="17" t="s">
        <v>1</v>
      </c>
      <c r="K3" s="17" t="s">
        <v>1</v>
      </c>
      <c r="L3" s="17" t="s">
        <v>1</v>
      </c>
      <c r="M3" s="17" t="s">
        <v>1</v>
      </c>
      <c r="N3" s="17" t="s">
        <v>1</v>
      </c>
      <c r="O3" s="17" t="s">
        <v>1</v>
      </c>
      <c r="P3" s="17" t="s">
        <v>1</v>
      </c>
      <c r="Q3" s="17" t="s">
        <v>1</v>
      </c>
      <c r="R3" s="17" t="s">
        <v>1</v>
      </c>
      <c r="S3" s="17" t="s">
        <v>1</v>
      </c>
      <c r="T3" s="17" t="s">
        <v>1</v>
      </c>
      <c r="U3" s="17" t="s">
        <v>1</v>
      </c>
      <c r="V3" s="17" t="s">
        <v>1</v>
      </c>
      <c r="W3" s="17" t="s">
        <v>1</v>
      </c>
      <c r="X3" s="17" t="s">
        <v>1</v>
      </c>
      <c r="Y3" s="17" t="s">
        <v>1</v>
      </c>
      <c r="Z3" s="17" t="s">
        <v>1</v>
      </c>
      <c r="AA3" s="17" t="s">
        <v>1</v>
      </c>
    </row>
    <row r="4" spans="1:27" ht="24" x14ac:dyDescent="0.25">
      <c r="A4" s="16" t="s">
        <v>6</v>
      </c>
      <c r="B4" s="16" t="s">
        <v>7</v>
      </c>
      <c r="C4" s="16" t="s">
        <v>8</v>
      </c>
      <c r="D4" s="16" t="s">
        <v>9</v>
      </c>
      <c r="E4" s="16" t="s">
        <v>10</v>
      </c>
      <c r="F4" s="16" t="s">
        <v>11</v>
      </c>
      <c r="G4" s="16" t="s">
        <v>12</v>
      </c>
      <c r="H4" s="16" t="s">
        <v>13</v>
      </c>
      <c r="I4" s="16" t="s">
        <v>14</v>
      </c>
      <c r="J4" s="16" t="s">
        <v>15</v>
      </c>
      <c r="K4" s="16" t="s">
        <v>16</v>
      </c>
      <c r="L4" s="16" t="s">
        <v>17</v>
      </c>
      <c r="M4" s="16" t="s">
        <v>18</v>
      </c>
      <c r="N4" s="16" t="s">
        <v>19</v>
      </c>
      <c r="O4" s="16" t="s">
        <v>20</v>
      </c>
      <c r="P4" s="16" t="s">
        <v>21</v>
      </c>
      <c r="Q4" s="16" t="s">
        <v>22</v>
      </c>
      <c r="R4" s="16" t="s">
        <v>23</v>
      </c>
      <c r="S4" s="16" t="s">
        <v>24</v>
      </c>
      <c r="T4" s="16" t="s">
        <v>25</v>
      </c>
      <c r="U4" s="16" t="s">
        <v>26</v>
      </c>
      <c r="V4" s="16" t="s">
        <v>27</v>
      </c>
      <c r="W4" s="16" t="s">
        <v>28</v>
      </c>
      <c r="X4" s="16" t="s">
        <v>29</v>
      </c>
      <c r="Y4" s="16" t="s">
        <v>30</v>
      </c>
      <c r="Z4" s="16" t="s">
        <v>31</v>
      </c>
      <c r="AA4" s="16" t="s">
        <v>32</v>
      </c>
    </row>
    <row r="5" spans="1:27" ht="15" customHeight="1" x14ac:dyDescent="0.25">
      <c r="A5" s="54" t="s">
        <v>204</v>
      </c>
      <c r="B5" s="55" t="s">
        <v>205</v>
      </c>
      <c r="C5" s="56" t="s">
        <v>166</v>
      </c>
      <c r="D5" s="54" t="s">
        <v>36</v>
      </c>
      <c r="E5" s="54" t="s">
        <v>484</v>
      </c>
      <c r="F5" s="54" t="s">
        <v>484</v>
      </c>
      <c r="G5" s="54" t="s">
        <v>484</v>
      </c>
      <c r="H5" s="54" t="s">
        <v>555</v>
      </c>
      <c r="I5" s="54" t="s">
        <v>555</v>
      </c>
      <c r="J5" s="54"/>
      <c r="K5" s="54"/>
      <c r="L5" s="54"/>
      <c r="M5" s="54" t="s">
        <v>37</v>
      </c>
      <c r="N5" s="94" t="s">
        <v>38</v>
      </c>
      <c r="O5" s="54" t="s">
        <v>39</v>
      </c>
      <c r="P5" s="55" t="s">
        <v>120</v>
      </c>
      <c r="Q5" s="93">
        <v>646888000</v>
      </c>
      <c r="R5" s="93">
        <v>0</v>
      </c>
      <c r="S5" s="93">
        <v>0</v>
      </c>
      <c r="T5" s="93">
        <v>646888000</v>
      </c>
      <c r="U5" s="93">
        <v>0</v>
      </c>
      <c r="V5" s="93">
        <v>332998172</v>
      </c>
      <c r="W5" s="93">
        <v>313889828</v>
      </c>
      <c r="X5" s="93">
        <v>332998172</v>
      </c>
      <c r="Y5" s="93">
        <v>332998172</v>
      </c>
      <c r="Z5" s="93">
        <v>332998172</v>
      </c>
      <c r="AA5" s="93">
        <v>332998172</v>
      </c>
    </row>
    <row r="6" spans="1:27" ht="15" customHeight="1" x14ac:dyDescent="0.25">
      <c r="A6" s="54" t="s">
        <v>204</v>
      </c>
      <c r="B6" s="55" t="s">
        <v>205</v>
      </c>
      <c r="C6" s="56" t="s">
        <v>168</v>
      </c>
      <c r="D6" s="54" t="s">
        <v>36</v>
      </c>
      <c r="E6" s="54" t="s">
        <v>484</v>
      </c>
      <c r="F6" s="54" t="s">
        <v>484</v>
      </c>
      <c r="G6" s="54" t="s">
        <v>484</v>
      </c>
      <c r="H6" s="54" t="s">
        <v>555</v>
      </c>
      <c r="I6" s="54" t="s">
        <v>558</v>
      </c>
      <c r="J6" s="54"/>
      <c r="K6" s="54"/>
      <c r="L6" s="54"/>
      <c r="M6" s="54" t="s">
        <v>37</v>
      </c>
      <c r="N6" s="94" t="s">
        <v>38</v>
      </c>
      <c r="O6" s="54" t="s">
        <v>39</v>
      </c>
      <c r="P6" s="55" t="s">
        <v>122</v>
      </c>
      <c r="Q6" s="93">
        <v>14343000</v>
      </c>
      <c r="R6" s="93">
        <v>0</v>
      </c>
      <c r="S6" s="93">
        <v>0</v>
      </c>
      <c r="T6" s="93">
        <v>14343000</v>
      </c>
      <c r="U6" s="93">
        <v>0</v>
      </c>
      <c r="V6" s="93">
        <v>7319574</v>
      </c>
      <c r="W6" s="93">
        <v>7023426</v>
      </c>
      <c r="X6" s="93">
        <v>7319574</v>
      </c>
      <c r="Y6" s="93">
        <v>7319574</v>
      </c>
      <c r="Z6" s="93">
        <v>7319574</v>
      </c>
      <c r="AA6" s="93">
        <v>7319574</v>
      </c>
    </row>
    <row r="7" spans="1:27" ht="15" customHeight="1" x14ac:dyDescent="0.25">
      <c r="A7" s="54" t="s">
        <v>204</v>
      </c>
      <c r="B7" s="55" t="s">
        <v>205</v>
      </c>
      <c r="C7" s="56" t="s">
        <v>169</v>
      </c>
      <c r="D7" s="54" t="s">
        <v>36</v>
      </c>
      <c r="E7" s="54" t="s">
        <v>484</v>
      </c>
      <c r="F7" s="54" t="s">
        <v>484</v>
      </c>
      <c r="G7" s="54" t="s">
        <v>484</v>
      </c>
      <c r="H7" s="54" t="s">
        <v>555</v>
      </c>
      <c r="I7" s="54" t="s">
        <v>559</v>
      </c>
      <c r="J7" s="54"/>
      <c r="K7" s="54"/>
      <c r="L7" s="54"/>
      <c r="M7" s="54" t="s">
        <v>37</v>
      </c>
      <c r="N7" s="94" t="s">
        <v>38</v>
      </c>
      <c r="O7" s="54" t="s">
        <v>39</v>
      </c>
      <c r="P7" s="55" t="s">
        <v>123</v>
      </c>
      <c r="Q7" s="93">
        <v>18847000</v>
      </c>
      <c r="R7" s="93">
        <v>0</v>
      </c>
      <c r="S7" s="93">
        <v>0</v>
      </c>
      <c r="T7" s="93">
        <v>18847000</v>
      </c>
      <c r="U7" s="93">
        <v>0</v>
      </c>
      <c r="V7" s="93">
        <v>10165404</v>
      </c>
      <c r="W7" s="93">
        <v>8681596</v>
      </c>
      <c r="X7" s="93">
        <v>10165404</v>
      </c>
      <c r="Y7" s="93">
        <v>10165404</v>
      </c>
      <c r="Z7" s="93">
        <v>10165404</v>
      </c>
      <c r="AA7" s="93">
        <v>10165404</v>
      </c>
    </row>
    <row r="8" spans="1:27" ht="15" customHeight="1" x14ac:dyDescent="0.25">
      <c r="A8" s="54" t="s">
        <v>204</v>
      </c>
      <c r="B8" s="55" t="s">
        <v>205</v>
      </c>
      <c r="C8" s="56" t="s">
        <v>170</v>
      </c>
      <c r="D8" s="54" t="s">
        <v>36</v>
      </c>
      <c r="E8" s="54" t="s">
        <v>484</v>
      </c>
      <c r="F8" s="54" t="s">
        <v>484</v>
      </c>
      <c r="G8" s="54" t="s">
        <v>484</v>
      </c>
      <c r="H8" s="54" t="s">
        <v>555</v>
      </c>
      <c r="I8" s="54" t="s">
        <v>496</v>
      </c>
      <c r="J8" s="54"/>
      <c r="K8" s="54"/>
      <c r="L8" s="54"/>
      <c r="M8" s="54" t="s">
        <v>37</v>
      </c>
      <c r="N8" s="94" t="s">
        <v>38</v>
      </c>
      <c r="O8" s="54" t="s">
        <v>39</v>
      </c>
      <c r="P8" s="55" t="s">
        <v>124</v>
      </c>
      <c r="Q8" s="93">
        <v>59975000</v>
      </c>
      <c r="R8" s="93">
        <v>6370900</v>
      </c>
      <c r="S8" s="93">
        <v>0</v>
      </c>
      <c r="T8" s="93">
        <v>66345900</v>
      </c>
      <c r="U8" s="93">
        <v>0</v>
      </c>
      <c r="V8" s="93">
        <v>66298945</v>
      </c>
      <c r="W8" s="93">
        <v>46955</v>
      </c>
      <c r="X8" s="93">
        <v>66298945</v>
      </c>
      <c r="Y8" s="93">
        <v>66298945</v>
      </c>
      <c r="Z8" s="93">
        <v>66298945</v>
      </c>
      <c r="AA8" s="93">
        <v>66298945</v>
      </c>
    </row>
    <row r="9" spans="1:27" ht="15" customHeight="1" x14ac:dyDescent="0.25">
      <c r="A9" s="54" t="s">
        <v>204</v>
      </c>
      <c r="B9" s="55" t="s">
        <v>205</v>
      </c>
      <c r="C9" s="56" t="s">
        <v>171</v>
      </c>
      <c r="D9" s="54" t="s">
        <v>36</v>
      </c>
      <c r="E9" s="54" t="s">
        <v>484</v>
      </c>
      <c r="F9" s="54" t="s">
        <v>484</v>
      </c>
      <c r="G9" s="54" t="s">
        <v>484</v>
      </c>
      <c r="H9" s="54" t="s">
        <v>555</v>
      </c>
      <c r="I9" s="54" t="s">
        <v>506</v>
      </c>
      <c r="J9" s="54"/>
      <c r="K9" s="54"/>
      <c r="L9" s="54"/>
      <c r="M9" s="54" t="s">
        <v>37</v>
      </c>
      <c r="N9" s="94" t="s">
        <v>38</v>
      </c>
      <c r="O9" s="54" t="s">
        <v>39</v>
      </c>
      <c r="P9" s="55" t="s">
        <v>125</v>
      </c>
      <c r="Q9" s="93">
        <v>22807000</v>
      </c>
      <c r="R9" s="93">
        <v>0</v>
      </c>
      <c r="S9" s="93">
        <v>0</v>
      </c>
      <c r="T9" s="93">
        <v>22807000</v>
      </c>
      <c r="U9" s="93">
        <v>0</v>
      </c>
      <c r="V9" s="93">
        <v>13242980</v>
      </c>
      <c r="W9" s="93">
        <v>9564020</v>
      </c>
      <c r="X9" s="93">
        <v>13242980</v>
      </c>
      <c r="Y9" s="93">
        <v>13242980</v>
      </c>
      <c r="Z9" s="93">
        <v>13242980</v>
      </c>
      <c r="AA9" s="93">
        <v>13242980</v>
      </c>
    </row>
    <row r="10" spans="1:27" ht="15" customHeight="1" x14ac:dyDescent="0.25">
      <c r="A10" s="54" t="s">
        <v>204</v>
      </c>
      <c r="B10" s="55" t="s">
        <v>205</v>
      </c>
      <c r="C10" s="56" t="s">
        <v>172</v>
      </c>
      <c r="D10" s="54" t="s">
        <v>36</v>
      </c>
      <c r="E10" s="54" t="s">
        <v>484</v>
      </c>
      <c r="F10" s="54" t="s">
        <v>484</v>
      </c>
      <c r="G10" s="54" t="s">
        <v>484</v>
      </c>
      <c r="H10" s="54" t="s">
        <v>555</v>
      </c>
      <c r="I10" s="54" t="s">
        <v>560</v>
      </c>
      <c r="J10" s="54"/>
      <c r="K10" s="54"/>
      <c r="L10" s="54"/>
      <c r="M10" s="54" t="s">
        <v>37</v>
      </c>
      <c r="N10" s="94" t="s">
        <v>38</v>
      </c>
      <c r="O10" s="54" t="s">
        <v>39</v>
      </c>
      <c r="P10" s="55" t="s">
        <v>126</v>
      </c>
      <c r="Q10" s="93">
        <v>86020000</v>
      </c>
      <c r="R10" s="93">
        <v>0</v>
      </c>
      <c r="S10" s="93">
        <v>0</v>
      </c>
      <c r="T10" s="93">
        <v>86020000</v>
      </c>
      <c r="U10" s="93">
        <v>0</v>
      </c>
      <c r="V10" s="93">
        <v>0</v>
      </c>
      <c r="W10" s="93">
        <v>86020000</v>
      </c>
      <c r="X10" s="93">
        <v>0</v>
      </c>
      <c r="Y10" s="93">
        <v>0</v>
      </c>
      <c r="Z10" s="93">
        <v>0</v>
      </c>
      <c r="AA10" s="93">
        <v>0</v>
      </c>
    </row>
    <row r="11" spans="1:27" ht="15" customHeight="1" x14ac:dyDescent="0.25">
      <c r="A11" s="54" t="s">
        <v>204</v>
      </c>
      <c r="B11" s="55" t="s">
        <v>205</v>
      </c>
      <c r="C11" s="56" t="s">
        <v>173</v>
      </c>
      <c r="D11" s="54" t="s">
        <v>36</v>
      </c>
      <c r="E11" s="54" t="s">
        <v>484</v>
      </c>
      <c r="F11" s="54" t="s">
        <v>484</v>
      </c>
      <c r="G11" s="54" t="s">
        <v>484</v>
      </c>
      <c r="H11" s="54" t="s">
        <v>555</v>
      </c>
      <c r="I11" s="54" t="s">
        <v>561</v>
      </c>
      <c r="J11" s="54"/>
      <c r="K11" s="54"/>
      <c r="L11" s="54"/>
      <c r="M11" s="54" t="s">
        <v>37</v>
      </c>
      <c r="N11" s="94" t="s">
        <v>38</v>
      </c>
      <c r="O11" s="54" t="s">
        <v>39</v>
      </c>
      <c r="P11" s="55" t="s">
        <v>127</v>
      </c>
      <c r="Q11" s="93">
        <v>40177000</v>
      </c>
      <c r="R11" s="93">
        <v>0</v>
      </c>
      <c r="S11" s="93">
        <v>0</v>
      </c>
      <c r="T11" s="93">
        <v>40177000</v>
      </c>
      <c r="U11" s="93">
        <v>0</v>
      </c>
      <c r="V11" s="93">
        <v>21859913</v>
      </c>
      <c r="W11" s="93">
        <v>18317087</v>
      </c>
      <c r="X11" s="93">
        <v>21859913</v>
      </c>
      <c r="Y11" s="93">
        <v>21859913</v>
      </c>
      <c r="Z11" s="93">
        <v>21859913</v>
      </c>
      <c r="AA11" s="93">
        <v>21859913</v>
      </c>
    </row>
    <row r="12" spans="1:27" ht="15" customHeight="1" x14ac:dyDescent="0.25">
      <c r="A12" s="54" t="s">
        <v>204</v>
      </c>
      <c r="B12" s="55" t="s">
        <v>205</v>
      </c>
      <c r="C12" s="56" t="s">
        <v>174</v>
      </c>
      <c r="D12" s="54" t="s">
        <v>36</v>
      </c>
      <c r="E12" s="54" t="s">
        <v>484</v>
      </c>
      <c r="F12" s="54" t="s">
        <v>484</v>
      </c>
      <c r="G12" s="54" t="s">
        <v>42</v>
      </c>
      <c r="H12" s="54" t="s">
        <v>555</v>
      </c>
      <c r="I12" s="54"/>
      <c r="J12" s="54"/>
      <c r="K12" s="54"/>
      <c r="L12" s="54"/>
      <c r="M12" s="54" t="s">
        <v>37</v>
      </c>
      <c r="N12" s="94" t="s">
        <v>38</v>
      </c>
      <c r="O12" s="54" t="s">
        <v>39</v>
      </c>
      <c r="P12" s="55" t="s">
        <v>128</v>
      </c>
      <c r="Q12" s="93">
        <v>85001000</v>
      </c>
      <c r="R12" s="93">
        <v>0</v>
      </c>
      <c r="S12" s="93">
        <v>0</v>
      </c>
      <c r="T12" s="93">
        <v>85001000</v>
      </c>
      <c r="U12" s="93">
        <v>0</v>
      </c>
      <c r="V12" s="93">
        <v>38271100</v>
      </c>
      <c r="W12" s="93">
        <v>46729900</v>
      </c>
      <c r="X12" s="93">
        <v>38234700</v>
      </c>
      <c r="Y12" s="93">
        <v>38234700</v>
      </c>
      <c r="Z12" s="93">
        <v>38234700</v>
      </c>
      <c r="AA12" s="93">
        <v>38234700</v>
      </c>
    </row>
    <row r="13" spans="1:27" ht="15" customHeight="1" x14ac:dyDescent="0.25">
      <c r="A13" s="54" t="s">
        <v>204</v>
      </c>
      <c r="B13" s="55" t="s">
        <v>205</v>
      </c>
      <c r="C13" s="56" t="s">
        <v>175</v>
      </c>
      <c r="D13" s="54" t="s">
        <v>36</v>
      </c>
      <c r="E13" s="54" t="s">
        <v>484</v>
      </c>
      <c r="F13" s="54" t="s">
        <v>484</v>
      </c>
      <c r="G13" s="54" t="s">
        <v>42</v>
      </c>
      <c r="H13" s="54" t="s">
        <v>556</v>
      </c>
      <c r="I13" s="54"/>
      <c r="J13" s="54"/>
      <c r="K13" s="54"/>
      <c r="L13" s="54"/>
      <c r="M13" s="54" t="s">
        <v>37</v>
      </c>
      <c r="N13" s="94" t="s">
        <v>38</v>
      </c>
      <c r="O13" s="54" t="s">
        <v>39</v>
      </c>
      <c r="P13" s="55" t="s">
        <v>129</v>
      </c>
      <c r="Q13" s="93">
        <v>60520000</v>
      </c>
      <c r="R13" s="93">
        <v>0</v>
      </c>
      <c r="S13" s="93">
        <v>0</v>
      </c>
      <c r="T13" s="93">
        <v>60520000</v>
      </c>
      <c r="U13" s="93">
        <v>0</v>
      </c>
      <c r="V13" s="93">
        <v>31890700</v>
      </c>
      <c r="W13" s="93">
        <v>28629300</v>
      </c>
      <c r="X13" s="93">
        <v>31752100</v>
      </c>
      <c r="Y13" s="93">
        <v>31752100</v>
      </c>
      <c r="Z13" s="93">
        <v>31752100</v>
      </c>
      <c r="AA13" s="93">
        <v>31752100</v>
      </c>
    </row>
    <row r="14" spans="1:27" ht="15" customHeight="1" x14ac:dyDescent="0.25">
      <c r="A14" s="54" t="s">
        <v>204</v>
      </c>
      <c r="B14" s="55" t="s">
        <v>205</v>
      </c>
      <c r="C14" s="56" t="s">
        <v>176</v>
      </c>
      <c r="D14" s="54" t="s">
        <v>36</v>
      </c>
      <c r="E14" s="54" t="s">
        <v>484</v>
      </c>
      <c r="F14" s="54" t="s">
        <v>484</v>
      </c>
      <c r="G14" s="54" t="s">
        <v>42</v>
      </c>
      <c r="H14" s="54" t="s">
        <v>558</v>
      </c>
      <c r="I14" s="54"/>
      <c r="J14" s="54"/>
      <c r="K14" s="54"/>
      <c r="L14" s="54"/>
      <c r="M14" s="54" t="s">
        <v>37</v>
      </c>
      <c r="N14" s="94" t="s">
        <v>38</v>
      </c>
      <c r="O14" s="54" t="s">
        <v>39</v>
      </c>
      <c r="P14" s="55" t="s">
        <v>130</v>
      </c>
      <c r="Q14" s="93">
        <v>32936000</v>
      </c>
      <c r="R14" s="93">
        <v>0</v>
      </c>
      <c r="S14" s="93">
        <v>0</v>
      </c>
      <c r="T14" s="93">
        <v>32936000</v>
      </c>
      <c r="U14" s="93">
        <v>0</v>
      </c>
      <c r="V14" s="93">
        <v>18990500</v>
      </c>
      <c r="W14" s="93">
        <v>13945500</v>
      </c>
      <c r="X14" s="93">
        <v>18990500</v>
      </c>
      <c r="Y14" s="93">
        <v>18990500</v>
      </c>
      <c r="Z14" s="93">
        <v>18990500</v>
      </c>
      <c r="AA14" s="93">
        <v>18990500</v>
      </c>
    </row>
    <row r="15" spans="1:27" ht="15" customHeight="1" x14ac:dyDescent="0.25">
      <c r="A15" s="54" t="s">
        <v>204</v>
      </c>
      <c r="B15" s="55" t="s">
        <v>205</v>
      </c>
      <c r="C15" s="56" t="s">
        <v>177</v>
      </c>
      <c r="D15" s="54" t="s">
        <v>36</v>
      </c>
      <c r="E15" s="54" t="s">
        <v>484</v>
      </c>
      <c r="F15" s="54" t="s">
        <v>484</v>
      </c>
      <c r="G15" s="54" t="s">
        <v>42</v>
      </c>
      <c r="H15" s="54" t="s">
        <v>559</v>
      </c>
      <c r="I15" s="54"/>
      <c r="J15" s="54"/>
      <c r="K15" s="54"/>
      <c r="L15" s="54"/>
      <c r="M15" s="54" t="s">
        <v>37</v>
      </c>
      <c r="N15" s="94" t="s">
        <v>38</v>
      </c>
      <c r="O15" s="54" t="s">
        <v>39</v>
      </c>
      <c r="P15" s="55" t="s">
        <v>131</v>
      </c>
      <c r="Q15" s="93">
        <v>2145000</v>
      </c>
      <c r="R15" s="93">
        <v>4190101</v>
      </c>
      <c r="S15" s="93">
        <v>0</v>
      </c>
      <c r="T15" s="93">
        <v>6335101</v>
      </c>
      <c r="U15" s="93">
        <v>0</v>
      </c>
      <c r="V15" s="93">
        <v>3470701</v>
      </c>
      <c r="W15" s="93">
        <v>2864400</v>
      </c>
      <c r="X15" s="93">
        <v>3470701</v>
      </c>
      <c r="Y15" s="93">
        <v>3470701</v>
      </c>
      <c r="Z15" s="93">
        <v>3470701</v>
      </c>
      <c r="AA15" s="93">
        <v>3470701</v>
      </c>
    </row>
    <row r="16" spans="1:27" ht="15" customHeight="1" x14ac:dyDescent="0.25">
      <c r="A16" s="54" t="s">
        <v>204</v>
      </c>
      <c r="B16" s="55" t="s">
        <v>205</v>
      </c>
      <c r="C16" s="56" t="s">
        <v>178</v>
      </c>
      <c r="D16" s="54" t="s">
        <v>36</v>
      </c>
      <c r="E16" s="54" t="s">
        <v>484</v>
      </c>
      <c r="F16" s="54" t="s">
        <v>484</v>
      </c>
      <c r="G16" s="54" t="s">
        <v>42</v>
      </c>
      <c r="H16" s="54" t="s">
        <v>496</v>
      </c>
      <c r="I16" s="54"/>
      <c r="J16" s="54"/>
      <c r="K16" s="54"/>
      <c r="L16" s="54"/>
      <c r="M16" s="54" t="s">
        <v>37</v>
      </c>
      <c r="N16" s="94" t="s">
        <v>38</v>
      </c>
      <c r="O16" s="54" t="s">
        <v>39</v>
      </c>
      <c r="P16" s="55" t="s">
        <v>132</v>
      </c>
      <c r="Q16" s="93">
        <v>24707800</v>
      </c>
      <c r="R16" s="93">
        <v>0</v>
      </c>
      <c r="S16" s="93">
        <v>0</v>
      </c>
      <c r="T16" s="93">
        <v>24707800</v>
      </c>
      <c r="U16" s="93">
        <v>0</v>
      </c>
      <c r="V16" s="93">
        <v>14246100</v>
      </c>
      <c r="W16" s="93">
        <v>10461700</v>
      </c>
      <c r="X16" s="93">
        <v>14246100</v>
      </c>
      <c r="Y16" s="93">
        <v>14246100</v>
      </c>
      <c r="Z16" s="93">
        <v>14246100</v>
      </c>
      <c r="AA16" s="93">
        <v>14246100</v>
      </c>
    </row>
    <row r="17" spans="1:27" ht="15" customHeight="1" x14ac:dyDescent="0.25">
      <c r="A17" s="54" t="s">
        <v>204</v>
      </c>
      <c r="B17" s="55" t="s">
        <v>205</v>
      </c>
      <c r="C17" s="56" t="s">
        <v>179</v>
      </c>
      <c r="D17" s="54" t="s">
        <v>36</v>
      </c>
      <c r="E17" s="54" t="s">
        <v>484</v>
      </c>
      <c r="F17" s="54" t="s">
        <v>484</v>
      </c>
      <c r="G17" s="54" t="s">
        <v>42</v>
      </c>
      <c r="H17" s="54" t="s">
        <v>506</v>
      </c>
      <c r="I17" s="54"/>
      <c r="J17" s="54"/>
      <c r="K17" s="54"/>
      <c r="L17" s="54"/>
      <c r="M17" s="54" t="s">
        <v>37</v>
      </c>
      <c r="N17" s="94" t="s">
        <v>38</v>
      </c>
      <c r="O17" s="54" t="s">
        <v>39</v>
      </c>
      <c r="P17" s="55" t="s">
        <v>133</v>
      </c>
      <c r="Q17" s="93">
        <v>16475000</v>
      </c>
      <c r="R17" s="93">
        <v>0</v>
      </c>
      <c r="S17" s="93">
        <v>0</v>
      </c>
      <c r="T17" s="93">
        <v>16475000</v>
      </c>
      <c r="U17" s="93">
        <v>0</v>
      </c>
      <c r="V17" s="93">
        <v>9500500</v>
      </c>
      <c r="W17" s="93">
        <v>6974500</v>
      </c>
      <c r="X17" s="93">
        <v>9500500</v>
      </c>
      <c r="Y17" s="93">
        <v>9500500</v>
      </c>
      <c r="Z17" s="93">
        <v>9500500</v>
      </c>
      <c r="AA17" s="93">
        <v>9500500</v>
      </c>
    </row>
    <row r="18" spans="1:27" ht="15" customHeight="1" x14ac:dyDescent="0.25">
      <c r="A18" s="54" t="s">
        <v>204</v>
      </c>
      <c r="B18" s="55" t="s">
        <v>205</v>
      </c>
      <c r="C18" s="56" t="s">
        <v>180</v>
      </c>
      <c r="D18" s="54" t="s">
        <v>36</v>
      </c>
      <c r="E18" s="54" t="s">
        <v>484</v>
      </c>
      <c r="F18" s="54" t="s">
        <v>484</v>
      </c>
      <c r="G18" s="54" t="s">
        <v>552</v>
      </c>
      <c r="H18" s="54" t="s">
        <v>555</v>
      </c>
      <c r="I18" s="54" t="s">
        <v>555</v>
      </c>
      <c r="J18" s="54"/>
      <c r="K18" s="54"/>
      <c r="L18" s="54"/>
      <c r="M18" s="54" t="s">
        <v>37</v>
      </c>
      <c r="N18" s="94" t="s">
        <v>38</v>
      </c>
      <c r="O18" s="54" t="s">
        <v>39</v>
      </c>
      <c r="P18" s="55" t="s">
        <v>134</v>
      </c>
      <c r="Q18" s="93">
        <v>26120430</v>
      </c>
      <c r="R18" s="93">
        <v>0</v>
      </c>
      <c r="S18" s="93">
        <v>0</v>
      </c>
      <c r="T18" s="93">
        <v>26120430</v>
      </c>
      <c r="U18" s="93">
        <v>0</v>
      </c>
      <c r="V18" s="93">
        <v>22718379</v>
      </c>
      <c r="W18" s="93">
        <v>3402051</v>
      </c>
      <c r="X18" s="93">
        <v>22718379</v>
      </c>
      <c r="Y18" s="93">
        <v>22718379</v>
      </c>
      <c r="Z18" s="93">
        <v>22718379</v>
      </c>
      <c r="AA18" s="93">
        <v>22718379</v>
      </c>
    </row>
    <row r="19" spans="1:27" ht="15" customHeight="1" x14ac:dyDescent="0.25">
      <c r="A19" s="54" t="s">
        <v>204</v>
      </c>
      <c r="B19" s="55" t="s">
        <v>205</v>
      </c>
      <c r="C19" s="56" t="s">
        <v>182</v>
      </c>
      <c r="D19" s="54" t="s">
        <v>36</v>
      </c>
      <c r="E19" s="54" t="s">
        <v>484</v>
      </c>
      <c r="F19" s="54" t="s">
        <v>484</v>
      </c>
      <c r="G19" s="54" t="s">
        <v>552</v>
      </c>
      <c r="H19" s="54" t="s">
        <v>555</v>
      </c>
      <c r="I19" s="54" t="s">
        <v>485</v>
      </c>
      <c r="J19" s="54"/>
      <c r="K19" s="54"/>
      <c r="L19" s="54"/>
      <c r="M19" s="54" t="s">
        <v>37</v>
      </c>
      <c r="N19" s="94" t="s">
        <v>38</v>
      </c>
      <c r="O19" s="54" t="s">
        <v>39</v>
      </c>
      <c r="P19" s="55" t="s">
        <v>136</v>
      </c>
      <c r="Q19" s="93">
        <v>1981980</v>
      </c>
      <c r="R19" s="93">
        <v>1547684</v>
      </c>
      <c r="S19" s="93">
        <v>0</v>
      </c>
      <c r="T19" s="93">
        <v>3529664</v>
      </c>
      <c r="U19" s="93">
        <v>0</v>
      </c>
      <c r="V19" s="93">
        <v>1714767</v>
      </c>
      <c r="W19" s="93">
        <v>1814897</v>
      </c>
      <c r="X19" s="93">
        <v>1714767</v>
      </c>
      <c r="Y19" s="93">
        <v>1714767</v>
      </c>
      <c r="Z19" s="93">
        <v>1714767</v>
      </c>
      <c r="AA19" s="93">
        <v>1714767</v>
      </c>
    </row>
    <row r="20" spans="1:27" ht="15" customHeight="1" x14ac:dyDescent="0.25">
      <c r="A20" s="54" t="s">
        <v>204</v>
      </c>
      <c r="B20" s="55" t="s">
        <v>205</v>
      </c>
      <c r="C20" s="56" t="s">
        <v>183</v>
      </c>
      <c r="D20" s="54" t="s">
        <v>36</v>
      </c>
      <c r="E20" s="54" t="s">
        <v>484</v>
      </c>
      <c r="F20" s="54" t="s">
        <v>484</v>
      </c>
      <c r="G20" s="54" t="s">
        <v>552</v>
      </c>
      <c r="H20" s="54" t="s">
        <v>556</v>
      </c>
      <c r="I20" s="54"/>
      <c r="J20" s="54"/>
      <c r="K20" s="54"/>
      <c r="L20" s="54"/>
      <c r="M20" s="54" t="s">
        <v>37</v>
      </c>
      <c r="N20" s="94" t="s">
        <v>38</v>
      </c>
      <c r="O20" s="54" t="s">
        <v>39</v>
      </c>
      <c r="P20" s="55" t="s">
        <v>137</v>
      </c>
      <c r="Q20" s="93">
        <v>5269320</v>
      </c>
      <c r="R20" s="93">
        <v>18280350</v>
      </c>
      <c r="S20" s="93">
        <v>0</v>
      </c>
      <c r="T20" s="93">
        <v>23549670</v>
      </c>
      <c r="U20" s="93">
        <v>0</v>
      </c>
      <c r="V20" s="93">
        <v>14129802</v>
      </c>
      <c r="W20" s="93">
        <v>9419868</v>
      </c>
      <c r="X20" s="93">
        <v>14129802</v>
      </c>
      <c r="Y20" s="93">
        <v>14129802</v>
      </c>
      <c r="Z20" s="93">
        <v>14129802</v>
      </c>
      <c r="AA20" s="93">
        <v>14129802</v>
      </c>
    </row>
    <row r="21" spans="1:27" ht="15" customHeight="1" x14ac:dyDescent="0.25">
      <c r="A21" s="54" t="s">
        <v>204</v>
      </c>
      <c r="B21" s="55" t="s">
        <v>205</v>
      </c>
      <c r="C21" s="56" t="s">
        <v>187</v>
      </c>
      <c r="D21" s="54" t="s">
        <v>36</v>
      </c>
      <c r="E21" s="54" t="s">
        <v>42</v>
      </c>
      <c r="F21" s="54" t="s">
        <v>42</v>
      </c>
      <c r="G21" s="54" t="s">
        <v>42</v>
      </c>
      <c r="H21" s="54" t="s">
        <v>496</v>
      </c>
      <c r="I21" s="54" t="s">
        <v>558</v>
      </c>
      <c r="J21" s="54"/>
      <c r="K21" s="54"/>
      <c r="L21" s="54"/>
      <c r="M21" s="54" t="s">
        <v>37</v>
      </c>
      <c r="N21" s="94" t="s">
        <v>38</v>
      </c>
      <c r="O21" s="54" t="s">
        <v>39</v>
      </c>
      <c r="P21" s="55" t="s">
        <v>141</v>
      </c>
      <c r="Q21" s="93">
        <v>0</v>
      </c>
      <c r="R21" s="93">
        <v>78400</v>
      </c>
      <c r="S21" s="93">
        <v>0</v>
      </c>
      <c r="T21" s="93">
        <v>78400</v>
      </c>
      <c r="U21" s="93">
        <v>0</v>
      </c>
      <c r="V21" s="93">
        <v>78400</v>
      </c>
      <c r="W21" s="93">
        <v>0</v>
      </c>
      <c r="X21" s="93">
        <v>78400</v>
      </c>
      <c r="Y21" s="93">
        <v>78400</v>
      </c>
      <c r="Z21" s="93">
        <v>78400</v>
      </c>
      <c r="AA21" s="93">
        <v>78400</v>
      </c>
    </row>
    <row r="22" spans="1:27" ht="15" customHeight="1" x14ac:dyDescent="0.25">
      <c r="A22" s="54" t="s">
        <v>204</v>
      </c>
      <c r="B22" s="55" t="s">
        <v>205</v>
      </c>
      <c r="C22" s="56" t="s">
        <v>187</v>
      </c>
      <c r="D22" s="54" t="s">
        <v>36</v>
      </c>
      <c r="E22" s="54" t="s">
        <v>42</v>
      </c>
      <c r="F22" s="54" t="s">
        <v>42</v>
      </c>
      <c r="G22" s="54" t="s">
        <v>42</v>
      </c>
      <c r="H22" s="54" t="s">
        <v>496</v>
      </c>
      <c r="I22" s="54" t="s">
        <v>558</v>
      </c>
      <c r="J22" s="54"/>
      <c r="K22" s="54"/>
      <c r="L22" s="54"/>
      <c r="M22" s="54" t="s">
        <v>48</v>
      </c>
      <c r="N22" s="94" t="s">
        <v>49</v>
      </c>
      <c r="O22" s="54" t="s">
        <v>39</v>
      </c>
      <c r="P22" s="55" t="s">
        <v>141</v>
      </c>
      <c r="Q22" s="93">
        <v>0</v>
      </c>
      <c r="R22" s="93">
        <v>50000</v>
      </c>
      <c r="S22" s="93">
        <v>0</v>
      </c>
      <c r="T22" s="93">
        <v>50000</v>
      </c>
      <c r="U22" s="93">
        <v>0</v>
      </c>
      <c r="V22" s="93">
        <v>50000</v>
      </c>
      <c r="W22" s="93">
        <v>0</v>
      </c>
      <c r="X22" s="93">
        <v>0</v>
      </c>
      <c r="Y22" s="93">
        <v>0</v>
      </c>
      <c r="Z22" s="93">
        <v>0</v>
      </c>
      <c r="AA22" s="93">
        <v>0</v>
      </c>
    </row>
    <row r="23" spans="1:27" ht="15" customHeight="1" x14ac:dyDescent="0.25">
      <c r="A23" s="54" t="s">
        <v>204</v>
      </c>
      <c r="B23" s="55" t="s">
        <v>205</v>
      </c>
      <c r="C23" s="56" t="s">
        <v>188</v>
      </c>
      <c r="D23" s="54" t="s">
        <v>36</v>
      </c>
      <c r="E23" s="54" t="s">
        <v>42</v>
      </c>
      <c r="F23" s="54" t="s">
        <v>42</v>
      </c>
      <c r="G23" s="54" t="s">
        <v>42</v>
      </c>
      <c r="H23" s="54" t="s">
        <v>496</v>
      </c>
      <c r="I23" s="54" t="s">
        <v>560</v>
      </c>
      <c r="J23" s="54"/>
      <c r="K23" s="54"/>
      <c r="L23" s="54"/>
      <c r="M23" s="54" t="s">
        <v>37</v>
      </c>
      <c r="N23" s="94" t="s">
        <v>38</v>
      </c>
      <c r="O23" s="54" t="s">
        <v>39</v>
      </c>
      <c r="P23" s="55" t="s">
        <v>142</v>
      </c>
      <c r="Q23" s="93">
        <v>90000000</v>
      </c>
      <c r="R23" s="93">
        <v>0</v>
      </c>
      <c r="S23" s="93">
        <v>0</v>
      </c>
      <c r="T23" s="93">
        <v>90000000</v>
      </c>
      <c r="U23" s="93">
        <v>0</v>
      </c>
      <c r="V23" s="93">
        <v>90000000</v>
      </c>
      <c r="W23" s="93">
        <v>0</v>
      </c>
      <c r="X23" s="93">
        <v>56267098</v>
      </c>
      <c r="Y23" s="93">
        <v>56267098</v>
      </c>
      <c r="Z23" s="93">
        <v>56267098</v>
      </c>
      <c r="AA23" s="93">
        <v>56267098</v>
      </c>
    </row>
    <row r="24" spans="1:27" ht="15" customHeight="1" x14ac:dyDescent="0.25">
      <c r="A24" s="54" t="s">
        <v>204</v>
      </c>
      <c r="B24" s="55" t="s">
        <v>205</v>
      </c>
      <c r="C24" s="56" t="s">
        <v>190</v>
      </c>
      <c r="D24" s="54" t="s">
        <v>36</v>
      </c>
      <c r="E24" s="54" t="s">
        <v>42</v>
      </c>
      <c r="F24" s="54" t="s">
        <v>42</v>
      </c>
      <c r="G24" s="54" t="s">
        <v>42</v>
      </c>
      <c r="H24" s="54" t="s">
        <v>491</v>
      </c>
      <c r="I24" s="54" t="s">
        <v>485</v>
      </c>
      <c r="J24" s="54"/>
      <c r="K24" s="54"/>
      <c r="L24" s="54"/>
      <c r="M24" s="54" t="s">
        <v>48</v>
      </c>
      <c r="N24" s="94" t="s">
        <v>49</v>
      </c>
      <c r="O24" s="54" t="s">
        <v>39</v>
      </c>
      <c r="P24" s="55" t="s">
        <v>145</v>
      </c>
      <c r="Q24" s="93">
        <v>0</v>
      </c>
      <c r="R24" s="93">
        <v>209945</v>
      </c>
      <c r="S24" s="93">
        <v>0</v>
      </c>
      <c r="T24" s="93">
        <v>209945</v>
      </c>
      <c r="U24" s="93">
        <v>0</v>
      </c>
      <c r="V24" s="93">
        <v>209945</v>
      </c>
      <c r="W24" s="93">
        <v>0</v>
      </c>
      <c r="X24" s="93">
        <v>209945</v>
      </c>
      <c r="Y24" s="93">
        <v>209945</v>
      </c>
      <c r="Z24" s="93">
        <v>209945</v>
      </c>
      <c r="AA24" s="93">
        <v>209945</v>
      </c>
    </row>
    <row r="25" spans="1:27" ht="15" customHeight="1" x14ac:dyDescent="0.25">
      <c r="A25" s="54" t="s">
        <v>204</v>
      </c>
      <c r="B25" s="55" t="s">
        <v>205</v>
      </c>
      <c r="C25" s="56" t="s">
        <v>191</v>
      </c>
      <c r="D25" s="54" t="s">
        <v>36</v>
      </c>
      <c r="E25" s="54" t="s">
        <v>42</v>
      </c>
      <c r="F25" s="54" t="s">
        <v>42</v>
      </c>
      <c r="G25" s="54" t="s">
        <v>42</v>
      </c>
      <c r="H25" s="54" t="s">
        <v>491</v>
      </c>
      <c r="I25" s="54" t="s">
        <v>558</v>
      </c>
      <c r="J25" s="54"/>
      <c r="K25" s="54"/>
      <c r="L25" s="54"/>
      <c r="M25" s="54" t="s">
        <v>37</v>
      </c>
      <c r="N25" s="94" t="s">
        <v>38</v>
      </c>
      <c r="O25" s="54" t="s">
        <v>39</v>
      </c>
      <c r="P25" s="55" t="s">
        <v>146</v>
      </c>
      <c r="Q25" s="93">
        <v>1200000</v>
      </c>
      <c r="R25" s="93">
        <v>0</v>
      </c>
      <c r="S25" s="93">
        <v>0</v>
      </c>
      <c r="T25" s="93">
        <v>1200000</v>
      </c>
      <c r="U25" s="93">
        <v>0</v>
      </c>
      <c r="V25" s="93">
        <v>1200000</v>
      </c>
      <c r="W25" s="93">
        <v>0</v>
      </c>
      <c r="X25" s="93">
        <v>514604</v>
      </c>
      <c r="Y25" s="93">
        <v>495468</v>
      </c>
      <c r="Z25" s="93">
        <v>495468</v>
      </c>
      <c r="AA25" s="93">
        <v>495468</v>
      </c>
    </row>
    <row r="26" spans="1:27" ht="15" customHeight="1" x14ac:dyDescent="0.25">
      <c r="A26" s="54" t="s">
        <v>204</v>
      </c>
      <c r="B26" s="55" t="s">
        <v>205</v>
      </c>
      <c r="C26" s="56" t="s">
        <v>192</v>
      </c>
      <c r="D26" s="54" t="s">
        <v>36</v>
      </c>
      <c r="E26" s="54" t="s">
        <v>42</v>
      </c>
      <c r="F26" s="54" t="s">
        <v>42</v>
      </c>
      <c r="G26" s="54" t="s">
        <v>42</v>
      </c>
      <c r="H26" s="54" t="s">
        <v>560</v>
      </c>
      <c r="I26" s="54" t="s">
        <v>558</v>
      </c>
      <c r="J26" s="54"/>
      <c r="K26" s="54"/>
      <c r="L26" s="54"/>
      <c r="M26" s="54" t="s">
        <v>37</v>
      </c>
      <c r="N26" s="94" t="s">
        <v>38</v>
      </c>
      <c r="O26" s="54" t="s">
        <v>39</v>
      </c>
      <c r="P26" s="55" t="s">
        <v>147</v>
      </c>
      <c r="Q26" s="93">
        <v>2600000</v>
      </c>
      <c r="R26" s="93">
        <v>0</v>
      </c>
      <c r="S26" s="93">
        <v>0</v>
      </c>
      <c r="T26" s="93">
        <v>2600000</v>
      </c>
      <c r="U26" s="93">
        <v>0</v>
      </c>
      <c r="V26" s="93">
        <v>2600000</v>
      </c>
      <c r="W26" s="93">
        <v>0</v>
      </c>
      <c r="X26" s="93">
        <v>1905619</v>
      </c>
      <c r="Y26" s="93">
        <v>1905618</v>
      </c>
      <c r="Z26" s="93">
        <v>1905618</v>
      </c>
      <c r="AA26" s="93">
        <v>1905618</v>
      </c>
    </row>
    <row r="27" spans="1:27" ht="15" customHeight="1" x14ac:dyDescent="0.25">
      <c r="A27" s="54" t="s">
        <v>204</v>
      </c>
      <c r="B27" s="55" t="s">
        <v>205</v>
      </c>
      <c r="C27" s="56" t="s">
        <v>193</v>
      </c>
      <c r="D27" s="54" t="s">
        <v>36</v>
      </c>
      <c r="E27" s="54" t="s">
        <v>42</v>
      </c>
      <c r="F27" s="54" t="s">
        <v>42</v>
      </c>
      <c r="G27" s="54" t="s">
        <v>42</v>
      </c>
      <c r="H27" s="54" t="s">
        <v>561</v>
      </c>
      <c r="I27" s="54"/>
      <c r="J27" s="54"/>
      <c r="K27" s="54"/>
      <c r="L27" s="54"/>
      <c r="M27" s="54" t="s">
        <v>37</v>
      </c>
      <c r="N27" s="94" t="s">
        <v>38</v>
      </c>
      <c r="O27" s="54" t="s">
        <v>39</v>
      </c>
      <c r="P27" s="55" t="s">
        <v>148</v>
      </c>
      <c r="Q27" s="93">
        <v>0</v>
      </c>
      <c r="R27" s="93">
        <v>258320</v>
      </c>
      <c r="S27" s="93">
        <v>0</v>
      </c>
      <c r="T27" s="93">
        <v>258320</v>
      </c>
      <c r="U27" s="93">
        <v>0</v>
      </c>
      <c r="V27" s="93">
        <v>258320</v>
      </c>
      <c r="W27" s="93">
        <v>0</v>
      </c>
      <c r="X27" s="93">
        <v>258320</v>
      </c>
      <c r="Y27" s="93">
        <v>258320</v>
      </c>
      <c r="Z27" s="93">
        <v>258320</v>
      </c>
      <c r="AA27" s="93">
        <v>258320</v>
      </c>
    </row>
    <row r="28" spans="1:27" ht="15" customHeight="1" x14ac:dyDescent="0.25">
      <c r="A28" s="54" t="s">
        <v>204</v>
      </c>
      <c r="B28" s="55" t="s">
        <v>205</v>
      </c>
      <c r="C28" s="56" t="s">
        <v>193</v>
      </c>
      <c r="D28" s="54" t="s">
        <v>36</v>
      </c>
      <c r="E28" s="54" t="s">
        <v>42</v>
      </c>
      <c r="F28" s="54" t="s">
        <v>42</v>
      </c>
      <c r="G28" s="54" t="s">
        <v>42</v>
      </c>
      <c r="H28" s="54" t="s">
        <v>561</v>
      </c>
      <c r="I28" s="54"/>
      <c r="J28" s="54"/>
      <c r="K28" s="54"/>
      <c r="L28" s="54"/>
      <c r="M28" s="54" t="s">
        <v>48</v>
      </c>
      <c r="N28" s="94" t="s">
        <v>49</v>
      </c>
      <c r="O28" s="54" t="s">
        <v>39</v>
      </c>
      <c r="P28" s="55" t="s">
        <v>148</v>
      </c>
      <c r="Q28" s="93">
        <v>0</v>
      </c>
      <c r="R28" s="93">
        <v>114433</v>
      </c>
      <c r="S28" s="93">
        <v>0</v>
      </c>
      <c r="T28" s="93">
        <v>114433</v>
      </c>
      <c r="U28" s="93">
        <v>0</v>
      </c>
      <c r="V28" s="93">
        <v>114433</v>
      </c>
      <c r="W28" s="93">
        <v>0</v>
      </c>
      <c r="X28" s="93">
        <v>0</v>
      </c>
      <c r="Y28" s="93">
        <v>0</v>
      </c>
      <c r="Z28" s="93">
        <v>0</v>
      </c>
      <c r="AA28" s="93">
        <v>0</v>
      </c>
    </row>
    <row r="29" spans="1:27" ht="15" customHeight="1" x14ac:dyDescent="0.25">
      <c r="A29" s="54" t="s">
        <v>204</v>
      </c>
      <c r="B29" s="55" t="s">
        <v>205</v>
      </c>
      <c r="C29" s="56" t="s">
        <v>194</v>
      </c>
      <c r="D29" s="54" t="s">
        <v>36</v>
      </c>
      <c r="E29" s="54" t="s">
        <v>552</v>
      </c>
      <c r="F29" s="54" t="s">
        <v>553</v>
      </c>
      <c r="G29" s="54" t="s">
        <v>42</v>
      </c>
      <c r="H29" s="54" t="s">
        <v>554</v>
      </c>
      <c r="I29" s="54" t="s">
        <v>555</v>
      </c>
      <c r="J29" s="54"/>
      <c r="K29" s="54"/>
      <c r="L29" s="54"/>
      <c r="M29" s="54" t="s">
        <v>37</v>
      </c>
      <c r="N29" s="94" t="s">
        <v>38</v>
      </c>
      <c r="O29" s="54" t="s">
        <v>39</v>
      </c>
      <c r="P29" s="55" t="s">
        <v>149</v>
      </c>
      <c r="Q29" s="93">
        <v>0</v>
      </c>
      <c r="R29" s="93">
        <v>798811</v>
      </c>
      <c r="S29" s="93">
        <v>0</v>
      </c>
      <c r="T29" s="93">
        <v>798811</v>
      </c>
      <c r="U29" s="93">
        <v>0</v>
      </c>
      <c r="V29" s="93">
        <v>798773</v>
      </c>
      <c r="W29" s="93">
        <v>38</v>
      </c>
      <c r="X29" s="93">
        <v>798773</v>
      </c>
      <c r="Y29" s="93">
        <v>265738</v>
      </c>
      <c r="Z29" s="93">
        <v>265738</v>
      </c>
      <c r="AA29" s="93">
        <v>265738</v>
      </c>
    </row>
    <row r="30" spans="1:27" ht="15" customHeight="1" x14ac:dyDescent="0.25">
      <c r="A30" s="54" t="s">
        <v>204</v>
      </c>
      <c r="B30" s="55" t="s">
        <v>205</v>
      </c>
      <c r="C30" s="56" t="s">
        <v>196</v>
      </c>
      <c r="D30" s="54" t="s">
        <v>36</v>
      </c>
      <c r="E30" s="54" t="s">
        <v>557</v>
      </c>
      <c r="F30" s="54" t="s">
        <v>484</v>
      </c>
      <c r="G30" s="54" t="s">
        <v>42</v>
      </c>
      <c r="H30" s="54" t="s">
        <v>555</v>
      </c>
      <c r="I30" s="54"/>
      <c r="J30" s="54"/>
      <c r="K30" s="54"/>
      <c r="L30" s="54"/>
      <c r="M30" s="54" t="s">
        <v>37</v>
      </c>
      <c r="N30" s="94" t="s">
        <v>38</v>
      </c>
      <c r="O30" s="54" t="s">
        <v>39</v>
      </c>
      <c r="P30" s="55" t="s">
        <v>151</v>
      </c>
      <c r="Q30" s="93">
        <v>0</v>
      </c>
      <c r="R30" s="93">
        <v>19725500</v>
      </c>
      <c r="S30" s="93">
        <v>0</v>
      </c>
      <c r="T30" s="93">
        <v>19725500</v>
      </c>
      <c r="U30" s="93">
        <v>0</v>
      </c>
      <c r="V30" s="93">
        <v>19725500</v>
      </c>
      <c r="W30" s="93">
        <v>0</v>
      </c>
      <c r="X30" s="93">
        <v>17752950</v>
      </c>
      <c r="Y30" s="93">
        <v>17752950</v>
      </c>
      <c r="Z30" s="93">
        <v>17752950</v>
      </c>
      <c r="AA30" s="93">
        <v>17752950</v>
      </c>
    </row>
    <row r="31" spans="1:27" ht="15" customHeight="1" x14ac:dyDescent="0.25">
      <c r="A31" s="54" t="s">
        <v>204</v>
      </c>
      <c r="B31" s="55" t="s">
        <v>205</v>
      </c>
      <c r="C31" s="56" t="s">
        <v>197</v>
      </c>
      <c r="D31" s="54" t="s">
        <v>36</v>
      </c>
      <c r="E31" s="54" t="s">
        <v>557</v>
      </c>
      <c r="F31" s="54" t="s">
        <v>484</v>
      </c>
      <c r="G31" s="54" t="s">
        <v>42</v>
      </c>
      <c r="H31" s="54" t="s">
        <v>485</v>
      </c>
      <c r="I31" s="54"/>
      <c r="J31" s="54"/>
      <c r="K31" s="54"/>
      <c r="L31" s="54"/>
      <c r="M31" s="54" t="s">
        <v>48</v>
      </c>
      <c r="N31" s="94" t="s">
        <v>49</v>
      </c>
      <c r="O31" s="54" t="s">
        <v>39</v>
      </c>
      <c r="P31" s="55" t="s">
        <v>152</v>
      </c>
      <c r="Q31" s="93">
        <v>0</v>
      </c>
      <c r="R31" s="93">
        <v>1281268</v>
      </c>
      <c r="S31" s="93">
        <v>0</v>
      </c>
      <c r="T31" s="93">
        <v>1281268</v>
      </c>
      <c r="U31" s="93">
        <v>0</v>
      </c>
      <c r="V31" s="93">
        <v>1281268</v>
      </c>
      <c r="W31" s="93">
        <v>0</v>
      </c>
      <c r="X31" s="93">
        <v>1281268</v>
      </c>
      <c r="Y31" s="93">
        <v>1281248</v>
      </c>
      <c r="Z31" s="93">
        <v>1281248</v>
      </c>
      <c r="AA31" s="93">
        <v>1281248</v>
      </c>
    </row>
    <row r="32" spans="1:27" ht="15" customHeight="1" x14ac:dyDescent="0.25">
      <c r="A32" s="54" t="s">
        <v>204</v>
      </c>
      <c r="B32" s="55" t="s">
        <v>205</v>
      </c>
      <c r="C32" s="56" t="s">
        <v>199</v>
      </c>
      <c r="D32" s="54" t="s">
        <v>61</v>
      </c>
      <c r="E32" s="54" t="s">
        <v>74</v>
      </c>
      <c r="F32" s="54" t="s">
        <v>63</v>
      </c>
      <c r="G32" s="54" t="s">
        <v>71</v>
      </c>
      <c r="H32" s="54" t="s">
        <v>153</v>
      </c>
      <c r="I32" s="54" t="s">
        <v>156</v>
      </c>
      <c r="J32" s="54" t="s">
        <v>42</v>
      </c>
      <c r="K32" s="54"/>
      <c r="L32" s="54"/>
      <c r="M32" s="54" t="s">
        <v>37</v>
      </c>
      <c r="N32" s="94" t="s">
        <v>38</v>
      </c>
      <c r="O32" s="54" t="s">
        <v>39</v>
      </c>
      <c r="P32" s="55" t="s">
        <v>157</v>
      </c>
      <c r="Q32" s="93">
        <v>0</v>
      </c>
      <c r="R32" s="93">
        <v>197618350</v>
      </c>
      <c r="S32" s="93">
        <v>0</v>
      </c>
      <c r="T32" s="93">
        <v>197618350</v>
      </c>
      <c r="U32" s="93">
        <v>0</v>
      </c>
      <c r="V32" s="93">
        <v>196373106</v>
      </c>
      <c r="W32" s="93">
        <v>1245244</v>
      </c>
      <c r="X32" s="93">
        <v>196373106</v>
      </c>
      <c r="Y32" s="93">
        <v>43028812</v>
      </c>
      <c r="Z32" s="93">
        <v>43028812</v>
      </c>
      <c r="AA32" s="93">
        <v>43028812</v>
      </c>
    </row>
    <row r="33" spans="1:27" ht="15" customHeight="1" x14ac:dyDescent="0.25">
      <c r="A33" s="54" t="s">
        <v>204</v>
      </c>
      <c r="B33" s="55" t="s">
        <v>205</v>
      </c>
      <c r="C33" s="56" t="s">
        <v>199</v>
      </c>
      <c r="D33" s="54" t="s">
        <v>61</v>
      </c>
      <c r="E33" s="54" t="s">
        <v>74</v>
      </c>
      <c r="F33" s="54" t="s">
        <v>63</v>
      </c>
      <c r="G33" s="54" t="s">
        <v>71</v>
      </c>
      <c r="H33" s="54" t="s">
        <v>153</v>
      </c>
      <c r="I33" s="54" t="s">
        <v>156</v>
      </c>
      <c r="J33" s="54" t="s">
        <v>42</v>
      </c>
      <c r="K33" s="54"/>
      <c r="L33" s="54"/>
      <c r="M33" s="54" t="s">
        <v>37</v>
      </c>
      <c r="N33" s="94" t="s">
        <v>76</v>
      </c>
      <c r="O33" s="54" t="s">
        <v>39</v>
      </c>
      <c r="P33" s="55" t="s">
        <v>157</v>
      </c>
      <c r="Q33" s="93">
        <v>0</v>
      </c>
      <c r="R33" s="93">
        <v>7404302</v>
      </c>
      <c r="S33" s="93">
        <v>0</v>
      </c>
      <c r="T33" s="93">
        <v>7404302</v>
      </c>
      <c r="U33" s="93">
        <v>0</v>
      </c>
      <c r="V33" s="93">
        <v>7404302</v>
      </c>
      <c r="W33" s="93">
        <v>0</v>
      </c>
      <c r="X33" s="93">
        <v>0</v>
      </c>
      <c r="Y33" s="93">
        <v>0</v>
      </c>
      <c r="Z33" s="93">
        <v>0</v>
      </c>
      <c r="AA33" s="93">
        <v>0</v>
      </c>
    </row>
    <row r="34" spans="1:27" ht="15" customHeight="1" x14ac:dyDescent="0.25">
      <c r="A34" s="54" t="s">
        <v>204</v>
      </c>
      <c r="B34" s="55" t="s">
        <v>205</v>
      </c>
      <c r="C34" s="56" t="s">
        <v>200</v>
      </c>
      <c r="D34" s="54" t="s">
        <v>61</v>
      </c>
      <c r="E34" s="54" t="s">
        <v>74</v>
      </c>
      <c r="F34" s="54" t="s">
        <v>63</v>
      </c>
      <c r="G34" s="54" t="s">
        <v>71</v>
      </c>
      <c r="H34" s="54" t="s">
        <v>153</v>
      </c>
      <c r="I34" s="54" t="s">
        <v>158</v>
      </c>
      <c r="J34" s="54" t="s">
        <v>42</v>
      </c>
      <c r="K34" s="54"/>
      <c r="L34" s="54"/>
      <c r="M34" s="54" t="s">
        <v>48</v>
      </c>
      <c r="N34" s="94" t="s">
        <v>49</v>
      </c>
      <c r="O34" s="54" t="s">
        <v>39</v>
      </c>
      <c r="P34" s="55" t="s">
        <v>159</v>
      </c>
      <c r="Q34" s="93">
        <v>0</v>
      </c>
      <c r="R34" s="93">
        <v>2000000</v>
      </c>
      <c r="S34" s="93">
        <v>0</v>
      </c>
      <c r="T34" s="93">
        <v>2000000</v>
      </c>
      <c r="U34" s="93">
        <v>0</v>
      </c>
      <c r="V34" s="93">
        <v>1328536</v>
      </c>
      <c r="W34" s="93">
        <v>671464</v>
      </c>
      <c r="X34" s="93">
        <v>797224</v>
      </c>
      <c r="Y34" s="93">
        <v>797224</v>
      </c>
      <c r="Z34" s="93">
        <v>797224</v>
      </c>
      <c r="AA34" s="93">
        <v>797224</v>
      </c>
    </row>
    <row r="35" spans="1:27" ht="15" customHeight="1" x14ac:dyDescent="0.25">
      <c r="A35" s="54" t="s">
        <v>204</v>
      </c>
      <c r="B35" s="55" t="s">
        <v>205</v>
      </c>
      <c r="C35" s="56" t="s">
        <v>201</v>
      </c>
      <c r="D35" s="54" t="s">
        <v>61</v>
      </c>
      <c r="E35" s="54" t="s">
        <v>82</v>
      </c>
      <c r="F35" s="54" t="s">
        <v>63</v>
      </c>
      <c r="G35" s="54" t="s">
        <v>83</v>
      </c>
      <c r="H35" s="54" t="s">
        <v>153</v>
      </c>
      <c r="I35" s="54" t="s">
        <v>160</v>
      </c>
      <c r="J35" s="54" t="s">
        <v>42</v>
      </c>
      <c r="K35" s="54"/>
      <c r="L35" s="54"/>
      <c r="M35" s="54" t="s">
        <v>48</v>
      </c>
      <c r="N35" s="94" t="s">
        <v>49</v>
      </c>
      <c r="O35" s="54" t="s">
        <v>39</v>
      </c>
      <c r="P35" s="55" t="s">
        <v>161</v>
      </c>
      <c r="Q35" s="93">
        <v>0</v>
      </c>
      <c r="R35" s="93">
        <v>24269760</v>
      </c>
      <c r="S35" s="93">
        <v>0</v>
      </c>
      <c r="T35" s="93">
        <v>24269760</v>
      </c>
      <c r="U35" s="93">
        <v>0</v>
      </c>
      <c r="V35" s="93">
        <v>24269760</v>
      </c>
      <c r="W35" s="93">
        <v>0</v>
      </c>
      <c r="X35" s="93">
        <v>24269760</v>
      </c>
      <c r="Y35" s="93">
        <v>4146084</v>
      </c>
      <c r="Z35" s="93">
        <v>4146084</v>
      </c>
      <c r="AA35" s="93">
        <v>4146084</v>
      </c>
    </row>
    <row r="36" spans="1:27" ht="15" customHeight="1" x14ac:dyDescent="0.25">
      <c r="A36" s="54" t="s">
        <v>204</v>
      </c>
      <c r="B36" s="55" t="s">
        <v>205</v>
      </c>
      <c r="C36" s="56" t="s">
        <v>202</v>
      </c>
      <c r="D36" s="54" t="s">
        <v>61</v>
      </c>
      <c r="E36" s="54" t="s">
        <v>82</v>
      </c>
      <c r="F36" s="54" t="s">
        <v>63</v>
      </c>
      <c r="G36" s="54" t="s">
        <v>86</v>
      </c>
      <c r="H36" s="54" t="s">
        <v>153</v>
      </c>
      <c r="I36" s="54" t="s">
        <v>162</v>
      </c>
      <c r="J36" s="54" t="s">
        <v>42</v>
      </c>
      <c r="K36" s="54"/>
      <c r="L36" s="54"/>
      <c r="M36" s="54" t="s">
        <v>37</v>
      </c>
      <c r="N36" s="94" t="s">
        <v>38</v>
      </c>
      <c r="O36" s="54" t="s">
        <v>39</v>
      </c>
      <c r="P36" s="55" t="s">
        <v>163</v>
      </c>
      <c r="Q36" s="93">
        <v>0</v>
      </c>
      <c r="R36" s="93">
        <v>7485585</v>
      </c>
      <c r="S36" s="93">
        <v>0</v>
      </c>
      <c r="T36" s="93">
        <v>7485585</v>
      </c>
      <c r="U36" s="93">
        <v>0</v>
      </c>
      <c r="V36" s="93">
        <v>7485585</v>
      </c>
      <c r="W36" s="93">
        <v>0</v>
      </c>
      <c r="X36" s="93">
        <v>0</v>
      </c>
      <c r="Y36" s="93">
        <v>0</v>
      </c>
      <c r="Z36" s="93">
        <v>0</v>
      </c>
      <c r="AA36" s="93">
        <v>0</v>
      </c>
    </row>
    <row r="37" spans="1:27" ht="15" customHeight="1" x14ac:dyDescent="0.25">
      <c r="A37" s="54" t="s">
        <v>206</v>
      </c>
      <c r="B37" s="55" t="s">
        <v>207</v>
      </c>
      <c r="C37" s="56" t="s">
        <v>166</v>
      </c>
      <c r="D37" s="54" t="s">
        <v>36</v>
      </c>
      <c r="E37" s="54" t="s">
        <v>484</v>
      </c>
      <c r="F37" s="54" t="s">
        <v>484</v>
      </c>
      <c r="G37" s="54" t="s">
        <v>484</v>
      </c>
      <c r="H37" s="54" t="s">
        <v>555</v>
      </c>
      <c r="I37" s="54" t="s">
        <v>555</v>
      </c>
      <c r="J37" s="54"/>
      <c r="K37" s="54"/>
      <c r="L37" s="54"/>
      <c r="M37" s="54" t="s">
        <v>37</v>
      </c>
      <c r="N37" s="94" t="s">
        <v>38</v>
      </c>
      <c r="O37" s="54" t="s">
        <v>39</v>
      </c>
      <c r="P37" s="55" t="s">
        <v>120</v>
      </c>
      <c r="Q37" s="93">
        <v>512090000</v>
      </c>
      <c r="R37" s="93">
        <v>0</v>
      </c>
      <c r="S37" s="93">
        <v>0</v>
      </c>
      <c r="T37" s="93">
        <v>512090000</v>
      </c>
      <c r="U37" s="93">
        <v>0</v>
      </c>
      <c r="V37" s="93">
        <v>271421708</v>
      </c>
      <c r="W37" s="93">
        <v>240668292</v>
      </c>
      <c r="X37" s="93">
        <v>271421708</v>
      </c>
      <c r="Y37" s="93">
        <v>271421708</v>
      </c>
      <c r="Z37" s="93">
        <v>271421708</v>
      </c>
      <c r="AA37" s="93">
        <v>271421708</v>
      </c>
    </row>
    <row r="38" spans="1:27" ht="15" customHeight="1" x14ac:dyDescent="0.25">
      <c r="A38" s="54" t="s">
        <v>206</v>
      </c>
      <c r="B38" s="55" t="s">
        <v>207</v>
      </c>
      <c r="C38" s="56" t="s">
        <v>168</v>
      </c>
      <c r="D38" s="54" t="s">
        <v>36</v>
      </c>
      <c r="E38" s="54" t="s">
        <v>484</v>
      </c>
      <c r="F38" s="54" t="s">
        <v>484</v>
      </c>
      <c r="G38" s="54" t="s">
        <v>484</v>
      </c>
      <c r="H38" s="54" t="s">
        <v>555</v>
      </c>
      <c r="I38" s="54" t="s">
        <v>558</v>
      </c>
      <c r="J38" s="54"/>
      <c r="K38" s="54"/>
      <c r="L38" s="54"/>
      <c r="M38" s="54" t="s">
        <v>37</v>
      </c>
      <c r="N38" s="94" t="s">
        <v>38</v>
      </c>
      <c r="O38" s="54" t="s">
        <v>39</v>
      </c>
      <c r="P38" s="55" t="s">
        <v>122</v>
      </c>
      <c r="Q38" s="93">
        <v>9155000</v>
      </c>
      <c r="R38" s="93">
        <v>0</v>
      </c>
      <c r="S38" s="93">
        <v>0</v>
      </c>
      <c r="T38" s="93">
        <v>9155000</v>
      </c>
      <c r="U38" s="93">
        <v>0</v>
      </c>
      <c r="V38" s="93">
        <v>4927794</v>
      </c>
      <c r="W38" s="93">
        <v>4227206</v>
      </c>
      <c r="X38" s="93">
        <v>4927794</v>
      </c>
      <c r="Y38" s="93">
        <v>4927794</v>
      </c>
      <c r="Z38" s="93">
        <v>4927794</v>
      </c>
      <c r="AA38" s="93">
        <v>4927794</v>
      </c>
    </row>
    <row r="39" spans="1:27" ht="15" customHeight="1" x14ac:dyDescent="0.25">
      <c r="A39" s="54" t="s">
        <v>206</v>
      </c>
      <c r="B39" s="55" t="s">
        <v>207</v>
      </c>
      <c r="C39" s="56" t="s">
        <v>169</v>
      </c>
      <c r="D39" s="54" t="s">
        <v>36</v>
      </c>
      <c r="E39" s="54" t="s">
        <v>484</v>
      </c>
      <c r="F39" s="54" t="s">
        <v>484</v>
      </c>
      <c r="G39" s="54" t="s">
        <v>484</v>
      </c>
      <c r="H39" s="54" t="s">
        <v>555</v>
      </c>
      <c r="I39" s="54" t="s">
        <v>559</v>
      </c>
      <c r="J39" s="54"/>
      <c r="K39" s="54"/>
      <c r="L39" s="54"/>
      <c r="M39" s="54" t="s">
        <v>37</v>
      </c>
      <c r="N39" s="94" t="s">
        <v>38</v>
      </c>
      <c r="O39" s="54" t="s">
        <v>39</v>
      </c>
      <c r="P39" s="55" t="s">
        <v>123</v>
      </c>
      <c r="Q39" s="93">
        <v>10861000</v>
      </c>
      <c r="R39" s="93">
        <v>0</v>
      </c>
      <c r="S39" s="93">
        <v>0</v>
      </c>
      <c r="T39" s="93">
        <v>10861000</v>
      </c>
      <c r="U39" s="93">
        <v>0</v>
      </c>
      <c r="V39" s="93">
        <v>6507230</v>
      </c>
      <c r="W39" s="93">
        <v>4353770</v>
      </c>
      <c r="X39" s="93">
        <v>6507230</v>
      </c>
      <c r="Y39" s="93">
        <v>6507230</v>
      </c>
      <c r="Z39" s="93">
        <v>6507230</v>
      </c>
      <c r="AA39" s="93">
        <v>6507230</v>
      </c>
    </row>
    <row r="40" spans="1:27" ht="15" customHeight="1" x14ac:dyDescent="0.25">
      <c r="A40" s="54" t="s">
        <v>206</v>
      </c>
      <c r="B40" s="55" t="s">
        <v>207</v>
      </c>
      <c r="C40" s="56" t="s">
        <v>170</v>
      </c>
      <c r="D40" s="54" t="s">
        <v>36</v>
      </c>
      <c r="E40" s="54" t="s">
        <v>484</v>
      </c>
      <c r="F40" s="54" t="s">
        <v>484</v>
      </c>
      <c r="G40" s="54" t="s">
        <v>484</v>
      </c>
      <c r="H40" s="54" t="s">
        <v>555</v>
      </c>
      <c r="I40" s="54" t="s">
        <v>496</v>
      </c>
      <c r="J40" s="54"/>
      <c r="K40" s="54"/>
      <c r="L40" s="54"/>
      <c r="M40" s="54" t="s">
        <v>37</v>
      </c>
      <c r="N40" s="94" t="s">
        <v>38</v>
      </c>
      <c r="O40" s="54" t="s">
        <v>39</v>
      </c>
      <c r="P40" s="55" t="s">
        <v>124</v>
      </c>
      <c r="Q40" s="93">
        <v>48292000</v>
      </c>
      <c r="R40" s="93">
        <v>4407399</v>
      </c>
      <c r="S40" s="93">
        <v>0</v>
      </c>
      <c r="T40" s="93">
        <v>52699399</v>
      </c>
      <c r="U40" s="93">
        <v>0</v>
      </c>
      <c r="V40" s="93">
        <v>52699399</v>
      </c>
      <c r="W40" s="93">
        <v>0</v>
      </c>
      <c r="X40" s="93">
        <v>52699399</v>
      </c>
      <c r="Y40" s="93">
        <v>52699399</v>
      </c>
      <c r="Z40" s="93">
        <v>52699399</v>
      </c>
      <c r="AA40" s="93">
        <v>52699399</v>
      </c>
    </row>
    <row r="41" spans="1:27" ht="15" customHeight="1" x14ac:dyDescent="0.25">
      <c r="A41" s="54" t="s">
        <v>206</v>
      </c>
      <c r="B41" s="55" t="s">
        <v>207</v>
      </c>
      <c r="C41" s="56" t="s">
        <v>171</v>
      </c>
      <c r="D41" s="54" t="s">
        <v>36</v>
      </c>
      <c r="E41" s="54" t="s">
        <v>484</v>
      </c>
      <c r="F41" s="54" t="s">
        <v>484</v>
      </c>
      <c r="G41" s="54" t="s">
        <v>484</v>
      </c>
      <c r="H41" s="54" t="s">
        <v>555</v>
      </c>
      <c r="I41" s="54" t="s">
        <v>506</v>
      </c>
      <c r="J41" s="54"/>
      <c r="K41" s="54"/>
      <c r="L41" s="54"/>
      <c r="M41" s="54" t="s">
        <v>37</v>
      </c>
      <c r="N41" s="94" t="s">
        <v>38</v>
      </c>
      <c r="O41" s="54" t="s">
        <v>39</v>
      </c>
      <c r="P41" s="55" t="s">
        <v>125</v>
      </c>
      <c r="Q41" s="93">
        <v>17911000</v>
      </c>
      <c r="R41" s="93">
        <v>0</v>
      </c>
      <c r="S41" s="93">
        <v>0</v>
      </c>
      <c r="T41" s="93">
        <v>17911000</v>
      </c>
      <c r="U41" s="93">
        <v>0</v>
      </c>
      <c r="V41" s="93">
        <v>2945098</v>
      </c>
      <c r="W41" s="93">
        <v>14965902</v>
      </c>
      <c r="X41" s="93">
        <v>2945098</v>
      </c>
      <c r="Y41" s="93">
        <v>2945098</v>
      </c>
      <c r="Z41" s="93">
        <v>2945098</v>
      </c>
      <c r="AA41" s="93">
        <v>2945098</v>
      </c>
    </row>
    <row r="42" spans="1:27" ht="15" customHeight="1" x14ac:dyDescent="0.25">
      <c r="A42" s="54" t="s">
        <v>206</v>
      </c>
      <c r="B42" s="55" t="s">
        <v>207</v>
      </c>
      <c r="C42" s="56" t="s">
        <v>172</v>
      </c>
      <c r="D42" s="54" t="s">
        <v>36</v>
      </c>
      <c r="E42" s="54" t="s">
        <v>484</v>
      </c>
      <c r="F42" s="54" t="s">
        <v>484</v>
      </c>
      <c r="G42" s="54" t="s">
        <v>484</v>
      </c>
      <c r="H42" s="54" t="s">
        <v>555</v>
      </c>
      <c r="I42" s="54" t="s">
        <v>560</v>
      </c>
      <c r="J42" s="54"/>
      <c r="K42" s="54"/>
      <c r="L42" s="54"/>
      <c r="M42" s="54" t="s">
        <v>37</v>
      </c>
      <c r="N42" s="94" t="s">
        <v>38</v>
      </c>
      <c r="O42" s="54" t="s">
        <v>39</v>
      </c>
      <c r="P42" s="55" t="s">
        <v>126</v>
      </c>
      <c r="Q42" s="93">
        <v>63157000</v>
      </c>
      <c r="R42" s="93">
        <v>0</v>
      </c>
      <c r="S42" s="93">
        <v>0</v>
      </c>
      <c r="T42" s="93">
        <v>63157000</v>
      </c>
      <c r="U42" s="93">
        <v>0</v>
      </c>
      <c r="V42" s="93">
        <v>0</v>
      </c>
      <c r="W42" s="93">
        <v>63157000</v>
      </c>
      <c r="X42" s="93">
        <v>0</v>
      </c>
      <c r="Y42" s="93">
        <v>0</v>
      </c>
      <c r="Z42" s="93">
        <v>0</v>
      </c>
      <c r="AA42" s="93">
        <v>0</v>
      </c>
    </row>
    <row r="43" spans="1:27" ht="15" customHeight="1" x14ac:dyDescent="0.25">
      <c r="A43" s="54" t="s">
        <v>206</v>
      </c>
      <c r="B43" s="55" t="s">
        <v>207</v>
      </c>
      <c r="C43" s="56" t="s">
        <v>173</v>
      </c>
      <c r="D43" s="54" t="s">
        <v>36</v>
      </c>
      <c r="E43" s="54" t="s">
        <v>484</v>
      </c>
      <c r="F43" s="54" t="s">
        <v>484</v>
      </c>
      <c r="G43" s="54" t="s">
        <v>484</v>
      </c>
      <c r="H43" s="54" t="s">
        <v>555</v>
      </c>
      <c r="I43" s="54" t="s">
        <v>561</v>
      </c>
      <c r="J43" s="54"/>
      <c r="K43" s="54"/>
      <c r="L43" s="54"/>
      <c r="M43" s="54" t="s">
        <v>37</v>
      </c>
      <c r="N43" s="94" t="s">
        <v>38</v>
      </c>
      <c r="O43" s="54" t="s">
        <v>39</v>
      </c>
      <c r="P43" s="55" t="s">
        <v>127</v>
      </c>
      <c r="Q43" s="93">
        <v>35131000</v>
      </c>
      <c r="R43" s="93">
        <v>0</v>
      </c>
      <c r="S43" s="93">
        <v>0</v>
      </c>
      <c r="T43" s="93">
        <v>35131000</v>
      </c>
      <c r="U43" s="93">
        <v>0</v>
      </c>
      <c r="V43" s="93">
        <v>5686587</v>
      </c>
      <c r="W43" s="93">
        <v>29444413</v>
      </c>
      <c r="X43" s="93">
        <v>5686587</v>
      </c>
      <c r="Y43" s="93">
        <v>5686587</v>
      </c>
      <c r="Z43" s="93">
        <v>5686587</v>
      </c>
      <c r="AA43" s="93">
        <v>5686587</v>
      </c>
    </row>
    <row r="44" spans="1:27" ht="15" customHeight="1" x14ac:dyDescent="0.25">
      <c r="A44" s="54" t="s">
        <v>206</v>
      </c>
      <c r="B44" s="55" t="s">
        <v>207</v>
      </c>
      <c r="C44" s="56" t="s">
        <v>174</v>
      </c>
      <c r="D44" s="54" t="s">
        <v>36</v>
      </c>
      <c r="E44" s="54" t="s">
        <v>484</v>
      </c>
      <c r="F44" s="54" t="s">
        <v>484</v>
      </c>
      <c r="G44" s="54" t="s">
        <v>42</v>
      </c>
      <c r="H44" s="54" t="s">
        <v>555</v>
      </c>
      <c r="I44" s="54"/>
      <c r="J44" s="54"/>
      <c r="K44" s="54"/>
      <c r="L44" s="54"/>
      <c r="M44" s="54" t="s">
        <v>37</v>
      </c>
      <c r="N44" s="94" t="s">
        <v>38</v>
      </c>
      <c r="O44" s="54" t="s">
        <v>39</v>
      </c>
      <c r="P44" s="55" t="s">
        <v>128</v>
      </c>
      <c r="Q44" s="93">
        <v>66832100</v>
      </c>
      <c r="R44" s="93">
        <v>0</v>
      </c>
      <c r="S44" s="93">
        <v>0</v>
      </c>
      <c r="T44" s="93">
        <v>66832100</v>
      </c>
      <c r="U44" s="93">
        <v>0</v>
      </c>
      <c r="V44" s="93">
        <v>29876600</v>
      </c>
      <c r="W44" s="93">
        <v>36955500</v>
      </c>
      <c r="X44" s="93">
        <v>29876600</v>
      </c>
      <c r="Y44" s="93">
        <v>29876600</v>
      </c>
      <c r="Z44" s="93">
        <v>29876600</v>
      </c>
      <c r="AA44" s="93">
        <v>29876600</v>
      </c>
    </row>
    <row r="45" spans="1:27" ht="15" customHeight="1" x14ac:dyDescent="0.25">
      <c r="A45" s="54" t="s">
        <v>206</v>
      </c>
      <c r="B45" s="55" t="s">
        <v>207</v>
      </c>
      <c r="C45" s="56" t="s">
        <v>175</v>
      </c>
      <c r="D45" s="54" t="s">
        <v>36</v>
      </c>
      <c r="E45" s="54" t="s">
        <v>484</v>
      </c>
      <c r="F45" s="54" t="s">
        <v>484</v>
      </c>
      <c r="G45" s="54" t="s">
        <v>42</v>
      </c>
      <c r="H45" s="54" t="s">
        <v>556</v>
      </c>
      <c r="I45" s="54"/>
      <c r="J45" s="54"/>
      <c r="K45" s="54"/>
      <c r="L45" s="54"/>
      <c r="M45" s="54" t="s">
        <v>37</v>
      </c>
      <c r="N45" s="94" t="s">
        <v>38</v>
      </c>
      <c r="O45" s="54" t="s">
        <v>39</v>
      </c>
      <c r="P45" s="55" t="s">
        <v>129</v>
      </c>
      <c r="Q45" s="93">
        <v>46905000</v>
      </c>
      <c r="R45" s="93">
        <v>0</v>
      </c>
      <c r="S45" s="93">
        <v>0</v>
      </c>
      <c r="T45" s="93">
        <v>46905000</v>
      </c>
      <c r="U45" s="93">
        <v>0</v>
      </c>
      <c r="V45" s="93">
        <v>24503400</v>
      </c>
      <c r="W45" s="93">
        <v>22401600</v>
      </c>
      <c r="X45" s="93">
        <v>24503400</v>
      </c>
      <c r="Y45" s="93">
        <v>24503400</v>
      </c>
      <c r="Z45" s="93">
        <v>24503400</v>
      </c>
      <c r="AA45" s="93">
        <v>24503400</v>
      </c>
    </row>
    <row r="46" spans="1:27" ht="15" customHeight="1" x14ac:dyDescent="0.25">
      <c r="A46" s="54" t="s">
        <v>206</v>
      </c>
      <c r="B46" s="55" t="s">
        <v>207</v>
      </c>
      <c r="C46" s="56" t="s">
        <v>176</v>
      </c>
      <c r="D46" s="54" t="s">
        <v>36</v>
      </c>
      <c r="E46" s="54" t="s">
        <v>484</v>
      </c>
      <c r="F46" s="54" t="s">
        <v>484</v>
      </c>
      <c r="G46" s="54" t="s">
        <v>42</v>
      </c>
      <c r="H46" s="54" t="s">
        <v>558</v>
      </c>
      <c r="I46" s="54"/>
      <c r="J46" s="54"/>
      <c r="K46" s="54"/>
      <c r="L46" s="54"/>
      <c r="M46" s="54" t="s">
        <v>37</v>
      </c>
      <c r="N46" s="94" t="s">
        <v>38</v>
      </c>
      <c r="O46" s="54" t="s">
        <v>39</v>
      </c>
      <c r="P46" s="55" t="s">
        <v>130</v>
      </c>
      <c r="Q46" s="93">
        <v>26502000</v>
      </c>
      <c r="R46" s="93">
        <v>0</v>
      </c>
      <c r="S46" s="93">
        <v>0</v>
      </c>
      <c r="T46" s="93">
        <v>26502000</v>
      </c>
      <c r="U46" s="93">
        <v>0</v>
      </c>
      <c r="V46" s="93">
        <v>14278900</v>
      </c>
      <c r="W46" s="93">
        <v>12223100</v>
      </c>
      <c r="X46" s="93">
        <v>14278900</v>
      </c>
      <c r="Y46" s="93">
        <v>14278900</v>
      </c>
      <c r="Z46" s="93">
        <v>14278900</v>
      </c>
      <c r="AA46" s="93">
        <v>14278900</v>
      </c>
    </row>
    <row r="47" spans="1:27" ht="15" customHeight="1" x14ac:dyDescent="0.25">
      <c r="A47" s="54" t="s">
        <v>206</v>
      </c>
      <c r="B47" s="55" t="s">
        <v>207</v>
      </c>
      <c r="C47" s="56" t="s">
        <v>177</v>
      </c>
      <c r="D47" s="54" t="s">
        <v>36</v>
      </c>
      <c r="E47" s="54" t="s">
        <v>484</v>
      </c>
      <c r="F47" s="54" t="s">
        <v>484</v>
      </c>
      <c r="G47" s="54" t="s">
        <v>42</v>
      </c>
      <c r="H47" s="54" t="s">
        <v>559</v>
      </c>
      <c r="I47" s="54"/>
      <c r="J47" s="54"/>
      <c r="K47" s="54"/>
      <c r="L47" s="54"/>
      <c r="M47" s="54" t="s">
        <v>37</v>
      </c>
      <c r="N47" s="94" t="s">
        <v>38</v>
      </c>
      <c r="O47" s="54" t="s">
        <v>39</v>
      </c>
      <c r="P47" s="55" t="s">
        <v>131</v>
      </c>
      <c r="Q47" s="93">
        <v>6820000</v>
      </c>
      <c r="R47" s="93">
        <v>0</v>
      </c>
      <c r="S47" s="93">
        <v>0</v>
      </c>
      <c r="T47" s="93">
        <v>6820000</v>
      </c>
      <c r="U47" s="93">
        <v>0</v>
      </c>
      <c r="V47" s="93">
        <v>3564900</v>
      </c>
      <c r="W47" s="93">
        <v>3255100</v>
      </c>
      <c r="X47" s="93">
        <v>3564900</v>
      </c>
      <c r="Y47" s="93">
        <v>3564900</v>
      </c>
      <c r="Z47" s="93">
        <v>3564900</v>
      </c>
      <c r="AA47" s="93">
        <v>3564900</v>
      </c>
    </row>
    <row r="48" spans="1:27" ht="15" customHeight="1" x14ac:dyDescent="0.25">
      <c r="A48" s="54" t="s">
        <v>206</v>
      </c>
      <c r="B48" s="55" t="s">
        <v>207</v>
      </c>
      <c r="C48" s="56" t="s">
        <v>178</v>
      </c>
      <c r="D48" s="54" t="s">
        <v>36</v>
      </c>
      <c r="E48" s="54" t="s">
        <v>484</v>
      </c>
      <c r="F48" s="54" t="s">
        <v>484</v>
      </c>
      <c r="G48" s="54" t="s">
        <v>42</v>
      </c>
      <c r="H48" s="54" t="s">
        <v>496</v>
      </c>
      <c r="I48" s="54"/>
      <c r="J48" s="54"/>
      <c r="K48" s="54"/>
      <c r="L48" s="54"/>
      <c r="M48" s="54" t="s">
        <v>37</v>
      </c>
      <c r="N48" s="94" t="s">
        <v>38</v>
      </c>
      <c r="O48" s="54" t="s">
        <v>39</v>
      </c>
      <c r="P48" s="55" t="s">
        <v>132</v>
      </c>
      <c r="Q48" s="93">
        <v>19881000</v>
      </c>
      <c r="R48" s="93">
        <v>0</v>
      </c>
      <c r="S48" s="93">
        <v>0</v>
      </c>
      <c r="T48" s="93">
        <v>19881000</v>
      </c>
      <c r="U48" s="93">
        <v>0</v>
      </c>
      <c r="V48" s="93">
        <v>10710800</v>
      </c>
      <c r="W48" s="93">
        <v>9170200</v>
      </c>
      <c r="X48" s="93">
        <v>10710800</v>
      </c>
      <c r="Y48" s="93">
        <v>10710800</v>
      </c>
      <c r="Z48" s="93">
        <v>10710800</v>
      </c>
      <c r="AA48" s="93">
        <v>10710800</v>
      </c>
    </row>
    <row r="49" spans="1:27" ht="15" customHeight="1" x14ac:dyDescent="0.25">
      <c r="A49" s="54" t="s">
        <v>206</v>
      </c>
      <c r="B49" s="55" t="s">
        <v>207</v>
      </c>
      <c r="C49" s="56" t="s">
        <v>179</v>
      </c>
      <c r="D49" s="54" t="s">
        <v>36</v>
      </c>
      <c r="E49" s="54" t="s">
        <v>484</v>
      </c>
      <c r="F49" s="54" t="s">
        <v>484</v>
      </c>
      <c r="G49" s="54" t="s">
        <v>42</v>
      </c>
      <c r="H49" s="54" t="s">
        <v>506</v>
      </c>
      <c r="I49" s="54"/>
      <c r="J49" s="54"/>
      <c r="K49" s="54"/>
      <c r="L49" s="54"/>
      <c r="M49" s="54" t="s">
        <v>37</v>
      </c>
      <c r="N49" s="94" t="s">
        <v>38</v>
      </c>
      <c r="O49" s="54" t="s">
        <v>39</v>
      </c>
      <c r="P49" s="55" t="s">
        <v>133</v>
      </c>
      <c r="Q49" s="93">
        <v>13256000</v>
      </c>
      <c r="R49" s="93">
        <v>0</v>
      </c>
      <c r="S49" s="93">
        <v>0</v>
      </c>
      <c r="T49" s="93">
        <v>13256000</v>
      </c>
      <c r="U49" s="93">
        <v>0</v>
      </c>
      <c r="V49" s="93">
        <v>7142600</v>
      </c>
      <c r="W49" s="93">
        <v>6113400</v>
      </c>
      <c r="X49" s="93">
        <v>7142600</v>
      </c>
      <c r="Y49" s="93">
        <v>7142600</v>
      </c>
      <c r="Z49" s="93">
        <v>7142600</v>
      </c>
      <c r="AA49" s="93">
        <v>7142600</v>
      </c>
    </row>
    <row r="50" spans="1:27" ht="15" customHeight="1" x14ac:dyDescent="0.25">
      <c r="A50" s="54" t="s">
        <v>206</v>
      </c>
      <c r="B50" s="55" t="s">
        <v>207</v>
      </c>
      <c r="C50" s="56" t="s">
        <v>180</v>
      </c>
      <c r="D50" s="54" t="s">
        <v>36</v>
      </c>
      <c r="E50" s="54" t="s">
        <v>484</v>
      </c>
      <c r="F50" s="54" t="s">
        <v>484</v>
      </c>
      <c r="G50" s="54" t="s">
        <v>552</v>
      </c>
      <c r="H50" s="54" t="s">
        <v>555</v>
      </c>
      <c r="I50" s="54" t="s">
        <v>555</v>
      </c>
      <c r="J50" s="54"/>
      <c r="K50" s="54"/>
      <c r="L50" s="54"/>
      <c r="M50" s="54" t="s">
        <v>37</v>
      </c>
      <c r="N50" s="94" t="s">
        <v>38</v>
      </c>
      <c r="O50" s="54" t="s">
        <v>39</v>
      </c>
      <c r="P50" s="55" t="s">
        <v>134</v>
      </c>
      <c r="Q50" s="93">
        <v>25325370</v>
      </c>
      <c r="R50" s="93">
        <v>0</v>
      </c>
      <c r="S50" s="93">
        <v>0</v>
      </c>
      <c r="T50" s="93">
        <v>25325370</v>
      </c>
      <c r="U50" s="93">
        <v>0</v>
      </c>
      <c r="V50" s="93">
        <v>7127100</v>
      </c>
      <c r="W50" s="93">
        <v>18198270</v>
      </c>
      <c r="X50" s="93">
        <v>7127100</v>
      </c>
      <c r="Y50" s="93">
        <v>7127100</v>
      </c>
      <c r="Z50" s="93">
        <v>7127100</v>
      </c>
      <c r="AA50" s="93">
        <v>7127100</v>
      </c>
    </row>
    <row r="51" spans="1:27" ht="15" customHeight="1" x14ac:dyDescent="0.25">
      <c r="A51" s="54" t="s">
        <v>206</v>
      </c>
      <c r="B51" s="55" t="s">
        <v>207</v>
      </c>
      <c r="C51" s="56" t="s">
        <v>182</v>
      </c>
      <c r="D51" s="54" t="s">
        <v>36</v>
      </c>
      <c r="E51" s="54" t="s">
        <v>484</v>
      </c>
      <c r="F51" s="54" t="s">
        <v>484</v>
      </c>
      <c r="G51" s="54" t="s">
        <v>552</v>
      </c>
      <c r="H51" s="54" t="s">
        <v>555</v>
      </c>
      <c r="I51" s="54" t="s">
        <v>485</v>
      </c>
      <c r="J51" s="54"/>
      <c r="K51" s="54"/>
      <c r="L51" s="54"/>
      <c r="M51" s="54" t="s">
        <v>37</v>
      </c>
      <c r="N51" s="94" t="s">
        <v>38</v>
      </c>
      <c r="O51" s="54" t="s">
        <v>39</v>
      </c>
      <c r="P51" s="55" t="s">
        <v>136</v>
      </c>
      <c r="Q51" s="93">
        <v>1934730</v>
      </c>
      <c r="R51" s="93">
        <v>0</v>
      </c>
      <c r="S51" s="93">
        <v>0</v>
      </c>
      <c r="T51" s="93">
        <v>1934730</v>
      </c>
      <c r="U51" s="93">
        <v>0</v>
      </c>
      <c r="V51" s="93">
        <v>540689</v>
      </c>
      <c r="W51" s="93">
        <v>1394041</v>
      </c>
      <c r="X51" s="93">
        <v>540689</v>
      </c>
      <c r="Y51" s="93">
        <v>540689</v>
      </c>
      <c r="Z51" s="93">
        <v>540689</v>
      </c>
      <c r="AA51" s="93">
        <v>540689</v>
      </c>
    </row>
    <row r="52" spans="1:27" ht="15" customHeight="1" x14ac:dyDescent="0.25">
      <c r="A52" s="54" t="s">
        <v>206</v>
      </c>
      <c r="B52" s="55" t="s">
        <v>207</v>
      </c>
      <c r="C52" s="56" t="s">
        <v>183</v>
      </c>
      <c r="D52" s="54" t="s">
        <v>36</v>
      </c>
      <c r="E52" s="54" t="s">
        <v>484</v>
      </c>
      <c r="F52" s="54" t="s">
        <v>484</v>
      </c>
      <c r="G52" s="54" t="s">
        <v>552</v>
      </c>
      <c r="H52" s="54" t="s">
        <v>556</v>
      </c>
      <c r="I52" s="54"/>
      <c r="J52" s="54"/>
      <c r="K52" s="54"/>
      <c r="L52" s="54"/>
      <c r="M52" s="54" t="s">
        <v>37</v>
      </c>
      <c r="N52" s="94" t="s">
        <v>38</v>
      </c>
      <c r="O52" s="54" t="s">
        <v>39</v>
      </c>
      <c r="P52" s="55" t="s">
        <v>137</v>
      </c>
      <c r="Q52" s="93">
        <v>16936290</v>
      </c>
      <c r="R52" s="93">
        <v>0</v>
      </c>
      <c r="S52" s="93">
        <v>0</v>
      </c>
      <c r="T52" s="93">
        <v>16936290</v>
      </c>
      <c r="U52" s="93">
        <v>0</v>
      </c>
      <c r="V52" s="93">
        <v>14129802</v>
      </c>
      <c r="W52" s="93">
        <v>2806488</v>
      </c>
      <c r="X52" s="93">
        <v>14129802</v>
      </c>
      <c r="Y52" s="93">
        <v>14129802</v>
      </c>
      <c r="Z52" s="93">
        <v>14129802</v>
      </c>
      <c r="AA52" s="93">
        <v>14129802</v>
      </c>
    </row>
    <row r="53" spans="1:27" ht="15" customHeight="1" x14ac:dyDescent="0.25">
      <c r="A53" s="54" t="s">
        <v>206</v>
      </c>
      <c r="B53" s="55" t="s">
        <v>207</v>
      </c>
      <c r="C53" s="56" t="s">
        <v>187</v>
      </c>
      <c r="D53" s="54" t="s">
        <v>36</v>
      </c>
      <c r="E53" s="54" t="s">
        <v>42</v>
      </c>
      <c r="F53" s="54" t="s">
        <v>42</v>
      </c>
      <c r="G53" s="54" t="s">
        <v>42</v>
      </c>
      <c r="H53" s="54" t="s">
        <v>496</v>
      </c>
      <c r="I53" s="54" t="s">
        <v>558</v>
      </c>
      <c r="J53" s="54"/>
      <c r="K53" s="54"/>
      <c r="L53" s="54"/>
      <c r="M53" s="54" t="s">
        <v>37</v>
      </c>
      <c r="N53" s="94" t="s">
        <v>38</v>
      </c>
      <c r="O53" s="54" t="s">
        <v>39</v>
      </c>
      <c r="P53" s="55" t="s">
        <v>141</v>
      </c>
      <c r="Q53" s="93">
        <v>420000</v>
      </c>
      <c r="R53" s="93">
        <v>78400</v>
      </c>
      <c r="S53" s="93">
        <v>0</v>
      </c>
      <c r="T53" s="93">
        <v>498400</v>
      </c>
      <c r="U53" s="93">
        <v>0</v>
      </c>
      <c r="V53" s="93">
        <v>498400</v>
      </c>
      <c r="W53" s="93">
        <v>0</v>
      </c>
      <c r="X53" s="93">
        <v>498400</v>
      </c>
      <c r="Y53" s="93">
        <v>498400</v>
      </c>
      <c r="Z53" s="93">
        <v>498400</v>
      </c>
      <c r="AA53" s="93">
        <v>498400</v>
      </c>
    </row>
    <row r="54" spans="1:27" ht="15" customHeight="1" x14ac:dyDescent="0.25">
      <c r="A54" s="54" t="s">
        <v>206</v>
      </c>
      <c r="B54" s="55" t="s">
        <v>207</v>
      </c>
      <c r="C54" s="56" t="s">
        <v>188</v>
      </c>
      <c r="D54" s="54" t="s">
        <v>36</v>
      </c>
      <c r="E54" s="54" t="s">
        <v>42</v>
      </c>
      <c r="F54" s="54" t="s">
        <v>42</v>
      </c>
      <c r="G54" s="54" t="s">
        <v>42</v>
      </c>
      <c r="H54" s="54" t="s">
        <v>496</v>
      </c>
      <c r="I54" s="54" t="s">
        <v>560</v>
      </c>
      <c r="J54" s="54"/>
      <c r="K54" s="54"/>
      <c r="L54" s="54"/>
      <c r="M54" s="54" t="s">
        <v>37</v>
      </c>
      <c r="N54" s="94" t="s">
        <v>38</v>
      </c>
      <c r="O54" s="54" t="s">
        <v>39</v>
      </c>
      <c r="P54" s="55" t="s">
        <v>142</v>
      </c>
      <c r="Q54" s="93">
        <v>92000000</v>
      </c>
      <c r="R54" s="93">
        <v>0</v>
      </c>
      <c r="S54" s="93">
        <v>0</v>
      </c>
      <c r="T54" s="93">
        <v>92000000</v>
      </c>
      <c r="U54" s="93">
        <v>0</v>
      </c>
      <c r="V54" s="93">
        <v>92000000</v>
      </c>
      <c r="W54" s="93">
        <v>0</v>
      </c>
      <c r="X54" s="93">
        <v>43717963</v>
      </c>
      <c r="Y54" s="93">
        <v>43717963</v>
      </c>
      <c r="Z54" s="93">
        <v>43717963</v>
      </c>
      <c r="AA54" s="93">
        <v>43717963</v>
      </c>
    </row>
    <row r="55" spans="1:27" ht="15" customHeight="1" x14ac:dyDescent="0.25">
      <c r="A55" s="54" t="s">
        <v>206</v>
      </c>
      <c r="B55" s="55" t="s">
        <v>207</v>
      </c>
      <c r="C55" s="56" t="s">
        <v>189</v>
      </c>
      <c r="D55" s="54" t="s">
        <v>36</v>
      </c>
      <c r="E55" s="54" t="s">
        <v>42</v>
      </c>
      <c r="F55" s="54" t="s">
        <v>42</v>
      </c>
      <c r="G55" s="54" t="s">
        <v>42</v>
      </c>
      <c r="H55" s="54" t="s">
        <v>506</v>
      </c>
      <c r="I55" s="54" t="s">
        <v>555</v>
      </c>
      <c r="J55" s="54"/>
      <c r="K55" s="54"/>
      <c r="L55" s="54"/>
      <c r="M55" s="54" t="s">
        <v>37</v>
      </c>
      <c r="N55" s="94" t="s">
        <v>38</v>
      </c>
      <c r="O55" s="54" t="s">
        <v>39</v>
      </c>
      <c r="P55" s="55" t="s">
        <v>143</v>
      </c>
      <c r="Q55" s="93">
        <v>69618645</v>
      </c>
      <c r="R55" s="93">
        <v>0</v>
      </c>
      <c r="S55" s="93">
        <v>69618645</v>
      </c>
      <c r="T55" s="93">
        <v>0</v>
      </c>
      <c r="U55" s="93">
        <v>0</v>
      </c>
      <c r="V55" s="93">
        <v>0</v>
      </c>
      <c r="W55" s="93">
        <v>0</v>
      </c>
      <c r="X55" s="93">
        <v>0</v>
      </c>
      <c r="Y55" s="93">
        <v>0</v>
      </c>
      <c r="Z55" s="93">
        <v>0</v>
      </c>
      <c r="AA55" s="93">
        <v>0</v>
      </c>
    </row>
    <row r="56" spans="1:27" ht="15" customHeight="1" x14ac:dyDescent="0.25">
      <c r="A56" s="54" t="s">
        <v>206</v>
      </c>
      <c r="B56" s="55" t="s">
        <v>207</v>
      </c>
      <c r="C56" s="56" t="s">
        <v>101</v>
      </c>
      <c r="D56" s="54" t="s">
        <v>36</v>
      </c>
      <c r="E56" s="54" t="s">
        <v>42</v>
      </c>
      <c r="F56" s="54" t="s">
        <v>42</v>
      </c>
      <c r="G56" s="54" t="s">
        <v>42</v>
      </c>
      <c r="H56" s="54" t="s">
        <v>506</v>
      </c>
      <c r="I56" s="54" t="s">
        <v>556</v>
      </c>
      <c r="J56" s="54"/>
      <c r="K56" s="54"/>
      <c r="L56" s="54"/>
      <c r="M56" s="54" t="s">
        <v>37</v>
      </c>
      <c r="N56" s="94" t="s">
        <v>38</v>
      </c>
      <c r="O56" s="54" t="s">
        <v>39</v>
      </c>
      <c r="P56" s="55" t="s">
        <v>144</v>
      </c>
      <c r="Q56" s="93">
        <v>69618645</v>
      </c>
      <c r="R56" s="93">
        <v>9336630</v>
      </c>
      <c r="S56" s="93">
        <v>0</v>
      </c>
      <c r="T56" s="93">
        <v>78955275</v>
      </c>
      <c r="U56" s="93">
        <v>0</v>
      </c>
      <c r="V56" s="93">
        <v>78955275</v>
      </c>
      <c r="W56" s="93">
        <v>0</v>
      </c>
      <c r="X56" s="93">
        <v>64234800</v>
      </c>
      <c r="Y56" s="93">
        <v>38808525</v>
      </c>
      <c r="Z56" s="93">
        <v>38808525</v>
      </c>
      <c r="AA56" s="93">
        <v>38808525</v>
      </c>
    </row>
    <row r="57" spans="1:27" ht="15" customHeight="1" x14ac:dyDescent="0.25">
      <c r="A57" s="54" t="s">
        <v>206</v>
      </c>
      <c r="B57" s="55" t="s">
        <v>207</v>
      </c>
      <c r="C57" s="56" t="s">
        <v>191</v>
      </c>
      <c r="D57" s="54" t="s">
        <v>36</v>
      </c>
      <c r="E57" s="54" t="s">
        <v>42</v>
      </c>
      <c r="F57" s="54" t="s">
        <v>42</v>
      </c>
      <c r="G57" s="54" t="s">
        <v>42</v>
      </c>
      <c r="H57" s="54" t="s">
        <v>491</v>
      </c>
      <c r="I57" s="54" t="s">
        <v>558</v>
      </c>
      <c r="J57" s="54"/>
      <c r="K57" s="54"/>
      <c r="L57" s="54"/>
      <c r="M57" s="54" t="s">
        <v>37</v>
      </c>
      <c r="N57" s="94" t="s">
        <v>38</v>
      </c>
      <c r="O57" s="54" t="s">
        <v>39</v>
      </c>
      <c r="P57" s="55" t="s">
        <v>146</v>
      </c>
      <c r="Q57" s="93">
        <v>9000000</v>
      </c>
      <c r="R57" s="93">
        <v>0</v>
      </c>
      <c r="S57" s="93">
        <v>0</v>
      </c>
      <c r="T57" s="93">
        <v>9000000</v>
      </c>
      <c r="U57" s="93">
        <v>0</v>
      </c>
      <c r="V57" s="93">
        <v>9000000</v>
      </c>
      <c r="W57" s="93">
        <v>0</v>
      </c>
      <c r="X57" s="93">
        <v>2536328</v>
      </c>
      <c r="Y57" s="93">
        <v>2536328</v>
      </c>
      <c r="Z57" s="93">
        <v>2536328</v>
      </c>
      <c r="AA57" s="93">
        <v>2536328</v>
      </c>
    </row>
    <row r="58" spans="1:27" ht="15" customHeight="1" x14ac:dyDescent="0.25">
      <c r="A58" s="54" t="s">
        <v>206</v>
      </c>
      <c r="B58" s="55" t="s">
        <v>207</v>
      </c>
      <c r="C58" s="56" t="s">
        <v>192</v>
      </c>
      <c r="D58" s="54" t="s">
        <v>36</v>
      </c>
      <c r="E58" s="54" t="s">
        <v>42</v>
      </c>
      <c r="F58" s="54" t="s">
        <v>42</v>
      </c>
      <c r="G58" s="54" t="s">
        <v>42</v>
      </c>
      <c r="H58" s="54" t="s">
        <v>560</v>
      </c>
      <c r="I58" s="54" t="s">
        <v>558</v>
      </c>
      <c r="J58" s="54"/>
      <c r="K58" s="54"/>
      <c r="L58" s="54"/>
      <c r="M58" s="54" t="s">
        <v>37</v>
      </c>
      <c r="N58" s="94" t="s">
        <v>38</v>
      </c>
      <c r="O58" s="54" t="s">
        <v>39</v>
      </c>
      <c r="P58" s="55" t="s">
        <v>147</v>
      </c>
      <c r="Q58" s="93">
        <v>3000000</v>
      </c>
      <c r="R58" s="93">
        <v>0</v>
      </c>
      <c r="S58" s="93">
        <v>0</v>
      </c>
      <c r="T58" s="93">
        <v>3000000</v>
      </c>
      <c r="U58" s="93">
        <v>0</v>
      </c>
      <c r="V58" s="93">
        <v>3000000</v>
      </c>
      <c r="W58" s="93">
        <v>0</v>
      </c>
      <c r="X58" s="93">
        <v>2349376</v>
      </c>
      <c r="Y58" s="93">
        <v>2349376</v>
      </c>
      <c r="Z58" s="93">
        <v>2349376</v>
      </c>
      <c r="AA58" s="93">
        <v>2349376</v>
      </c>
    </row>
    <row r="59" spans="1:27" ht="15" customHeight="1" x14ac:dyDescent="0.25">
      <c r="A59" s="54" t="s">
        <v>206</v>
      </c>
      <c r="B59" s="55" t="s">
        <v>207</v>
      </c>
      <c r="C59" s="56" t="s">
        <v>193</v>
      </c>
      <c r="D59" s="54" t="s">
        <v>36</v>
      </c>
      <c r="E59" s="54" t="s">
        <v>42</v>
      </c>
      <c r="F59" s="54" t="s">
        <v>42</v>
      </c>
      <c r="G59" s="54" t="s">
        <v>42</v>
      </c>
      <c r="H59" s="54" t="s">
        <v>561</v>
      </c>
      <c r="I59" s="54"/>
      <c r="J59" s="54"/>
      <c r="K59" s="54"/>
      <c r="L59" s="54"/>
      <c r="M59" s="54" t="s">
        <v>37</v>
      </c>
      <c r="N59" s="94" t="s">
        <v>38</v>
      </c>
      <c r="O59" s="54" t="s">
        <v>39</v>
      </c>
      <c r="P59" s="55" t="s">
        <v>148</v>
      </c>
      <c r="Q59" s="93">
        <v>0</v>
      </c>
      <c r="R59" s="93">
        <v>1542943</v>
      </c>
      <c r="S59" s="93">
        <v>0</v>
      </c>
      <c r="T59" s="93">
        <v>1542943</v>
      </c>
      <c r="U59" s="93">
        <v>0</v>
      </c>
      <c r="V59" s="93">
        <v>1542943</v>
      </c>
      <c r="W59" s="93">
        <v>0</v>
      </c>
      <c r="X59" s="93">
        <v>1542943</v>
      </c>
      <c r="Y59" s="93">
        <v>1542943</v>
      </c>
      <c r="Z59" s="93">
        <v>1542943</v>
      </c>
      <c r="AA59" s="93">
        <v>1542943</v>
      </c>
    </row>
    <row r="60" spans="1:27" ht="15" customHeight="1" x14ac:dyDescent="0.25">
      <c r="A60" s="54" t="s">
        <v>206</v>
      </c>
      <c r="B60" s="55" t="s">
        <v>207</v>
      </c>
      <c r="C60" s="56" t="s">
        <v>194</v>
      </c>
      <c r="D60" s="54" t="s">
        <v>36</v>
      </c>
      <c r="E60" s="54" t="s">
        <v>552</v>
      </c>
      <c r="F60" s="54" t="s">
        <v>553</v>
      </c>
      <c r="G60" s="54" t="s">
        <v>42</v>
      </c>
      <c r="H60" s="54" t="s">
        <v>554</v>
      </c>
      <c r="I60" s="54" t="s">
        <v>555</v>
      </c>
      <c r="J60" s="54"/>
      <c r="K60" s="54"/>
      <c r="L60" s="54"/>
      <c r="M60" s="54" t="s">
        <v>37</v>
      </c>
      <c r="N60" s="94" t="s">
        <v>38</v>
      </c>
      <c r="O60" s="54" t="s">
        <v>39</v>
      </c>
      <c r="P60" s="55" t="s">
        <v>149</v>
      </c>
      <c r="Q60" s="93">
        <v>0</v>
      </c>
      <c r="R60" s="93">
        <v>1249553</v>
      </c>
      <c r="S60" s="93">
        <v>0</v>
      </c>
      <c r="T60" s="93">
        <v>1249553</v>
      </c>
      <c r="U60" s="93">
        <v>0</v>
      </c>
      <c r="V60" s="93">
        <v>1249553</v>
      </c>
      <c r="W60" s="93">
        <v>0</v>
      </c>
      <c r="X60" s="93">
        <v>1249553</v>
      </c>
      <c r="Y60" s="93">
        <v>1249553</v>
      </c>
      <c r="Z60" s="93">
        <v>1249553</v>
      </c>
      <c r="AA60" s="93">
        <v>1249553</v>
      </c>
    </row>
    <row r="61" spans="1:27" ht="15" customHeight="1" x14ac:dyDescent="0.25">
      <c r="A61" s="54" t="s">
        <v>206</v>
      </c>
      <c r="B61" s="55" t="s">
        <v>207</v>
      </c>
      <c r="C61" s="56" t="s">
        <v>196</v>
      </c>
      <c r="D61" s="54" t="s">
        <v>36</v>
      </c>
      <c r="E61" s="54" t="s">
        <v>557</v>
      </c>
      <c r="F61" s="54" t="s">
        <v>484</v>
      </c>
      <c r="G61" s="54" t="s">
        <v>42</v>
      </c>
      <c r="H61" s="54" t="s">
        <v>555</v>
      </c>
      <c r="I61" s="54"/>
      <c r="J61" s="54"/>
      <c r="K61" s="54"/>
      <c r="L61" s="54"/>
      <c r="M61" s="54" t="s">
        <v>37</v>
      </c>
      <c r="N61" s="94" t="s">
        <v>38</v>
      </c>
      <c r="O61" s="54" t="s">
        <v>39</v>
      </c>
      <c r="P61" s="55" t="s">
        <v>151</v>
      </c>
      <c r="Q61" s="93">
        <v>0</v>
      </c>
      <c r="R61" s="93">
        <v>52388004</v>
      </c>
      <c r="S61" s="93">
        <v>0</v>
      </c>
      <c r="T61" s="93">
        <v>52388004</v>
      </c>
      <c r="U61" s="93">
        <v>0</v>
      </c>
      <c r="V61" s="93">
        <v>52388004</v>
      </c>
      <c r="W61" s="93">
        <v>0</v>
      </c>
      <c r="X61" s="93">
        <v>52388004</v>
      </c>
      <c r="Y61" s="93">
        <v>52388004</v>
      </c>
      <c r="Z61" s="93">
        <v>52388004</v>
      </c>
      <c r="AA61" s="93">
        <v>52388004</v>
      </c>
    </row>
    <row r="62" spans="1:27" ht="15" customHeight="1" x14ac:dyDescent="0.25">
      <c r="A62" s="54" t="s">
        <v>206</v>
      </c>
      <c r="B62" s="55" t="s">
        <v>207</v>
      </c>
      <c r="C62" s="56" t="s">
        <v>197</v>
      </c>
      <c r="D62" s="54" t="s">
        <v>36</v>
      </c>
      <c r="E62" s="54" t="s">
        <v>557</v>
      </c>
      <c r="F62" s="54" t="s">
        <v>484</v>
      </c>
      <c r="G62" s="54" t="s">
        <v>42</v>
      </c>
      <c r="H62" s="54" t="s">
        <v>485</v>
      </c>
      <c r="I62" s="54"/>
      <c r="J62" s="54"/>
      <c r="K62" s="54"/>
      <c r="L62" s="54"/>
      <c r="M62" s="54" t="s">
        <v>48</v>
      </c>
      <c r="N62" s="94" t="s">
        <v>49</v>
      </c>
      <c r="O62" s="54" t="s">
        <v>39</v>
      </c>
      <c r="P62" s="55" t="s">
        <v>152</v>
      </c>
      <c r="Q62" s="93">
        <v>0</v>
      </c>
      <c r="R62" s="93">
        <v>6164000</v>
      </c>
      <c r="S62" s="93">
        <v>0</v>
      </c>
      <c r="T62" s="93">
        <v>6164000</v>
      </c>
      <c r="U62" s="93">
        <v>0</v>
      </c>
      <c r="V62" s="93">
        <v>6164000</v>
      </c>
      <c r="W62" s="93">
        <v>0</v>
      </c>
      <c r="X62" s="93">
        <v>6164000</v>
      </c>
      <c r="Y62" s="93">
        <v>6164000</v>
      </c>
      <c r="Z62" s="93">
        <v>6164000</v>
      </c>
      <c r="AA62" s="93">
        <v>6164000</v>
      </c>
    </row>
    <row r="63" spans="1:27" ht="15" customHeight="1" x14ac:dyDescent="0.25">
      <c r="A63" s="54" t="s">
        <v>206</v>
      </c>
      <c r="B63" s="55" t="s">
        <v>207</v>
      </c>
      <c r="C63" s="56" t="s">
        <v>199</v>
      </c>
      <c r="D63" s="54" t="s">
        <v>61</v>
      </c>
      <c r="E63" s="54" t="s">
        <v>74</v>
      </c>
      <c r="F63" s="54" t="s">
        <v>63</v>
      </c>
      <c r="G63" s="54" t="s">
        <v>71</v>
      </c>
      <c r="H63" s="54" t="s">
        <v>153</v>
      </c>
      <c r="I63" s="54" t="s">
        <v>156</v>
      </c>
      <c r="J63" s="54" t="s">
        <v>42</v>
      </c>
      <c r="K63" s="54"/>
      <c r="L63" s="54"/>
      <c r="M63" s="54" t="s">
        <v>37</v>
      </c>
      <c r="N63" s="94" t="s">
        <v>38</v>
      </c>
      <c r="O63" s="54" t="s">
        <v>39</v>
      </c>
      <c r="P63" s="55" t="s">
        <v>157</v>
      </c>
      <c r="Q63" s="93">
        <v>0</v>
      </c>
      <c r="R63" s="93">
        <v>197618350</v>
      </c>
      <c r="S63" s="93">
        <v>0</v>
      </c>
      <c r="T63" s="93">
        <v>197618350</v>
      </c>
      <c r="U63" s="93">
        <v>0</v>
      </c>
      <c r="V63" s="93">
        <v>197613444</v>
      </c>
      <c r="W63" s="93">
        <v>4906</v>
      </c>
      <c r="X63" s="93">
        <v>197613444</v>
      </c>
      <c r="Y63" s="93">
        <v>67190384</v>
      </c>
      <c r="Z63" s="93">
        <v>67190384</v>
      </c>
      <c r="AA63" s="93">
        <v>67190384</v>
      </c>
    </row>
    <row r="64" spans="1:27" ht="15" customHeight="1" x14ac:dyDescent="0.25">
      <c r="A64" s="54" t="s">
        <v>206</v>
      </c>
      <c r="B64" s="55" t="s">
        <v>207</v>
      </c>
      <c r="C64" s="56" t="s">
        <v>199</v>
      </c>
      <c r="D64" s="54" t="s">
        <v>61</v>
      </c>
      <c r="E64" s="54" t="s">
        <v>74</v>
      </c>
      <c r="F64" s="54" t="s">
        <v>63</v>
      </c>
      <c r="G64" s="54" t="s">
        <v>71</v>
      </c>
      <c r="H64" s="54" t="s">
        <v>153</v>
      </c>
      <c r="I64" s="54" t="s">
        <v>156</v>
      </c>
      <c r="J64" s="54" t="s">
        <v>42</v>
      </c>
      <c r="K64" s="54"/>
      <c r="L64" s="54"/>
      <c r="M64" s="54" t="s">
        <v>37</v>
      </c>
      <c r="N64" s="94" t="s">
        <v>76</v>
      </c>
      <c r="O64" s="54" t="s">
        <v>39</v>
      </c>
      <c r="P64" s="55" t="s">
        <v>157</v>
      </c>
      <c r="Q64" s="93">
        <v>0</v>
      </c>
      <c r="R64" s="93">
        <v>81801264</v>
      </c>
      <c r="S64" s="93">
        <v>0</v>
      </c>
      <c r="T64" s="93">
        <v>81801264</v>
      </c>
      <c r="U64" s="93">
        <v>0</v>
      </c>
      <c r="V64" s="93">
        <v>81801264</v>
      </c>
      <c r="W64" s="93">
        <v>0</v>
      </c>
      <c r="X64" s="93">
        <v>63547930</v>
      </c>
      <c r="Y64" s="93">
        <v>16772557</v>
      </c>
      <c r="Z64" s="93">
        <v>16772557</v>
      </c>
      <c r="AA64" s="93">
        <v>16772557</v>
      </c>
    </row>
    <row r="65" spans="1:27" ht="15" customHeight="1" x14ac:dyDescent="0.25">
      <c r="A65" s="54" t="s">
        <v>206</v>
      </c>
      <c r="B65" s="55" t="s">
        <v>207</v>
      </c>
      <c r="C65" s="56" t="s">
        <v>200</v>
      </c>
      <c r="D65" s="54" t="s">
        <v>61</v>
      </c>
      <c r="E65" s="54" t="s">
        <v>74</v>
      </c>
      <c r="F65" s="54" t="s">
        <v>63</v>
      </c>
      <c r="G65" s="54" t="s">
        <v>71</v>
      </c>
      <c r="H65" s="54" t="s">
        <v>153</v>
      </c>
      <c r="I65" s="54" t="s">
        <v>158</v>
      </c>
      <c r="J65" s="54" t="s">
        <v>42</v>
      </c>
      <c r="K65" s="54"/>
      <c r="L65" s="54"/>
      <c r="M65" s="54" t="s">
        <v>48</v>
      </c>
      <c r="N65" s="94" t="s">
        <v>49</v>
      </c>
      <c r="O65" s="54" t="s">
        <v>39</v>
      </c>
      <c r="P65" s="55" t="s">
        <v>159</v>
      </c>
      <c r="Q65" s="93">
        <v>0</v>
      </c>
      <c r="R65" s="93">
        <v>2000000</v>
      </c>
      <c r="S65" s="93">
        <v>0</v>
      </c>
      <c r="T65" s="93">
        <v>2000000</v>
      </c>
      <c r="U65" s="93">
        <v>0</v>
      </c>
      <c r="V65" s="93">
        <v>2000000</v>
      </c>
      <c r="W65" s="93">
        <v>0</v>
      </c>
      <c r="X65" s="93">
        <v>0</v>
      </c>
      <c r="Y65" s="93">
        <v>0</v>
      </c>
      <c r="Z65" s="93">
        <v>0</v>
      </c>
      <c r="AA65" s="93">
        <v>0</v>
      </c>
    </row>
    <row r="66" spans="1:27" ht="15" customHeight="1" x14ac:dyDescent="0.25">
      <c r="A66" s="54" t="s">
        <v>206</v>
      </c>
      <c r="B66" s="55" t="s">
        <v>207</v>
      </c>
      <c r="C66" s="56" t="s">
        <v>201</v>
      </c>
      <c r="D66" s="54" t="s">
        <v>61</v>
      </c>
      <c r="E66" s="54" t="s">
        <v>82</v>
      </c>
      <c r="F66" s="54" t="s">
        <v>63</v>
      </c>
      <c r="G66" s="54" t="s">
        <v>83</v>
      </c>
      <c r="H66" s="54" t="s">
        <v>153</v>
      </c>
      <c r="I66" s="54" t="s">
        <v>160</v>
      </c>
      <c r="J66" s="54" t="s">
        <v>42</v>
      </c>
      <c r="K66" s="54"/>
      <c r="L66" s="54"/>
      <c r="M66" s="54" t="s">
        <v>48</v>
      </c>
      <c r="N66" s="94" t="s">
        <v>49</v>
      </c>
      <c r="O66" s="54" t="s">
        <v>39</v>
      </c>
      <c r="P66" s="55" t="s">
        <v>161</v>
      </c>
      <c r="Q66" s="93">
        <v>0</v>
      </c>
      <c r="R66" s="93">
        <v>24269760</v>
      </c>
      <c r="S66" s="93">
        <v>0</v>
      </c>
      <c r="T66" s="93">
        <v>24269760</v>
      </c>
      <c r="U66" s="93">
        <v>0</v>
      </c>
      <c r="V66" s="93">
        <v>24269760</v>
      </c>
      <c r="W66" s="93">
        <v>0</v>
      </c>
      <c r="X66" s="93">
        <v>24269760</v>
      </c>
      <c r="Y66" s="93">
        <v>2629224</v>
      </c>
      <c r="Z66" s="93">
        <v>2629224</v>
      </c>
      <c r="AA66" s="93">
        <v>2629224</v>
      </c>
    </row>
    <row r="67" spans="1:27" ht="15" customHeight="1" x14ac:dyDescent="0.25">
      <c r="A67" s="54" t="s">
        <v>206</v>
      </c>
      <c r="B67" s="55" t="s">
        <v>207</v>
      </c>
      <c r="C67" s="56" t="s">
        <v>202</v>
      </c>
      <c r="D67" s="54" t="s">
        <v>61</v>
      </c>
      <c r="E67" s="54" t="s">
        <v>82</v>
      </c>
      <c r="F67" s="54" t="s">
        <v>63</v>
      </c>
      <c r="G67" s="54" t="s">
        <v>86</v>
      </c>
      <c r="H67" s="54" t="s">
        <v>153</v>
      </c>
      <c r="I67" s="54" t="s">
        <v>162</v>
      </c>
      <c r="J67" s="54" t="s">
        <v>42</v>
      </c>
      <c r="K67" s="54"/>
      <c r="L67" s="54"/>
      <c r="M67" s="54" t="s">
        <v>37</v>
      </c>
      <c r="N67" s="94" t="s">
        <v>38</v>
      </c>
      <c r="O67" s="54" t="s">
        <v>39</v>
      </c>
      <c r="P67" s="55" t="s">
        <v>163</v>
      </c>
      <c r="Q67" s="93">
        <v>0</v>
      </c>
      <c r="R67" s="93">
        <v>13424263</v>
      </c>
      <c r="S67" s="93">
        <v>0</v>
      </c>
      <c r="T67" s="93">
        <v>13424263</v>
      </c>
      <c r="U67" s="93">
        <v>0</v>
      </c>
      <c r="V67" s="93">
        <v>0</v>
      </c>
      <c r="W67" s="93">
        <v>13424263</v>
      </c>
      <c r="X67" s="93">
        <v>0</v>
      </c>
      <c r="Y67" s="93">
        <v>0</v>
      </c>
      <c r="Z67" s="93">
        <v>0</v>
      </c>
      <c r="AA67" s="93">
        <v>0</v>
      </c>
    </row>
    <row r="68" spans="1:27" ht="15" customHeight="1" x14ac:dyDescent="0.25">
      <c r="A68" s="54" t="s">
        <v>208</v>
      </c>
      <c r="B68" s="55" t="s">
        <v>209</v>
      </c>
      <c r="C68" s="56" t="s">
        <v>166</v>
      </c>
      <c r="D68" s="54" t="s">
        <v>36</v>
      </c>
      <c r="E68" s="54" t="s">
        <v>484</v>
      </c>
      <c r="F68" s="54" t="s">
        <v>484</v>
      </c>
      <c r="G68" s="54" t="s">
        <v>484</v>
      </c>
      <c r="H68" s="54" t="s">
        <v>555</v>
      </c>
      <c r="I68" s="54" t="s">
        <v>555</v>
      </c>
      <c r="J68" s="54"/>
      <c r="K68" s="54"/>
      <c r="L68" s="54"/>
      <c r="M68" s="54" t="s">
        <v>37</v>
      </c>
      <c r="N68" s="94" t="s">
        <v>38</v>
      </c>
      <c r="O68" s="54" t="s">
        <v>39</v>
      </c>
      <c r="P68" s="55" t="s">
        <v>120</v>
      </c>
      <c r="Q68" s="93">
        <v>854889000</v>
      </c>
      <c r="R68" s="93">
        <v>0</v>
      </c>
      <c r="S68" s="93">
        <v>0</v>
      </c>
      <c r="T68" s="93">
        <v>854889000</v>
      </c>
      <c r="U68" s="93">
        <v>0</v>
      </c>
      <c r="V68" s="93">
        <v>446756406</v>
      </c>
      <c r="W68" s="93">
        <v>408132594</v>
      </c>
      <c r="X68" s="93">
        <v>446756406</v>
      </c>
      <c r="Y68" s="93">
        <v>446756406</v>
      </c>
      <c r="Z68" s="93">
        <v>446756406</v>
      </c>
      <c r="AA68" s="93">
        <v>446756406</v>
      </c>
    </row>
    <row r="69" spans="1:27" ht="15" customHeight="1" x14ac:dyDescent="0.25">
      <c r="A69" s="54" t="s">
        <v>208</v>
      </c>
      <c r="B69" s="55" t="s">
        <v>209</v>
      </c>
      <c r="C69" s="56" t="s">
        <v>168</v>
      </c>
      <c r="D69" s="54" t="s">
        <v>36</v>
      </c>
      <c r="E69" s="54" t="s">
        <v>484</v>
      </c>
      <c r="F69" s="54" t="s">
        <v>484</v>
      </c>
      <c r="G69" s="54" t="s">
        <v>484</v>
      </c>
      <c r="H69" s="54" t="s">
        <v>555</v>
      </c>
      <c r="I69" s="54" t="s">
        <v>558</v>
      </c>
      <c r="J69" s="54"/>
      <c r="K69" s="54"/>
      <c r="L69" s="54"/>
      <c r="M69" s="54" t="s">
        <v>37</v>
      </c>
      <c r="N69" s="94" t="s">
        <v>38</v>
      </c>
      <c r="O69" s="54" t="s">
        <v>39</v>
      </c>
      <c r="P69" s="55" t="s">
        <v>122</v>
      </c>
      <c r="Q69" s="93">
        <v>20943000</v>
      </c>
      <c r="R69" s="93">
        <v>0</v>
      </c>
      <c r="S69" s="93">
        <v>0</v>
      </c>
      <c r="T69" s="93">
        <v>20943000</v>
      </c>
      <c r="U69" s="93">
        <v>0</v>
      </c>
      <c r="V69" s="93">
        <v>10858985</v>
      </c>
      <c r="W69" s="93">
        <v>10084015</v>
      </c>
      <c r="X69" s="93">
        <v>10858985</v>
      </c>
      <c r="Y69" s="93">
        <v>10858985</v>
      </c>
      <c r="Z69" s="93">
        <v>10858985</v>
      </c>
      <c r="AA69" s="93">
        <v>10858985</v>
      </c>
    </row>
    <row r="70" spans="1:27" ht="15" customHeight="1" x14ac:dyDescent="0.25">
      <c r="A70" s="54" t="s">
        <v>208</v>
      </c>
      <c r="B70" s="55" t="s">
        <v>209</v>
      </c>
      <c r="C70" s="56" t="s">
        <v>169</v>
      </c>
      <c r="D70" s="54" t="s">
        <v>36</v>
      </c>
      <c r="E70" s="54" t="s">
        <v>484</v>
      </c>
      <c r="F70" s="54" t="s">
        <v>484</v>
      </c>
      <c r="G70" s="54" t="s">
        <v>484</v>
      </c>
      <c r="H70" s="54" t="s">
        <v>555</v>
      </c>
      <c r="I70" s="54" t="s">
        <v>559</v>
      </c>
      <c r="J70" s="54"/>
      <c r="K70" s="54"/>
      <c r="L70" s="54"/>
      <c r="M70" s="54" t="s">
        <v>37</v>
      </c>
      <c r="N70" s="94" t="s">
        <v>38</v>
      </c>
      <c r="O70" s="54" t="s">
        <v>39</v>
      </c>
      <c r="P70" s="55" t="s">
        <v>123</v>
      </c>
      <c r="Q70" s="93">
        <v>30527000</v>
      </c>
      <c r="R70" s="93">
        <v>0</v>
      </c>
      <c r="S70" s="93">
        <v>0</v>
      </c>
      <c r="T70" s="93">
        <v>30527000</v>
      </c>
      <c r="U70" s="93">
        <v>0</v>
      </c>
      <c r="V70" s="93">
        <v>16895483</v>
      </c>
      <c r="W70" s="93">
        <v>13631517</v>
      </c>
      <c r="X70" s="93">
        <v>16895483</v>
      </c>
      <c r="Y70" s="93">
        <v>16895483</v>
      </c>
      <c r="Z70" s="93">
        <v>16895483</v>
      </c>
      <c r="AA70" s="93">
        <v>16895483</v>
      </c>
    </row>
    <row r="71" spans="1:27" ht="15" customHeight="1" x14ac:dyDescent="0.25">
      <c r="A71" s="54" t="s">
        <v>208</v>
      </c>
      <c r="B71" s="55" t="s">
        <v>209</v>
      </c>
      <c r="C71" s="56" t="s">
        <v>170</v>
      </c>
      <c r="D71" s="54" t="s">
        <v>36</v>
      </c>
      <c r="E71" s="54" t="s">
        <v>484</v>
      </c>
      <c r="F71" s="54" t="s">
        <v>484</v>
      </c>
      <c r="G71" s="54" t="s">
        <v>484</v>
      </c>
      <c r="H71" s="54" t="s">
        <v>555</v>
      </c>
      <c r="I71" s="54" t="s">
        <v>496</v>
      </c>
      <c r="J71" s="54"/>
      <c r="K71" s="54"/>
      <c r="L71" s="54"/>
      <c r="M71" s="54" t="s">
        <v>37</v>
      </c>
      <c r="N71" s="94" t="s">
        <v>38</v>
      </c>
      <c r="O71" s="54" t="s">
        <v>39</v>
      </c>
      <c r="P71" s="55" t="s">
        <v>124</v>
      </c>
      <c r="Q71" s="93">
        <v>82110000</v>
      </c>
      <c r="R71" s="93">
        <v>7762418</v>
      </c>
      <c r="S71" s="93">
        <v>0</v>
      </c>
      <c r="T71" s="93">
        <v>89872418</v>
      </c>
      <c r="U71" s="93">
        <v>0</v>
      </c>
      <c r="V71" s="93">
        <v>89872416</v>
      </c>
      <c r="W71" s="93">
        <v>2</v>
      </c>
      <c r="X71" s="93">
        <v>89872416</v>
      </c>
      <c r="Y71" s="93">
        <v>89872416</v>
      </c>
      <c r="Z71" s="93">
        <v>89872416</v>
      </c>
      <c r="AA71" s="93">
        <v>89872416</v>
      </c>
    </row>
    <row r="72" spans="1:27" ht="15" customHeight="1" x14ac:dyDescent="0.25">
      <c r="A72" s="54" t="s">
        <v>208</v>
      </c>
      <c r="B72" s="55" t="s">
        <v>209</v>
      </c>
      <c r="C72" s="56" t="s">
        <v>171</v>
      </c>
      <c r="D72" s="54" t="s">
        <v>36</v>
      </c>
      <c r="E72" s="54" t="s">
        <v>484</v>
      </c>
      <c r="F72" s="54" t="s">
        <v>484</v>
      </c>
      <c r="G72" s="54" t="s">
        <v>484</v>
      </c>
      <c r="H72" s="54" t="s">
        <v>555</v>
      </c>
      <c r="I72" s="54" t="s">
        <v>506</v>
      </c>
      <c r="J72" s="54"/>
      <c r="K72" s="54"/>
      <c r="L72" s="54"/>
      <c r="M72" s="54" t="s">
        <v>37</v>
      </c>
      <c r="N72" s="94" t="s">
        <v>38</v>
      </c>
      <c r="O72" s="54" t="s">
        <v>39</v>
      </c>
      <c r="P72" s="55" t="s">
        <v>125</v>
      </c>
      <c r="Q72" s="93">
        <v>32592000</v>
      </c>
      <c r="R72" s="93">
        <v>0</v>
      </c>
      <c r="S72" s="93">
        <v>0</v>
      </c>
      <c r="T72" s="93">
        <v>32592000</v>
      </c>
      <c r="U72" s="93">
        <v>0</v>
      </c>
      <c r="V72" s="93">
        <v>19162806</v>
      </c>
      <c r="W72" s="93">
        <v>13429194</v>
      </c>
      <c r="X72" s="93">
        <v>19162806</v>
      </c>
      <c r="Y72" s="93">
        <v>19162806</v>
      </c>
      <c r="Z72" s="93">
        <v>19162806</v>
      </c>
      <c r="AA72" s="93">
        <v>19162806</v>
      </c>
    </row>
    <row r="73" spans="1:27" ht="15" customHeight="1" x14ac:dyDescent="0.25">
      <c r="A73" s="54" t="s">
        <v>208</v>
      </c>
      <c r="B73" s="55" t="s">
        <v>209</v>
      </c>
      <c r="C73" s="56" t="s">
        <v>172</v>
      </c>
      <c r="D73" s="54" t="s">
        <v>36</v>
      </c>
      <c r="E73" s="54" t="s">
        <v>484</v>
      </c>
      <c r="F73" s="54" t="s">
        <v>484</v>
      </c>
      <c r="G73" s="54" t="s">
        <v>484</v>
      </c>
      <c r="H73" s="54" t="s">
        <v>555</v>
      </c>
      <c r="I73" s="54" t="s">
        <v>560</v>
      </c>
      <c r="J73" s="54"/>
      <c r="K73" s="54"/>
      <c r="L73" s="54"/>
      <c r="M73" s="54" t="s">
        <v>37</v>
      </c>
      <c r="N73" s="94" t="s">
        <v>38</v>
      </c>
      <c r="O73" s="54" t="s">
        <v>39</v>
      </c>
      <c r="P73" s="55" t="s">
        <v>126</v>
      </c>
      <c r="Q73" s="93">
        <v>107650000</v>
      </c>
      <c r="R73" s="93">
        <v>0</v>
      </c>
      <c r="S73" s="93">
        <v>0</v>
      </c>
      <c r="T73" s="93">
        <v>107650000</v>
      </c>
      <c r="U73" s="93">
        <v>0</v>
      </c>
      <c r="V73" s="93">
        <v>0</v>
      </c>
      <c r="W73" s="93">
        <v>107650000</v>
      </c>
      <c r="X73" s="93">
        <v>0</v>
      </c>
      <c r="Y73" s="93">
        <v>0</v>
      </c>
      <c r="Z73" s="93">
        <v>0</v>
      </c>
      <c r="AA73" s="93">
        <v>0</v>
      </c>
    </row>
    <row r="74" spans="1:27" ht="15" customHeight="1" x14ac:dyDescent="0.25">
      <c r="A74" s="54" t="s">
        <v>208</v>
      </c>
      <c r="B74" s="55" t="s">
        <v>209</v>
      </c>
      <c r="C74" s="56" t="s">
        <v>173</v>
      </c>
      <c r="D74" s="54" t="s">
        <v>36</v>
      </c>
      <c r="E74" s="54" t="s">
        <v>484</v>
      </c>
      <c r="F74" s="54" t="s">
        <v>484</v>
      </c>
      <c r="G74" s="54" t="s">
        <v>484</v>
      </c>
      <c r="H74" s="54" t="s">
        <v>555</v>
      </c>
      <c r="I74" s="54" t="s">
        <v>561</v>
      </c>
      <c r="J74" s="54"/>
      <c r="K74" s="54"/>
      <c r="L74" s="54"/>
      <c r="M74" s="54" t="s">
        <v>37</v>
      </c>
      <c r="N74" s="94" t="s">
        <v>38</v>
      </c>
      <c r="O74" s="54" t="s">
        <v>39</v>
      </c>
      <c r="P74" s="55" t="s">
        <v>127</v>
      </c>
      <c r="Q74" s="93">
        <v>46409000</v>
      </c>
      <c r="R74" s="93">
        <v>0</v>
      </c>
      <c r="S74" s="93">
        <v>0</v>
      </c>
      <c r="T74" s="93">
        <v>46409000</v>
      </c>
      <c r="U74" s="93">
        <v>0</v>
      </c>
      <c r="V74" s="93">
        <v>31212280</v>
      </c>
      <c r="W74" s="93">
        <v>15196720</v>
      </c>
      <c r="X74" s="93">
        <v>31212280</v>
      </c>
      <c r="Y74" s="93">
        <v>31212280</v>
      </c>
      <c r="Z74" s="93">
        <v>31212280</v>
      </c>
      <c r="AA74" s="93">
        <v>31212280</v>
      </c>
    </row>
    <row r="75" spans="1:27" ht="15" customHeight="1" x14ac:dyDescent="0.25">
      <c r="A75" s="54" t="s">
        <v>208</v>
      </c>
      <c r="B75" s="55" t="s">
        <v>209</v>
      </c>
      <c r="C75" s="56" t="s">
        <v>174</v>
      </c>
      <c r="D75" s="54" t="s">
        <v>36</v>
      </c>
      <c r="E75" s="54" t="s">
        <v>484</v>
      </c>
      <c r="F75" s="54" t="s">
        <v>484</v>
      </c>
      <c r="G75" s="54" t="s">
        <v>42</v>
      </c>
      <c r="H75" s="54" t="s">
        <v>555</v>
      </c>
      <c r="I75" s="54"/>
      <c r="J75" s="54"/>
      <c r="K75" s="54"/>
      <c r="L75" s="54"/>
      <c r="M75" s="54" t="s">
        <v>37</v>
      </c>
      <c r="N75" s="94" t="s">
        <v>38</v>
      </c>
      <c r="O75" s="54" t="s">
        <v>39</v>
      </c>
      <c r="P75" s="55" t="s">
        <v>128</v>
      </c>
      <c r="Q75" s="93">
        <v>111547000</v>
      </c>
      <c r="R75" s="93">
        <v>0</v>
      </c>
      <c r="S75" s="93">
        <v>0</v>
      </c>
      <c r="T75" s="93">
        <v>111547000</v>
      </c>
      <c r="U75" s="93">
        <v>0</v>
      </c>
      <c r="V75" s="93">
        <v>52004035</v>
      </c>
      <c r="W75" s="93">
        <v>59542965</v>
      </c>
      <c r="X75" s="93">
        <v>52004035</v>
      </c>
      <c r="Y75" s="93">
        <v>52004035</v>
      </c>
      <c r="Z75" s="93">
        <v>52004035</v>
      </c>
      <c r="AA75" s="93">
        <v>52004035</v>
      </c>
    </row>
    <row r="76" spans="1:27" ht="15" customHeight="1" x14ac:dyDescent="0.25">
      <c r="A76" s="54" t="s">
        <v>208</v>
      </c>
      <c r="B76" s="55" t="s">
        <v>209</v>
      </c>
      <c r="C76" s="56" t="s">
        <v>175</v>
      </c>
      <c r="D76" s="54" t="s">
        <v>36</v>
      </c>
      <c r="E76" s="54" t="s">
        <v>484</v>
      </c>
      <c r="F76" s="54" t="s">
        <v>484</v>
      </c>
      <c r="G76" s="54" t="s">
        <v>42</v>
      </c>
      <c r="H76" s="54" t="s">
        <v>556</v>
      </c>
      <c r="I76" s="54"/>
      <c r="J76" s="54"/>
      <c r="K76" s="54"/>
      <c r="L76" s="54"/>
      <c r="M76" s="54" t="s">
        <v>37</v>
      </c>
      <c r="N76" s="94" t="s">
        <v>38</v>
      </c>
      <c r="O76" s="54" t="s">
        <v>39</v>
      </c>
      <c r="P76" s="55" t="s">
        <v>129</v>
      </c>
      <c r="Q76" s="93">
        <v>79013000</v>
      </c>
      <c r="R76" s="93">
        <v>0</v>
      </c>
      <c r="S76" s="93">
        <v>0</v>
      </c>
      <c r="T76" s="93">
        <v>79013000</v>
      </c>
      <c r="U76" s="93">
        <v>0</v>
      </c>
      <c r="V76" s="93">
        <v>42849865</v>
      </c>
      <c r="W76" s="93">
        <v>36163135</v>
      </c>
      <c r="X76" s="93">
        <v>42849865</v>
      </c>
      <c r="Y76" s="93">
        <v>42849865</v>
      </c>
      <c r="Z76" s="93">
        <v>42849865</v>
      </c>
      <c r="AA76" s="93">
        <v>42849865</v>
      </c>
    </row>
    <row r="77" spans="1:27" ht="15" customHeight="1" x14ac:dyDescent="0.25">
      <c r="A77" s="54" t="s">
        <v>208</v>
      </c>
      <c r="B77" s="55" t="s">
        <v>209</v>
      </c>
      <c r="C77" s="56" t="s">
        <v>176</v>
      </c>
      <c r="D77" s="54" t="s">
        <v>36</v>
      </c>
      <c r="E77" s="54" t="s">
        <v>484</v>
      </c>
      <c r="F77" s="54" t="s">
        <v>484</v>
      </c>
      <c r="G77" s="54" t="s">
        <v>42</v>
      </c>
      <c r="H77" s="54" t="s">
        <v>558</v>
      </c>
      <c r="I77" s="54"/>
      <c r="J77" s="54"/>
      <c r="K77" s="54"/>
      <c r="L77" s="54"/>
      <c r="M77" s="54" t="s">
        <v>37</v>
      </c>
      <c r="N77" s="94" t="s">
        <v>38</v>
      </c>
      <c r="O77" s="54" t="s">
        <v>39</v>
      </c>
      <c r="P77" s="55" t="s">
        <v>130</v>
      </c>
      <c r="Q77" s="93">
        <v>49240000</v>
      </c>
      <c r="R77" s="93">
        <v>0</v>
      </c>
      <c r="S77" s="93">
        <v>0</v>
      </c>
      <c r="T77" s="93">
        <v>49240000</v>
      </c>
      <c r="U77" s="93">
        <v>0</v>
      </c>
      <c r="V77" s="93">
        <v>26113800</v>
      </c>
      <c r="W77" s="93">
        <v>23126200</v>
      </c>
      <c r="X77" s="93">
        <v>26113800</v>
      </c>
      <c r="Y77" s="93">
        <v>26113800</v>
      </c>
      <c r="Z77" s="93">
        <v>26113800</v>
      </c>
      <c r="AA77" s="93">
        <v>26113800</v>
      </c>
    </row>
    <row r="78" spans="1:27" ht="15" customHeight="1" x14ac:dyDescent="0.25">
      <c r="A78" s="54" t="s">
        <v>208</v>
      </c>
      <c r="B78" s="55" t="s">
        <v>209</v>
      </c>
      <c r="C78" s="56" t="s">
        <v>177</v>
      </c>
      <c r="D78" s="54" t="s">
        <v>36</v>
      </c>
      <c r="E78" s="54" t="s">
        <v>484</v>
      </c>
      <c r="F78" s="54" t="s">
        <v>484</v>
      </c>
      <c r="G78" s="54" t="s">
        <v>42</v>
      </c>
      <c r="H78" s="54" t="s">
        <v>559</v>
      </c>
      <c r="I78" s="54"/>
      <c r="J78" s="54"/>
      <c r="K78" s="54"/>
      <c r="L78" s="54"/>
      <c r="M78" s="54" t="s">
        <v>37</v>
      </c>
      <c r="N78" s="94" t="s">
        <v>38</v>
      </c>
      <c r="O78" s="54" t="s">
        <v>39</v>
      </c>
      <c r="P78" s="55" t="s">
        <v>131</v>
      </c>
      <c r="Q78" s="93">
        <v>13304000</v>
      </c>
      <c r="R78" s="93">
        <v>0</v>
      </c>
      <c r="S78" s="93">
        <v>0</v>
      </c>
      <c r="T78" s="93">
        <v>13304000</v>
      </c>
      <c r="U78" s="93">
        <v>0</v>
      </c>
      <c r="V78" s="93">
        <v>7741600</v>
      </c>
      <c r="W78" s="93">
        <v>5562400</v>
      </c>
      <c r="X78" s="93">
        <v>7741600</v>
      </c>
      <c r="Y78" s="93">
        <v>7741600</v>
      </c>
      <c r="Z78" s="93">
        <v>7741600</v>
      </c>
      <c r="AA78" s="93">
        <v>7741600</v>
      </c>
    </row>
    <row r="79" spans="1:27" ht="15" customHeight="1" x14ac:dyDescent="0.25">
      <c r="A79" s="54" t="s">
        <v>208</v>
      </c>
      <c r="B79" s="55" t="s">
        <v>209</v>
      </c>
      <c r="C79" s="56" t="s">
        <v>178</v>
      </c>
      <c r="D79" s="54" t="s">
        <v>36</v>
      </c>
      <c r="E79" s="54" t="s">
        <v>484</v>
      </c>
      <c r="F79" s="54" t="s">
        <v>484</v>
      </c>
      <c r="G79" s="54" t="s">
        <v>42</v>
      </c>
      <c r="H79" s="54" t="s">
        <v>496</v>
      </c>
      <c r="I79" s="54"/>
      <c r="J79" s="54"/>
      <c r="K79" s="54"/>
      <c r="L79" s="54"/>
      <c r="M79" s="54" t="s">
        <v>37</v>
      </c>
      <c r="N79" s="94" t="s">
        <v>38</v>
      </c>
      <c r="O79" s="54" t="s">
        <v>39</v>
      </c>
      <c r="P79" s="55" t="s">
        <v>132</v>
      </c>
      <c r="Q79" s="93">
        <v>36937000</v>
      </c>
      <c r="R79" s="93">
        <v>0</v>
      </c>
      <c r="S79" s="93">
        <v>0</v>
      </c>
      <c r="T79" s="93">
        <v>36937000</v>
      </c>
      <c r="U79" s="93">
        <v>0</v>
      </c>
      <c r="V79" s="93">
        <v>19590700</v>
      </c>
      <c r="W79" s="93">
        <v>17346300</v>
      </c>
      <c r="X79" s="93">
        <v>19590700</v>
      </c>
      <c r="Y79" s="93">
        <v>19590700</v>
      </c>
      <c r="Z79" s="93">
        <v>19590700</v>
      </c>
      <c r="AA79" s="93">
        <v>19590700</v>
      </c>
    </row>
    <row r="80" spans="1:27" ht="15" customHeight="1" x14ac:dyDescent="0.25">
      <c r="A80" s="54" t="s">
        <v>208</v>
      </c>
      <c r="B80" s="55" t="s">
        <v>209</v>
      </c>
      <c r="C80" s="56" t="s">
        <v>179</v>
      </c>
      <c r="D80" s="54" t="s">
        <v>36</v>
      </c>
      <c r="E80" s="54" t="s">
        <v>484</v>
      </c>
      <c r="F80" s="54" t="s">
        <v>484</v>
      </c>
      <c r="G80" s="54" t="s">
        <v>42</v>
      </c>
      <c r="H80" s="54" t="s">
        <v>506</v>
      </c>
      <c r="I80" s="54"/>
      <c r="J80" s="54"/>
      <c r="K80" s="54"/>
      <c r="L80" s="54"/>
      <c r="M80" s="54" t="s">
        <v>37</v>
      </c>
      <c r="N80" s="94" t="s">
        <v>38</v>
      </c>
      <c r="O80" s="54" t="s">
        <v>39</v>
      </c>
      <c r="P80" s="55" t="s">
        <v>133</v>
      </c>
      <c r="Q80" s="93">
        <v>24630000</v>
      </c>
      <c r="R80" s="93">
        <v>0</v>
      </c>
      <c r="S80" s="93">
        <v>0</v>
      </c>
      <c r="T80" s="93">
        <v>24630000</v>
      </c>
      <c r="U80" s="93">
        <v>0</v>
      </c>
      <c r="V80" s="93">
        <v>13063000</v>
      </c>
      <c r="W80" s="93">
        <v>11567000</v>
      </c>
      <c r="X80" s="93">
        <v>13063000</v>
      </c>
      <c r="Y80" s="93">
        <v>13063000</v>
      </c>
      <c r="Z80" s="93">
        <v>13063000</v>
      </c>
      <c r="AA80" s="93">
        <v>13063000</v>
      </c>
    </row>
    <row r="81" spans="1:27" ht="15" customHeight="1" x14ac:dyDescent="0.25">
      <c r="A81" s="54" t="s">
        <v>208</v>
      </c>
      <c r="B81" s="55" t="s">
        <v>209</v>
      </c>
      <c r="C81" s="56" t="s">
        <v>180</v>
      </c>
      <c r="D81" s="54" t="s">
        <v>36</v>
      </c>
      <c r="E81" s="54" t="s">
        <v>484</v>
      </c>
      <c r="F81" s="54" t="s">
        <v>484</v>
      </c>
      <c r="G81" s="54" t="s">
        <v>552</v>
      </c>
      <c r="H81" s="54" t="s">
        <v>555</v>
      </c>
      <c r="I81" s="54" t="s">
        <v>555</v>
      </c>
      <c r="J81" s="54"/>
      <c r="K81" s="54"/>
      <c r="L81" s="54"/>
      <c r="M81" s="54" t="s">
        <v>37</v>
      </c>
      <c r="N81" s="94" t="s">
        <v>38</v>
      </c>
      <c r="O81" s="54" t="s">
        <v>39</v>
      </c>
      <c r="P81" s="55" t="s">
        <v>134</v>
      </c>
      <c r="Q81" s="93">
        <v>25045650</v>
      </c>
      <c r="R81" s="93">
        <v>11020723</v>
      </c>
      <c r="S81" s="93">
        <v>0</v>
      </c>
      <c r="T81" s="93">
        <v>36066373</v>
      </c>
      <c r="U81" s="93">
        <v>0</v>
      </c>
      <c r="V81" s="93">
        <v>33994339</v>
      </c>
      <c r="W81" s="93">
        <v>2072034</v>
      </c>
      <c r="X81" s="93">
        <v>33994339</v>
      </c>
      <c r="Y81" s="93">
        <v>33994339</v>
      </c>
      <c r="Z81" s="93">
        <v>33994339</v>
      </c>
      <c r="AA81" s="93">
        <v>33994339</v>
      </c>
    </row>
    <row r="82" spans="1:27" ht="15" customHeight="1" x14ac:dyDescent="0.25">
      <c r="A82" s="54" t="s">
        <v>208</v>
      </c>
      <c r="B82" s="55" t="s">
        <v>209</v>
      </c>
      <c r="C82" s="56" t="s">
        <v>182</v>
      </c>
      <c r="D82" s="54" t="s">
        <v>36</v>
      </c>
      <c r="E82" s="54" t="s">
        <v>484</v>
      </c>
      <c r="F82" s="54" t="s">
        <v>484</v>
      </c>
      <c r="G82" s="54" t="s">
        <v>552</v>
      </c>
      <c r="H82" s="54" t="s">
        <v>555</v>
      </c>
      <c r="I82" s="54" t="s">
        <v>485</v>
      </c>
      <c r="J82" s="54"/>
      <c r="K82" s="54"/>
      <c r="L82" s="54"/>
      <c r="M82" s="54" t="s">
        <v>37</v>
      </c>
      <c r="N82" s="94" t="s">
        <v>38</v>
      </c>
      <c r="O82" s="54" t="s">
        <v>39</v>
      </c>
      <c r="P82" s="55" t="s">
        <v>136</v>
      </c>
      <c r="Q82" s="93">
        <v>2324700</v>
      </c>
      <c r="R82" s="93">
        <v>712064</v>
      </c>
      <c r="S82" s="93">
        <v>0</v>
      </c>
      <c r="T82" s="93">
        <v>3036764</v>
      </c>
      <c r="U82" s="93">
        <v>0</v>
      </c>
      <c r="V82" s="93">
        <v>2401001</v>
      </c>
      <c r="W82" s="93">
        <v>635763</v>
      </c>
      <c r="X82" s="93">
        <v>2401001</v>
      </c>
      <c r="Y82" s="93">
        <v>2401001</v>
      </c>
      <c r="Z82" s="93">
        <v>2401001</v>
      </c>
      <c r="AA82" s="93">
        <v>2401001</v>
      </c>
    </row>
    <row r="83" spans="1:27" ht="15" customHeight="1" x14ac:dyDescent="0.25">
      <c r="A83" s="54" t="s">
        <v>208</v>
      </c>
      <c r="B83" s="55" t="s">
        <v>209</v>
      </c>
      <c r="C83" s="56" t="s">
        <v>183</v>
      </c>
      <c r="D83" s="54" t="s">
        <v>36</v>
      </c>
      <c r="E83" s="54" t="s">
        <v>484</v>
      </c>
      <c r="F83" s="54" t="s">
        <v>484</v>
      </c>
      <c r="G83" s="54" t="s">
        <v>552</v>
      </c>
      <c r="H83" s="54" t="s">
        <v>556</v>
      </c>
      <c r="I83" s="54"/>
      <c r="J83" s="54"/>
      <c r="K83" s="54"/>
      <c r="L83" s="54"/>
      <c r="M83" s="54" t="s">
        <v>37</v>
      </c>
      <c r="N83" s="94" t="s">
        <v>38</v>
      </c>
      <c r="O83" s="54" t="s">
        <v>39</v>
      </c>
      <c r="P83" s="55" t="s">
        <v>137</v>
      </c>
      <c r="Q83" s="93">
        <v>16936290</v>
      </c>
      <c r="R83" s="93">
        <v>0</v>
      </c>
      <c r="S83" s="93">
        <v>0</v>
      </c>
      <c r="T83" s="93">
        <v>16936290</v>
      </c>
      <c r="U83" s="93">
        <v>0</v>
      </c>
      <c r="V83" s="93">
        <v>14129802</v>
      </c>
      <c r="W83" s="93">
        <v>2806488</v>
      </c>
      <c r="X83" s="93">
        <v>14129802</v>
      </c>
      <c r="Y83" s="93">
        <v>14129802</v>
      </c>
      <c r="Z83" s="93">
        <v>14129802</v>
      </c>
      <c r="AA83" s="93">
        <v>14129802</v>
      </c>
    </row>
    <row r="84" spans="1:27" ht="15" customHeight="1" x14ac:dyDescent="0.25">
      <c r="A84" s="54" t="s">
        <v>208</v>
      </c>
      <c r="B84" s="55" t="s">
        <v>209</v>
      </c>
      <c r="C84" s="56" t="s">
        <v>186</v>
      </c>
      <c r="D84" s="54" t="s">
        <v>36</v>
      </c>
      <c r="E84" s="54" t="s">
        <v>42</v>
      </c>
      <c r="F84" s="54" t="s">
        <v>42</v>
      </c>
      <c r="G84" s="54" t="s">
        <v>484</v>
      </c>
      <c r="H84" s="54" t="s">
        <v>485</v>
      </c>
      <c r="I84" s="54" t="s">
        <v>485</v>
      </c>
      <c r="J84" s="54"/>
      <c r="K84" s="54"/>
      <c r="L84" s="54"/>
      <c r="M84" s="54" t="s">
        <v>37</v>
      </c>
      <c r="N84" s="94" t="s">
        <v>38</v>
      </c>
      <c r="O84" s="54" t="s">
        <v>39</v>
      </c>
      <c r="P84" s="55" t="s">
        <v>140</v>
      </c>
      <c r="Q84" s="93">
        <v>0</v>
      </c>
      <c r="R84" s="93">
        <v>900000</v>
      </c>
      <c r="S84" s="93">
        <v>0</v>
      </c>
      <c r="T84" s="93">
        <v>900000</v>
      </c>
      <c r="U84" s="93">
        <v>0</v>
      </c>
      <c r="V84" s="93">
        <v>900000</v>
      </c>
      <c r="W84" s="93">
        <v>0</v>
      </c>
      <c r="X84" s="93">
        <v>900000</v>
      </c>
      <c r="Y84" s="93">
        <v>0</v>
      </c>
      <c r="Z84" s="93">
        <v>0</v>
      </c>
      <c r="AA84" s="93">
        <v>0</v>
      </c>
    </row>
    <row r="85" spans="1:27" ht="15" customHeight="1" x14ac:dyDescent="0.25">
      <c r="A85" s="54" t="s">
        <v>208</v>
      </c>
      <c r="B85" s="55" t="s">
        <v>209</v>
      </c>
      <c r="C85" s="56" t="s">
        <v>187</v>
      </c>
      <c r="D85" s="54" t="s">
        <v>36</v>
      </c>
      <c r="E85" s="54" t="s">
        <v>42</v>
      </c>
      <c r="F85" s="54" t="s">
        <v>42</v>
      </c>
      <c r="G85" s="54" t="s">
        <v>42</v>
      </c>
      <c r="H85" s="54" t="s">
        <v>496</v>
      </c>
      <c r="I85" s="54" t="s">
        <v>558</v>
      </c>
      <c r="J85" s="54"/>
      <c r="K85" s="54"/>
      <c r="L85" s="54"/>
      <c r="M85" s="54" t="s">
        <v>37</v>
      </c>
      <c r="N85" s="94" t="s">
        <v>38</v>
      </c>
      <c r="O85" s="54" t="s">
        <v>39</v>
      </c>
      <c r="P85" s="55" t="s">
        <v>141</v>
      </c>
      <c r="Q85" s="93">
        <v>300000</v>
      </c>
      <c r="R85" s="93">
        <v>50000</v>
      </c>
      <c r="S85" s="93">
        <v>0</v>
      </c>
      <c r="T85" s="93">
        <v>350000</v>
      </c>
      <c r="U85" s="93">
        <v>0</v>
      </c>
      <c r="V85" s="93">
        <v>350000</v>
      </c>
      <c r="W85" s="93">
        <v>0</v>
      </c>
      <c r="X85" s="93">
        <v>150000</v>
      </c>
      <c r="Y85" s="93">
        <v>150000</v>
      </c>
      <c r="Z85" s="93">
        <v>150000</v>
      </c>
      <c r="AA85" s="93">
        <v>150000</v>
      </c>
    </row>
    <row r="86" spans="1:27" ht="15" customHeight="1" x14ac:dyDescent="0.25">
      <c r="A86" s="54" t="s">
        <v>208</v>
      </c>
      <c r="B86" s="55" t="s">
        <v>209</v>
      </c>
      <c r="C86" s="56" t="s">
        <v>187</v>
      </c>
      <c r="D86" s="54" t="s">
        <v>36</v>
      </c>
      <c r="E86" s="54" t="s">
        <v>42</v>
      </c>
      <c r="F86" s="54" t="s">
        <v>42</v>
      </c>
      <c r="G86" s="54" t="s">
        <v>42</v>
      </c>
      <c r="H86" s="54" t="s">
        <v>496</v>
      </c>
      <c r="I86" s="54" t="s">
        <v>558</v>
      </c>
      <c r="J86" s="54"/>
      <c r="K86" s="54"/>
      <c r="L86" s="54"/>
      <c r="M86" s="54" t="s">
        <v>48</v>
      </c>
      <c r="N86" s="94" t="s">
        <v>49</v>
      </c>
      <c r="O86" s="54" t="s">
        <v>39</v>
      </c>
      <c r="P86" s="55" t="s">
        <v>141</v>
      </c>
      <c r="Q86" s="93">
        <v>0</v>
      </c>
      <c r="R86" s="93">
        <v>1450000</v>
      </c>
      <c r="S86" s="93">
        <v>0</v>
      </c>
      <c r="T86" s="93">
        <v>1450000</v>
      </c>
      <c r="U86" s="93">
        <v>0</v>
      </c>
      <c r="V86" s="93">
        <v>1450000</v>
      </c>
      <c r="W86" s="93">
        <v>0</v>
      </c>
      <c r="X86" s="93">
        <v>50000</v>
      </c>
      <c r="Y86" s="93">
        <v>50000</v>
      </c>
      <c r="Z86" s="93">
        <v>50000</v>
      </c>
      <c r="AA86" s="93">
        <v>50000</v>
      </c>
    </row>
    <row r="87" spans="1:27" ht="15" customHeight="1" x14ac:dyDescent="0.25">
      <c r="A87" s="54" t="s">
        <v>208</v>
      </c>
      <c r="B87" s="55" t="s">
        <v>209</v>
      </c>
      <c r="C87" s="56" t="s">
        <v>188</v>
      </c>
      <c r="D87" s="54" t="s">
        <v>36</v>
      </c>
      <c r="E87" s="54" t="s">
        <v>42</v>
      </c>
      <c r="F87" s="54" t="s">
        <v>42</v>
      </c>
      <c r="G87" s="54" t="s">
        <v>42</v>
      </c>
      <c r="H87" s="54" t="s">
        <v>496</v>
      </c>
      <c r="I87" s="54" t="s">
        <v>560</v>
      </c>
      <c r="J87" s="54"/>
      <c r="K87" s="54"/>
      <c r="L87" s="54"/>
      <c r="M87" s="54" t="s">
        <v>37</v>
      </c>
      <c r="N87" s="94" t="s">
        <v>38</v>
      </c>
      <c r="O87" s="54" t="s">
        <v>39</v>
      </c>
      <c r="P87" s="55" t="s">
        <v>142</v>
      </c>
      <c r="Q87" s="93">
        <v>19000000</v>
      </c>
      <c r="R87" s="93">
        <v>0</v>
      </c>
      <c r="S87" s="93">
        <v>0</v>
      </c>
      <c r="T87" s="93">
        <v>19000000</v>
      </c>
      <c r="U87" s="93">
        <v>0</v>
      </c>
      <c r="V87" s="93">
        <v>19000000</v>
      </c>
      <c r="W87" s="93">
        <v>0</v>
      </c>
      <c r="X87" s="93">
        <v>9025006</v>
      </c>
      <c r="Y87" s="93">
        <v>9025006</v>
      </c>
      <c r="Z87" s="93">
        <v>9025006</v>
      </c>
      <c r="AA87" s="93">
        <v>9025006</v>
      </c>
    </row>
    <row r="88" spans="1:27" ht="15" customHeight="1" x14ac:dyDescent="0.25">
      <c r="A88" s="54" t="s">
        <v>208</v>
      </c>
      <c r="B88" s="55" t="s">
        <v>209</v>
      </c>
      <c r="C88" s="56" t="s">
        <v>189</v>
      </c>
      <c r="D88" s="54" t="s">
        <v>36</v>
      </c>
      <c r="E88" s="54" t="s">
        <v>42</v>
      </c>
      <c r="F88" s="54" t="s">
        <v>42</v>
      </c>
      <c r="G88" s="54" t="s">
        <v>42</v>
      </c>
      <c r="H88" s="54" t="s">
        <v>506</v>
      </c>
      <c r="I88" s="54" t="s">
        <v>555</v>
      </c>
      <c r="J88" s="54"/>
      <c r="K88" s="54"/>
      <c r="L88" s="54"/>
      <c r="M88" s="54" t="s">
        <v>37</v>
      </c>
      <c r="N88" s="94" t="s">
        <v>38</v>
      </c>
      <c r="O88" s="54" t="s">
        <v>39</v>
      </c>
      <c r="P88" s="55" t="s">
        <v>143</v>
      </c>
      <c r="Q88" s="93">
        <v>4030000</v>
      </c>
      <c r="R88" s="93">
        <v>0</v>
      </c>
      <c r="S88" s="93">
        <v>4030000</v>
      </c>
      <c r="T88" s="93">
        <v>0</v>
      </c>
      <c r="U88" s="93">
        <v>0</v>
      </c>
      <c r="V88" s="93">
        <v>0</v>
      </c>
      <c r="W88" s="93">
        <v>0</v>
      </c>
      <c r="X88" s="93">
        <v>0</v>
      </c>
      <c r="Y88" s="93">
        <v>0</v>
      </c>
      <c r="Z88" s="93">
        <v>0</v>
      </c>
      <c r="AA88" s="93">
        <v>0</v>
      </c>
    </row>
    <row r="89" spans="1:27" ht="15" customHeight="1" x14ac:dyDescent="0.25">
      <c r="A89" s="54" t="s">
        <v>208</v>
      </c>
      <c r="B89" s="55" t="s">
        <v>209</v>
      </c>
      <c r="C89" s="56" t="s">
        <v>101</v>
      </c>
      <c r="D89" s="54" t="s">
        <v>36</v>
      </c>
      <c r="E89" s="54" t="s">
        <v>42</v>
      </c>
      <c r="F89" s="54" t="s">
        <v>42</v>
      </c>
      <c r="G89" s="54" t="s">
        <v>42</v>
      </c>
      <c r="H89" s="54" t="s">
        <v>506</v>
      </c>
      <c r="I89" s="54" t="s">
        <v>556</v>
      </c>
      <c r="J89" s="54"/>
      <c r="K89" s="54"/>
      <c r="L89" s="54"/>
      <c r="M89" s="54" t="s">
        <v>37</v>
      </c>
      <c r="N89" s="94" t="s">
        <v>38</v>
      </c>
      <c r="O89" s="54" t="s">
        <v>39</v>
      </c>
      <c r="P89" s="55" t="s">
        <v>144</v>
      </c>
      <c r="Q89" s="93">
        <v>4030000</v>
      </c>
      <c r="R89" s="93">
        <v>111357</v>
      </c>
      <c r="S89" s="93">
        <v>0</v>
      </c>
      <c r="T89" s="93">
        <v>4141357</v>
      </c>
      <c r="U89" s="93">
        <v>0</v>
      </c>
      <c r="V89" s="93">
        <v>4141357</v>
      </c>
      <c r="W89" s="93">
        <v>0</v>
      </c>
      <c r="X89" s="93">
        <v>4030000</v>
      </c>
      <c r="Y89" s="93">
        <v>0</v>
      </c>
      <c r="Z89" s="93">
        <v>0</v>
      </c>
      <c r="AA89" s="93">
        <v>0</v>
      </c>
    </row>
    <row r="90" spans="1:27" ht="15" customHeight="1" x14ac:dyDescent="0.25">
      <c r="A90" s="54" t="s">
        <v>208</v>
      </c>
      <c r="B90" s="55" t="s">
        <v>209</v>
      </c>
      <c r="C90" s="56" t="s">
        <v>101</v>
      </c>
      <c r="D90" s="54" t="s">
        <v>36</v>
      </c>
      <c r="E90" s="54" t="s">
        <v>42</v>
      </c>
      <c r="F90" s="54" t="s">
        <v>42</v>
      </c>
      <c r="G90" s="54" t="s">
        <v>42</v>
      </c>
      <c r="H90" s="54" t="s">
        <v>506</v>
      </c>
      <c r="I90" s="54" t="s">
        <v>556</v>
      </c>
      <c r="J90" s="54"/>
      <c r="K90" s="54"/>
      <c r="L90" s="54"/>
      <c r="M90" s="54" t="s">
        <v>48</v>
      </c>
      <c r="N90" s="94" t="s">
        <v>49</v>
      </c>
      <c r="O90" s="54" t="s">
        <v>39</v>
      </c>
      <c r="P90" s="55" t="s">
        <v>144</v>
      </c>
      <c r="Q90" s="93">
        <v>0</v>
      </c>
      <c r="R90" s="93">
        <v>40579870</v>
      </c>
      <c r="S90" s="93">
        <v>0</v>
      </c>
      <c r="T90" s="93">
        <v>40579870</v>
      </c>
      <c r="U90" s="93">
        <v>0</v>
      </c>
      <c r="V90" s="93">
        <v>40579870</v>
      </c>
      <c r="W90" s="93">
        <v>0</v>
      </c>
      <c r="X90" s="93">
        <v>40579870</v>
      </c>
      <c r="Y90" s="93">
        <v>12038688</v>
      </c>
      <c r="Z90" s="93">
        <v>12038688</v>
      </c>
      <c r="AA90" s="93">
        <v>12038688</v>
      </c>
    </row>
    <row r="91" spans="1:27" ht="15" customHeight="1" x14ac:dyDescent="0.25">
      <c r="A91" s="54" t="s">
        <v>208</v>
      </c>
      <c r="B91" s="55" t="s">
        <v>209</v>
      </c>
      <c r="C91" s="56" t="s">
        <v>191</v>
      </c>
      <c r="D91" s="54" t="s">
        <v>36</v>
      </c>
      <c r="E91" s="54" t="s">
        <v>42</v>
      </c>
      <c r="F91" s="54" t="s">
        <v>42</v>
      </c>
      <c r="G91" s="54" t="s">
        <v>42</v>
      </c>
      <c r="H91" s="54" t="s">
        <v>491</v>
      </c>
      <c r="I91" s="54" t="s">
        <v>558</v>
      </c>
      <c r="J91" s="54"/>
      <c r="K91" s="54"/>
      <c r="L91" s="54"/>
      <c r="M91" s="54" t="s">
        <v>37</v>
      </c>
      <c r="N91" s="94" t="s">
        <v>38</v>
      </c>
      <c r="O91" s="54" t="s">
        <v>39</v>
      </c>
      <c r="P91" s="55" t="s">
        <v>146</v>
      </c>
      <c r="Q91" s="93">
        <v>4000000</v>
      </c>
      <c r="R91" s="93">
        <v>0</v>
      </c>
      <c r="S91" s="93">
        <v>0</v>
      </c>
      <c r="T91" s="93">
        <v>4000000</v>
      </c>
      <c r="U91" s="93">
        <v>0</v>
      </c>
      <c r="V91" s="93">
        <v>4000000</v>
      </c>
      <c r="W91" s="93">
        <v>0</v>
      </c>
      <c r="X91" s="93">
        <v>1568228</v>
      </c>
      <c r="Y91" s="93">
        <v>1568228</v>
      </c>
      <c r="Z91" s="93">
        <v>1568228</v>
      </c>
      <c r="AA91" s="93">
        <v>1568228</v>
      </c>
    </row>
    <row r="92" spans="1:27" ht="15" customHeight="1" x14ac:dyDescent="0.25">
      <c r="A92" s="54" t="s">
        <v>208</v>
      </c>
      <c r="B92" s="55" t="s">
        <v>209</v>
      </c>
      <c r="C92" s="56" t="s">
        <v>192</v>
      </c>
      <c r="D92" s="54" t="s">
        <v>36</v>
      </c>
      <c r="E92" s="54" t="s">
        <v>42</v>
      </c>
      <c r="F92" s="54" t="s">
        <v>42</v>
      </c>
      <c r="G92" s="54" t="s">
        <v>42</v>
      </c>
      <c r="H92" s="54" t="s">
        <v>560</v>
      </c>
      <c r="I92" s="54" t="s">
        <v>558</v>
      </c>
      <c r="J92" s="54"/>
      <c r="K92" s="54"/>
      <c r="L92" s="54"/>
      <c r="M92" s="54" t="s">
        <v>37</v>
      </c>
      <c r="N92" s="94" t="s">
        <v>38</v>
      </c>
      <c r="O92" s="54" t="s">
        <v>39</v>
      </c>
      <c r="P92" s="55" t="s">
        <v>147</v>
      </c>
      <c r="Q92" s="93">
        <v>1700000</v>
      </c>
      <c r="R92" s="93">
        <v>0</v>
      </c>
      <c r="S92" s="93">
        <v>0</v>
      </c>
      <c r="T92" s="93">
        <v>1700000</v>
      </c>
      <c r="U92" s="93">
        <v>0</v>
      </c>
      <c r="V92" s="93">
        <v>1700000</v>
      </c>
      <c r="W92" s="93">
        <v>0</v>
      </c>
      <c r="X92" s="93">
        <v>907410</v>
      </c>
      <c r="Y92" s="93">
        <v>907410</v>
      </c>
      <c r="Z92" s="93">
        <v>907410</v>
      </c>
      <c r="AA92" s="93">
        <v>907410</v>
      </c>
    </row>
    <row r="93" spans="1:27" ht="15" customHeight="1" x14ac:dyDescent="0.25">
      <c r="A93" s="54" t="s">
        <v>208</v>
      </c>
      <c r="B93" s="55" t="s">
        <v>209</v>
      </c>
      <c r="C93" s="56" t="s">
        <v>193</v>
      </c>
      <c r="D93" s="54" t="s">
        <v>36</v>
      </c>
      <c r="E93" s="54" t="s">
        <v>42</v>
      </c>
      <c r="F93" s="54" t="s">
        <v>42</v>
      </c>
      <c r="G93" s="54" t="s">
        <v>42</v>
      </c>
      <c r="H93" s="54" t="s">
        <v>561</v>
      </c>
      <c r="I93" s="54"/>
      <c r="J93" s="54"/>
      <c r="K93" s="54"/>
      <c r="L93" s="54"/>
      <c r="M93" s="54" t="s">
        <v>37</v>
      </c>
      <c r="N93" s="94" t="s">
        <v>38</v>
      </c>
      <c r="O93" s="54" t="s">
        <v>39</v>
      </c>
      <c r="P93" s="55" t="s">
        <v>148</v>
      </c>
      <c r="Q93" s="93">
        <v>0</v>
      </c>
      <c r="R93" s="93">
        <v>258320</v>
      </c>
      <c r="S93" s="93">
        <v>0</v>
      </c>
      <c r="T93" s="93">
        <v>258320</v>
      </c>
      <c r="U93" s="93">
        <v>0</v>
      </c>
      <c r="V93" s="93">
        <v>258320</v>
      </c>
      <c r="W93" s="93">
        <v>0</v>
      </c>
      <c r="X93" s="93">
        <v>258320</v>
      </c>
      <c r="Y93" s="93">
        <v>258320</v>
      </c>
      <c r="Z93" s="93">
        <v>258320</v>
      </c>
      <c r="AA93" s="93">
        <v>258320</v>
      </c>
    </row>
    <row r="94" spans="1:27" ht="15" customHeight="1" x14ac:dyDescent="0.25">
      <c r="A94" s="54" t="s">
        <v>208</v>
      </c>
      <c r="B94" s="55" t="s">
        <v>209</v>
      </c>
      <c r="C94" s="56" t="s">
        <v>194</v>
      </c>
      <c r="D94" s="54" t="s">
        <v>36</v>
      </c>
      <c r="E94" s="54" t="s">
        <v>552</v>
      </c>
      <c r="F94" s="54" t="s">
        <v>553</v>
      </c>
      <c r="G94" s="54" t="s">
        <v>42</v>
      </c>
      <c r="H94" s="54" t="s">
        <v>554</v>
      </c>
      <c r="I94" s="54" t="s">
        <v>555</v>
      </c>
      <c r="J94" s="54"/>
      <c r="K94" s="54"/>
      <c r="L94" s="54"/>
      <c r="M94" s="54" t="s">
        <v>37</v>
      </c>
      <c r="N94" s="94" t="s">
        <v>38</v>
      </c>
      <c r="O94" s="54" t="s">
        <v>39</v>
      </c>
      <c r="P94" s="55" t="s">
        <v>149</v>
      </c>
      <c r="Q94" s="93">
        <v>0</v>
      </c>
      <c r="R94" s="93">
        <v>1201228</v>
      </c>
      <c r="S94" s="93">
        <v>0</v>
      </c>
      <c r="T94" s="93">
        <v>1201228</v>
      </c>
      <c r="U94" s="93">
        <v>0</v>
      </c>
      <c r="V94" s="93">
        <v>1201228</v>
      </c>
      <c r="W94" s="93">
        <v>0</v>
      </c>
      <c r="X94" s="93">
        <v>1201228</v>
      </c>
      <c r="Y94" s="93">
        <v>1201228</v>
      </c>
      <c r="Z94" s="93">
        <v>1201228</v>
      </c>
      <c r="AA94" s="93">
        <v>1201228</v>
      </c>
    </row>
    <row r="95" spans="1:27" ht="15" customHeight="1" x14ac:dyDescent="0.25">
      <c r="A95" s="54" t="s">
        <v>208</v>
      </c>
      <c r="B95" s="55" t="s">
        <v>209</v>
      </c>
      <c r="C95" s="56" t="s">
        <v>195</v>
      </c>
      <c r="D95" s="54" t="s">
        <v>36</v>
      </c>
      <c r="E95" s="54" t="s">
        <v>552</v>
      </c>
      <c r="F95" s="54" t="s">
        <v>553</v>
      </c>
      <c r="G95" s="54" t="s">
        <v>42</v>
      </c>
      <c r="H95" s="54" t="s">
        <v>554</v>
      </c>
      <c r="I95" s="54" t="s">
        <v>556</v>
      </c>
      <c r="J95" s="54"/>
      <c r="K95" s="54"/>
      <c r="L95" s="54"/>
      <c r="M95" s="54" t="s">
        <v>37</v>
      </c>
      <c r="N95" s="94" t="s">
        <v>38</v>
      </c>
      <c r="O95" s="54" t="s">
        <v>39</v>
      </c>
      <c r="P95" s="55" t="s">
        <v>150</v>
      </c>
      <c r="Q95" s="93">
        <v>0</v>
      </c>
      <c r="R95" s="93">
        <v>850045</v>
      </c>
      <c r="S95" s="93">
        <v>0</v>
      </c>
      <c r="T95" s="93">
        <v>850045</v>
      </c>
      <c r="U95" s="93">
        <v>0</v>
      </c>
      <c r="V95" s="93">
        <v>804333</v>
      </c>
      <c r="W95" s="93">
        <v>45712</v>
      </c>
      <c r="X95" s="93">
        <v>804333</v>
      </c>
      <c r="Y95" s="93">
        <v>281383</v>
      </c>
      <c r="Z95" s="93">
        <v>281383</v>
      </c>
      <c r="AA95" s="93">
        <v>281383</v>
      </c>
    </row>
    <row r="96" spans="1:27" ht="15" customHeight="1" x14ac:dyDescent="0.25">
      <c r="A96" s="54" t="s">
        <v>208</v>
      </c>
      <c r="B96" s="55" t="s">
        <v>209</v>
      </c>
      <c r="C96" s="56" t="s">
        <v>196</v>
      </c>
      <c r="D96" s="54" t="s">
        <v>36</v>
      </c>
      <c r="E96" s="54" t="s">
        <v>557</v>
      </c>
      <c r="F96" s="54" t="s">
        <v>484</v>
      </c>
      <c r="G96" s="54" t="s">
        <v>42</v>
      </c>
      <c r="H96" s="54" t="s">
        <v>555</v>
      </c>
      <c r="I96" s="54"/>
      <c r="J96" s="54"/>
      <c r="K96" s="54"/>
      <c r="L96" s="54"/>
      <c r="M96" s="54" t="s">
        <v>37</v>
      </c>
      <c r="N96" s="94" t="s">
        <v>38</v>
      </c>
      <c r="O96" s="54" t="s">
        <v>39</v>
      </c>
      <c r="P96" s="55" t="s">
        <v>151</v>
      </c>
      <c r="Q96" s="93">
        <v>0</v>
      </c>
      <c r="R96" s="93">
        <v>32242000</v>
      </c>
      <c r="S96" s="93">
        <v>0</v>
      </c>
      <c r="T96" s="93">
        <v>32242000</v>
      </c>
      <c r="U96" s="93">
        <v>0</v>
      </c>
      <c r="V96" s="93">
        <v>32242000</v>
      </c>
      <c r="W96" s="93">
        <v>0</v>
      </c>
      <c r="X96" s="93">
        <v>32242000</v>
      </c>
      <c r="Y96" s="93">
        <v>32242000</v>
      </c>
      <c r="Z96" s="93">
        <v>32242000</v>
      </c>
      <c r="AA96" s="93">
        <v>32242000</v>
      </c>
    </row>
    <row r="97" spans="1:27" ht="15" customHeight="1" x14ac:dyDescent="0.25">
      <c r="A97" s="54" t="s">
        <v>208</v>
      </c>
      <c r="B97" s="55" t="s">
        <v>209</v>
      </c>
      <c r="C97" s="56" t="s">
        <v>197</v>
      </c>
      <c r="D97" s="54" t="s">
        <v>36</v>
      </c>
      <c r="E97" s="54" t="s">
        <v>557</v>
      </c>
      <c r="F97" s="54" t="s">
        <v>484</v>
      </c>
      <c r="G97" s="54" t="s">
        <v>42</v>
      </c>
      <c r="H97" s="54" t="s">
        <v>485</v>
      </c>
      <c r="I97" s="54"/>
      <c r="J97" s="54"/>
      <c r="K97" s="54"/>
      <c r="L97" s="54"/>
      <c r="M97" s="54" t="s">
        <v>48</v>
      </c>
      <c r="N97" s="94" t="s">
        <v>49</v>
      </c>
      <c r="O97" s="54" t="s">
        <v>39</v>
      </c>
      <c r="P97" s="55" t="s">
        <v>152</v>
      </c>
      <c r="Q97" s="93">
        <v>0</v>
      </c>
      <c r="R97" s="93">
        <v>13300000</v>
      </c>
      <c r="S97" s="93">
        <v>0</v>
      </c>
      <c r="T97" s="93">
        <v>13300000</v>
      </c>
      <c r="U97" s="93">
        <v>0</v>
      </c>
      <c r="V97" s="93">
        <v>12236000</v>
      </c>
      <c r="W97" s="93">
        <v>1064000</v>
      </c>
      <c r="X97" s="93">
        <v>12236000</v>
      </c>
      <c r="Y97" s="93">
        <v>12236000</v>
      </c>
      <c r="Z97" s="93">
        <v>12236000</v>
      </c>
      <c r="AA97" s="93">
        <v>12236000</v>
      </c>
    </row>
    <row r="98" spans="1:27" ht="15" customHeight="1" x14ac:dyDescent="0.25">
      <c r="A98" s="54" t="s">
        <v>208</v>
      </c>
      <c r="B98" s="55" t="s">
        <v>209</v>
      </c>
      <c r="C98" s="56" t="s">
        <v>199</v>
      </c>
      <c r="D98" s="54" t="s">
        <v>61</v>
      </c>
      <c r="E98" s="54" t="s">
        <v>74</v>
      </c>
      <c r="F98" s="54" t="s">
        <v>63</v>
      </c>
      <c r="G98" s="54" t="s">
        <v>71</v>
      </c>
      <c r="H98" s="54" t="s">
        <v>153</v>
      </c>
      <c r="I98" s="54" t="s">
        <v>156</v>
      </c>
      <c r="J98" s="54" t="s">
        <v>42</v>
      </c>
      <c r="K98" s="54"/>
      <c r="L98" s="54"/>
      <c r="M98" s="54" t="s">
        <v>37</v>
      </c>
      <c r="N98" s="94" t="s">
        <v>38</v>
      </c>
      <c r="O98" s="54" t="s">
        <v>39</v>
      </c>
      <c r="P98" s="55" t="s">
        <v>157</v>
      </c>
      <c r="Q98" s="93">
        <v>0</v>
      </c>
      <c r="R98" s="93">
        <v>448281550</v>
      </c>
      <c r="S98" s="93">
        <v>0</v>
      </c>
      <c r="T98" s="93">
        <v>448281550</v>
      </c>
      <c r="U98" s="93">
        <v>0</v>
      </c>
      <c r="V98" s="93">
        <v>448281550</v>
      </c>
      <c r="W98" s="93">
        <v>0</v>
      </c>
      <c r="X98" s="93">
        <v>448261504</v>
      </c>
      <c r="Y98" s="93">
        <v>126654643</v>
      </c>
      <c r="Z98" s="93">
        <v>126654643</v>
      </c>
      <c r="AA98" s="93">
        <v>126654643</v>
      </c>
    </row>
    <row r="99" spans="1:27" ht="15" customHeight="1" x14ac:dyDescent="0.25">
      <c r="A99" s="54" t="s">
        <v>208</v>
      </c>
      <c r="B99" s="55" t="s">
        <v>209</v>
      </c>
      <c r="C99" s="56" t="s">
        <v>199</v>
      </c>
      <c r="D99" s="54" t="s">
        <v>61</v>
      </c>
      <c r="E99" s="54" t="s">
        <v>74</v>
      </c>
      <c r="F99" s="54" t="s">
        <v>63</v>
      </c>
      <c r="G99" s="54" t="s">
        <v>71</v>
      </c>
      <c r="H99" s="54" t="s">
        <v>153</v>
      </c>
      <c r="I99" s="54" t="s">
        <v>156</v>
      </c>
      <c r="J99" s="54" t="s">
        <v>42</v>
      </c>
      <c r="K99" s="54"/>
      <c r="L99" s="54"/>
      <c r="M99" s="54" t="s">
        <v>37</v>
      </c>
      <c r="N99" s="94" t="s">
        <v>76</v>
      </c>
      <c r="O99" s="54" t="s">
        <v>39</v>
      </c>
      <c r="P99" s="55" t="s">
        <v>157</v>
      </c>
      <c r="Q99" s="93">
        <v>0</v>
      </c>
      <c r="R99" s="93">
        <v>40345340</v>
      </c>
      <c r="S99" s="93">
        <v>0</v>
      </c>
      <c r="T99" s="93">
        <v>40345340</v>
      </c>
      <c r="U99" s="93">
        <v>0</v>
      </c>
      <c r="V99" s="93">
        <v>40345340</v>
      </c>
      <c r="W99" s="93">
        <v>0</v>
      </c>
      <c r="X99" s="93">
        <v>1282754</v>
      </c>
      <c r="Y99" s="93">
        <v>1282754</v>
      </c>
      <c r="Z99" s="93">
        <v>1282754</v>
      </c>
      <c r="AA99" s="93">
        <v>1282754</v>
      </c>
    </row>
    <row r="100" spans="1:27" ht="15" customHeight="1" x14ac:dyDescent="0.25">
      <c r="A100" s="54" t="s">
        <v>208</v>
      </c>
      <c r="B100" s="55" t="s">
        <v>209</v>
      </c>
      <c r="C100" s="56" t="s">
        <v>200</v>
      </c>
      <c r="D100" s="54" t="s">
        <v>61</v>
      </c>
      <c r="E100" s="54" t="s">
        <v>74</v>
      </c>
      <c r="F100" s="54" t="s">
        <v>63</v>
      </c>
      <c r="G100" s="54" t="s">
        <v>71</v>
      </c>
      <c r="H100" s="54" t="s">
        <v>153</v>
      </c>
      <c r="I100" s="54" t="s">
        <v>158</v>
      </c>
      <c r="J100" s="54" t="s">
        <v>42</v>
      </c>
      <c r="K100" s="54"/>
      <c r="L100" s="54"/>
      <c r="M100" s="54" t="s">
        <v>48</v>
      </c>
      <c r="N100" s="94" t="s">
        <v>49</v>
      </c>
      <c r="O100" s="54" t="s">
        <v>39</v>
      </c>
      <c r="P100" s="55" t="s">
        <v>159</v>
      </c>
      <c r="Q100" s="93">
        <v>0</v>
      </c>
      <c r="R100" s="93">
        <v>18000000</v>
      </c>
      <c r="S100" s="93">
        <v>0</v>
      </c>
      <c r="T100" s="93">
        <v>18000000</v>
      </c>
      <c r="U100" s="93">
        <v>0</v>
      </c>
      <c r="V100" s="93">
        <v>18000000</v>
      </c>
      <c r="W100" s="93">
        <v>0</v>
      </c>
      <c r="X100" s="93">
        <v>15337959</v>
      </c>
      <c r="Y100" s="93">
        <v>337959</v>
      </c>
      <c r="Z100" s="93">
        <v>337959</v>
      </c>
      <c r="AA100" s="93">
        <v>337959</v>
      </c>
    </row>
    <row r="101" spans="1:27" ht="15" customHeight="1" x14ac:dyDescent="0.25">
      <c r="A101" s="54" t="s">
        <v>208</v>
      </c>
      <c r="B101" s="55" t="s">
        <v>209</v>
      </c>
      <c r="C101" s="56" t="s">
        <v>201</v>
      </c>
      <c r="D101" s="54" t="s">
        <v>61</v>
      </c>
      <c r="E101" s="54" t="s">
        <v>82</v>
      </c>
      <c r="F101" s="54" t="s">
        <v>63</v>
      </c>
      <c r="G101" s="54" t="s">
        <v>83</v>
      </c>
      <c r="H101" s="54" t="s">
        <v>153</v>
      </c>
      <c r="I101" s="54" t="s">
        <v>160</v>
      </c>
      <c r="J101" s="54" t="s">
        <v>42</v>
      </c>
      <c r="K101" s="54"/>
      <c r="L101" s="54"/>
      <c r="M101" s="54" t="s">
        <v>48</v>
      </c>
      <c r="N101" s="94" t="s">
        <v>49</v>
      </c>
      <c r="O101" s="54" t="s">
        <v>39</v>
      </c>
      <c r="P101" s="55" t="s">
        <v>161</v>
      </c>
      <c r="Q101" s="93">
        <v>0</v>
      </c>
      <c r="R101" s="93">
        <v>24269760</v>
      </c>
      <c r="S101" s="93">
        <v>0</v>
      </c>
      <c r="T101" s="93">
        <v>24269760</v>
      </c>
      <c r="U101" s="93">
        <v>0</v>
      </c>
      <c r="V101" s="93">
        <v>24269760</v>
      </c>
      <c r="W101" s="93">
        <v>0</v>
      </c>
      <c r="X101" s="93">
        <v>24269760</v>
      </c>
      <c r="Y101" s="93">
        <v>3134844</v>
      </c>
      <c r="Z101" s="93">
        <v>3134844</v>
      </c>
      <c r="AA101" s="93">
        <v>3134844</v>
      </c>
    </row>
    <row r="102" spans="1:27" ht="15" customHeight="1" x14ac:dyDescent="0.25">
      <c r="A102" s="54" t="s">
        <v>208</v>
      </c>
      <c r="B102" s="55" t="s">
        <v>209</v>
      </c>
      <c r="C102" s="56" t="s">
        <v>202</v>
      </c>
      <c r="D102" s="54" t="s">
        <v>61</v>
      </c>
      <c r="E102" s="54" t="s">
        <v>82</v>
      </c>
      <c r="F102" s="54" t="s">
        <v>63</v>
      </c>
      <c r="G102" s="54" t="s">
        <v>86</v>
      </c>
      <c r="H102" s="54" t="s">
        <v>153</v>
      </c>
      <c r="I102" s="54" t="s">
        <v>162</v>
      </c>
      <c r="J102" s="54" t="s">
        <v>42</v>
      </c>
      <c r="K102" s="54"/>
      <c r="L102" s="54"/>
      <c r="M102" s="54" t="s">
        <v>37</v>
      </c>
      <c r="N102" s="94" t="s">
        <v>38</v>
      </c>
      <c r="O102" s="54" t="s">
        <v>39</v>
      </c>
      <c r="P102" s="55" t="s">
        <v>163</v>
      </c>
      <c r="Q102" s="93">
        <v>0</v>
      </c>
      <c r="R102" s="93">
        <v>8956559</v>
      </c>
      <c r="S102" s="93">
        <v>0</v>
      </c>
      <c r="T102" s="93">
        <v>8956559</v>
      </c>
      <c r="U102" s="93">
        <v>0</v>
      </c>
      <c r="V102" s="93">
        <v>8956559</v>
      </c>
      <c r="W102" s="93">
        <v>0</v>
      </c>
      <c r="X102" s="93">
        <v>8956559</v>
      </c>
      <c r="Y102" s="93">
        <v>0</v>
      </c>
      <c r="Z102" s="93">
        <v>0</v>
      </c>
      <c r="AA102" s="93">
        <v>0</v>
      </c>
    </row>
    <row r="103" spans="1:27" ht="15" customHeight="1" x14ac:dyDescent="0.25">
      <c r="A103" s="54" t="s">
        <v>210</v>
      </c>
      <c r="B103" s="55" t="s">
        <v>211</v>
      </c>
      <c r="C103" s="56" t="s">
        <v>166</v>
      </c>
      <c r="D103" s="54" t="s">
        <v>36</v>
      </c>
      <c r="E103" s="54" t="s">
        <v>484</v>
      </c>
      <c r="F103" s="54" t="s">
        <v>484</v>
      </c>
      <c r="G103" s="54" t="s">
        <v>484</v>
      </c>
      <c r="H103" s="54" t="s">
        <v>555</v>
      </c>
      <c r="I103" s="54" t="s">
        <v>555</v>
      </c>
      <c r="J103" s="54"/>
      <c r="K103" s="54"/>
      <c r="L103" s="54"/>
      <c r="M103" s="54" t="s">
        <v>37</v>
      </c>
      <c r="N103" s="94" t="s">
        <v>38</v>
      </c>
      <c r="O103" s="54" t="s">
        <v>39</v>
      </c>
      <c r="P103" s="55" t="s">
        <v>120</v>
      </c>
      <c r="Q103" s="93">
        <v>393315000</v>
      </c>
      <c r="R103" s="93">
        <v>0</v>
      </c>
      <c r="S103" s="93">
        <v>0</v>
      </c>
      <c r="T103" s="93">
        <v>393315000</v>
      </c>
      <c r="U103" s="93">
        <v>0</v>
      </c>
      <c r="V103" s="93">
        <v>221737485</v>
      </c>
      <c r="W103" s="93">
        <v>171577515</v>
      </c>
      <c r="X103" s="93">
        <v>221737485</v>
      </c>
      <c r="Y103" s="93">
        <v>221737485</v>
      </c>
      <c r="Z103" s="93">
        <v>221737485</v>
      </c>
      <c r="AA103" s="93">
        <v>221737485</v>
      </c>
    </row>
    <row r="104" spans="1:27" ht="15" customHeight="1" x14ac:dyDescent="0.25">
      <c r="A104" s="54" t="s">
        <v>210</v>
      </c>
      <c r="B104" s="55" t="s">
        <v>211</v>
      </c>
      <c r="C104" s="56" t="s">
        <v>168</v>
      </c>
      <c r="D104" s="54" t="s">
        <v>36</v>
      </c>
      <c r="E104" s="54" t="s">
        <v>484</v>
      </c>
      <c r="F104" s="54" t="s">
        <v>484</v>
      </c>
      <c r="G104" s="54" t="s">
        <v>484</v>
      </c>
      <c r="H104" s="54" t="s">
        <v>555</v>
      </c>
      <c r="I104" s="54" t="s">
        <v>558</v>
      </c>
      <c r="J104" s="54"/>
      <c r="K104" s="54"/>
      <c r="L104" s="54"/>
      <c r="M104" s="54" t="s">
        <v>37</v>
      </c>
      <c r="N104" s="94" t="s">
        <v>38</v>
      </c>
      <c r="O104" s="54" t="s">
        <v>39</v>
      </c>
      <c r="P104" s="55" t="s">
        <v>122</v>
      </c>
      <c r="Q104" s="93">
        <v>7934000</v>
      </c>
      <c r="R104" s="93">
        <v>0</v>
      </c>
      <c r="S104" s="93">
        <v>0</v>
      </c>
      <c r="T104" s="93">
        <v>7934000</v>
      </c>
      <c r="U104" s="93">
        <v>0</v>
      </c>
      <c r="V104" s="93">
        <v>4405617</v>
      </c>
      <c r="W104" s="93">
        <v>3528383</v>
      </c>
      <c r="X104" s="93">
        <v>4405617</v>
      </c>
      <c r="Y104" s="93">
        <v>4405617</v>
      </c>
      <c r="Z104" s="93">
        <v>4405617</v>
      </c>
      <c r="AA104" s="93">
        <v>4405617</v>
      </c>
    </row>
    <row r="105" spans="1:27" ht="15" customHeight="1" x14ac:dyDescent="0.25">
      <c r="A105" s="54" t="s">
        <v>210</v>
      </c>
      <c r="B105" s="55" t="s">
        <v>211</v>
      </c>
      <c r="C105" s="56" t="s">
        <v>169</v>
      </c>
      <c r="D105" s="54" t="s">
        <v>36</v>
      </c>
      <c r="E105" s="54" t="s">
        <v>484</v>
      </c>
      <c r="F105" s="54" t="s">
        <v>484</v>
      </c>
      <c r="G105" s="54" t="s">
        <v>484</v>
      </c>
      <c r="H105" s="54" t="s">
        <v>555</v>
      </c>
      <c r="I105" s="54" t="s">
        <v>559</v>
      </c>
      <c r="J105" s="54"/>
      <c r="K105" s="54"/>
      <c r="L105" s="54"/>
      <c r="M105" s="54" t="s">
        <v>37</v>
      </c>
      <c r="N105" s="94" t="s">
        <v>38</v>
      </c>
      <c r="O105" s="54" t="s">
        <v>39</v>
      </c>
      <c r="P105" s="55" t="s">
        <v>123</v>
      </c>
      <c r="Q105" s="93">
        <v>10082000</v>
      </c>
      <c r="R105" s="93">
        <v>0</v>
      </c>
      <c r="S105" s="93">
        <v>0</v>
      </c>
      <c r="T105" s="93">
        <v>10082000</v>
      </c>
      <c r="U105" s="93">
        <v>0</v>
      </c>
      <c r="V105" s="93">
        <v>5770107</v>
      </c>
      <c r="W105" s="93">
        <v>4311893</v>
      </c>
      <c r="X105" s="93">
        <v>5770107</v>
      </c>
      <c r="Y105" s="93">
        <v>5770107</v>
      </c>
      <c r="Z105" s="93">
        <v>5770107</v>
      </c>
      <c r="AA105" s="93">
        <v>5770107</v>
      </c>
    </row>
    <row r="106" spans="1:27" ht="15" customHeight="1" x14ac:dyDescent="0.25">
      <c r="A106" s="54" t="s">
        <v>210</v>
      </c>
      <c r="B106" s="55" t="s">
        <v>211</v>
      </c>
      <c r="C106" s="56" t="s">
        <v>170</v>
      </c>
      <c r="D106" s="54" t="s">
        <v>36</v>
      </c>
      <c r="E106" s="54" t="s">
        <v>484</v>
      </c>
      <c r="F106" s="54" t="s">
        <v>484</v>
      </c>
      <c r="G106" s="54" t="s">
        <v>484</v>
      </c>
      <c r="H106" s="54" t="s">
        <v>555</v>
      </c>
      <c r="I106" s="54" t="s">
        <v>496</v>
      </c>
      <c r="J106" s="54"/>
      <c r="K106" s="54"/>
      <c r="L106" s="54"/>
      <c r="M106" s="54" t="s">
        <v>37</v>
      </c>
      <c r="N106" s="94" t="s">
        <v>38</v>
      </c>
      <c r="O106" s="54" t="s">
        <v>39</v>
      </c>
      <c r="P106" s="55" t="s">
        <v>124</v>
      </c>
      <c r="Q106" s="93">
        <v>36056000</v>
      </c>
      <c r="R106" s="93">
        <v>4281930</v>
      </c>
      <c r="S106" s="93">
        <v>0</v>
      </c>
      <c r="T106" s="93">
        <v>40337930</v>
      </c>
      <c r="U106" s="93">
        <v>0</v>
      </c>
      <c r="V106" s="93">
        <v>40337930</v>
      </c>
      <c r="W106" s="93">
        <v>0</v>
      </c>
      <c r="X106" s="93">
        <v>40337930</v>
      </c>
      <c r="Y106" s="93">
        <v>40337930</v>
      </c>
      <c r="Z106" s="93">
        <v>40337930</v>
      </c>
      <c r="AA106" s="93">
        <v>40337930</v>
      </c>
    </row>
    <row r="107" spans="1:27" ht="15" customHeight="1" x14ac:dyDescent="0.25">
      <c r="A107" s="54" t="s">
        <v>210</v>
      </c>
      <c r="B107" s="55" t="s">
        <v>211</v>
      </c>
      <c r="C107" s="56" t="s">
        <v>171</v>
      </c>
      <c r="D107" s="54" t="s">
        <v>36</v>
      </c>
      <c r="E107" s="54" t="s">
        <v>484</v>
      </c>
      <c r="F107" s="54" t="s">
        <v>484</v>
      </c>
      <c r="G107" s="54" t="s">
        <v>484</v>
      </c>
      <c r="H107" s="54" t="s">
        <v>555</v>
      </c>
      <c r="I107" s="54" t="s">
        <v>506</v>
      </c>
      <c r="J107" s="54"/>
      <c r="K107" s="54"/>
      <c r="L107" s="54"/>
      <c r="M107" s="54" t="s">
        <v>37</v>
      </c>
      <c r="N107" s="94" t="s">
        <v>38</v>
      </c>
      <c r="O107" s="54" t="s">
        <v>39</v>
      </c>
      <c r="P107" s="55" t="s">
        <v>125</v>
      </c>
      <c r="Q107" s="93">
        <v>13577000</v>
      </c>
      <c r="R107" s="93">
        <v>0</v>
      </c>
      <c r="S107" s="93">
        <v>0</v>
      </c>
      <c r="T107" s="93">
        <v>13577000</v>
      </c>
      <c r="U107" s="93">
        <v>0</v>
      </c>
      <c r="V107" s="93">
        <v>6189942</v>
      </c>
      <c r="W107" s="93">
        <v>7387058</v>
      </c>
      <c r="X107" s="93">
        <v>6189942</v>
      </c>
      <c r="Y107" s="93">
        <v>6189942</v>
      </c>
      <c r="Z107" s="93">
        <v>6189942</v>
      </c>
      <c r="AA107" s="93">
        <v>6189942</v>
      </c>
    </row>
    <row r="108" spans="1:27" ht="15" customHeight="1" x14ac:dyDescent="0.25">
      <c r="A108" s="54" t="s">
        <v>210</v>
      </c>
      <c r="B108" s="55" t="s">
        <v>211</v>
      </c>
      <c r="C108" s="56" t="s">
        <v>172</v>
      </c>
      <c r="D108" s="54" t="s">
        <v>36</v>
      </c>
      <c r="E108" s="54" t="s">
        <v>484</v>
      </c>
      <c r="F108" s="54" t="s">
        <v>484</v>
      </c>
      <c r="G108" s="54" t="s">
        <v>484</v>
      </c>
      <c r="H108" s="54" t="s">
        <v>555</v>
      </c>
      <c r="I108" s="54" t="s">
        <v>560</v>
      </c>
      <c r="J108" s="54"/>
      <c r="K108" s="54"/>
      <c r="L108" s="54"/>
      <c r="M108" s="54" t="s">
        <v>37</v>
      </c>
      <c r="N108" s="94" t="s">
        <v>38</v>
      </c>
      <c r="O108" s="54" t="s">
        <v>39</v>
      </c>
      <c r="P108" s="55" t="s">
        <v>126</v>
      </c>
      <c r="Q108" s="93">
        <v>46002000</v>
      </c>
      <c r="R108" s="93">
        <v>0</v>
      </c>
      <c r="S108" s="93">
        <v>0</v>
      </c>
      <c r="T108" s="93">
        <v>46002000</v>
      </c>
      <c r="U108" s="93">
        <v>0</v>
      </c>
      <c r="V108" s="93">
        <v>0</v>
      </c>
      <c r="W108" s="93">
        <v>46002000</v>
      </c>
      <c r="X108" s="93">
        <v>0</v>
      </c>
      <c r="Y108" s="93">
        <v>0</v>
      </c>
      <c r="Z108" s="93">
        <v>0</v>
      </c>
      <c r="AA108" s="93">
        <v>0</v>
      </c>
    </row>
    <row r="109" spans="1:27" ht="15" customHeight="1" x14ac:dyDescent="0.25">
      <c r="A109" s="54" t="s">
        <v>210</v>
      </c>
      <c r="B109" s="55" t="s">
        <v>211</v>
      </c>
      <c r="C109" s="56" t="s">
        <v>173</v>
      </c>
      <c r="D109" s="54" t="s">
        <v>36</v>
      </c>
      <c r="E109" s="54" t="s">
        <v>484</v>
      </c>
      <c r="F109" s="54" t="s">
        <v>484</v>
      </c>
      <c r="G109" s="54" t="s">
        <v>484</v>
      </c>
      <c r="H109" s="54" t="s">
        <v>555</v>
      </c>
      <c r="I109" s="54" t="s">
        <v>561</v>
      </c>
      <c r="J109" s="54"/>
      <c r="K109" s="54"/>
      <c r="L109" s="54"/>
      <c r="M109" s="54" t="s">
        <v>37</v>
      </c>
      <c r="N109" s="94" t="s">
        <v>38</v>
      </c>
      <c r="O109" s="54" t="s">
        <v>39</v>
      </c>
      <c r="P109" s="55" t="s">
        <v>127</v>
      </c>
      <c r="Q109" s="93">
        <v>20818000</v>
      </c>
      <c r="R109" s="93">
        <v>0</v>
      </c>
      <c r="S109" s="93">
        <v>0</v>
      </c>
      <c r="T109" s="93">
        <v>20818000</v>
      </c>
      <c r="U109" s="93">
        <v>0</v>
      </c>
      <c r="V109" s="93">
        <v>16261620</v>
      </c>
      <c r="W109" s="93">
        <v>4556380</v>
      </c>
      <c r="X109" s="93">
        <v>16261620</v>
      </c>
      <c r="Y109" s="93">
        <v>16261620</v>
      </c>
      <c r="Z109" s="93">
        <v>16261620</v>
      </c>
      <c r="AA109" s="93">
        <v>16261620</v>
      </c>
    </row>
    <row r="110" spans="1:27" ht="15" customHeight="1" x14ac:dyDescent="0.25">
      <c r="A110" s="54" t="s">
        <v>210</v>
      </c>
      <c r="B110" s="55" t="s">
        <v>211</v>
      </c>
      <c r="C110" s="56" t="s">
        <v>174</v>
      </c>
      <c r="D110" s="54" t="s">
        <v>36</v>
      </c>
      <c r="E110" s="54" t="s">
        <v>484</v>
      </c>
      <c r="F110" s="54" t="s">
        <v>484</v>
      </c>
      <c r="G110" s="54" t="s">
        <v>42</v>
      </c>
      <c r="H110" s="54" t="s">
        <v>555</v>
      </c>
      <c r="I110" s="54"/>
      <c r="J110" s="54"/>
      <c r="K110" s="54"/>
      <c r="L110" s="54"/>
      <c r="M110" s="54" t="s">
        <v>37</v>
      </c>
      <c r="N110" s="94" t="s">
        <v>38</v>
      </c>
      <c r="O110" s="54" t="s">
        <v>39</v>
      </c>
      <c r="P110" s="55" t="s">
        <v>128</v>
      </c>
      <c r="Q110" s="93">
        <v>52130000</v>
      </c>
      <c r="R110" s="93">
        <v>0</v>
      </c>
      <c r="S110" s="93">
        <v>0</v>
      </c>
      <c r="T110" s="93">
        <v>52130000</v>
      </c>
      <c r="U110" s="93">
        <v>0</v>
      </c>
      <c r="V110" s="93">
        <v>24561700</v>
      </c>
      <c r="W110" s="93">
        <v>27568300</v>
      </c>
      <c r="X110" s="93">
        <v>24561700</v>
      </c>
      <c r="Y110" s="93">
        <v>24561700</v>
      </c>
      <c r="Z110" s="93">
        <v>24561700</v>
      </c>
      <c r="AA110" s="93">
        <v>24561700</v>
      </c>
    </row>
    <row r="111" spans="1:27" ht="15" customHeight="1" x14ac:dyDescent="0.25">
      <c r="A111" s="54" t="s">
        <v>210</v>
      </c>
      <c r="B111" s="55" t="s">
        <v>211</v>
      </c>
      <c r="C111" s="56" t="s">
        <v>175</v>
      </c>
      <c r="D111" s="54" t="s">
        <v>36</v>
      </c>
      <c r="E111" s="54" t="s">
        <v>484</v>
      </c>
      <c r="F111" s="54" t="s">
        <v>484</v>
      </c>
      <c r="G111" s="54" t="s">
        <v>42</v>
      </c>
      <c r="H111" s="54" t="s">
        <v>556</v>
      </c>
      <c r="I111" s="54"/>
      <c r="J111" s="54"/>
      <c r="K111" s="54"/>
      <c r="L111" s="54"/>
      <c r="M111" s="54" t="s">
        <v>37</v>
      </c>
      <c r="N111" s="94" t="s">
        <v>38</v>
      </c>
      <c r="O111" s="54" t="s">
        <v>39</v>
      </c>
      <c r="P111" s="55" t="s">
        <v>129</v>
      </c>
      <c r="Q111" s="93">
        <v>36500000</v>
      </c>
      <c r="R111" s="93">
        <v>0</v>
      </c>
      <c r="S111" s="93">
        <v>0</v>
      </c>
      <c r="T111" s="93">
        <v>36500000</v>
      </c>
      <c r="U111" s="93">
        <v>0</v>
      </c>
      <c r="V111" s="93">
        <v>20298700</v>
      </c>
      <c r="W111" s="93">
        <v>16201300</v>
      </c>
      <c r="X111" s="93">
        <v>20298700</v>
      </c>
      <c r="Y111" s="93">
        <v>20298700</v>
      </c>
      <c r="Z111" s="93">
        <v>20298700</v>
      </c>
      <c r="AA111" s="93">
        <v>20298700</v>
      </c>
    </row>
    <row r="112" spans="1:27" ht="15" customHeight="1" x14ac:dyDescent="0.25">
      <c r="A112" s="54" t="s">
        <v>210</v>
      </c>
      <c r="B112" s="55" t="s">
        <v>211</v>
      </c>
      <c r="C112" s="56" t="s">
        <v>176</v>
      </c>
      <c r="D112" s="54" t="s">
        <v>36</v>
      </c>
      <c r="E112" s="54" t="s">
        <v>484</v>
      </c>
      <c r="F112" s="54" t="s">
        <v>484</v>
      </c>
      <c r="G112" s="54" t="s">
        <v>42</v>
      </c>
      <c r="H112" s="54" t="s">
        <v>558</v>
      </c>
      <c r="I112" s="54"/>
      <c r="J112" s="54"/>
      <c r="K112" s="54"/>
      <c r="L112" s="54"/>
      <c r="M112" s="54" t="s">
        <v>37</v>
      </c>
      <c r="N112" s="94" t="s">
        <v>38</v>
      </c>
      <c r="O112" s="54" t="s">
        <v>39</v>
      </c>
      <c r="P112" s="55" t="s">
        <v>130</v>
      </c>
      <c r="Q112" s="93">
        <v>21260000</v>
      </c>
      <c r="R112" s="93">
        <v>0</v>
      </c>
      <c r="S112" s="93">
        <v>0</v>
      </c>
      <c r="T112" s="93">
        <v>21260000</v>
      </c>
      <c r="U112" s="93">
        <v>0</v>
      </c>
      <c r="V112" s="93">
        <v>12127200</v>
      </c>
      <c r="W112" s="93">
        <v>9132800</v>
      </c>
      <c r="X112" s="93">
        <v>12127200</v>
      </c>
      <c r="Y112" s="93">
        <v>12127200</v>
      </c>
      <c r="Z112" s="93">
        <v>12127200</v>
      </c>
      <c r="AA112" s="93">
        <v>12127200</v>
      </c>
    </row>
    <row r="113" spans="1:27" ht="15" customHeight="1" x14ac:dyDescent="0.25">
      <c r="A113" s="54" t="s">
        <v>210</v>
      </c>
      <c r="B113" s="55" t="s">
        <v>211</v>
      </c>
      <c r="C113" s="56" t="s">
        <v>177</v>
      </c>
      <c r="D113" s="54" t="s">
        <v>36</v>
      </c>
      <c r="E113" s="54" t="s">
        <v>484</v>
      </c>
      <c r="F113" s="54" t="s">
        <v>484</v>
      </c>
      <c r="G113" s="54" t="s">
        <v>42</v>
      </c>
      <c r="H113" s="54" t="s">
        <v>559</v>
      </c>
      <c r="I113" s="54"/>
      <c r="J113" s="54"/>
      <c r="K113" s="54"/>
      <c r="L113" s="54"/>
      <c r="M113" s="54" t="s">
        <v>37</v>
      </c>
      <c r="N113" s="94" t="s">
        <v>38</v>
      </c>
      <c r="O113" s="54" t="s">
        <v>39</v>
      </c>
      <c r="P113" s="55" t="s">
        <v>131</v>
      </c>
      <c r="Q113" s="93">
        <v>5226000</v>
      </c>
      <c r="R113" s="93">
        <v>0</v>
      </c>
      <c r="S113" s="93">
        <v>0</v>
      </c>
      <c r="T113" s="93">
        <v>5226000</v>
      </c>
      <c r="U113" s="93">
        <v>0</v>
      </c>
      <c r="V113" s="93">
        <v>2465200</v>
      </c>
      <c r="W113" s="93">
        <v>2760800</v>
      </c>
      <c r="X113" s="93">
        <v>2465200</v>
      </c>
      <c r="Y113" s="93">
        <v>2465200</v>
      </c>
      <c r="Z113" s="93">
        <v>2465200</v>
      </c>
      <c r="AA113" s="93">
        <v>2465200</v>
      </c>
    </row>
    <row r="114" spans="1:27" ht="15" customHeight="1" x14ac:dyDescent="0.25">
      <c r="A114" s="54" t="s">
        <v>210</v>
      </c>
      <c r="B114" s="55" t="s">
        <v>211</v>
      </c>
      <c r="C114" s="56" t="s">
        <v>178</v>
      </c>
      <c r="D114" s="54" t="s">
        <v>36</v>
      </c>
      <c r="E114" s="54" t="s">
        <v>484</v>
      </c>
      <c r="F114" s="54" t="s">
        <v>484</v>
      </c>
      <c r="G114" s="54" t="s">
        <v>42</v>
      </c>
      <c r="H114" s="54" t="s">
        <v>496</v>
      </c>
      <c r="I114" s="54"/>
      <c r="J114" s="54"/>
      <c r="K114" s="54"/>
      <c r="L114" s="54"/>
      <c r="M114" s="54" t="s">
        <v>37</v>
      </c>
      <c r="N114" s="94" t="s">
        <v>38</v>
      </c>
      <c r="O114" s="54" t="s">
        <v>39</v>
      </c>
      <c r="P114" s="55" t="s">
        <v>132</v>
      </c>
      <c r="Q114" s="93">
        <v>15952000</v>
      </c>
      <c r="R114" s="93">
        <v>0</v>
      </c>
      <c r="S114" s="93">
        <v>0</v>
      </c>
      <c r="T114" s="93">
        <v>15952000</v>
      </c>
      <c r="U114" s="93">
        <v>0</v>
      </c>
      <c r="V114" s="93">
        <v>9097000</v>
      </c>
      <c r="W114" s="93">
        <v>6855000</v>
      </c>
      <c r="X114" s="93">
        <v>9097000</v>
      </c>
      <c r="Y114" s="93">
        <v>9097000</v>
      </c>
      <c r="Z114" s="93">
        <v>9097000</v>
      </c>
      <c r="AA114" s="93">
        <v>9097000</v>
      </c>
    </row>
    <row r="115" spans="1:27" ht="15" customHeight="1" x14ac:dyDescent="0.25">
      <c r="A115" s="54" t="s">
        <v>210</v>
      </c>
      <c r="B115" s="55" t="s">
        <v>211</v>
      </c>
      <c r="C115" s="56" t="s">
        <v>179</v>
      </c>
      <c r="D115" s="54" t="s">
        <v>36</v>
      </c>
      <c r="E115" s="54" t="s">
        <v>484</v>
      </c>
      <c r="F115" s="54" t="s">
        <v>484</v>
      </c>
      <c r="G115" s="54" t="s">
        <v>42</v>
      </c>
      <c r="H115" s="54" t="s">
        <v>506</v>
      </c>
      <c r="I115" s="54"/>
      <c r="J115" s="54"/>
      <c r="K115" s="54"/>
      <c r="L115" s="54"/>
      <c r="M115" s="54" t="s">
        <v>37</v>
      </c>
      <c r="N115" s="94" t="s">
        <v>38</v>
      </c>
      <c r="O115" s="54" t="s">
        <v>39</v>
      </c>
      <c r="P115" s="55" t="s">
        <v>133</v>
      </c>
      <c r="Q115" s="93">
        <v>10637000</v>
      </c>
      <c r="R115" s="93">
        <v>0</v>
      </c>
      <c r="S115" s="93">
        <v>0</v>
      </c>
      <c r="T115" s="93">
        <v>10637000</v>
      </c>
      <c r="U115" s="93">
        <v>0</v>
      </c>
      <c r="V115" s="93">
        <v>6066700</v>
      </c>
      <c r="W115" s="93">
        <v>4570300</v>
      </c>
      <c r="X115" s="93">
        <v>6066700</v>
      </c>
      <c r="Y115" s="93">
        <v>6066700</v>
      </c>
      <c r="Z115" s="93">
        <v>6066700</v>
      </c>
      <c r="AA115" s="93">
        <v>6066700</v>
      </c>
    </row>
    <row r="116" spans="1:27" ht="15" customHeight="1" x14ac:dyDescent="0.25">
      <c r="A116" s="54" t="s">
        <v>210</v>
      </c>
      <c r="B116" s="55" t="s">
        <v>211</v>
      </c>
      <c r="C116" s="56" t="s">
        <v>180</v>
      </c>
      <c r="D116" s="54" t="s">
        <v>36</v>
      </c>
      <c r="E116" s="54" t="s">
        <v>484</v>
      </c>
      <c r="F116" s="54" t="s">
        <v>484</v>
      </c>
      <c r="G116" s="54" t="s">
        <v>552</v>
      </c>
      <c r="H116" s="54" t="s">
        <v>555</v>
      </c>
      <c r="I116" s="54" t="s">
        <v>555</v>
      </c>
      <c r="J116" s="54"/>
      <c r="K116" s="54"/>
      <c r="L116" s="54"/>
      <c r="M116" s="54" t="s">
        <v>37</v>
      </c>
      <c r="N116" s="94" t="s">
        <v>38</v>
      </c>
      <c r="O116" s="54" t="s">
        <v>39</v>
      </c>
      <c r="P116" s="55" t="s">
        <v>134</v>
      </c>
      <c r="Q116" s="93">
        <v>1695330</v>
      </c>
      <c r="R116" s="93">
        <v>12011453</v>
      </c>
      <c r="S116" s="93">
        <v>0</v>
      </c>
      <c r="T116" s="93">
        <v>13706783</v>
      </c>
      <c r="U116" s="93">
        <v>0</v>
      </c>
      <c r="V116" s="93">
        <v>13706783</v>
      </c>
      <c r="W116" s="93">
        <v>0</v>
      </c>
      <c r="X116" s="93">
        <v>13706783</v>
      </c>
      <c r="Y116" s="93">
        <v>13706783</v>
      </c>
      <c r="Z116" s="93">
        <v>13706783</v>
      </c>
      <c r="AA116" s="93">
        <v>13706783</v>
      </c>
    </row>
    <row r="117" spans="1:27" ht="15" customHeight="1" x14ac:dyDescent="0.25">
      <c r="A117" s="54" t="s">
        <v>210</v>
      </c>
      <c r="B117" s="55" t="s">
        <v>211</v>
      </c>
      <c r="C117" s="56" t="s">
        <v>181</v>
      </c>
      <c r="D117" s="54" t="s">
        <v>36</v>
      </c>
      <c r="E117" s="54" t="s">
        <v>484</v>
      </c>
      <c r="F117" s="54" t="s">
        <v>484</v>
      </c>
      <c r="G117" s="54" t="s">
        <v>552</v>
      </c>
      <c r="H117" s="54" t="s">
        <v>555</v>
      </c>
      <c r="I117" s="54" t="s">
        <v>556</v>
      </c>
      <c r="J117" s="54"/>
      <c r="K117" s="54"/>
      <c r="L117" s="54"/>
      <c r="M117" s="54" t="s">
        <v>37</v>
      </c>
      <c r="N117" s="94" t="s">
        <v>38</v>
      </c>
      <c r="O117" s="54" t="s">
        <v>39</v>
      </c>
      <c r="P117" s="55" t="s">
        <v>135</v>
      </c>
      <c r="Q117" s="93">
        <v>0</v>
      </c>
      <c r="R117" s="93">
        <v>2374010</v>
      </c>
      <c r="S117" s="93">
        <v>0</v>
      </c>
      <c r="T117" s="93">
        <v>2374010</v>
      </c>
      <c r="U117" s="93">
        <v>0</v>
      </c>
      <c r="V117" s="93">
        <v>2374010</v>
      </c>
      <c r="W117" s="93">
        <v>0</v>
      </c>
      <c r="X117" s="93">
        <v>2374010</v>
      </c>
      <c r="Y117" s="93">
        <v>2374010</v>
      </c>
      <c r="Z117" s="93">
        <v>2374010</v>
      </c>
      <c r="AA117" s="93">
        <v>2374010</v>
      </c>
    </row>
    <row r="118" spans="1:27" ht="15" customHeight="1" x14ac:dyDescent="0.25">
      <c r="A118" s="54" t="s">
        <v>210</v>
      </c>
      <c r="B118" s="55" t="s">
        <v>211</v>
      </c>
      <c r="C118" s="56" t="s">
        <v>182</v>
      </c>
      <c r="D118" s="54" t="s">
        <v>36</v>
      </c>
      <c r="E118" s="54" t="s">
        <v>484</v>
      </c>
      <c r="F118" s="54" t="s">
        <v>484</v>
      </c>
      <c r="G118" s="54" t="s">
        <v>552</v>
      </c>
      <c r="H118" s="54" t="s">
        <v>555</v>
      </c>
      <c r="I118" s="54" t="s">
        <v>485</v>
      </c>
      <c r="J118" s="54"/>
      <c r="K118" s="54"/>
      <c r="L118" s="54"/>
      <c r="M118" s="54" t="s">
        <v>37</v>
      </c>
      <c r="N118" s="94" t="s">
        <v>38</v>
      </c>
      <c r="O118" s="54" t="s">
        <v>39</v>
      </c>
      <c r="P118" s="55" t="s">
        <v>136</v>
      </c>
      <c r="Q118" s="93">
        <v>1081080</v>
      </c>
      <c r="R118" s="93">
        <v>179643</v>
      </c>
      <c r="S118" s="93">
        <v>0</v>
      </c>
      <c r="T118" s="93">
        <v>1260723</v>
      </c>
      <c r="U118" s="93">
        <v>0</v>
      </c>
      <c r="V118" s="93">
        <v>1260723</v>
      </c>
      <c r="W118" s="93">
        <v>0</v>
      </c>
      <c r="X118" s="93">
        <v>1260723</v>
      </c>
      <c r="Y118" s="93">
        <v>1260723</v>
      </c>
      <c r="Z118" s="93">
        <v>1260723</v>
      </c>
      <c r="AA118" s="93">
        <v>1260723</v>
      </c>
    </row>
    <row r="119" spans="1:27" ht="15" customHeight="1" x14ac:dyDescent="0.25">
      <c r="A119" s="54" t="s">
        <v>210</v>
      </c>
      <c r="B119" s="55" t="s">
        <v>211</v>
      </c>
      <c r="C119" s="56" t="s">
        <v>184</v>
      </c>
      <c r="D119" s="54" t="s">
        <v>36</v>
      </c>
      <c r="E119" s="54" t="s">
        <v>484</v>
      </c>
      <c r="F119" s="54" t="s">
        <v>484</v>
      </c>
      <c r="G119" s="54" t="s">
        <v>552</v>
      </c>
      <c r="H119" s="54" t="s">
        <v>562</v>
      </c>
      <c r="I119" s="54"/>
      <c r="J119" s="54"/>
      <c r="K119" s="54"/>
      <c r="L119" s="54"/>
      <c r="M119" s="54" t="s">
        <v>37</v>
      </c>
      <c r="N119" s="94" t="s">
        <v>38</v>
      </c>
      <c r="O119" s="54" t="s">
        <v>39</v>
      </c>
      <c r="P119" s="55" t="s">
        <v>138</v>
      </c>
      <c r="Q119" s="93">
        <v>859320</v>
      </c>
      <c r="R119" s="93">
        <v>0</v>
      </c>
      <c r="S119" s="93">
        <v>0</v>
      </c>
      <c r="T119" s="93">
        <v>859320</v>
      </c>
      <c r="U119" s="93">
        <v>0</v>
      </c>
      <c r="V119" s="93">
        <v>0</v>
      </c>
      <c r="W119" s="93">
        <v>859320</v>
      </c>
      <c r="X119" s="93">
        <v>0</v>
      </c>
      <c r="Y119" s="93">
        <v>0</v>
      </c>
      <c r="Z119" s="93">
        <v>0</v>
      </c>
      <c r="AA119" s="93">
        <v>0</v>
      </c>
    </row>
    <row r="120" spans="1:27" ht="15" customHeight="1" x14ac:dyDescent="0.25">
      <c r="A120" s="54" t="s">
        <v>210</v>
      </c>
      <c r="B120" s="55" t="s">
        <v>211</v>
      </c>
      <c r="C120" s="56" t="s">
        <v>187</v>
      </c>
      <c r="D120" s="54" t="s">
        <v>36</v>
      </c>
      <c r="E120" s="54" t="s">
        <v>42</v>
      </c>
      <c r="F120" s="54" t="s">
        <v>42</v>
      </c>
      <c r="G120" s="54" t="s">
        <v>42</v>
      </c>
      <c r="H120" s="54" t="s">
        <v>496</v>
      </c>
      <c r="I120" s="54" t="s">
        <v>558</v>
      </c>
      <c r="J120" s="54"/>
      <c r="K120" s="54"/>
      <c r="L120" s="54"/>
      <c r="M120" s="54" t="s">
        <v>37</v>
      </c>
      <c r="N120" s="94" t="s">
        <v>38</v>
      </c>
      <c r="O120" s="54" t="s">
        <v>39</v>
      </c>
      <c r="P120" s="55" t="s">
        <v>141</v>
      </c>
      <c r="Q120" s="93">
        <v>0</v>
      </c>
      <c r="R120" s="93">
        <v>78400</v>
      </c>
      <c r="S120" s="93">
        <v>0</v>
      </c>
      <c r="T120" s="93">
        <v>78400</v>
      </c>
      <c r="U120" s="93">
        <v>0</v>
      </c>
      <c r="V120" s="93">
        <v>78400</v>
      </c>
      <c r="W120" s="93">
        <v>0</v>
      </c>
      <c r="X120" s="93">
        <v>78400</v>
      </c>
      <c r="Y120" s="93">
        <v>78400</v>
      </c>
      <c r="Z120" s="93">
        <v>78400</v>
      </c>
      <c r="AA120" s="93">
        <v>78400</v>
      </c>
    </row>
    <row r="121" spans="1:27" ht="15" customHeight="1" x14ac:dyDescent="0.25">
      <c r="A121" s="54" t="s">
        <v>210</v>
      </c>
      <c r="B121" s="55" t="s">
        <v>211</v>
      </c>
      <c r="C121" s="56" t="s">
        <v>188</v>
      </c>
      <c r="D121" s="54" t="s">
        <v>36</v>
      </c>
      <c r="E121" s="54" t="s">
        <v>42</v>
      </c>
      <c r="F121" s="54" t="s">
        <v>42</v>
      </c>
      <c r="G121" s="54" t="s">
        <v>42</v>
      </c>
      <c r="H121" s="54" t="s">
        <v>496</v>
      </c>
      <c r="I121" s="54" t="s">
        <v>560</v>
      </c>
      <c r="J121" s="54"/>
      <c r="K121" s="54"/>
      <c r="L121" s="54"/>
      <c r="M121" s="54" t="s">
        <v>37</v>
      </c>
      <c r="N121" s="94" t="s">
        <v>38</v>
      </c>
      <c r="O121" s="54" t="s">
        <v>39</v>
      </c>
      <c r="P121" s="55" t="s">
        <v>142</v>
      </c>
      <c r="Q121" s="93">
        <v>18000000</v>
      </c>
      <c r="R121" s="93">
        <v>0</v>
      </c>
      <c r="S121" s="93">
        <v>0</v>
      </c>
      <c r="T121" s="93">
        <v>18000000</v>
      </c>
      <c r="U121" s="93">
        <v>0</v>
      </c>
      <c r="V121" s="93">
        <v>18000000</v>
      </c>
      <c r="W121" s="93">
        <v>0</v>
      </c>
      <c r="X121" s="93">
        <v>11081824</v>
      </c>
      <c r="Y121" s="93">
        <v>9184394</v>
      </c>
      <c r="Z121" s="93">
        <v>9184394</v>
      </c>
      <c r="AA121" s="93">
        <v>9184394</v>
      </c>
    </row>
    <row r="122" spans="1:27" ht="15" customHeight="1" x14ac:dyDescent="0.25">
      <c r="A122" s="54" t="s">
        <v>210</v>
      </c>
      <c r="B122" s="55" t="s">
        <v>211</v>
      </c>
      <c r="C122" s="56" t="s">
        <v>189</v>
      </c>
      <c r="D122" s="54" t="s">
        <v>36</v>
      </c>
      <c r="E122" s="54" t="s">
        <v>42</v>
      </c>
      <c r="F122" s="54" t="s">
        <v>42</v>
      </c>
      <c r="G122" s="54" t="s">
        <v>42</v>
      </c>
      <c r="H122" s="54" t="s">
        <v>506</v>
      </c>
      <c r="I122" s="54" t="s">
        <v>555</v>
      </c>
      <c r="J122" s="54"/>
      <c r="K122" s="54"/>
      <c r="L122" s="54"/>
      <c r="M122" s="54" t="s">
        <v>37</v>
      </c>
      <c r="N122" s="94" t="s">
        <v>38</v>
      </c>
      <c r="O122" s="54" t="s">
        <v>39</v>
      </c>
      <c r="P122" s="55" t="s">
        <v>143</v>
      </c>
      <c r="Q122" s="93">
        <v>52302000</v>
      </c>
      <c r="R122" s="93">
        <v>0</v>
      </c>
      <c r="S122" s="93">
        <v>52302000</v>
      </c>
      <c r="T122" s="93">
        <v>0</v>
      </c>
      <c r="U122" s="93">
        <v>0</v>
      </c>
      <c r="V122" s="93">
        <v>0</v>
      </c>
      <c r="W122" s="93">
        <v>0</v>
      </c>
      <c r="X122" s="93">
        <v>0</v>
      </c>
      <c r="Y122" s="93">
        <v>0</v>
      </c>
      <c r="Z122" s="93">
        <v>0</v>
      </c>
      <c r="AA122" s="93">
        <v>0</v>
      </c>
    </row>
    <row r="123" spans="1:27" ht="15" customHeight="1" x14ac:dyDescent="0.25">
      <c r="A123" s="54" t="s">
        <v>210</v>
      </c>
      <c r="B123" s="55" t="s">
        <v>211</v>
      </c>
      <c r="C123" s="56" t="s">
        <v>101</v>
      </c>
      <c r="D123" s="54" t="s">
        <v>36</v>
      </c>
      <c r="E123" s="54" t="s">
        <v>42</v>
      </c>
      <c r="F123" s="54" t="s">
        <v>42</v>
      </c>
      <c r="G123" s="54" t="s">
        <v>42</v>
      </c>
      <c r="H123" s="54" t="s">
        <v>506</v>
      </c>
      <c r="I123" s="54" t="s">
        <v>556</v>
      </c>
      <c r="J123" s="54"/>
      <c r="K123" s="54"/>
      <c r="L123" s="54"/>
      <c r="M123" s="54" t="s">
        <v>37</v>
      </c>
      <c r="N123" s="94" t="s">
        <v>38</v>
      </c>
      <c r="O123" s="54" t="s">
        <v>39</v>
      </c>
      <c r="P123" s="55" t="s">
        <v>144</v>
      </c>
      <c r="Q123" s="93">
        <v>52302000</v>
      </c>
      <c r="R123" s="93">
        <v>5238000</v>
      </c>
      <c r="S123" s="93">
        <v>0</v>
      </c>
      <c r="T123" s="93">
        <v>57540000</v>
      </c>
      <c r="U123" s="93">
        <v>0</v>
      </c>
      <c r="V123" s="93">
        <v>57540000</v>
      </c>
      <c r="W123" s="93">
        <v>0</v>
      </c>
      <c r="X123" s="93">
        <v>27498000</v>
      </c>
      <c r="Y123" s="93">
        <v>27498000</v>
      </c>
      <c r="Z123" s="93">
        <v>27498000</v>
      </c>
      <c r="AA123" s="93">
        <v>27498000</v>
      </c>
    </row>
    <row r="124" spans="1:27" ht="15" customHeight="1" x14ac:dyDescent="0.25">
      <c r="A124" s="54" t="s">
        <v>210</v>
      </c>
      <c r="B124" s="55" t="s">
        <v>211</v>
      </c>
      <c r="C124" s="56" t="s">
        <v>191</v>
      </c>
      <c r="D124" s="54" t="s">
        <v>36</v>
      </c>
      <c r="E124" s="54" t="s">
        <v>42</v>
      </c>
      <c r="F124" s="54" t="s">
        <v>42</v>
      </c>
      <c r="G124" s="54" t="s">
        <v>42</v>
      </c>
      <c r="H124" s="54" t="s">
        <v>491</v>
      </c>
      <c r="I124" s="54" t="s">
        <v>558</v>
      </c>
      <c r="J124" s="54"/>
      <c r="K124" s="54"/>
      <c r="L124" s="54"/>
      <c r="M124" s="54" t="s">
        <v>37</v>
      </c>
      <c r="N124" s="94" t="s">
        <v>38</v>
      </c>
      <c r="O124" s="54" t="s">
        <v>39</v>
      </c>
      <c r="P124" s="55" t="s">
        <v>146</v>
      </c>
      <c r="Q124" s="93">
        <v>5000000</v>
      </c>
      <c r="R124" s="93">
        <v>0</v>
      </c>
      <c r="S124" s="93">
        <v>0</v>
      </c>
      <c r="T124" s="93">
        <v>5000000</v>
      </c>
      <c r="U124" s="93">
        <v>0</v>
      </c>
      <c r="V124" s="93">
        <v>5000000</v>
      </c>
      <c r="W124" s="93">
        <v>0</v>
      </c>
      <c r="X124" s="93">
        <v>3185082</v>
      </c>
      <c r="Y124" s="93">
        <v>3185082</v>
      </c>
      <c r="Z124" s="93">
        <v>3185082</v>
      </c>
      <c r="AA124" s="93">
        <v>3185082</v>
      </c>
    </row>
    <row r="125" spans="1:27" ht="15" customHeight="1" x14ac:dyDescent="0.25">
      <c r="A125" s="54" t="s">
        <v>210</v>
      </c>
      <c r="B125" s="55" t="s">
        <v>211</v>
      </c>
      <c r="C125" s="56" t="s">
        <v>192</v>
      </c>
      <c r="D125" s="54" t="s">
        <v>36</v>
      </c>
      <c r="E125" s="54" t="s">
        <v>42</v>
      </c>
      <c r="F125" s="54" t="s">
        <v>42</v>
      </c>
      <c r="G125" s="54" t="s">
        <v>42</v>
      </c>
      <c r="H125" s="54" t="s">
        <v>560</v>
      </c>
      <c r="I125" s="54" t="s">
        <v>558</v>
      </c>
      <c r="J125" s="54"/>
      <c r="K125" s="54"/>
      <c r="L125" s="54"/>
      <c r="M125" s="54" t="s">
        <v>37</v>
      </c>
      <c r="N125" s="94" t="s">
        <v>38</v>
      </c>
      <c r="O125" s="54" t="s">
        <v>39</v>
      </c>
      <c r="P125" s="55" t="s">
        <v>147</v>
      </c>
      <c r="Q125" s="93">
        <v>1000000</v>
      </c>
      <c r="R125" s="93">
        <v>0</v>
      </c>
      <c r="S125" s="93">
        <v>1000000</v>
      </c>
      <c r="T125" s="93">
        <v>0</v>
      </c>
      <c r="U125" s="93">
        <v>0</v>
      </c>
      <c r="V125" s="93">
        <v>0</v>
      </c>
      <c r="W125" s="93">
        <v>0</v>
      </c>
      <c r="X125" s="93">
        <v>0</v>
      </c>
      <c r="Y125" s="93">
        <v>0</v>
      </c>
      <c r="Z125" s="93">
        <v>0</v>
      </c>
      <c r="AA125" s="93">
        <v>0</v>
      </c>
    </row>
    <row r="126" spans="1:27" ht="15" customHeight="1" x14ac:dyDescent="0.25">
      <c r="A126" s="54" t="s">
        <v>210</v>
      </c>
      <c r="B126" s="55" t="s">
        <v>211</v>
      </c>
      <c r="C126" s="56" t="s">
        <v>193</v>
      </c>
      <c r="D126" s="54" t="s">
        <v>36</v>
      </c>
      <c r="E126" s="54" t="s">
        <v>42</v>
      </c>
      <c r="F126" s="54" t="s">
        <v>42</v>
      </c>
      <c r="G126" s="54" t="s">
        <v>42</v>
      </c>
      <c r="H126" s="54" t="s">
        <v>561</v>
      </c>
      <c r="I126" s="54"/>
      <c r="J126" s="54"/>
      <c r="K126" s="54"/>
      <c r="L126" s="54"/>
      <c r="M126" s="54" t="s">
        <v>37</v>
      </c>
      <c r="N126" s="94" t="s">
        <v>38</v>
      </c>
      <c r="O126" s="54" t="s">
        <v>39</v>
      </c>
      <c r="P126" s="55" t="s">
        <v>148</v>
      </c>
      <c r="Q126" s="93">
        <v>0</v>
      </c>
      <c r="R126" s="93">
        <v>258320</v>
      </c>
      <c r="S126" s="93">
        <v>0</v>
      </c>
      <c r="T126" s="93">
        <v>258320</v>
      </c>
      <c r="U126" s="93">
        <v>0</v>
      </c>
      <c r="V126" s="93">
        <v>258320</v>
      </c>
      <c r="W126" s="93">
        <v>0</v>
      </c>
      <c r="X126" s="93">
        <v>228866</v>
      </c>
      <c r="Y126" s="93">
        <v>228866</v>
      </c>
      <c r="Z126" s="93">
        <v>228866</v>
      </c>
      <c r="AA126" s="93">
        <v>228866</v>
      </c>
    </row>
    <row r="127" spans="1:27" ht="15" customHeight="1" x14ac:dyDescent="0.25">
      <c r="A127" s="54" t="s">
        <v>210</v>
      </c>
      <c r="B127" s="55" t="s">
        <v>211</v>
      </c>
      <c r="C127" s="56" t="s">
        <v>194</v>
      </c>
      <c r="D127" s="54" t="s">
        <v>36</v>
      </c>
      <c r="E127" s="54" t="s">
        <v>552</v>
      </c>
      <c r="F127" s="54" t="s">
        <v>553</v>
      </c>
      <c r="G127" s="54" t="s">
        <v>42</v>
      </c>
      <c r="H127" s="54" t="s">
        <v>554</v>
      </c>
      <c r="I127" s="54" t="s">
        <v>555</v>
      </c>
      <c r="J127" s="54"/>
      <c r="K127" s="54"/>
      <c r="L127" s="54"/>
      <c r="M127" s="54" t="s">
        <v>37</v>
      </c>
      <c r="N127" s="94" t="s">
        <v>38</v>
      </c>
      <c r="O127" s="54" t="s">
        <v>39</v>
      </c>
      <c r="P127" s="55" t="s">
        <v>149</v>
      </c>
      <c r="Q127" s="93">
        <v>0</v>
      </c>
      <c r="R127" s="93">
        <v>1326858</v>
      </c>
      <c r="S127" s="93">
        <v>0</v>
      </c>
      <c r="T127" s="93">
        <v>1326858</v>
      </c>
      <c r="U127" s="93">
        <v>0</v>
      </c>
      <c r="V127" s="93">
        <v>411733</v>
      </c>
      <c r="W127" s="93">
        <v>915125</v>
      </c>
      <c r="X127" s="93">
        <v>411733</v>
      </c>
      <c r="Y127" s="93">
        <v>411733</v>
      </c>
      <c r="Z127" s="93">
        <v>411733</v>
      </c>
      <c r="AA127" s="93">
        <v>411733</v>
      </c>
    </row>
    <row r="128" spans="1:27" ht="15" customHeight="1" x14ac:dyDescent="0.25">
      <c r="A128" s="54" t="s">
        <v>210</v>
      </c>
      <c r="B128" s="55" t="s">
        <v>211</v>
      </c>
      <c r="C128" s="56" t="s">
        <v>196</v>
      </c>
      <c r="D128" s="54" t="s">
        <v>36</v>
      </c>
      <c r="E128" s="54" t="s">
        <v>557</v>
      </c>
      <c r="F128" s="54" t="s">
        <v>484</v>
      </c>
      <c r="G128" s="54" t="s">
        <v>42</v>
      </c>
      <c r="H128" s="54" t="s">
        <v>555</v>
      </c>
      <c r="I128" s="54"/>
      <c r="J128" s="54"/>
      <c r="K128" s="54"/>
      <c r="L128" s="54"/>
      <c r="M128" s="54" t="s">
        <v>37</v>
      </c>
      <c r="N128" s="94" t="s">
        <v>38</v>
      </c>
      <c r="O128" s="54" t="s">
        <v>39</v>
      </c>
      <c r="P128" s="55" t="s">
        <v>151</v>
      </c>
      <c r="Q128" s="93">
        <v>0</v>
      </c>
      <c r="R128" s="93">
        <v>8445669</v>
      </c>
      <c r="S128" s="93">
        <v>0</v>
      </c>
      <c r="T128" s="93">
        <v>8445669</v>
      </c>
      <c r="U128" s="93">
        <v>0</v>
      </c>
      <c r="V128" s="93">
        <v>8445669</v>
      </c>
      <c r="W128" s="93">
        <v>0</v>
      </c>
      <c r="X128" s="93">
        <v>8445669</v>
      </c>
      <c r="Y128" s="93">
        <v>8445669</v>
      </c>
      <c r="Z128" s="93">
        <v>8445669</v>
      </c>
      <c r="AA128" s="93">
        <v>8445669</v>
      </c>
    </row>
    <row r="129" spans="1:27" ht="15" customHeight="1" x14ac:dyDescent="0.25">
      <c r="A129" s="54" t="s">
        <v>210</v>
      </c>
      <c r="B129" s="55" t="s">
        <v>211</v>
      </c>
      <c r="C129" s="56" t="s">
        <v>197</v>
      </c>
      <c r="D129" s="54" t="s">
        <v>36</v>
      </c>
      <c r="E129" s="54" t="s">
        <v>557</v>
      </c>
      <c r="F129" s="54" t="s">
        <v>484</v>
      </c>
      <c r="G129" s="54" t="s">
        <v>42</v>
      </c>
      <c r="H129" s="54" t="s">
        <v>485</v>
      </c>
      <c r="I129" s="54"/>
      <c r="J129" s="54"/>
      <c r="K129" s="54"/>
      <c r="L129" s="54"/>
      <c r="M129" s="54" t="s">
        <v>48</v>
      </c>
      <c r="N129" s="94" t="s">
        <v>49</v>
      </c>
      <c r="O129" s="54" t="s">
        <v>39</v>
      </c>
      <c r="P129" s="55" t="s">
        <v>152</v>
      </c>
      <c r="Q129" s="93">
        <v>0</v>
      </c>
      <c r="R129" s="93">
        <v>1879000</v>
      </c>
      <c r="S129" s="93">
        <v>0</v>
      </c>
      <c r="T129" s="93">
        <v>1879000</v>
      </c>
      <c r="U129" s="93">
        <v>0</v>
      </c>
      <c r="V129" s="93">
        <v>1879000</v>
      </c>
      <c r="W129" s="93">
        <v>0</v>
      </c>
      <c r="X129" s="93">
        <v>1879000</v>
      </c>
      <c r="Y129" s="93">
        <v>1879000</v>
      </c>
      <c r="Z129" s="93">
        <v>1879000</v>
      </c>
      <c r="AA129" s="93">
        <v>1879000</v>
      </c>
    </row>
    <row r="130" spans="1:27" ht="15" customHeight="1" x14ac:dyDescent="0.25">
      <c r="A130" s="54" t="s">
        <v>210</v>
      </c>
      <c r="B130" s="55" t="s">
        <v>211</v>
      </c>
      <c r="C130" s="56" t="s">
        <v>199</v>
      </c>
      <c r="D130" s="54" t="s">
        <v>61</v>
      </c>
      <c r="E130" s="54" t="s">
        <v>74</v>
      </c>
      <c r="F130" s="54" t="s">
        <v>63</v>
      </c>
      <c r="G130" s="54" t="s">
        <v>71</v>
      </c>
      <c r="H130" s="54" t="s">
        <v>153</v>
      </c>
      <c r="I130" s="54" t="s">
        <v>156</v>
      </c>
      <c r="J130" s="54" t="s">
        <v>42</v>
      </c>
      <c r="K130" s="54"/>
      <c r="L130" s="54"/>
      <c r="M130" s="54" t="s">
        <v>37</v>
      </c>
      <c r="N130" s="94" t="s">
        <v>38</v>
      </c>
      <c r="O130" s="54" t="s">
        <v>39</v>
      </c>
      <c r="P130" s="55" t="s">
        <v>157</v>
      </c>
      <c r="Q130" s="93">
        <v>0</v>
      </c>
      <c r="R130" s="93">
        <v>174534750</v>
      </c>
      <c r="S130" s="93">
        <v>0</v>
      </c>
      <c r="T130" s="93">
        <v>174534750</v>
      </c>
      <c r="U130" s="93">
        <v>0</v>
      </c>
      <c r="V130" s="93">
        <v>169186266</v>
      </c>
      <c r="W130" s="93">
        <v>5348484</v>
      </c>
      <c r="X130" s="93">
        <v>169186266</v>
      </c>
      <c r="Y130" s="93">
        <v>42349727</v>
      </c>
      <c r="Z130" s="93">
        <v>42349727</v>
      </c>
      <c r="AA130" s="93">
        <v>42349727</v>
      </c>
    </row>
    <row r="131" spans="1:27" ht="15" customHeight="1" x14ac:dyDescent="0.25">
      <c r="A131" s="54" t="s">
        <v>210</v>
      </c>
      <c r="B131" s="55" t="s">
        <v>211</v>
      </c>
      <c r="C131" s="56" t="s">
        <v>199</v>
      </c>
      <c r="D131" s="54" t="s">
        <v>61</v>
      </c>
      <c r="E131" s="54" t="s">
        <v>74</v>
      </c>
      <c r="F131" s="54" t="s">
        <v>63</v>
      </c>
      <c r="G131" s="54" t="s">
        <v>71</v>
      </c>
      <c r="H131" s="54" t="s">
        <v>153</v>
      </c>
      <c r="I131" s="54" t="s">
        <v>156</v>
      </c>
      <c r="J131" s="54" t="s">
        <v>42</v>
      </c>
      <c r="K131" s="54"/>
      <c r="L131" s="54"/>
      <c r="M131" s="54" t="s">
        <v>37</v>
      </c>
      <c r="N131" s="94" t="s">
        <v>76</v>
      </c>
      <c r="O131" s="54" t="s">
        <v>39</v>
      </c>
      <c r="P131" s="55" t="s">
        <v>157</v>
      </c>
      <c r="Q131" s="93">
        <v>0</v>
      </c>
      <c r="R131" s="93">
        <v>70679111</v>
      </c>
      <c r="S131" s="93">
        <v>0</v>
      </c>
      <c r="T131" s="93">
        <v>70679111</v>
      </c>
      <c r="U131" s="93">
        <v>0</v>
      </c>
      <c r="V131" s="93">
        <v>67744650</v>
      </c>
      <c r="W131" s="93">
        <v>2934461</v>
      </c>
      <c r="X131" s="93">
        <v>43685829</v>
      </c>
      <c r="Y131" s="93">
        <v>11279040</v>
      </c>
      <c r="Z131" s="93">
        <v>11279040</v>
      </c>
      <c r="AA131" s="93">
        <v>11279040</v>
      </c>
    </row>
    <row r="132" spans="1:27" ht="15" customHeight="1" x14ac:dyDescent="0.25">
      <c r="A132" s="54" t="s">
        <v>210</v>
      </c>
      <c r="B132" s="55" t="s">
        <v>211</v>
      </c>
      <c r="C132" s="56" t="s">
        <v>200</v>
      </c>
      <c r="D132" s="54" t="s">
        <v>61</v>
      </c>
      <c r="E132" s="54" t="s">
        <v>74</v>
      </c>
      <c r="F132" s="54" t="s">
        <v>63</v>
      </c>
      <c r="G132" s="54" t="s">
        <v>71</v>
      </c>
      <c r="H132" s="54" t="s">
        <v>153</v>
      </c>
      <c r="I132" s="54" t="s">
        <v>158</v>
      </c>
      <c r="J132" s="54" t="s">
        <v>42</v>
      </c>
      <c r="K132" s="54"/>
      <c r="L132" s="54"/>
      <c r="M132" s="54" t="s">
        <v>48</v>
      </c>
      <c r="N132" s="94" t="s">
        <v>49</v>
      </c>
      <c r="O132" s="54" t="s">
        <v>39</v>
      </c>
      <c r="P132" s="55" t="s">
        <v>159</v>
      </c>
      <c r="Q132" s="93">
        <v>0</v>
      </c>
      <c r="R132" s="93">
        <v>64807890</v>
      </c>
      <c r="S132" s="93">
        <v>0</v>
      </c>
      <c r="T132" s="93">
        <v>64807890</v>
      </c>
      <c r="U132" s="93">
        <v>0</v>
      </c>
      <c r="V132" s="93">
        <v>61273680</v>
      </c>
      <c r="W132" s="93">
        <v>3534210</v>
      </c>
      <c r="X132" s="93">
        <v>31273680</v>
      </c>
      <c r="Y132" s="93">
        <v>2238333</v>
      </c>
      <c r="Z132" s="93">
        <v>2238333</v>
      </c>
      <c r="AA132" s="93">
        <v>2238333</v>
      </c>
    </row>
    <row r="133" spans="1:27" ht="15" customHeight="1" x14ac:dyDescent="0.25">
      <c r="A133" s="54" t="s">
        <v>210</v>
      </c>
      <c r="B133" s="55" t="s">
        <v>211</v>
      </c>
      <c r="C133" s="56" t="s">
        <v>201</v>
      </c>
      <c r="D133" s="54" t="s">
        <v>61</v>
      </c>
      <c r="E133" s="54" t="s">
        <v>82</v>
      </c>
      <c r="F133" s="54" t="s">
        <v>63</v>
      </c>
      <c r="G133" s="54" t="s">
        <v>83</v>
      </c>
      <c r="H133" s="54" t="s">
        <v>153</v>
      </c>
      <c r="I133" s="54" t="s">
        <v>160</v>
      </c>
      <c r="J133" s="54" t="s">
        <v>42</v>
      </c>
      <c r="K133" s="54"/>
      <c r="L133" s="54"/>
      <c r="M133" s="54" t="s">
        <v>48</v>
      </c>
      <c r="N133" s="94" t="s">
        <v>49</v>
      </c>
      <c r="O133" s="54" t="s">
        <v>39</v>
      </c>
      <c r="P133" s="55" t="s">
        <v>161</v>
      </c>
      <c r="Q133" s="93">
        <v>0</v>
      </c>
      <c r="R133" s="93">
        <v>24269760</v>
      </c>
      <c r="S133" s="93">
        <v>0</v>
      </c>
      <c r="T133" s="93">
        <v>24269760</v>
      </c>
      <c r="U133" s="93">
        <v>0</v>
      </c>
      <c r="V133" s="93">
        <v>24269760</v>
      </c>
      <c r="W133" s="93">
        <v>0</v>
      </c>
      <c r="X133" s="93">
        <v>0</v>
      </c>
      <c r="Y133" s="93">
        <v>0</v>
      </c>
      <c r="Z133" s="93">
        <v>0</v>
      </c>
      <c r="AA133" s="93">
        <v>0</v>
      </c>
    </row>
    <row r="134" spans="1:27" ht="15" customHeight="1" x14ac:dyDescent="0.25">
      <c r="A134" s="54" t="s">
        <v>210</v>
      </c>
      <c r="B134" s="55" t="s">
        <v>211</v>
      </c>
      <c r="C134" s="56" t="s">
        <v>202</v>
      </c>
      <c r="D134" s="54" t="s">
        <v>61</v>
      </c>
      <c r="E134" s="54" t="s">
        <v>82</v>
      </c>
      <c r="F134" s="54" t="s">
        <v>63</v>
      </c>
      <c r="G134" s="54" t="s">
        <v>86</v>
      </c>
      <c r="H134" s="54" t="s">
        <v>153</v>
      </c>
      <c r="I134" s="54" t="s">
        <v>162</v>
      </c>
      <c r="J134" s="54" t="s">
        <v>42</v>
      </c>
      <c r="K134" s="54"/>
      <c r="L134" s="54"/>
      <c r="M134" s="54" t="s">
        <v>37</v>
      </c>
      <c r="N134" s="94" t="s">
        <v>38</v>
      </c>
      <c r="O134" s="54" t="s">
        <v>39</v>
      </c>
      <c r="P134" s="55" t="s">
        <v>163</v>
      </c>
      <c r="Q134" s="93">
        <v>0</v>
      </c>
      <c r="R134" s="93">
        <v>3209009</v>
      </c>
      <c r="S134" s="93">
        <v>0</v>
      </c>
      <c r="T134" s="93">
        <v>3209009</v>
      </c>
      <c r="U134" s="93">
        <v>0</v>
      </c>
      <c r="V134" s="93">
        <v>3209009</v>
      </c>
      <c r="W134" s="93">
        <v>0</v>
      </c>
      <c r="X134" s="93">
        <v>0</v>
      </c>
      <c r="Y134" s="93">
        <v>0</v>
      </c>
      <c r="Z134" s="93">
        <v>0</v>
      </c>
      <c r="AA134" s="93">
        <v>0</v>
      </c>
    </row>
    <row r="135" spans="1:27" ht="15" customHeight="1" x14ac:dyDescent="0.25">
      <c r="A135" s="54" t="s">
        <v>212</v>
      </c>
      <c r="B135" s="55" t="s">
        <v>213</v>
      </c>
      <c r="C135" s="56" t="s">
        <v>166</v>
      </c>
      <c r="D135" s="54" t="s">
        <v>36</v>
      </c>
      <c r="E135" s="54" t="s">
        <v>484</v>
      </c>
      <c r="F135" s="54" t="s">
        <v>484</v>
      </c>
      <c r="G135" s="54" t="s">
        <v>484</v>
      </c>
      <c r="H135" s="54" t="s">
        <v>555</v>
      </c>
      <c r="I135" s="54" t="s">
        <v>555</v>
      </c>
      <c r="J135" s="54"/>
      <c r="K135" s="54"/>
      <c r="L135" s="54"/>
      <c r="M135" s="54" t="s">
        <v>37</v>
      </c>
      <c r="N135" s="94" t="s">
        <v>38</v>
      </c>
      <c r="O135" s="54" t="s">
        <v>39</v>
      </c>
      <c r="P135" s="55" t="s">
        <v>120</v>
      </c>
      <c r="Q135" s="93">
        <v>368152000</v>
      </c>
      <c r="R135" s="93">
        <v>0</v>
      </c>
      <c r="S135" s="93">
        <v>0</v>
      </c>
      <c r="T135" s="93">
        <v>368152000</v>
      </c>
      <c r="U135" s="93">
        <v>0</v>
      </c>
      <c r="V135" s="93">
        <v>203743680</v>
      </c>
      <c r="W135" s="93">
        <v>164408320</v>
      </c>
      <c r="X135" s="93">
        <v>203743680</v>
      </c>
      <c r="Y135" s="93">
        <v>203743680</v>
      </c>
      <c r="Z135" s="93">
        <v>203743680</v>
      </c>
      <c r="AA135" s="93">
        <v>203743680</v>
      </c>
    </row>
    <row r="136" spans="1:27" ht="15" customHeight="1" x14ac:dyDescent="0.25">
      <c r="A136" s="54" t="s">
        <v>212</v>
      </c>
      <c r="B136" s="55" t="s">
        <v>213</v>
      </c>
      <c r="C136" s="56" t="s">
        <v>168</v>
      </c>
      <c r="D136" s="54" t="s">
        <v>36</v>
      </c>
      <c r="E136" s="54" t="s">
        <v>484</v>
      </c>
      <c r="F136" s="54" t="s">
        <v>484</v>
      </c>
      <c r="G136" s="54" t="s">
        <v>484</v>
      </c>
      <c r="H136" s="54" t="s">
        <v>555</v>
      </c>
      <c r="I136" s="54" t="s">
        <v>558</v>
      </c>
      <c r="J136" s="54"/>
      <c r="K136" s="54"/>
      <c r="L136" s="54"/>
      <c r="M136" s="54" t="s">
        <v>37</v>
      </c>
      <c r="N136" s="94" t="s">
        <v>38</v>
      </c>
      <c r="O136" s="54" t="s">
        <v>39</v>
      </c>
      <c r="P136" s="55" t="s">
        <v>122</v>
      </c>
      <c r="Q136" s="93">
        <v>4429000</v>
      </c>
      <c r="R136" s="93">
        <v>0</v>
      </c>
      <c r="S136" s="93">
        <v>0</v>
      </c>
      <c r="T136" s="93">
        <v>4429000</v>
      </c>
      <c r="U136" s="93">
        <v>0</v>
      </c>
      <c r="V136" s="93">
        <v>2426915</v>
      </c>
      <c r="W136" s="93">
        <v>2002085</v>
      </c>
      <c r="X136" s="93">
        <v>2426915</v>
      </c>
      <c r="Y136" s="93">
        <v>2426915</v>
      </c>
      <c r="Z136" s="93">
        <v>2426915</v>
      </c>
      <c r="AA136" s="93">
        <v>2426915</v>
      </c>
    </row>
    <row r="137" spans="1:27" ht="15" customHeight="1" x14ac:dyDescent="0.25">
      <c r="A137" s="54" t="s">
        <v>212</v>
      </c>
      <c r="B137" s="55" t="s">
        <v>213</v>
      </c>
      <c r="C137" s="56" t="s">
        <v>169</v>
      </c>
      <c r="D137" s="54" t="s">
        <v>36</v>
      </c>
      <c r="E137" s="54" t="s">
        <v>484</v>
      </c>
      <c r="F137" s="54" t="s">
        <v>484</v>
      </c>
      <c r="G137" s="54" t="s">
        <v>484</v>
      </c>
      <c r="H137" s="54" t="s">
        <v>555</v>
      </c>
      <c r="I137" s="54" t="s">
        <v>559</v>
      </c>
      <c r="J137" s="54"/>
      <c r="K137" s="54"/>
      <c r="L137" s="54"/>
      <c r="M137" s="54" t="s">
        <v>37</v>
      </c>
      <c r="N137" s="94" t="s">
        <v>38</v>
      </c>
      <c r="O137" s="54" t="s">
        <v>39</v>
      </c>
      <c r="P137" s="55" t="s">
        <v>123</v>
      </c>
      <c r="Q137" s="93">
        <v>4638000</v>
      </c>
      <c r="R137" s="93">
        <v>0</v>
      </c>
      <c r="S137" s="93">
        <v>0</v>
      </c>
      <c r="T137" s="93">
        <v>4638000</v>
      </c>
      <c r="U137" s="93">
        <v>0</v>
      </c>
      <c r="V137" s="93">
        <v>2711917</v>
      </c>
      <c r="W137" s="93">
        <v>1926083</v>
      </c>
      <c r="X137" s="93">
        <v>2711917</v>
      </c>
      <c r="Y137" s="93">
        <v>2711917</v>
      </c>
      <c r="Z137" s="93">
        <v>2711917</v>
      </c>
      <c r="AA137" s="93">
        <v>2711917</v>
      </c>
    </row>
    <row r="138" spans="1:27" ht="15" customHeight="1" x14ac:dyDescent="0.25">
      <c r="A138" s="54" t="s">
        <v>212</v>
      </c>
      <c r="B138" s="55" t="s">
        <v>213</v>
      </c>
      <c r="C138" s="56" t="s">
        <v>170</v>
      </c>
      <c r="D138" s="54" t="s">
        <v>36</v>
      </c>
      <c r="E138" s="54" t="s">
        <v>484</v>
      </c>
      <c r="F138" s="54" t="s">
        <v>484</v>
      </c>
      <c r="G138" s="54" t="s">
        <v>484</v>
      </c>
      <c r="H138" s="54" t="s">
        <v>555</v>
      </c>
      <c r="I138" s="54" t="s">
        <v>496</v>
      </c>
      <c r="J138" s="54"/>
      <c r="K138" s="54"/>
      <c r="L138" s="54"/>
      <c r="M138" s="54" t="s">
        <v>37</v>
      </c>
      <c r="N138" s="94" t="s">
        <v>38</v>
      </c>
      <c r="O138" s="54" t="s">
        <v>39</v>
      </c>
      <c r="P138" s="55" t="s">
        <v>124</v>
      </c>
      <c r="Q138" s="93">
        <v>32862000</v>
      </c>
      <c r="R138" s="93">
        <v>5696553</v>
      </c>
      <c r="S138" s="93">
        <v>0</v>
      </c>
      <c r="T138" s="93">
        <v>38558553</v>
      </c>
      <c r="U138" s="93">
        <v>0</v>
      </c>
      <c r="V138" s="93">
        <v>38558553</v>
      </c>
      <c r="W138" s="93">
        <v>0</v>
      </c>
      <c r="X138" s="93">
        <v>38558553</v>
      </c>
      <c r="Y138" s="93">
        <v>38558553</v>
      </c>
      <c r="Z138" s="93">
        <v>38558553</v>
      </c>
      <c r="AA138" s="93">
        <v>38558553</v>
      </c>
    </row>
    <row r="139" spans="1:27" ht="15" customHeight="1" x14ac:dyDescent="0.25">
      <c r="A139" s="54" t="s">
        <v>212</v>
      </c>
      <c r="B139" s="55" t="s">
        <v>213</v>
      </c>
      <c r="C139" s="56" t="s">
        <v>171</v>
      </c>
      <c r="D139" s="54" t="s">
        <v>36</v>
      </c>
      <c r="E139" s="54" t="s">
        <v>484</v>
      </c>
      <c r="F139" s="54" t="s">
        <v>484</v>
      </c>
      <c r="G139" s="54" t="s">
        <v>484</v>
      </c>
      <c r="H139" s="54" t="s">
        <v>555</v>
      </c>
      <c r="I139" s="54" t="s">
        <v>506</v>
      </c>
      <c r="J139" s="54"/>
      <c r="K139" s="54"/>
      <c r="L139" s="54"/>
      <c r="M139" s="54" t="s">
        <v>37</v>
      </c>
      <c r="N139" s="94" t="s">
        <v>38</v>
      </c>
      <c r="O139" s="54" t="s">
        <v>39</v>
      </c>
      <c r="P139" s="55" t="s">
        <v>125</v>
      </c>
      <c r="Q139" s="93">
        <v>12308000</v>
      </c>
      <c r="R139" s="93">
        <v>0</v>
      </c>
      <c r="S139" s="93">
        <v>0</v>
      </c>
      <c r="T139" s="93">
        <v>12308000</v>
      </c>
      <c r="U139" s="93">
        <v>0</v>
      </c>
      <c r="V139" s="93">
        <v>6481186</v>
      </c>
      <c r="W139" s="93">
        <v>5826814</v>
      </c>
      <c r="X139" s="93">
        <v>6481186</v>
      </c>
      <c r="Y139" s="93">
        <v>6481186</v>
      </c>
      <c r="Z139" s="93">
        <v>6481186</v>
      </c>
      <c r="AA139" s="93">
        <v>6481186</v>
      </c>
    </row>
    <row r="140" spans="1:27" ht="15" customHeight="1" x14ac:dyDescent="0.25">
      <c r="A140" s="54" t="s">
        <v>212</v>
      </c>
      <c r="B140" s="55" t="s">
        <v>213</v>
      </c>
      <c r="C140" s="56" t="s">
        <v>172</v>
      </c>
      <c r="D140" s="54" t="s">
        <v>36</v>
      </c>
      <c r="E140" s="54" t="s">
        <v>484</v>
      </c>
      <c r="F140" s="54" t="s">
        <v>484</v>
      </c>
      <c r="G140" s="54" t="s">
        <v>484</v>
      </c>
      <c r="H140" s="54" t="s">
        <v>555</v>
      </c>
      <c r="I140" s="54" t="s">
        <v>560</v>
      </c>
      <c r="J140" s="54"/>
      <c r="K140" s="54"/>
      <c r="L140" s="54"/>
      <c r="M140" s="54" t="s">
        <v>37</v>
      </c>
      <c r="N140" s="94" t="s">
        <v>38</v>
      </c>
      <c r="O140" s="54" t="s">
        <v>39</v>
      </c>
      <c r="P140" s="55" t="s">
        <v>126</v>
      </c>
      <c r="Q140" s="93">
        <v>43951000</v>
      </c>
      <c r="R140" s="93">
        <v>0</v>
      </c>
      <c r="S140" s="93">
        <v>0</v>
      </c>
      <c r="T140" s="93">
        <v>43951000</v>
      </c>
      <c r="U140" s="93">
        <v>0</v>
      </c>
      <c r="V140" s="93">
        <v>0</v>
      </c>
      <c r="W140" s="93">
        <v>43951000</v>
      </c>
      <c r="X140" s="93">
        <v>0</v>
      </c>
      <c r="Y140" s="93">
        <v>0</v>
      </c>
      <c r="Z140" s="93">
        <v>0</v>
      </c>
      <c r="AA140" s="93">
        <v>0</v>
      </c>
    </row>
    <row r="141" spans="1:27" ht="15" customHeight="1" x14ac:dyDescent="0.25">
      <c r="A141" s="54" t="s">
        <v>212</v>
      </c>
      <c r="B141" s="55" t="s">
        <v>213</v>
      </c>
      <c r="C141" s="56" t="s">
        <v>173</v>
      </c>
      <c r="D141" s="54" t="s">
        <v>36</v>
      </c>
      <c r="E141" s="54" t="s">
        <v>484</v>
      </c>
      <c r="F141" s="54" t="s">
        <v>484</v>
      </c>
      <c r="G141" s="54" t="s">
        <v>484</v>
      </c>
      <c r="H141" s="54" t="s">
        <v>555</v>
      </c>
      <c r="I141" s="54" t="s">
        <v>561</v>
      </c>
      <c r="J141" s="54"/>
      <c r="K141" s="54"/>
      <c r="L141" s="54"/>
      <c r="M141" s="54" t="s">
        <v>37</v>
      </c>
      <c r="N141" s="94" t="s">
        <v>38</v>
      </c>
      <c r="O141" s="54" t="s">
        <v>39</v>
      </c>
      <c r="P141" s="55" t="s">
        <v>127</v>
      </c>
      <c r="Q141" s="93">
        <v>23447000</v>
      </c>
      <c r="R141" s="93">
        <v>0</v>
      </c>
      <c r="S141" s="93">
        <v>0</v>
      </c>
      <c r="T141" s="93">
        <v>23447000</v>
      </c>
      <c r="U141" s="93">
        <v>0</v>
      </c>
      <c r="V141" s="93">
        <v>3930468</v>
      </c>
      <c r="W141" s="93">
        <v>19516532</v>
      </c>
      <c r="X141" s="93">
        <v>3930468</v>
      </c>
      <c r="Y141" s="93">
        <v>3930468</v>
      </c>
      <c r="Z141" s="93">
        <v>3930468</v>
      </c>
      <c r="AA141" s="93">
        <v>3875890</v>
      </c>
    </row>
    <row r="142" spans="1:27" ht="15" customHeight="1" x14ac:dyDescent="0.25">
      <c r="A142" s="54" t="s">
        <v>212</v>
      </c>
      <c r="B142" s="55" t="s">
        <v>213</v>
      </c>
      <c r="C142" s="56" t="s">
        <v>174</v>
      </c>
      <c r="D142" s="54" t="s">
        <v>36</v>
      </c>
      <c r="E142" s="54" t="s">
        <v>484</v>
      </c>
      <c r="F142" s="54" t="s">
        <v>484</v>
      </c>
      <c r="G142" s="54" t="s">
        <v>42</v>
      </c>
      <c r="H142" s="54" t="s">
        <v>555</v>
      </c>
      <c r="I142" s="54"/>
      <c r="J142" s="54"/>
      <c r="K142" s="54"/>
      <c r="L142" s="54"/>
      <c r="M142" s="54" t="s">
        <v>37</v>
      </c>
      <c r="N142" s="94" t="s">
        <v>38</v>
      </c>
      <c r="O142" s="54" t="s">
        <v>39</v>
      </c>
      <c r="P142" s="55" t="s">
        <v>128</v>
      </c>
      <c r="Q142" s="93">
        <v>48695000</v>
      </c>
      <c r="R142" s="93">
        <v>0</v>
      </c>
      <c r="S142" s="93">
        <v>0</v>
      </c>
      <c r="T142" s="93">
        <v>48695000</v>
      </c>
      <c r="U142" s="93">
        <v>0</v>
      </c>
      <c r="V142" s="93">
        <v>22718500</v>
      </c>
      <c r="W142" s="93">
        <v>25976500</v>
      </c>
      <c r="X142" s="93">
        <v>22718500</v>
      </c>
      <c r="Y142" s="93">
        <v>22718500</v>
      </c>
      <c r="Z142" s="93">
        <v>22718500</v>
      </c>
      <c r="AA142" s="93">
        <v>22718500</v>
      </c>
    </row>
    <row r="143" spans="1:27" ht="15" customHeight="1" x14ac:dyDescent="0.25">
      <c r="A143" s="54" t="s">
        <v>212</v>
      </c>
      <c r="B143" s="55" t="s">
        <v>213</v>
      </c>
      <c r="C143" s="56" t="s">
        <v>175</v>
      </c>
      <c r="D143" s="54" t="s">
        <v>36</v>
      </c>
      <c r="E143" s="54" t="s">
        <v>484</v>
      </c>
      <c r="F143" s="54" t="s">
        <v>484</v>
      </c>
      <c r="G143" s="54" t="s">
        <v>42</v>
      </c>
      <c r="H143" s="54" t="s">
        <v>556</v>
      </c>
      <c r="I143" s="54"/>
      <c r="J143" s="54"/>
      <c r="K143" s="54"/>
      <c r="L143" s="54"/>
      <c r="M143" s="54" t="s">
        <v>37</v>
      </c>
      <c r="N143" s="94" t="s">
        <v>38</v>
      </c>
      <c r="O143" s="54" t="s">
        <v>39</v>
      </c>
      <c r="P143" s="55" t="s">
        <v>129</v>
      </c>
      <c r="Q143" s="93">
        <v>34499000</v>
      </c>
      <c r="R143" s="93">
        <v>0</v>
      </c>
      <c r="S143" s="93">
        <v>0</v>
      </c>
      <c r="T143" s="93">
        <v>34499000</v>
      </c>
      <c r="U143" s="93">
        <v>0</v>
      </c>
      <c r="V143" s="93">
        <v>18597500</v>
      </c>
      <c r="W143" s="93">
        <v>15901500</v>
      </c>
      <c r="X143" s="93">
        <v>18597500</v>
      </c>
      <c r="Y143" s="93">
        <v>18597500</v>
      </c>
      <c r="Z143" s="93">
        <v>18597500</v>
      </c>
      <c r="AA143" s="93">
        <v>18597500</v>
      </c>
    </row>
    <row r="144" spans="1:27" ht="15" customHeight="1" x14ac:dyDescent="0.25">
      <c r="A144" s="54" t="s">
        <v>212</v>
      </c>
      <c r="B144" s="55" t="s">
        <v>213</v>
      </c>
      <c r="C144" s="56" t="s">
        <v>176</v>
      </c>
      <c r="D144" s="54" t="s">
        <v>36</v>
      </c>
      <c r="E144" s="54" t="s">
        <v>484</v>
      </c>
      <c r="F144" s="54" t="s">
        <v>484</v>
      </c>
      <c r="G144" s="54" t="s">
        <v>42</v>
      </c>
      <c r="H144" s="54" t="s">
        <v>558</v>
      </c>
      <c r="I144" s="54"/>
      <c r="J144" s="54"/>
      <c r="K144" s="54"/>
      <c r="L144" s="54"/>
      <c r="M144" s="54" t="s">
        <v>37</v>
      </c>
      <c r="N144" s="94" t="s">
        <v>38</v>
      </c>
      <c r="O144" s="54" t="s">
        <v>39</v>
      </c>
      <c r="P144" s="55" t="s">
        <v>130</v>
      </c>
      <c r="Q144" s="93">
        <v>20059000</v>
      </c>
      <c r="R144" s="93">
        <v>0</v>
      </c>
      <c r="S144" s="93">
        <v>0</v>
      </c>
      <c r="T144" s="93">
        <v>20059000</v>
      </c>
      <c r="U144" s="93">
        <v>0</v>
      </c>
      <c r="V144" s="93">
        <v>10699100</v>
      </c>
      <c r="W144" s="93">
        <v>9359900</v>
      </c>
      <c r="X144" s="93">
        <v>10699100</v>
      </c>
      <c r="Y144" s="93">
        <v>10699100</v>
      </c>
      <c r="Z144" s="93">
        <v>10699100</v>
      </c>
      <c r="AA144" s="93">
        <v>10699100</v>
      </c>
    </row>
    <row r="145" spans="1:27" ht="15" customHeight="1" x14ac:dyDescent="0.25">
      <c r="A145" s="54" t="s">
        <v>212</v>
      </c>
      <c r="B145" s="55" t="s">
        <v>213</v>
      </c>
      <c r="C145" s="56" t="s">
        <v>177</v>
      </c>
      <c r="D145" s="54" t="s">
        <v>36</v>
      </c>
      <c r="E145" s="54" t="s">
        <v>484</v>
      </c>
      <c r="F145" s="54" t="s">
        <v>484</v>
      </c>
      <c r="G145" s="54" t="s">
        <v>42</v>
      </c>
      <c r="H145" s="54" t="s">
        <v>559</v>
      </c>
      <c r="I145" s="54"/>
      <c r="J145" s="54"/>
      <c r="K145" s="54"/>
      <c r="L145" s="54"/>
      <c r="M145" s="54" t="s">
        <v>37</v>
      </c>
      <c r="N145" s="94" t="s">
        <v>38</v>
      </c>
      <c r="O145" s="54" t="s">
        <v>39</v>
      </c>
      <c r="P145" s="55" t="s">
        <v>131</v>
      </c>
      <c r="Q145" s="93">
        <v>4426000</v>
      </c>
      <c r="R145" s="93">
        <v>0</v>
      </c>
      <c r="S145" s="93">
        <v>0</v>
      </c>
      <c r="T145" s="93">
        <v>4426000</v>
      </c>
      <c r="U145" s="93">
        <v>0</v>
      </c>
      <c r="V145" s="93">
        <v>2666500</v>
      </c>
      <c r="W145" s="93">
        <v>1759500</v>
      </c>
      <c r="X145" s="93">
        <v>2666500</v>
      </c>
      <c r="Y145" s="93">
        <v>2666500</v>
      </c>
      <c r="Z145" s="93">
        <v>2666500</v>
      </c>
      <c r="AA145" s="93">
        <v>2666500</v>
      </c>
    </row>
    <row r="146" spans="1:27" ht="15" customHeight="1" x14ac:dyDescent="0.25">
      <c r="A146" s="54" t="s">
        <v>212</v>
      </c>
      <c r="B146" s="55" t="s">
        <v>213</v>
      </c>
      <c r="C146" s="56" t="s">
        <v>178</v>
      </c>
      <c r="D146" s="54" t="s">
        <v>36</v>
      </c>
      <c r="E146" s="54" t="s">
        <v>484</v>
      </c>
      <c r="F146" s="54" t="s">
        <v>484</v>
      </c>
      <c r="G146" s="54" t="s">
        <v>42</v>
      </c>
      <c r="H146" s="54" t="s">
        <v>496</v>
      </c>
      <c r="I146" s="54"/>
      <c r="J146" s="54"/>
      <c r="K146" s="54"/>
      <c r="L146" s="54"/>
      <c r="M146" s="54" t="s">
        <v>37</v>
      </c>
      <c r="N146" s="94" t="s">
        <v>38</v>
      </c>
      <c r="O146" s="54" t="s">
        <v>39</v>
      </c>
      <c r="P146" s="55" t="s">
        <v>132</v>
      </c>
      <c r="Q146" s="93">
        <v>15048000</v>
      </c>
      <c r="R146" s="93">
        <v>0</v>
      </c>
      <c r="S146" s="93">
        <v>0</v>
      </c>
      <c r="T146" s="93">
        <v>15048000</v>
      </c>
      <c r="U146" s="93">
        <v>0</v>
      </c>
      <c r="V146" s="93">
        <v>8025300</v>
      </c>
      <c r="W146" s="93">
        <v>7022700</v>
      </c>
      <c r="X146" s="93">
        <v>8025300</v>
      </c>
      <c r="Y146" s="93">
        <v>8025300</v>
      </c>
      <c r="Z146" s="93">
        <v>8025300</v>
      </c>
      <c r="AA146" s="93">
        <v>8025300</v>
      </c>
    </row>
    <row r="147" spans="1:27" ht="15" customHeight="1" x14ac:dyDescent="0.25">
      <c r="A147" s="54" t="s">
        <v>212</v>
      </c>
      <c r="B147" s="55" t="s">
        <v>213</v>
      </c>
      <c r="C147" s="56" t="s">
        <v>179</v>
      </c>
      <c r="D147" s="54" t="s">
        <v>36</v>
      </c>
      <c r="E147" s="54" t="s">
        <v>484</v>
      </c>
      <c r="F147" s="54" t="s">
        <v>484</v>
      </c>
      <c r="G147" s="54" t="s">
        <v>42</v>
      </c>
      <c r="H147" s="54" t="s">
        <v>506</v>
      </c>
      <c r="I147" s="54"/>
      <c r="J147" s="54"/>
      <c r="K147" s="54"/>
      <c r="L147" s="54"/>
      <c r="M147" s="54" t="s">
        <v>37</v>
      </c>
      <c r="N147" s="94" t="s">
        <v>38</v>
      </c>
      <c r="O147" s="54" t="s">
        <v>39</v>
      </c>
      <c r="P147" s="55" t="s">
        <v>133</v>
      </c>
      <c r="Q147" s="93">
        <v>10033000</v>
      </c>
      <c r="R147" s="93">
        <v>0</v>
      </c>
      <c r="S147" s="93">
        <v>0</v>
      </c>
      <c r="T147" s="93">
        <v>10033000</v>
      </c>
      <c r="U147" s="93">
        <v>0</v>
      </c>
      <c r="V147" s="93">
        <v>5351900</v>
      </c>
      <c r="W147" s="93">
        <v>4681100</v>
      </c>
      <c r="X147" s="93">
        <v>5351900</v>
      </c>
      <c r="Y147" s="93">
        <v>5351900</v>
      </c>
      <c r="Z147" s="93">
        <v>5351900</v>
      </c>
      <c r="AA147" s="93">
        <v>5351900</v>
      </c>
    </row>
    <row r="148" spans="1:27" ht="15" customHeight="1" x14ac:dyDescent="0.25">
      <c r="A148" s="54" t="s">
        <v>212</v>
      </c>
      <c r="B148" s="55" t="s">
        <v>213</v>
      </c>
      <c r="C148" s="56" t="s">
        <v>180</v>
      </c>
      <c r="D148" s="54" t="s">
        <v>36</v>
      </c>
      <c r="E148" s="54" t="s">
        <v>484</v>
      </c>
      <c r="F148" s="54" t="s">
        <v>484</v>
      </c>
      <c r="G148" s="54" t="s">
        <v>552</v>
      </c>
      <c r="H148" s="54" t="s">
        <v>555</v>
      </c>
      <c r="I148" s="54" t="s">
        <v>555</v>
      </c>
      <c r="J148" s="54"/>
      <c r="K148" s="54"/>
      <c r="L148" s="54"/>
      <c r="M148" s="54" t="s">
        <v>37</v>
      </c>
      <c r="N148" s="94" t="s">
        <v>38</v>
      </c>
      <c r="O148" s="54" t="s">
        <v>39</v>
      </c>
      <c r="P148" s="55" t="s">
        <v>134</v>
      </c>
      <c r="Q148" s="93">
        <v>12741120</v>
      </c>
      <c r="R148" s="93">
        <v>0</v>
      </c>
      <c r="S148" s="93">
        <v>0</v>
      </c>
      <c r="T148" s="93">
        <v>12741120</v>
      </c>
      <c r="U148" s="93">
        <v>0</v>
      </c>
      <c r="V148" s="93">
        <v>5182839</v>
      </c>
      <c r="W148" s="93">
        <v>7558281</v>
      </c>
      <c r="X148" s="93">
        <v>5182839</v>
      </c>
      <c r="Y148" s="93">
        <v>5182839</v>
      </c>
      <c r="Z148" s="93">
        <v>5182839</v>
      </c>
      <c r="AA148" s="93">
        <v>5091810</v>
      </c>
    </row>
    <row r="149" spans="1:27" ht="15" customHeight="1" x14ac:dyDescent="0.25">
      <c r="A149" s="54" t="s">
        <v>212</v>
      </c>
      <c r="B149" s="55" t="s">
        <v>213</v>
      </c>
      <c r="C149" s="56" t="s">
        <v>182</v>
      </c>
      <c r="D149" s="54" t="s">
        <v>36</v>
      </c>
      <c r="E149" s="54" t="s">
        <v>484</v>
      </c>
      <c r="F149" s="54" t="s">
        <v>484</v>
      </c>
      <c r="G149" s="54" t="s">
        <v>552</v>
      </c>
      <c r="H149" s="54" t="s">
        <v>555</v>
      </c>
      <c r="I149" s="54" t="s">
        <v>485</v>
      </c>
      <c r="J149" s="54"/>
      <c r="K149" s="54"/>
      <c r="L149" s="54"/>
      <c r="M149" s="54" t="s">
        <v>37</v>
      </c>
      <c r="N149" s="94" t="s">
        <v>38</v>
      </c>
      <c r="O149" s="54" t="s">
        <v>39</v>
      </c>
      <c r="P149" s="55" t="s">
        <v>136</v>
      </c>
      <c r="Q149" s="93">
        <v>1359540</v>
      </c>
      <c r="R149" s="93">
        <v>0</v>
      </c>
      <c r="S149" s="93">
        <v>0</v>
      </c>
      <c r="T149" s="93">
        <v>1359540</v>
      </c>
      <c r="U149" s="93">
        <v>0</v>
      </c>
      <c r="V149" s="93">
        <v>386485</v>
      </c>
      <c r="W149" s="93">
        <v>973055</v>
      </c>
      <c r="X149" s="93">
        <v>386485</v>
      </c>
      <c r="Y149" s="93">
        <v>386485</v>
      </c>
      <c r="Z149" s="93">
        <v>386485</v>
      </c>
      <c r="AA149" s="93">
        <v>386485</v>
      </c>
    </row>
    <row r="150" spans="1:27" ht="15" customHeight="1" x14ac:dyDescent="0.25">
      <c r="A150" s="54" t="s">
        <v>212</v>
      </c>
      <c r="B150" s="55" t="s">
        <v>213</v>
      </c>
      <c r="C150" s="56" t="s">
        <v>183</v>
      </c>
      <c r="D150" s="54" t="s">
        <v>36</v>
      </c>
      <c r="E150" s="54" t="s">
        <v>484</v>
      </c>
      <c r="F150" s="54" t="s">
        <v>484</v>
      </c>
      <c r="G150" s="54" t="s">
        <v>552</v>
      </c>
      <c r="H150" s="54" t="s">
        <v>556</v>
      </c>
      <c r="I150" s="54"/>
      <c r="J150" s="54"/>
      <c r="K150" s="54"/>
      <c r="L150" s="54"/>
      <c r="M150" s="54" t="s">
        <v>37</v>
      </c>
      <c r="N150" s="94" t="s">
        <v>38</v>
      </c>
      <c r="O150" s="54" t="s">
        <v>39</v>
      </c>
      <c r="P150" s="55" t="s">
        <v>137</v>
      </c>
      <c r="Q150" s="93">
        <v>16936290</v>
      </c>
      <c r="R150" s="93">
        <v>0</v>
      </c>
      <c r="S150" s="93">
        <v>0</v>
      </c>
      <c r="T150" s="93">
        <v>16936290</v>
      </c>
      <c r="U150" s="93">
        <v>0</v>
      </c>
      <c r="V150" s="93">
        <v>14129802</v>
      </c>
      <c r="W150" s="93">
        <v>2806488</v>
      </c>
      <c r="X150" s="93">
        <v>14129802</v>
      </c>
      <c r="Y150" s="93">
        <v>14129802</v>
      </c>
      <c r="Z150" s="93">
        <v>14129802</v>
      </c>
      <c r="AA150" s="93">
        <v>14129802</v>
      </c>
    </row>
    <row r="151" spans="1:27" ht="15" customHeight="1" x14ac:dyDescent="0.25">
      <c r="A151" s="54" t="s">
        <v>212</v>
      </c>
      <c r="B151" s="55" t="s">
        <v>213</v>
      </c>
      <c r="C151" s="56" t="s">
        <v>186</v>
      </c>
      <c r="D151" s="54" t="s">
        <v>36</v>
      </c>
      <c r="E151" s="54" t="s">
        <v>42</v>
      </c>
      <c r="F151" s="54" t="s">
        <v>42</v>
      </c>
      <c r="G151" s="54" t="s">
        <v>484</v>
      </c>
      <c r="H151" s="54" t="s">
        <v>485</v>
      </c>
      <c r="I151" s="54" t="s">
        <v>485</v>
      </c>
      <c r="J151" s="54"/>
      <c r="K151" s="54"/>
      <c r="L151" s="54"/>
      <c r="M151" s="54" t="s">
        <v>37</v>
      </c>
      <c r="N151" s="94" t="s">
        <v>38</v>
      </c>
      <c r="O151" s="54" t="s">
        <v>39</v>
      </c>
      <c r="P151" s="55" t="s">
        <v>140</v>
      </c>
      <c r="Q151" s="93">
        <v>0</v>
      </c>
      <c r="R151" s="93">
        <v>900000</v>
      </c>
      <c r="S151" s="93">
        <v>0</v>
      </c>
      <c r="T151" s="93">
        <v>900000</v>
      </c>
      <c r="U151" s="93">
        <v>0</v>
      </c>
      <c r="V151" s="93">
        <v>900000</v>
      </c>
      <c r="W151" s="93">
        <v>0</v>
      </c>
      <c r="X151" s="93">
        <v>0</v>
      </c>
      <c r="Y151" s="93">
        <v>0</v>
      </c>
      <c r="Z151" s="93">
        <v>0</v>
      </c>
      <c r="AA151" s="93">
        <v>0</v>
      </c>
    </row>
    <row r="152" spans="1:27" ht="15" customHeight="1" x14ac:dyDescent="0.25">
      <c r="A152" s="54" t="s">
        <v>212</v>
      </c>
      <c r="B152" s="55" t="s">
        <v>213</v>
      </c>
      <c r="C152" s="56" t="s">
        <v>187</v>
      </c>
      <c r="D152" s="54" t="s">
        <v>36</v>
      </c>
      <c r="E152" s="54" t="s">
        <v>42</v>
      </c>
      <c r="F152" s="54" t="s">
        <v>42</v>
      </c>
      <c r="G152" s="54" t="s">
        <v>42</v>
      </c>
      <c r="H152" s="54" t="s">
        <v>496</v>
      </c>
      <c r="I152" s="54" t="s">
        <v>558</v>
      </c>
      <c r="J152" s="54"/>
      <c r="K152" s="54"/>
      <c r="L152" s="54"/>
      <c r="M152" s="54" t="s">
        <v>37</v>
      </c>
      <c r="N152" s="94" t="s">
        <v>38</v>
      </c>
      <c r="O152" s="54" t="s">
        <v>39</v>
      </c>
      <c r="P152" s="55" t="s">
        <v>141</v>
      </c>
      <c r="Q152" s="93">
        <v>0</v>
      </c>
      <c r="R152" s="93">
        <v>78400</v>
      </c>
      <c r="S152" s="93">
        <v>0</v>
      </c>
      <c r="T152" s="93">
        <v>78400</v>
      </c>
      <c r="U152" s="93">
        <v>0</v>
      </c>
      <c r="V152" s="93">
        <v>78400</v>
      </c>
      <c r="W152" s="93">
        <v>0</v>
      </c>
      <c r="X152" s="93">
        <v>78400</v>
      </c>
      <c r="Y152" s="93">
        <v>78400</v>
      </c>
      <c r="Z152" s="93">
        <v>78400</v>
      </c>
      <c r="AA152" s="93">
        <v>78400</v>
      </c>
    </row>
    <row r="153" spans="1:27" ht="15" customHeight="1" x14ac:dyDescent="0.25">
      <c r="A153" s="54" t="s">
        <v>212</v>
      </c>
      <c r="B153" s="55" t="s">
        <v>213</v>
      </c>
      <c r="C153" s="56" t="s">
        <v>188</v>
      </c>
      <c r="D153" s="54" t="s">
        <v>36</v>
      </c>
      <c r="E153" s="54" t="s">
        <v>42</v>
      </c>
      <c r="F153" s="54" t="s">
        <v>42</v>
      </c>
      <c r="G153" s="54" t="s">
        <v>42</v>
      </c>
      <c r="H153" s="54" t="s">
        <v>496</v>
      </c>
      <c r="I153" s="54" t="s">
        <v>560</v>
      </c>
      <c r="J153" s="54"/>
      <c r="K153" s="54"/>
      <c r="L153" s="54"/>
      <c r="M153" s="54" t="s">
        <v>37</v>
      </c>
      <c r="N153" s="94" t="s">
        <v>38</v>
      </c>
      <c r="O153" s="54" t="s">
        <v>39</v>
      </c>
      <c r="P153" s="55" t="s">
        <v>142</v>
      </c>
      <c r="Q153" s="93">
        <v>31000000</v>
      </c>
      <c r="R153" s="93">
        <v>100000</v>
      </c>
      <c r="S153" s="93">
        <v>0</v>
      </c>
      <c r="T153" s="93">
        <v>31100000</v>
      </c>
      <c r="U153" s="93">
        <v>0</v>
      </c>
      <c r="V153" s="93">
        <v>15753348</v>
      </c>
      <c r="W153" s="93">
        <v>15346652</v>
      </c>
      <c r="X153" s="93">
        <v>15753348</v>
      </c>
      <c r="Y153" s="93">
        <v>15753348</v>
      </c>
      <c r="Z153" s="93">
        <v>15753348</v>
      </c>
      <c r="AA153" s="93">
        <v>15753348</v>
      </c>
    </row>
    <row r="154" spans="1:27" ht="15" customHeight="1" x14ac:dyDescent="0.25">
      <c r="A154" s="54" t="s">
        <v>212</v>
      </c>
      <c r="B154" s="55" t="s">
        <v>213</v>
      </c>
      <c r="C154" s="56" t="s">
        <v>191</v>
      </c>
      <c r="D154" s="54" t="s">
        <v>36</v>
      </c>
      <c r="E154" s="54" t="s">
        <v>42</v>
      </c>
      <c r="F154" s="54" t="s">
        <v>42</v>
      </c>
      <c r="G154" s="54" t="s">
        <v>42</v>
      </c>
      <c r="H154" s="54" t="s">
        <v>491</v>
      </c>
      <c r="I154" s="54" t="s">
        <v>558</v>
      </c>
      <c r="J154" s="54"/>
      <c r="K154" s="54"/>
      <c r="L154" s="54"/>
      <c r="M154" s="54" t="s">
        <v>37</v>
      </c>
      <c r="N154" s="94" t="s">
        <v>38</v>
      </c>
      <c r="O154" s="54" t="s">
        <v>39</v>
      </c>
      <c r="P154" s="55" t="s">
        <v>146</v>
      </c>
      <c r="Q154" s="93">
        <v>200000</v>
      </c>
      <c r="R154" s="93">
        <v>0</v>
      </c>
      <c r="S154" s="93">
        <v>200000</v>
      </c>
      <c r="T154" s="93">
        <v>0</v>
      </c>
      <c r="U154" s="93">
        <v>0</v>
      </c>
      <c r="V154" s="93">
        <v>0</v>
      </c>
      <c r="W154" s="93">
        <v>0</v>
      </c>
      <c r="X154" s="93">
        <v>0</v>
      </c>
      <c r="Y154" s="93">
        <v>0</v>
      </c>
      <c r="Z154" s="93">
        <v>0</v>
      </c>
      <c r="AA154" s="93">
        <v>0</v>
      </c>
    </row>
    <row r="155" spans="1:27" ht="15" customHeight="1" x14ac:dyDescent="0.25">
      <c r="A155" s="54" t="s">
        <v>212</v>
      </c>
      <c r="B155" s="55" t="s">
        <v>213</v>
      </c>
      <c r="C155" s="56" t="s">
        <v>192</v>
      </c>
      <c r="D155" s="54" t="s">
        <v>36</v>
      </c>
      <c r="E155" s="54" t="s">
        <v>42</v>
      </c>
      <c r="F155" s="54" t="s">
        <v>42</v>
      </c>
      <c r="G155" s="54" t="s">
        <v>42</v>
      </c>
      <c r="H155" s="54" t="s">
        <v>560</v>
      </c>
      <c r="I155" s="54" t="s">
        <v>558</v>
      </c>
      <c r="J155" s="54"/>
      <c r="K155" s="54"/>
      <c r="L155" s="54"/>
      <c r="M155" s="54" t="s">
        <v>37</v>
      </c>
      <c r="N155" s="94" t="s">
        <v>38</v>
      </c>
      <c r="O155" s="54" t="s">
        <v>39</v>
      </c>
      <c r="P155" s="55" t="s">
        <v>147</v>
      </c>
      <c r="Q155" s="93">
        <v>550000</v>
      </c>
      <c r="R155" s="93">
        <v>100000</v>
      </c>
      <c r="S155" s="93">
        <v>0</v>
      </c>
      <c r="T155" s="93">
        <v>650000</v>
      </c>
      <c r="U155" s="93">
        <v>0</v>
      </c>
      <c r="V155" s="93">
        <v>391429</v>
      </c>
      <c r="W155" s="93">
        <v>258571</v>
      </c>
      <c r="X155" s="93">
        <v>391429</v>
      </c>
      <c r="Y155" s="93">
        <v>391429</v>
      </c>
      <c r="Z155" s="93">
        <v>391429</v>
      </c>
      <c r="AA155" s="93">
        <v>391429</v>
      </c>
    </row>
    <row r="156" spans="1:27" ht="15" customHeight="1" x14ac:dyDescent="0.25">
      <c r="A156" s="54" t="s">
        <v>212</v>
      </c>
      <c r="B156" s="55" t="s">
        <v>213</v>
      </c>
      <c r="C156" s="56" t="s">
        <v>193</v>
      </c>
      <c r="D156" s="54" t="s">
        <v>36</v>
      </c>
      <c r="E156" s="54" t="s">
        <v>42</v>
      </c>
      <c r="F156" s="54" t="s">
        <v>42</v>
      </c>
      <c r="G156" s="54" t="s">
        <v>42</v>
      </c>
      <c r="H156" s="54" t="s">
        <v>561</v>
      </c>
      <c r="I156" s="54"/>
      <c r="J156" s="54"/>
      <c r="K156" s="54"/>
      <c r="L156" s="54"/>
      <c r="M156" s="54" t="s">
        <v>37</v>
      </c>
      <c r="N156" s="94" t="s">
        <v>38</v>
      </c>
      <c r="O156" s="54" t="s">
        <v>39</v>
      </c>
      <c r="P156" s="55" t="s">
        <v>148</v>
      </c>
      <c r="Q156" s="93">
        <v>0</v>
      </c>
      <c r="R156" s="93">
        <v>516640</v>
      </c>
      <c r="S156" s="93">
        <v>0</v>
      </c>
      <c r="T156" s="93">
        <v>516640</v>
      </c>
      <c r="U156" s="93">
        <v>0</v>
      </c>
      <c r="V156" s="93">
        <v>516640</v>
      </c>
      <c r="W156" s="93">
        <v>0</v>
      </c>
      <c r="X156" s="93">
        <v>516640</v>
      </c>
      <c r="Y156" s="93">
        <v>516640</v>
      </c>
      <c r="Z156" s="93">
        <v>516640</v>
      </c>
      <c r="AA156" s="93">
        <v>516640</v>
      </c>
    </row>
    <row r="157" spans="1:27" ht="15" customHeight="1" x14ac:dyDescent="0.25">
      <c r="A157" s="54" t="s">
        <v>212</v>
      </c>
      <c r="B157" s="55" t="s">
        <v>213</v>
      </c>
      <c r="C157" s="56" t="s">
        <v>194</v>
      </c>
      <c r="D157" s="54" t="s">
        <v>36</v>
      </c>
      <c r="E157" s="54" t="s">
        <v>552</v>
      </c>
      <c r="F157" s="54" t="s">
        <v>553</v>
      </c>
      <c r="G157" s="54" t="s">
        <v>42</v>
      </c>
      <c r="H157" s="54" t="s">
        <v>554</v>
      </c>
      <c r="I157" s="54" t="s">
        <v>555</v>
      </c>
      <c r="J157" s="54"/>
      <c r="K157" s="54"/>
      <c r="L157" s="54"/>
      <c r="M157" s="54" t="s">
        <v>37</v>
      </c>
      <c r="N157" s="94" t="s">
        <v>38</v>
      </c>
      <c r="O157" s="54" t="s">
        <v>39</v>
      </c>
      <c r="P157" s="55" t="s">
        <v>149</v>
      </c>
      <c r="Q157" s="93">
        <v>0</v>
      </c>
      <c r="R157" s="93">
        <v>3537487</v>
      </c>
      <c r="S157" s="93">
        <v>0</v>
      </c>
      <c r="T157" s="93">
        <v>3537487</v>
      </c>
      <c r="U157" s="93">
        <v>0</v>
      </c>
      <c r="V157" s="93">
        <v>3537487</v>
      </c>
      <c r="W157" s="93">
        <v>0</v>
      </c>
      <c r="X157" s="93">
        <v>3537487</v>
      </c>
      <c r="Y157" s="93">
        <v>1781887</v>
      </c>
      <c r="Z157" s="93">
        <v>1781887</v>
      </c>
      <c r="AA157" s="93">
        <v>1781887</v>
      </c>
    </row>
    <row r="158" spans="1:27" ht="15" customHeight="1" x14ac:dyDescent="0.25">
      <c r="A158" s="54" t="s">
        <v>212</v>
      </c>
      <c r="B158" s="55" t="s">
        <v>213</v>
      </c>
      <c r="C158" s="56" t="s">
        <v>196</v>
      </c>
      <c r="D158" s="54" t="s">
        <v>36</v>
      </c>
      <c r="E158" s="54" t="s">
        <v>557</v>
      </c>
      <c r="F158" s="54" t="s">
        <v>484</v>
      </c>
      <c r="G158" s="54" t="s">
        <v>42</v>
      </c>
      <c r="H158" s="54" t="s">
        <v>555</v>
      </c>
      <c r="I158" s="54"/>
      <c r="J158" s="54"/>
      <c r="K158" s="54"/>
      <c r="L158" s="54"/>
      <c r="M158" s="54" t="s">
        <v>37</v>
      </c>
      <c r="N158" s="94" t="s">
        <v>38</v>
      </c>
      <c r="O158" s="54" t="s">
        <v>39</v>
      </c>
      <c r="P158" s="55" t="s">
        <v>151</v>
      </c>
      <c r="Q158" s="93">
        <v>0</v>
      </c>
      <c r="R158" s="93">
        <v>8537681</v>
      </c>
      <c r="S158" s="93">
        <v>0</v>
      </c>
      <c r="T158" s="93">
        <v>8537681</v>
      </c>
      <c r="U158" s="93">
        <v>0</v>
      </c>
      <c r="V158" s="93">
        <v>8537681</v>
      </c>
      <c r="W158" s="93">
        <v>0</v>
      </c>
      <c r="X158" s="93">
        <v>8537681</v>
      </c>
      <c r="Y158" s="93">
        <v>8537681</v>
      </c>
      <c r="Z158" s="93">
        <v>8537681</v>
      </c>
      <c r="AA158" s="93">
        <v>8537681</v>
      </c>
    </row>
    <row r="159" spans="1:27" ht="15" customHeight="1" x14ac:dyDescent="0.25">
      <c r="A159" s="54" t="s">
        <v>212</v>
      </c>
      <c r="B159" s="55" t="s">
        <v>213</v>
      </c>
      <c r="C159" s="56" t="s">
        <v>197</v>
      </c>
      <c r="D159" s="54" t="s">
        <v>36</v>
      </c>
      <c r="E159" s="54" t="s">
        <v>557</v>
      </c>
      <c r="F159" s="54" t="s">
        <v>484</v>
      </c>
      <c r="G159" s="54" t="s">
        <v>42</v>
      </c>
      <c r="H159" s="54" t="s">
        <v>485</v>
      </c>
      <c r="I159" s="54"/>
      <c r="J159" s="54"/>
      <c r="K159" s="54"/>
      <c r="L159" s="54"/>
      <c r="M159" s="54" t="s">
        <v>48</v>
      </c>
      <c r="N159" s="94" t="s">
        <v>49</v>
      </c>
      <c r="O159" s="54" t="s">
        <v>39</v>
      </c>
      <c r="P159" s="55" t="s">
        <v>152</v>
      </c>
      <c r="Q159" s="93">
        <v>0</v>
      </c>
      <c r="R159" s="93">
        <v>16000</v>
      </c>
      <c r="S159" s="93">
        <v>0</v>
      </c>
      <c r="T159" s="93">
        <v>16000</v>
      </c>
      <c r="U159" s="93">
        <v>0</v>
      </c>
      <c r="V159" s="93">
        <v>16000</v>
      </c>
      <c r="W159" s="93">
        <v>0</v>
      </c>
      <c r="X159" s="93">
        <v>16000</v>
      </c>
      <c r="Y159" s="93">
        <v>16000</v>
      </c>
      <c r="Z159" s="93">
        <v>16000</v>
      </c>
      <c r="AA159" s="93">
        <v>16000</v>
      </c>
    </row>
    <row r="160" spans="1:27" ht="15" customHeight="1" x14ac:dyDescent="0.25">
      <c r="A160" s="54" t="s">
        <v>212</v>
      </c>
      <c r="B160" s="55" t="s">
        <v>213</v>
      </c>
      <c r="C160" s="56" t="s">
        <v>198</v>
      </c>
      <c r="D160" s="54" t="s">
        <v>61</v>
      </c>
      <c r="E160" s="54" t="s">
        <v>62</v>
      </c>
      <c r="F160" s="54" t="s">
        <v>63</v>
      </c>
      <c r="G160" s="54" t="s">
        <v>67</v>
      </c>
      <c r="H160" s="54" t="s">
        <v>153</v>
      </c>
      <c r="I160" s="54" t="s">
        <v>154</v>
      </c>
      <c r="J160" s="54" t="s">
        <v>42</v>
      </c>
      <c r="K160" s="54"/>
      <c r="L160" s="54"/>
      <c r="M160" s="54" t="s">
        <v>37</v>
      </c>
      <c r="N160" s="94" t="s">
        <v>38</v>
      </c>
      <c r="O160" s="54" t="s">
        <v>39</v>
      </c>
      <c r="P160" s="55" t="s">
        <v>155</v>
      </c>
      <c r="Q160" s="93">
        <v>0</v>
      </c>
      <c r="R160" s="93">
        <v>10417134</v>
      </c>
      <c r="S160" s="93">
        <v>0</v>
      </c>
      <c r="T160" s="93">
        <v>10417134</v>
      </c>
      <c r="U160" s="93">
        <v>0</v>
      </c>
      <c r="V160" s="93">
        <v>4169819</v>
      </c>
      <c r="W160" s="93">
        <v>6247315</v>
      </c>
      <c r="X160" s="93">
        <v>4169819</v>
      </c>
      <c r="Y160" s="93">
        <v>4169819</v>
      </c>
      <c r="Z160" s="93">
        <v>4169819</v>
      </c>
      <c r="AA160" s="93">
        <v>4169819</v>
      </c>
    </row>
    <row r="161" spans="1:27" ht="15" customHeight="1" x14ac:dyDescent="0.25">
      <c r="A161" s="54" t="s">
        <v>212</v>
      </c>
      <c r="B161" s="55" t="s">
        <v>213</v>
      </c>
      <c r="C161" s="56" t="s">
        <v>199</v>
      </c>
      <c r="D161" s="54" t="s">
        <v>61</v>
      </c>
      <c r="E161" s="54" t="s">
        <v>74</v>
      </c>
      <c r="F161" s="54" t="s">
        <v>63</v>
      </c>
      <c r="G161" s="54" t="s">
        <v>71</v>
      </c>
      <c r="H161" s="54" t="s">
        <v>153</v>
      </c>
      <c r="I161" s="54" t="s">
        <v>156</v>
      </c>
      <c r="J161" s="54" t="s">
        <v>42</v>
      </c>
      <c r="K161" s="54"/>
      <c r="L161" s="54"/>
      <c r="M161" s="54" t="s">
        <v>37</v>
      </c>
      <c r="N161" s="94" t="s">
        <v>38</v>
      </c>
      <c r="O161" s="54" t="s">
        <v>39</v>
      </c>
      <c r="P161" s="55" t="s">
        <v>157</v>
      </c>
      <c r="Q161" s="93">
        <v>0</v>
      </c>
      <c r="R161" s="93">
        <v>78847200</v>
      </c>
      <c r="S161" s="93">
        <v>0</v>
      </c>
      <c r="T161" s="93">
        <v>78847200</v>
      </c>
      <c r="U161" s="93">
        <v>0</v>
      </c>
      <c r="V161" s="93">
        <v>78847200</v>
      </c>
      <c r="W161" s="93">
        <v>0</v>
      </c>
      <c r="X161" s="93">
        <v>72784560</v>
      </c>
      <c r="Y161" s="93">
        <v>20536034</v>
      </c>
      <c r="Z161" s="93">
        <v>20536034</v>
      </c>
      <c r="AA161" s="93">
        <v>20536034</v>
      </c>
    </row>
    <row r="162" spans="1:27" ht="15" customHeight="1" x14ac:dyDescent="0.25">
      <c r="A162" s="54" t="s">
        <v>212</v>
      </c>
      <c r="B162" s="55" t="s">
        <v>213</v>
      </c>
      <c r="C162" s="56" t="s">
        <v>199</v>
      </c>
      <c r="D162" s="54" t="s">
        <v>61</v>
      </c>
      <c r="E162" s="54" t="s">
        <v>74</v>
      </c>
      <c r="F162" s="54" t="s">
        <v>63</v>
      </c>
      <c r="G162" s="54" t="s">
        <v>71</v>
      </c>
      <c r="H162" s="54" t="s">
        <v>153</v>
      </c>
      <c r="I162" s="54" t="s">
        <v>156</v>
      </c>
      <c r="J162" s="54" t="s">
        <v>42</v>
      </c>
      <c r="K162" s="54"/>
      <c r="L162" s="54"/>
      <c r="M162" s="54" t="s">
        <v>37</v>
      </c>
      <c r="N162" s="94" t="s">
        <v>76</v>
      </c>
      <c r="O162" s="54" t="s">
        <v>39</v>
      </c>
      <c r="P162" s="55" t="s">
        <v>157</v>
      </c>
      <c r="Q162" s="93">
        <v>0</v>
      </c>
      <c r="R162" s="93">
        <v>38904302</v>
      </c>
      <c r="S162" s="93">
        <v>0</v>
      </c>
      <c r="T162" s="93">
        <v>38904302</v>
      </c>
      <c r="U162" s="93">
        <v>0</v>
      </c>
      <c r="V162" s="93">
        <v>32028265</v>
      </c>
      <c r="W162" s="93">
        <v>6876037</v>
      </c>
      <c r="X162" s="93">
        <v>27316549</v>
      </c>
      <c r="Y162" s="93">
        <v>7974874</v>
      </c>
      <c r="Z162" s="93">
        <v>7974874</v>
      </c>
      <c r="AA162" s="93">
        <v>7974874</v>
      </c>
    </row>
    <row r="163" spans="1:27" ht="15" customHeight="1" x14ac:dyDescent="0.25">
      <c r="A163" s="54" t="s">
        <v>212</v>
      </c>
      <c r="B163" s="55" t="s">
        <v>213</v>
      </c>
      <c r="C163" s="56" t="s">
        <v>201</v>
      </c>
      <c r="D163" s="54" t="s">
        <v>61</v>
      </c>
      <c r="E163" s="54" t="s">
        <v>82</v>
      </c>
      <c r="F163" s="54" t="s">
        <v>63</v>
      </c>
      <c r="G163" s="54" t="s">
        <v>83</v>
      </c>
      <c r="H163" s="54" t="s">
        <v>153</v>
      </c>
      <c r="I163" s="54" t="s">
        <v>160</v>
      </c>
      <c r="J163" s="54" t="s">
        <v>42</v>
      </c>
      <c r="K163" s="54"/>
      <c r="L163" s="54"/>
      <c r="M163" s="54" t="s">
        <v>48</v>
      </c>
      <c r="N163" s="94" t="s">
        <v>49</v>
      </c>
      <c r="O163" s="54" t="s">
        <v>39</v>
      </c>
      <c r="P163" s="55" t="s">
        <v>161</v>
      </c>
      <c r="Q163" s="93">
        <v>0</v>
      </c>
      <c r="R163" s="93">
        <v>24269760</v>
      </c>
      <c r="S163" s="93">
        <v>0</v>
      </c>
      <c r="T163" s="93">
        <v>24269760</v>
      </c>
      <c r="U163" s="93">
        <v>0</v>
      </c>
      <c r="V163" s="93">
        <v>24269760</v>
      </c>
      <c r="W163" s="93">
        <v>0</v>
      </c>
      <c r="X163" s="93">
        <v>24269760</v>
      </c>
      <c r="Y163" s="93">
        <v>1921356</v>
      </c>
      <c r="Z163" s="93">
        <v>1921356</v>
      </c>
      <c r="AA163" s="93">
        <v>1921356</v>
      </c>
    </row>
    <row r="164" spans="1:27" ht="15" customHeight="1" x14ac:dyDescent="0.25">
      <c r="A164" s="54" t="s">
        <v>212</v>
      </c>
      <c r="B164" s="55" t="s">
        <v>213</v>
      </c>
      <c r="C164" s="56" t="s">
        <v>202</v>
      </c>
      <c r="D164" s="54" t="s">
        <v>61</v>
      </c>
      <c r="E164" s="54" t="s">
        <v>82</v>
      </c>
      <c r="F164" s="54" t="s">
        <v>63</v>
      </c>
      <c r="G164" s="54" t="s">
        <v>86</v>
      </c>
      <c r="H164" s="54" t="s">
        <v>153</v>
      </c>
      <c r="I164" s="54" t="s">
        <v>162</v>
      </c>
      <c r="J164" s="54" t="s">
        <v>42</v>
      </c>
      <c r="K164" s="54"/>
      <c r="L164" s="54"/>
      <c r="M164" s="54" t="s">
        <v>37</v>
      </c>
      <c r="N164" s="94" t="s">
        <v>38</v>
      </c>
      <c r="O164" s="54" t="s">
        <v>39</v>
      </c>
      <c r="P164" s="55" t="s">
        <v>163</v>
      </c>
      <c r="Q164" s="93">
        <v>0</v>
      </c>
      <c r="R164" s="93">
        <v>4921253</v>
      </c>
      <c r="S164" s="93">
        <v>3605653</v>
      </c>
      <c r="T164" s="93">
        <v>1315600</v>
      </c>
      <c r="U164" s="93">
        <v>0</v>
      </c>
      <c r="V164" s="93">
        <v>1315600</v>
      </c>
      <c r="W164" s="93">
        <v>0</v>
      </c>
      <c r="X164" s="93">
        <v>1315600</v>
      </c>
      <c r="Y164" s="93">
        <v>0</v>
      </c>
      <c r="Z164" s="93">
        <v>0</v>
      </c>
      <c r="AA164" s="93">
        <v>0</v>
      </c>
    </row>
    <row r="165" spans="1:27" ht="15" customHeight="1" x14ac:dyDescent="0.25">
      <c r="A165" s="54" t="s">
        <v>214</v>
      </c>
      <c r="B165" s="55" t="s">
        <v>215</v>
      </c>
      <c r="C165" s="56" t="s">
        <v>166</v>
      </c>
      <c r="D165" s="54" t="s">
        <v>36</v>
      </c>
      <c r="E165" s="54" t="s">
        <v>484</v>
      </c>
      <c r="F165" s="54" t="s">
        <v>484</v>
      </c>
      <c r="G165" s="54" t="s">
        <v>484</v>
      </c>
      <c r="H165" s="54" t="s">
        <v>555</v>
      </c>
      <c r="I165" s="54" t="s">
        <v>555</v>
      </c>
      <c r="J165" s="54"/>
      <c r="K165" s="54"/>
      <c r="L165" s="54"/>
      <c r="M165" s="54" t="s">
        <v>37</v>
      </c>
      <c r="N165" s="94" t="s">
        <v>38</v>
      </c>
      <c r="O165" s="54" t="s">
        <v>39</v>
      </c>
      <c r="P165" s="55" t="s">
        <v>120</v>
      </c>
      <c r="Q165" s="93">
        <v>535921000</v>
      </c>
      <c r="R165" s="93">
        <v>0</v>
      </c>
      <c r="S165" s="93">
        <v>0</v>
      </c>
      <c r="T165" s="93">
        <v>535921000</v>
      </c>
      <c r="U165" s="93">
        <v>0</v>
      </c>
      <c r="V165" s="93">
        <v>262645771</v>
      </c>
      <c r="W165" s="93">
        <v>273275229</v>
      </c>
      <c r="X165" s="93">
        <v>262645771</v>
      </c>
      <c r="Y165" s="93">
        <v>262645771</v>
      </c>
      <c r="Z165" s="93">
        <v>262645771</v>
      </c>
      <c r="AA165" s="93">
        <v>262645771</v>
      </c>
    </row>
    <row r="166" spans="1:27" ht="15" customHeight="1" x14ac:dyDescent="0.25">
      <c r="A166" s="54" t="s">
        <v>214</v>
      </c>
      <c r="B166" s="55" t="s">
        <v>215</v>
      </c>
      <c r="C166" s="56" t="s">
        <v>168</v>
      </c>
      <c r="D166" s="54" t="s">
        <v>36</v>
      </c>
      <c r="E166" s="54" t="s">
        <v>484</v>
      </c>
      <c r="F166" s="54" t="s">
        <v>484</v>
      </c>
      <c r="G166" s="54" t="s">
        <v>484</v>
      </c>
      <c r="H166" s="54" t="s">
        <v>555</v>
      </c>
      <c r="I166" s="54" t="s">
        <v>558</v>
      </c>
      <c r="J166" s="54"/>
      <c r="K166" s="54"/>
      <c r="L166" s="54"/>
      <c r="M166" s="54" t="s">
        <v>37</v>
      </c>
      <c r="N166" s="94" t="s">
        <v>38</v>
      </c>
      <c r="O166" s="54" t="s">
        <v>39</v>
      </c>
      <c r="P166" s="55" t="s">
        <v>122</v>
      </c>
      <c r="Q166" s="93">
        <v>12148000</v>
      </c>
      <c r="R166" s="93">
        <v>0</v>
      </c>
      <c r="S166" s="93">
        <v>0</v>
      </c>
      <c r="T166" s="93">
        <v>12148000</v>
      </c>
      <c r="U166" s="93">
        <v>0</v>
      </c>
      <c r="V166" s="93">
        <v>5690658</v>
      </c>
      <c r="W166" s="93">
        <v>6457342</v>
      </c>
      <c r="X166" s="93">
        <v>5690658</v>
      </c>
      <c r="Y166" s="93">
        <v>5690658</v>
      </c>
      <c r="Z166" s="93">
        <v>5690658</v>
      </c>
      <c r="AA166" s="93">
        <v>5690658</v>
      </c>
    </row>
    <row r="167" spans="1:27" ht="15" customHeight="1" x14ac:dyDescent="0.25">
      <c r="A167" s="54" t="s">
        <v>214</v>
      </c>
      <c r="B167" s="55" t="s">
        <v>215</v>
      </c>
      <c r="C167" s="56" t="s">
        <v>169</v>
      </c>
      <c r="D167" s="54" t="s">
        <v>36</v>
      </c>
      <c r="E167" s="54" t="s">
        <v>484</v>
      </c>
      <c r="F167" s="54" t="s">
        <v>484</v>
      </c>
      <c r="G167" s="54" t="s">
        <v>484</v>
      </c>
      <c r="H167" s="54" t="s">
        <v>555</v>
      </c>
      <c r="I167" s="54" t="s">
        <v>559</v>
      </c>
      <c r="J167" s="54"/>
      <c r="K167" s="54"/>
      <c r="L167" s="54"/>
      <c r="M167" s="54" t="s">
        <v>37</v>
      </c>
      <c r="N167" s="94" t="s">
        <v>38</v>
      </c>
      <c r="O167" s="54" t="s">
        <v>39</v>
      </c>
      <c r="P167" s="55" t="s">
        <v>123</v>
      </c>
      <c r="Q167" s="93">
        <v>15535000</v>
      </c>
      <c r="R167" s="93">
        <v>0</v>
      </c>
      <c r="S167" s="93">
        <v>0</v>
      </c>
      <c r="T167" s="93">
        <v>15535000</v>
      </c>
      <c r="U167" s="93">
        <v>0</v>
      </c>
      <c r="V167" s="93">
        <v>7851189</v>
      </c>
      <c r="W167" s="93">
        <v>7683811</v>
      </c>
      <c r="X167" s="93">
        <v>7851189</v>
      </c>
      <c r="Y167" s="93">
        <v>7851189</v>
      </c>
      <c r="Z167" s="93">
        <v>7851189</v>
      </c>
      <c r="AA167" s="93">
        <v>7851189</v>
      </c>
    </row>
    <row r="168" spans="1:27" ht="15" customHeight="1" x14ac:dyDescent="0.25">
      <c r="A168" s="54" t="s">
        <v>214</v>
      </c>
      <c r="B168" s="55" t="s">
        <v>215</v>
      </c>
      <c r="C168" s="56" t="s">
        <v>170</v>
      </c>
      <c r="D168" s="54" t="s">
        <v>36</v>
      </c>
      <c r="E168" s="54" t="s">
        <v>484</v>
      </c>
      <c r="F168" s="54" t="s">
        <v>484</v>
      </c>
      <c r="G168" s="54" t="s">
        <v>484</v>
      </c>
      <c r="H168" s="54" t="s">
        <v>555</v>
      </c>
      <c r="I168" s="54" t="s">
        <v>496</v>
      </c>
      <c r="J168" s="54"/>
      <c r="K168" s="54"/>
      <c r="L168" s="54"/>
      <c r="M168" s="54" t="s">
        <v>37</v>
      </c>
      <c r="N168" s="94" t="s">
        <v>38</v>
      </c>
      <c r="O168" s="54" t="s">
        <v>39</v>
      </c>
      <c r="P168" s="55" t="s">
        <v>124</v>
      </c>
      <c r="Q168" s="93">
        <v>49768000</v>
      </c>
      <c r="R168" s="93">
        <v>4000000</v>
      </c>
      <c r="S168" s="93">
        <v>0</v>
      </c>
      <c r="T168" s="93">
        <v>53768000</v>
      </c>
      <c r="U168" s="93">
        <v>0</v>
      </c>
      <c r="V168" s="93">
        <v>53214900</v>
      </c>
      <c r="W168" s="93">
        <v>553100</v>
      </c>
      <c r="X168" s="93">
        <v>53214900</v>
      </c>
      <c r="Y168" s="93">
        <v>53214900</v>
      </c>
      <c r="Z168" s="93">
        <v>53214900</v>
      </c>
      <c r="AA168" s="93">
        <v>53214900</v>
      </c>
    </row>
    <row r="169" spans="1:27" ht="15" customHeight="1" x14ac:dyDescent="0.25">
      <c r="A169" s="54" t="s">
        <v>214</v>
      </c>
      <c r="B169" s="55" t="s">
        <v>215</v>
      </c>
      <c r="C169" s="56" t="s">
        <v>171</v>
      </c>
      <c r="D169" s="54" t="s">
        <v>36</v>
      </c>
      <c r="E169" s="54" t="s">
        <v>484</v>
      </c>
      <c r="F169" s="54" t="s">
        <v>484</v>
      </c>
      <c r="G169" s="54" t="s">
        <v>484</v>
      </c>
      <c r="H169" s="54" t="s">
        <v>555</v>
      </c>
      <c r="I169" s="54" t="s">
        <v>506</v>
      </c>
      <c r="J169" s="54"/>
      <c r="K169" s="54"/>
      <c r="L169" s="54"/>
      <c r="M169" s="54" t="s">
        <v>37</v>
      </c>
      <c r="N169" s="94" t="s">
        <v>38</v>
      </c>
      <c r="O169" s="54" t="s">
        <v>39</v>
      </c>
      <c r="P169" s="55" t="s">
        <v>125</v>
      </c>
      <c r="Q169" s="93">
        <v>18923000</v>
      </c>
      <c r="R169" s="93">
        <v>0</v>
      </c>
      <c r="S169" s="93">
        <v>0</v>
      </c>
      <c r="T169" s="93">
        <v>18923000</v>
      </c>
      <c r="U169" s="93">
        <v>0</v>
      </c>
      <c r="V169" s="93">
        <v>7990499</v>
      </c>
      <c r="W169" s="93">
        <v>10932501</v>
      </c>
      <c r="X169" s="93">
        <v>7990499</v>
      </c>
      <c r="Y169" s="93">
        <v>7990499</v>
      </c>
      <c r="Z169" s="93">
        <v>7990499</v>
      </c>
      <c r="AA169" s="93">
        <v>7990499</v>
      </c>
    </row>
    <row r="170" spans="1:27" ht="15" customHeight="1" x14ac:dyDescent="0.25">
      <c r="A170" s="54" t="s">
        <v>214</v>
      </c>
      <c r="B170" s="55" t="s">
        <v>215</v>
      </c>
      <c r="C170" s="56" t="s">
        <v>172</v>
      </c>
      <c r="D170" s="54" t="s">
        <v>36</v>
      </c>
      <c r="E170" s="54" t="s">
        <v>484</v>
      </c>
      <c r="F170" s="54" t="s">
        <v>484</v>
      </c>
      <c r="G170" s="54" t="s">
        <v>484</v>
      </c>
      <c r="H170" s="54" t="s">
        <v>555</v>
      </c>
      <c r="I170" s="54" t="s">
        <v>560</v>
      </c>
      <c r="J170" s="54"/>
      <c r="K170" s="54"/>
      <c r="L170" s="54"/>
      <c r="M170" s="54" t="s">
        <v>37</v>
      </c>
      <c r="N170" s="94" t="s">
        <v>38</v>
      </c>
      <c r="O170" s="54" t="s">
        <v>39</v>
      </c>
      <c r="P170" s="55" t="s">
        <v>126</v>
      </c>
      <c r="Q170" s="93">
        <v>69720000</v>
      </c>
      <c r="R170" s="93">
        <v>0</v>
      </c>
      <c r="S170" s="93">
        <v>0</v>
      </c>
      <c r="T170" s="93">
        <v>69720000</v>
      </c>
      <c r="U170" s="93">
        <v>0</v>
      </c>
      <c r="V170" s="93">
        <v>0</v>
      </c>
      <c r="W170" s="93">
        <v>69720000</v>
      </c>
      <c r="X170" s="93">
        <v>0</v>
      </c>
      <c r="Y170" s="93">
        <v>0</v>
      </c>
      <c r="Z170" s="93">
        <v>0</v>
      </c>
      <c r="AA170" s="93">
        <v>0</v>
      </c>
    </row>
    <row r="171" spans="1:27" ht="15" customHeight="1" x14ac:dyDescent="0.25">
      <c r="A171" s="54" t="s">
        <v>214</v>
      </c>
      <c r="B171" s="55" t="s">
        <v>215</v>
      </c>
      <c r="C171" s="56" t="s">
        <v>173</v>
      </c>
      <c r="D171" s="54" t="s">
        <v>36</v>
      </c>
      <c r="E171" s="54" t="s">
        <v>484</v>
      </c>
      <c r="F171" s="54" t="s">
        <v>484</v>
      </c>
      <c r="G171" s="54" t="s">
        <v>484</v>
      </c>
      <c r="H171" s="54" t="s">
        <v>555</v>
      </c>
      <c r="I171" s="54" t="s">
        <v>561</v>
      </c>
      <c r="J171" s="54"/>
      <c r="K171" s="54"/>
      <c r="L171" s="54"/>
      <c r="M171" s="54" t="s">
        <v>37</v>
      </c>
      <c r="N171" s="94" t="s">
        <v>38</v>
      </c>
      <c r="O171" s="54" t="s">
        <v>39</v>
      </c>
      <c r="P171" s="55" t="s">
        <v>127</v>
      </c>
      <c r="Q171" s="93">
        <v>38808000</v>
      </c>
      <c r="R171" s="93">
        <v>0</v>
      </c>
      <c r="S171" s="93">
        <v>0</v>
      </c>
      <c r="T171" s="93">
        <v>38808000</v>
      </c>
      <c r="U171" s="93">
        <v>0</v>
      </c>
      <c r="V171" s="93">
        <v>19752654</v>
      </c>
      <c r="W171" s="93">
        <v>19055346</v>
      </c>
      <c r="X171" s="93">
        <v>19752654</v>
      </c>
      <c r="Y171" s="93">
        <v>19752654</v>
      </c>
      <c r="Z171" s="93">
        <v>19752654</v>
      </c>
      <c r="AA171" s="93">
        <v>19752654</v>
      </c>
    </row>
    <row r="172" spans="1:27" ht="15" customHeight="1" x14ac:dyDescent="0.25">
      <c r="A172" s="54" t="s">
        <v>214</v>
      </c>
      <c r="B172" s="55" t="s">
        <v>215</v>
      </c>
      <c r="C172" s="56" t="s">
        <v>174</v>
      </c>
      <c r="D172" s="54" t="s">
        <v>36</v>
      </c>
      <c r="E172" s="54" t="s">
        <v>484</v>
      </c>
      <c r="F172" s="54" t="s">
        <v>484</v>
      </c>
      <c r="G172" s="54" t="s">
        <v>42</v>
      </c>
      <c r="H172" s="54" t="s">
        <v>555</v>
      </c>
      <c r="I172" s="54"/>
      <c r="J172" s="54"/>
      <c r="K172" s="54"/>
      <c r="L172" s="54"/>
      <c r="M172" s="54" t="s">
        <v>37</v>
      </c>
      <c r="N172" s="94" t="s">
        <v>38</v>
      </c>
      <c r="O172" s="54" t="s">
        <v>39</v>
      </c>
      <c r="P172" s="55" t="s">
        <v>128</v>
      </c>
      <c r="Q172" s="93">
        <v>69515000</v>
      </c>
      <c r="R172" s="93">
        <v>0</v>
      </c>
      <c r="S172" s="93">
        <v>0</v>
      </c>
      <c r="T172" s="93">
        <v>69515000</v>
      </c>
      <c r="U172" s="93">
        <v>0</v>
      </c>
      <c r="V172" s="93">
        <v>30332500</v>
      </c>
      <c r="W172" s="93">
        <v>39182500</v>
      </c>
      <c r="X172" s="93">
        <v>30332500</v>
      </c>
      <c r="Y172" s="93">
        <v>30332500</v>
      </c>
      <c r="Z172" s="93">
        <v>30332500</v>
      </c>
      <c r="AA172" s="93">
        <v>30332500</v>
      </c>
    </row>
    <row r="173" spans="1:27" ht="15" customHeight="1" x14ac:dyDescent="0.25">
      <c r="A173" s="54" t="s">
        <v>214</v>
      </c>
      <c r="B173" s="55" t="s">
        <v>215</v>
      </c>
      <c r="C173" s="56" t="s">
        <v>175</v>
      </c>
      <c r="D173" s="54" t="s">
        <v>36</v>
      </c>
      <c r="E173" s="54" t="s">
        <v>484</v>
      </c>
      <c r="F173" s="54" t="s">
        <v>484</v>
      </c>
      <c r="G173" s="54" t="s">
        <v>42</v>
      </c>
      <c r="H173" s="54" t="s">
        <v>556</v>
      </c>
      <c r="I173" s="54"/>
      <c r="J173" s="54"/>
      <c r="K173" s="54"/>
      <c r="L173" s="54"/>
      <c r="M173" s="54" t="s">
        <v>37</v>
      </c>
      <c r="N173" s="94" t="s">
        <v>38</v>
      </c>
      <c r="O173" s="54" t="s">
        <v>39</v>
      </c>
      <c r="P173" s="55" t="s">
        <v>129</v>
      </c>
      <c r="Q173" s="93">
        <v>49499000</v>
      </c>
      <c r="R173" s="93">
        <v>0</v>
      </c>
      <c r="S173" s="93">
        <v>0</v>
      </c>
      <c r="T173" s="93">
        <v>49499000</v>
      </c>
      <c r="U173" s="93">
        <v>0</v>
      </c>
      <c r="V173" s="93">
        <v>24943100</v>
      </c>
      <c r="W173" s="93">
        <v>24555900</v>
      </c>
      <c r="X173" s="93">
        <v>24943100</v>
      </c>
      <c r="Y173" s="93">
        <v>24943100</v>
      </c>
      <c r="Z173" s="93">
        <v>24943100</v>
      </c>
      <c r="AA173" s="93">
        <v>24943100</v>
      </c>
    </row>
    <row r="174" spans="1:27" ht="15" customHeight="1" x14ac:dyDescent="0.25">
      <c r="A174" s="54" t="s">
        <v>214</v>
      </c>
      <c r="B174" s="55" t="s">
        <v>215</v>
      </c>
      <c r="C174" s="56" t="s">
        <v>176</v>
      </c>
      <c r="D174" s="54" t="s">
        <v>36</v>
      </c>
      <c r="E174" s="54" t="s">
        <v>484</v>
      </c>
      <c r="F174" s="54" t="s">
        <v>484</v>
      </c>
      <c r="G174" s="54" t="s">
        <v>42</v>
      </c>
      <c r="H174" s="54" t="s">
        <v>558</v>
      </c>
      <c r="I174" s="54"/>
      <c r="J174" s="54"/>
      <c r="K174" s="54"/>
      <c r="L174" s="54"/>
      <c r="M174" s="54" t="s">
        <v>37</v>
      </c>
      <c r="N174" s="94" t="s">
        <v>38</v>
      </c>
      <c r="O174" s="54" t="s">
        <v>39</v>
      </c>
      <c r="P174" s="55" t="s">
        <v>130</v>
      </c>
      <c r="Q174" s="93">
        <v>29515000</v>
      </c>
      <c r="R174" s="93">
        <v>0</v>
      </c>
      <c r="S174" s="93">
        <v>0</v>
      </c>
      <c r="T174" s="93">
        <v>29515000</v>
      </c>
      <c r="U174" s="93">
        <v>0</v>
      </c>
      <c r="V174" s="93">
        <v>14995700</v>
      </c>
      <c r="W174" s="93">
        <v>14519300</v>
      </c>
      <c r="X174" s="93">
        <v>14995700</v>
      </c>
      <c r="Y174" s="93">
        <v>14995700</v>
      </c>
      <c r="Z174" s="93">
        <v>14995700</v>
      </c>
      <c r="AA174" s="93">
        <v>14995700</v>
      </c>
    </row>
    <row r="175" spans="1:27" ht="15" customHeight="1" x14ac:dyDescent="0.25">
      <c r="A175" s="54" t="s">
        <v>214</v>
      </c>
      <c r="B175" s="55" t="s">
        <v>215</v>
      </c>
      <c r="C175" s="56" t="s">
        <v>177</v>
      </c>
      <c r="D175" s="54" t="s">
        <v>36</v>
      </c>
      <c r="E175" s="54" t="s">
        <v>484</v>
      </c>
      <c r="F175" s="54" t="s">
        <v>484</v>
      </c>
      <c r="G175" s="54" t="s">
        <v>42</v>
      </c>
      <c r="H175" s="54" t="s">
        <v>559</v>
      </c>
      <c r="I175" s="54"/>
      <c r="J175" s="54"/>
      <c r="K175" s="54"/>
      <c r="L175" s="54"/>
      <c r="M175" s="54" t="s">
        <v>37</v>
      </c>
      <c r="N175" s="94" t="s">
        <v>38</v>
      </c>
      <c r="O175" s="54" t="s">
        <v>39</v>
      </c>
      <c r="P175" s="55" t="s">
        <v>131</v>
      </c>
      <c r="Q175" s="93">
        <v>7731000</v>
      </c>
      <c r="R175" s="93">
        <v>0</v>
      </c>
      <c r="S175" s="93">
        <v>0</v>
      </c>
      <c r="T175" s="93">
        <v>7731000</v>
      </c>
      <c r="U175" s="93">
        <v>0</v>
      </c>
      <c r="V175" s="93">
        <v>3791900</v>
      </c>
      <c r="W175" s="93">
        <v>3939100</v>
      </c>
      <c r="X175" s="93">
        <v>3791900</v>
      </c>
      <c r="Y175" s="93">
        <v>3791900</v>
      </c>
      <c r="Z175" s="93">
        <v>3791900</v>
      </c>
      <c r="AA175" s="93">
        <v>3791900</v>
      </c>
    </row>
    <row r="176" spans="1:27" ht="15" customHeight="1" x14ac:dyDescent="0.25">
      <c r="A176" s="54" t="s">
        <v>214</v>
      </c>
      <c r="B176" s="55" t="s">
        <v>215</v>
      </c>
      <c r="C176" s="56" t="s">
        <v>178</v>
      </c>
      <c r="D176" s="54" t="s">
        <v>36</v>
      </c>
      <c r="E176" s="54" t="s">
        <v>484</v>
      </c>
      <c r="F176" s="54" t="s">
        <v>484</v>
      </c>
      <c r="G176" s="54" t="s">
        <v>42</v>
      </c>
      <c r="H176" s="54" t="s">
        <v>496</v>
      </c>
      <c r="I176" s="54"/>
      <c r="J176" s="54"/>
      <c r="K176" s="54"/>
      <c r="L176" s="54"/>
      <c r="M176" s="54" t="s">
        <v>37</v>
      </c>
      <c r="N176" s="94" t="s">
        <v>38</v>
      </c>
      <c r="O176" s="54" t="s">
        <v>39</v>
      </c>
      <c r="P176" s="55" t="s">
        <v>132</v>
      </c>
      <c r="Q176" s="93">
        <v>22141000</v>
      </c>
      <c r="R176" s="93">
        <v>0</v>
      </c>
      <c r="S176" s="93">
        <v>0</v>
      </c>
      <c r="T176" s="93">
        <v>22141000</v>
      </c>
      <c r="U176" s="93">
        <v>0</v>
      </c>
      <c r="V176" s="93">
        <v>11249500</v>
      </c>
      <c r="W176" s="93">
        <v>10891500</v>
      </c>
      <c r="X176" s="93">
        <v>11249500</v>
      </c>
      <c r="Y176" s="93">
        <v>11249500</v>
      </c>
      <c r="Z176" s="93">
        <v>11249500</v>
      </c>
      <c r="AA176" s="93">
        <v>11249500</v>
      </c>
    </row>
    <row r="177" spans="1:27" ht="15" customHeight="1" x14ac:dyDescent="0.25">
      <c r="A177" s="54" t="s">
        <v>214</v>
      </c>
      <c r="B177" s="55" t="s">
        <v>215</v>
      </c>
      <c r="C177" s="56" t="s">
        <v>179</v>
      </c>
      <c r="D177" s="54" t="s">
        <v>36</v>
      </c>
      <c r="E177" s="54" t="s">
        <v>484</v>
      </c>
      <c r="F177" s="54" t="s">
        <v>484</v>
      </c>
      <c r="G177" s="54" t="s">
        <v>42</v>
      </c>
      <c r="H177" s="54" t="s">
        <v>506</v>
      </c>
      <c r="I177" s="54"/>
      <c r="J177" s="54"/>
      <c r="K177" s="54"/>
      <c r="L177" s="54"/>
      <c r="M177" s="54" t="s">
        <v>37</v>
      </c>
      <c r="N177" s="94" t="s">
        <v>38</v>
      </c>
      <c r="O177" s="54" t="s">
        <v>39</v>
      </c>
      <c r="P177" s="55" t="s">
        <v>133</v>
      </c>
      <c r="Q177" s="93">
        <v>14764000</v>
      </c>
      <c r="R177" s="93">
        <v>0</v>
      </c>
      <c r="S177" s="93">
        <v>0</v>
      </c>
      <c r="T177" s="93">
        <v>14764000</v>
      </c>
      <c r="U177" s="93">
        <v>0</v>
      </c>
      <c r="V177" s="93">
        <v>7501500</v>
      </c>
      <c r="W177" s="93">
        <v>7262500</v>
      </c>
      <c r="X177" s="93">
        <v>7501500</v>
      </c>
      <c r="Y177" s="93">
        <v>7501500</v>
      </c>
      <c r="Z177" s="93">
        <v>7501500</v>
      </c>
      <c r="AA177" s="93">
        <v>7501500</v>
      </c>
    </row>
    <row r="178" spans="1:27" ht="15" customHeight="1" x14ac:dyDescent="0.25">
      <c r="A178" s="54" t="s">
        <v>214</v>
      </c>
      <c r="B178" s="55" t="s">
        <v>215</v>
      </c>
      <c r="C178" s="56" t="s">
        <v>180</v>
      </c>
      <c r="D178" s="54" t="s">
        <v>36</v>
      </c>
      <c r="E178" s="54" t="s">
        <v>484</v>
      </c>
      <c r="F178" s="54" t="s">
        <v>484</v>
      </c>
      <c r="G178" s="54" t="s">
        <v>552</v>
      </c>
      <c r="H178" s="54" t="s">
        <v>555</v>
      </c>
      <c r="I178" s="54" t="s">
        <v>555</v>
      </c>
      <c r="J178" s="54"/>
      <c r="K178" s="54"/>
      <c r="L178" s="54"/>
      <c r="M178" s="54" t="s">
        <v>37</v>
      </c>
      <c r="N178" s="94" t="s">
        <v>38</v>
      </c>
      <c r="O178" s="54" t="s">
        <v>39</v>
      </c>
      <c r="P178" s="55" t="s">
        <v>134</v>
      </c>
      <c r="Q178" s="93">
        <v>21573090</v>
      </c>
      <c r="R178" s="93">
        <v>57071</v>
      </c>
      <c r="S178" s="93">
        <v>0</v>
      </c>
      <c r="T178" s="93">
        <v>21630161</v>
      </c>
      <c r="U178" s="93">
        <v>0</v>
      </c>
      <c r="V178" s="93">
        <v>21630161</v>
      </c>
      <c r="W178" s="93">
        <v>0</v>
      </c>
      <c r="X178" s="93">
        <v>21630161</v>
      </c>
      <c r="Y178" s="93">
        <v>21630161</v>
      </c>
      <c r="Z178" s="93">
        <v>21630161</v>
      </c>
      <c r="AA178" s="93">
        <v>21630161</v>
      </c>
    </row>
    <row r="179" spans="1:27" ht="15" customHeight="1" x14ac:dyDescent="0.25">
      <c r="A179" s="54" t="s">
        <v>214</v>
      </c>
      <c r="B179" s="55" t="s">
        <v>215</v>
      </c>
      <c r="C179" s="56" t="s">
        <v>182</v>
      </c>
      <c r="D179" s="54" t="s">
        <v>36</v>
      </c>
      <c r="E179" s="54" t="s">
        <v>484</v>
      </c>
      <c r="F179" s="54" t="s">
        <v>484</v>
      </c>
      <c r="G179" s="54" t="s">
        <v>552</v>
      </c>
      <c r="H179" s="54" t="s">
        <v>555</v>
      </c>
      <c r="I179" s="54" t="s">
        <v>485</v>
      </c>
      <c r="J179" s="54"/>
      <c r="K179" s="54"/>
      <c r="L179" s="54"/>
      <c r="M179" s="54" t="s">
        <v>37</v>
      </c>
      <c r="N179" s="94" t="s">
        <v>38</v>
      </c>
      <c r="O179" s="54" t="s">
        <v>39</v>
      </c>
      <c r="P179" s="55" t="s">
        <v>136</v>
      </c>
      <c r="Q179" s="93">
        <v>1917090</v>
      </c>
      <c r="R179" s="93">
        <v>0</v>
      </c>
      <c r="S179" s="93">
        <v>0</v>
      </c>
      <c r="T179" s="93">
        <v>1917090</v>
      </c>
      <c r="U179" s="93">
        <v>0</v>
      </c>
      <c r="V179" s="93">
        <v>1675400</v>
      </c>
      <c r="W179" s="93">
        <v>241690</v>
      </c>
      <c r="X179" s="93">
        <v>1675400</v>
      </c>
      <c r="Y179" s="93">
        <v>1675400</v>
      </c>
      <c r="Z179" s="93">
        <v>1675400</v>
      </c>
      <c r="AA179" s="93">
        <v>1675400</v>
      </c>
    </row>
    <row r="180" spans="1:27" ht="15" customHeight="1" x14ac:dyDescent="0.25">
      <c r="A180" s="54" t="s">
        <v>214</v>
      </c>
      <c r="B180" s="55" t="s">
        <v>215</v>
      </c>
      <c r="C180" s="56" t="s">
        <v>183</v>
      </c>
      <c r="D180" s="54" t="s">
        <v>36</v>
      </c>
      <c r="E180" s="54" t="s">
        <v>484</v>
      </c>
      <c r="F180" s="54" t="s">
        <v>484</v>
      </c>
      <c r="G180" s="54" t="s">
        <v>552</v>
      </c>
      <c r="H180" s="54" t="s">
        <v>556</v>
      </c>
      <c r="I180" s="54"/>
      <c r="J180" s="54"/>
      <c r="K180" s="54"/>
      <c r="L180" s="54"/>
      <c r="M180" s="54" t="s">
        <v>37</v>
      </c>
      <c r="N180" s="94" t="s">
        <v>38</v>
      </c>
      <c r="O180" s="54" t="s">
        <v>39</v>
      </c>
      <c r="P180" s="55" t="s">
        <v>137</v>
      </c>
      <c r="Q180" s="93">
        <v>16936290</v>
      </c>
      <c r="R180" s="93">
        <v>0</v>
      </c>
      <c r="S180" s="93">
        <v>0</v>
      </c>
      <c r="T180" s="93">
        <v>16936290</v>
      </c>
      <c r="U180" s="93">
        <v>0</v>
      </c>
      <c r="V180" s="93">
        <v>14129802</v>
      </c>
      <c r="W180" s="93">
        <v>2806488</v>
      </c>
      <c r="X180" s="93">
        <v>14129802</v>
      </c>
      <c r="Y180" s="93">
        <v>14129802</v>
      </c>
      <c r="Z180" s="93">
        <v>14129802</v>
      </c>
      <c r="AA180" s="93">
        <v>14129802</v>
      </c>
    </row>
    <row r="181" spans="1:27" ht="15" customHeight="1" x14ac:dyDescent="0.25">
      <c r="A181" s="54" t="s">
        <v>214</v>
      </c>
      <c r="B181" s="55" t="s">
        <v>215</v>
      </c>
      <c r="C181" s="56" t="s">
        <v>186</v>
      </c>
      <c r="D181" s="54" t="s">
        <v>36</v>
      </c>
      <c r="E181" s="54" t="s">
        <v>42</v>
      </c>
      <c r="F181" s="54" t="s">
        <v>42</v>
      </c>
      <c r="G181" s="54" t="s">
        <v>484</v>
      </c>
      <c r="H181" s="54" t="s">
        <v>485</v>
      </c>
      <c r="I181" s="54" t="s">
        <v>485</v>
      </c>
      <c r="J181" s="54"/>
      <c r="K181" s="54"/>
      <c r="L181" s="54"/>
      <c r="M181" s="54" t="s">
        <v>37</v>
      </c>
      <c r="N181" s="94" t="s">
        <v>38</v>
      </c>
      <c r="O181" s="54" t="s">
        <v>39</v>
      </c>
      <c r="P181" s="55" t="s">
        <v>140</v>
      </c>
      <c r="Q181" s="93">
        <v>0</v>
      </c>
      <c r="R181" s="93">
        <v>900000</v>
      </c>
      <c r="S181" s="93">
        <v>0</v>
      </c>
      <c r="T181" s="93">
        <v>900000</v>
      </c>
      <c r="U181" s="93">
        <v>0</v>
      </c>
      <c r="V181" s="93">
        <v>900000</v>
      </c>
      <c r="W181" s="93">
        <v>0</v>
      </c>
      <c r="X181" s="93">
        <v>0</v>
      </c>
      <c r="Y181" s="93">
        <v>0</v>
      </c>
      <c r="Z181" s="93">
        <v>0</v>
      </c>
      <c r="AA181" s="93">
        <v>0</v>
      </c>
    </row>
    <row r="182" spans="1:27" ht="15" customHeight="1" x14ac:dyDescent="0.25">
      <c r="A182" s="54" t="s">
        <v>214</v>
      </c>
      <c r="B182" s="55" t="s">
        <v>215</v>
      </c>
      <c r="C182" s="56" t="s">
        <v>187</v>
      </c>
      <c r="D182" s="54" t="s">
        <v>36</v>
      </c>
      <c r="E182" s="54" t="s">
        <v>42</v>
      </c>
      <c r="F182" s="54" t="s">
        <v>42</v>
      </c>
      <c r="G182" s="54" t="s">
        <v>42</v>
      </c>
      <c r="H182" s="54" t="s">
        <v>496</v>
      </c>
      <c r="I182" s="54" t="s">
        <v>558</v>
      </c>
      <c r="J182" s="54"/>
      <c r="K182" s="54"/>
      <c r="L182" s="54"/>
      <c r="M182" s="54" t="s">
        <v>37</v>
      </c>
      <c r="N182" s="94" t="s">
        <v>38</v>
      </c>
      <c r="O182" s="54" t="s">
        <v>39</v>
      </c>
      <c r="P182" s="55" t="s">
        <v>141</v>
      </c>
      <c r="Q182" s="93">
        <v>0</v>
      </c>
      <c r="R182" s="93">
        <v>78400</v>
      </c>
      <c r="S182" s="93">
        <v>0</v>
      </c>
      <c r="T182" s="93">
        <v>78400</v>
      </c>
      <c r="U182" s="93">
        <v>0</v>
      </c>
      <c r="V182" s="93">
        <v>78400</v>
      </c>
      <c r="W182" s="93">
        <v>0</v>
      </c>
      <c r="X182" s="93">
        <v>78400</v>
      </c>
      <c r="Y182" s="93">
        <v>78400</v>
      </c>
      <c r="Z182" s="93">
        <v>78400</v>
      </c>
      <c r="AA182" s="93">
        <v>78400</v>
      </c>
    </row>
    <row r="183" spans="1:27" ht="15" customHeight="1" x14ac:dyDescent="0.25">
      <c r="A183" s="54" t="s">
        <v>214</v>
      </c>
      <c r="B183" s="55" t="s">
        <v>215</v>
      </c>
      <c r="C183" s="56" t="s">
        <v>188</v>
      </c>
      <c r="D183" s="54" t="s">
        <v>36</v>
      </c>
      <c r="E183" s="54" t="s">
        <v>42</v>
      </c>
      <c r="F183" s="54" t="s">
        <v>42</v>
      </c>
      <c r="G183" s="54" t="s">
        <v>42</v>
      </c>
      <c r="H183" s="54" t="s">
        <v>496</v>
      </c>
      <c r="I183" s="54" t="s">
        <v>560</v>
      </c>
      <c r="J183" s="54"/>
      <c r="K183" s="54"/>
      <c r="L183" s="54"/>
      <c r="M183" s="54" t="s">
        <v>37</v>
      </c>
      <c r="N183" s="94" t="s">
        <v>38</v>
      </c>
      <c r="O183" s="54" t="s">
        <v>39</v>
      </c>
      <c r="P183" s="55" t="s">
        <v>142</v>
      </c>
      <c r="Q183" s="93">
        <v>22000000</v>
      </c>
      <c r="R183" s="93">
        <v>0</v>
      </c>
      <c r="S183" s="93">
        <v>0</v>
      </c>
      <c r="T183" s="93">
        <v>22000000</v>
      </c>
      <c r="U183" s="93">
        <v>0</v>
      </c>
      <c r="V183" s="93">
        <v>22000000</v>
      </c>
      <c r="W183" s="93">
        <v>0</v>
      </c>
      <c r="X183" s="93">
        <v>13907313</v>
      </c>
      <c r="Y183" s="93">
        <v>13907313</v>
      </c>
      <c r="Z183" s="93">
        <v>13907313</v>
      </c>
      <c r="AA183" s="93">
        <v>13907313</v>
      </c>
    </row>
    <row r="184" spans="1:27" ht="15" customHeight="1" x14ac:dyDescent="0.25">
      <c r="A184" s="54" t="s">
        <v>214</v>
      </c>
      <c r="B184" s="55" t="s">
        <v>215</v>
      </c>
      <c r="C184" s="56" t="s">
        <v>101</v>
      </c>
      <c r="D184" s="54" t="s">
        <v>36</v>
      </c>
      <c r="E184" s="54" t="s">
        <v>42</v>
      </c>
      <c r="F184" s="54" t="s">
        <v>42</v>
      </c>
      <c r="G184" s="54" t="s">
        <v>42</v>
      </c>
      <c r="H184" s="54" t="s">
        <v>506</v>
      </c>
      <c r="I184" s="54" t="s">
        <v>556</v>
      </c>
      <c r="J184" s="54"/>
      <c r="K184" s="54"/>
      <c r="L184" s="54"/>
      <c r="M184" s="54" t="s">
        <v>48</v>
      </c>
      <c r="N184" s="94" t="s">
        <v>49</v>
      </c>
      <c r="O184" s="54" t="s">
        <v>39</v>
      </c>
      <c r="P184" s="55" t="s">
        <v>144</v>
      </c>
      <c r="Q184" s="93">
        <v>0</v>
      </c>
      <c r="R184" s="93">
        <v>25543550</v>
      </c>
      <c r="S184" s="93">
        <v>0</v>
      </c>
      <c r="T184" s="93">
        <v>25543550</v>
      </c>
      <c r="U184" s="93">
        <v>0</v>
      </c>
      <c r="V184" s="93">
        <v>25543500</v>
      </c>
      <c r="W184" s="93">
        <v>50</v>
      </c>
      <c r="X184" s="93">
        <v>25543500</v>
      </c>
      <c r="Y184" s="93">
        <v>10217400</v>
      </c>
      <c r="Z184" s="93">
        <v>10217400</v>
      </c>
      <c r="AA184" s="93">
        <v>10217400</v>
      </c>
    </row>
    <row r="185" spans="1:27" ht="15" customHeight="1" x14ac:dyDescent="0.25">
      <c r="A185" s="54" t="s">
        <v>214</v>
      </c>
      <c r="B185" s="55" t="s">
        <v>215</v>
      </c>
      <c r="C185" s="56" t="s">
        <v>191</v>
      </c>
      <c r="D185" s="54" t="s">
        <v>36</v>
      </c>
      <c r="E185" s="54" t="s">
        <v>42</v>
      </c>
      <c r="F185" s="54" t="s">
        <v>42</v>
      </c>
      <c r="G185" s="54" t="s">
        <v>42</v>
      </c>
      <c r="H185" s="54" t="s">
        <v>491</v>
      </c>
      <c r="I185" s="54" t="s">
        <v>558</v>
      </c>
      <c r="J185" s="54"/>
      <c r="K185" s="54"/>
      <c r="L185" s="54"/>
      <c r="M185" s="54" t="s">
        <v>37</v>
      </c>
      <c r="N185" s="94" t="s">
        <v>38</v>
      </c>
      <c r="O185" s="54" t="s">
        <v>39</v>
      </c>
      <c r="P185" s="55" t="s">
        <v>146</v>
      </c>
      <c r="Q185" s="93">
        <v>1100000</v>
      </c>
      <c r="R185" s="93">
        <v>0</v>
      </c>
      <c r="S185" s="93">
        <v>0</v>
      </c>
      <c r="T185" s="93">
        <v>1100000</v>
      </c>
      <c r="U185" s="93">
        <v>0</v>
      </c>
      <c r="V185" s="93">
        <v>1100000</v>
      </c>
      <c r="W185" s="93">
        <v>0</v>
      </c>
      <c r="X185" s="93">
        <v>496800</v>
      </c>
      <c r="Y185" s="93">
        <v>496800</v>
      </c>
      <c r="Z185" s="93">
        <v>496800</v>
      </c>
      <c r="AA185" s="93">
        <v>496800</v>
      </c>
    </row>
    <row r="186" spans="1:27" ht="15" customHeight="1" x14ac:dyDescent="0.25">
      <c r="A186" s="54" t="s">
        <v>214</v>
      </c>
      <c r="B186" s="55" t="s">
        <v>215</v>
      </c>
      <c r="C186" s="56" t="s">
        <v>192</v>
      </c>
      <c r="D186" s="54" t="s">
        <v>36</v>
      </c>
      <c r="E186" s="54" t="s">
        <v>42</v>
      </c>
      <c r="F186" s="54" t="s">
        <v>42</v>
      </c>
      <c r="G186" s="54" t="s">
        <v>42</v>
      </c>
      <c r="H186" s="54" t="s">
        <v>560</v>
      </c>
      <c r="I186" s="54" t="s">
        <v>558</v>
      </c>
      <c r="J186" s="54"/>
      <c r="K186" s="54"/>
      <c r="L186" s="54"/>
      <c r="M186" s="54" t="s">
        <v>37</v>
      </c>
      <c r="N186" s="94" t="s">
        <v>38</v>
      </c>
      <c r="O186" s="54" t="s">
        <v>39</v>
      </c>
      <c r="P186" s="55" t="s">
        <v>147</v>
      </c>
      <c r="Q186" s="93">
        <v>900000</v>
      </c>
      <c r="R186" s="93">
        <v>0</v>
      </c>
      <c r="S186" s="93">
        <v>0</v>
      </c>
      <c r="T186" s="93">
        <v>900000</v>
      </c>
      <c r="U186" s="93">
        <v>0</v>
      </c>
      <c r="V186" s="93">
        <v>900000</v>
      </c>
      <c r="W186" s="93">
        <v>0</v>
      </c>
      <c r="X186" s="93">
        <v>533707</v>
      </c>
      <c r="Y186" s="93">
        <v>533707</v>
      </c>
      <c r="Z186" s="93">
        <v>533707</v>
      </c>
      <c r="AA186" s="93">
        <v>533707</v>
      </c>
    </row>
    <row r="187" spans="1:27" ht="15" customHeight="1" x14ac:dyDescent="0.25">
      <c r="A187" s="54" t="s">
        <v>214</v>
      </c>
      <c r="B187" s="55" t="s">
        <v>215</v>
      </c>
      <c r="C187" s="56" t="s">
        <v>193</v>
      </c>
      <c r="D187" s="54" t="s">
        <v>36</v>
      </c>
      <c r="E187" s="54" t="s">
        <v>42</v>
      </c>
      <c r="F187" s="54" t="s">
        <v>42</v>
      </c>
      <c r="G187" s="54" t="s">
        <v>42</v>
      </c>
      <c r="H187" s="54" t="s">
        <v>561</v>
      </c>
      <c r="I187" s="54"/>
      <c r="J187" s="54"/>
      <c r="K187" s="54"/>
      <c r="L187" s="54"/>
      <c r="M187" s="54" t="s">
        <v>37</v>
      </c>
      <c r="N187" s="94" t="s">
        <v>38</v>
      </c>
      <c r="O187" s="54" t="s">
        <v>39</v>
      </c>
      <c r="P187" s="55" t="s">
        <v>148</v>
      </c>
      <c r="Q187" s="93">
        <v>0</v>
      </c>
      <c r="R187" s="93">
        <v>258320</v>
      </c>
      <c r="S187" s="93">
        <v>0</v>
      </c>
      <c r="T187" s="93">
        <v>258320</v>
      </c>
      <c r="U187" s="93">
        <v>0</v>
      </c>
      <c r="V187" s="93">
        <v>258320</v>
      </c>
      <c r="W187" s="93">
        <v>0</v>
      </c>
      <c r="X187" s="93">
        <v>258320</v>
      </c>
      <c r="Y187" s="93">
        <v>258320</v>
      </c>
      <c r="Z187" s="93">
        <v>258320</v>
      </c>
      <c r="AA187" s="93">
        <v>258320</v>
      </c>
    </row>
    <row r="188" spans="1:27" ht="15" customHeight="1" x14ac:dyDescent="0.25">
      <c r="A188" s="54" t="s">
        <v>214</v>
      </c>
      <c r="B188" s="55" t="s">
        <v>215</v>
      </c>
      <c r="C188" s="56" t="s">
        <v>194</v>
      </c>
      <c r="D188" s="54" t="s">
        <v>36</v>
      </c>
      <c r="E188" s="54" t="s">
        <v>552</v>
      </c>
      <c r="F188" s="54" t="s">
        <v>553</v>
      </c>
      <c r="G188" s="54" t="s">
        <v>42</v>
      </c>
      <c r="H188" s="54" t="s">
        <v>554</v>
      </c>
      <c r="I188" s="54" t="s">
        <v>555</v>
      </c>
      <c r="J188" s="54"/>
      <c r="K188" s="54"/>
      <c r="L188" s="54"/>
      <c r="M188" s="54" t="s">
        <v>37</v>
      </c>
      <c r="N188" s="94" t="s">
        <v>38</v>
      </c>
      <c r="O188" s="54" t="s">
        <v>39</v>
      </c>
      <c r="P188" s="55" t="s">
        <v>149</v>
      </c>
      <c r="Q188" s="93">
        <v>0</v>
      </c>
      <c r="R188" s="93">
        <v>2559253</v>
      </c>
      <c r="S188" s="93">
        <v>0</v>
      </c>
      <c r="T188" s="93">
        <v>2559253</v>
      </c>
      <c r="U188" s="93">
        <v>0</v>
      </c>
      <c r="V188" s="93">
        <v>2559253</v>
      </c>
      <c r="W188" s="93">
        <v>0</v>
      </c>
      <c r="X188" s="93">
        <v>2559253</v>
      </c>
      <c r="Y188" s="93">
        <v>2559253</v>
      </c>
      <c r="Z188" s="93">
        <v>2559253</v>
      </c>
      <c r="AA188" s="93">
        <v>2559253</v>
      </c>
    </row>
    <row r="189" spans="1:27" ht="15" customHeight="1" x14ac:dyDescent="0.25">
      <c r="A189" s="54" t="s">
        <v>214</v>
      </c>
      <c r="B189" s="55" t="s">
        <v>215</v>
      </c>
      <c r="C189" s="56" t="s">
        <v>196</v>
      </c>
      <c r="D189" s="54" t="s">
        <v>36</v>
      </c>
      <c r="E189" s="54" t="s">
        <v>557</v>
      </c>
      <c r="F189" s="54" t="s">
        <v>484</v>
      </c>
      <c r="G189" s="54" t="s">
        <v>42</v>
      </c>
      <c r="H189" s="54" t="s">
        <v>555</v>
      </c>
      <c r="I189" s="54"/>
      <c r="J189" s="54"/>
      <c r="K189" s="54"/>
      <c r="L189" s="54"/>
      <c r="M189" s="54" t="s">
        <v>37</v>
      </c>
      <c r="N189" s="94" t="s">
        <v>38</v>
      </c>
      <c r="O189" s="54" t="s">
        <v>39</v>
      </c>
      <c r="P189" s="55" t="s">
        <v>151</v>
      </c>
      <c r="Q189" s="93">
        <v>0</v>
      </c>
      <c r="R189" s="93">
        <v>6590000</v>
      </c>
      <c r="S189" s="93">
        <v>0</v>
      </c>
      <c r="T189" s="93">
        <v>6590000</v>
      </c>
      <c r="U189" s="93">
        <v>0</v>
      </c>
      <c r="V189" s="93">
        <v>6590000</v>
      </c>
      <c r="W189" s="93">
        <v>0</v>
      </c>
      <c r="X189" s="93">
        <v>6590000</v>
      </c>
      <c r="Y189" s="93">
        <v>6590000</v>
      </c>
      <c r="Z189" s="93">
        <v>6590000</v>
      </c>
      <c r="AA189" s="93">
        <v>6590000</v>
      </c>
    </row>
    <row r="190" spans="1:27" ht="15" customHeight="1" x14ac:dyDescent="0.25">
      <c r="A190" s="54" t="s">
        <v>214</v>
      </c>
      <c r="B190" s="55" t="s">
        <v>215</v>
      </c>
      <c r="C190" s="56" t="s">
        <v>197</v>
      </c>
      <c r="D190" s="54" t="s">
        <v>36</v>
      </c>
      <c r="E190" s="54" t="s">
        <v>557</v>
      </c>
      <c r="F190" s="54" t="s">
        <v>484</v>
      </c>
      <c r="G190" s="54" t="s">
        <v>42</v>
      </c>
      <c r="H190" s="54" t="s">
        <v>485</v>
      </c>
      <c r="I190" s="54"/>
      <c r="J190" s="54"/>
      <c r="K190" s="54"/>
      <c r="L190" s="54"/>
      <c r="M190" s="54" t="s">
        <v>48</v>
      </c>
      <c r="N190" s="94" t="s">
        <v>49</v>
      </c>
      <c r="O190" s="54" t="s">
        <v>39</v>
      </c>
      <c r="P190" s="55" t="s">
        <v>152</v>
      </c>
      <c r="Q190" s="93">
        <v>0</v>
      </c>
      <c r="R190" s="93">
        <v>265000</v>
      </c>
      <c r="S190" s="93">
        <v>0</v>
      </c>
      <c r="T190" s="93">
        <v>265000</v>
      </c>
      <c r="U190" s="93">
        <v>0</v>
      </c>
      <c r="V190" s="93">
        <v>265000</v>
      </c>
      <c r="W190" s="93">
        <v>0</v>
      </c>
      <c r="X190" s="93">
        <v>263000</v>
      </c>
      <c r="Y190" s="93">
        <v>263000</v>
      </c>
      <c r="Z190" s="93">
        <v>263000</v>
      </c>
      <c r="AA190" s="93">
        <v>263000</v>
      </c>
    </row>
    <row r="191" spans="1:27" ht="15" customHeight="1" x14ac:dyDescent="0.25">
      <c r="A191" s="54" t="s">
        <v>214</v>
      </c>
      <c r="B191" s="55" t="s">
        <v>215</v>
      </c>
      <c r="C191" s="56" t="s">
        <v>199</v>
      </c>
      <c r="D191" s="54" t="s">
        <v>61</v>
      </c>
      <c r="E191" s="54" t="s">
        <v>74</v>
      </c>
      <c r="F191" s="54" t="s">
        <v>63</v>
      </c>
      <c r="G191" s="54" t="s">
        <v>71</v>
      </c>
      <c r="H191" s="54" t="s">
        <v>153</v>
      </c>
      <c r="I191" s="54" t="s">
        <v>156</v>
      </c>
      <c r="J191" s="54" t="s">
        <v>42</v>
      </c>
      <c r="K191" s="54"/>
      <c r="L191" s="54"/>
      <c r="M191" s="54" t="s">
        <v>37</v>
      </c>
      <c r="N191" s="94" t="s">
        <v>38</v>
      </c>
      <c r="O191" s="54" t="s">
        <v>39</v>
      </c>
      <c r="P191" s="55" t="s">
        <v>157</v>
      </c>
      <c r="Q191" s="93">
        <v>0</v>
      </c>
      <c r="R191" s="93">
        <v>162605200</v>
      </c>
      <c r="S191" s="93">
        <v>0</v>
      </c>
      <c r="T191" s="93">
        <v>162605200</v>
      </c>
      <c r="U191" s="93">
        <v>0</v>
      </c>
      <c r="V191" s="93">
        <v>152886711</v>
      </c>
      <c r="W191" s="93">
        <v>9718489</v>
      </c>
      <c r="X191" s="93">
        <v>152886711</v>
      </c>
      <c r="Y191" s="93">
        <v>40227281</v>
      </c>
      <c r="Z191" s="93">
        <v>40227281</v>
      </c>
      <c r="AA191" s="93">
        <v>40227281</v>
      </c>
    </row>
    <row r="192" spans="1:27" ht="15" customHeight="1" x14ac:dyDescent="0.25">
      <c r="A192" s="54" t="s">
        <v>214</v>
      </c>
      <c r="B192" s="55" t="s">
        <v>215</v>
      </c>
      <c r="C192" s="56" t="s">
        <v>199</v>
      </c>
      <c r="D192" s="54" t="s">
        <v>61</v>
      </c>
      <c r="E192" s="54" t="s">
        <v>74</v>
      </c>
      <c r="F192" s="54" t="s">
        <v>63</v>
      </c>
      <c r="G192" s="54" t="s">
        <v>71</v>
      </c>
      <c r="H192" s="54" t="s">
        <v>153</v>
      </c>
      <c r="I192" s="54" t="s">
        <v>156</v>
      </c>
      <c r="J192" s="54" t="s">
        <v>42</v>
      </c>
      <c r="K192" s="54"/>
      <c r="L192" s="54"/>
      <c r="M192" s="54" t="s">
        <v>37</v>
      </c>
      <c r="N192" s="94" t="s">
        <v>76</v>
      </c>
      <c r="O192" s="54" t="s">
        <v>39</v>
      </c>
      <c r="P192" s="55" t="s">
        <v>157</v>
      </c>
      <c r="Q192" s="93">
        <v>0</v>
      </c>
      <c r="R192" s="93">
        <v>68723445</v>
      </c>
      <c r="S192" s="93">
        <v>0</v>
      </c>
      <c r="T192" s="93">
        <v>68723445</v>
      </c>
      <c r="U192" s="93">
        <v>0</v>
      </c>
      <c r="V192" s="93">
        <v>66723445</v>
      </c>
      <c r="W192" s="93">
        <v>2000000</v>
      </c>
      <c r="X192" s="93">
        <v>42696412</v>
      </c>
      <c r="Y192" s="93">
        <v>11884568</v>
      </c>
      <c r="Z192" s="93">
        <v>11884568</v>
      </c>
      <c r="AA192" s="93">
        <v>11884568</v>
      </c>
    </row>
    <row r="193" spans="1:27" ht="15" customHeight="1" x14ac:dyDescent="0.25">
      <c r="A193" s="54" t="s">
        <v>214</v>
      </c>
      <c r="B193" s="55" t="s">
        <v>215</v>
      </c>
      <c r="C193" s="56" t="s">
        <v>200</v>
      </c>
      <c r="D193" s="54" t="s">
        <v>61</v>
      </c>
      <c r="E193" s="54" t="s">
        <v>74</v>
      </c>
      <c r="F193" s="54" t="s">
        <v>63</v>
      </c>
      <c r="G193" s="54" t="s">
        <v>71</v>
      </c>
      <c r="H193" s="54" t="s">
        <v>153</v>
      </c>
      <c r="I193" s="54" t="s">
        <v>158</v>
      </c>
      <c r="J193" s="54" t="s">
        <v>42</v>
      </c>
      <c r="K193" s="54"/>
      <c r="L193" s="54"/>
      <c r="M193" s="54" t="s">
        <v>48</v>
      </c>
      <c r="N193" s="94" t="s">
        <v>49</v>
      </c>
      <c r="O193" s="54" t="s">
        <v>39</v>
      </c>
      <c r="P193" s="55" t="s">
        <v>159</v>
      </c>
      <c r="Q193" s="93">
        <v>0</v>
      </c>
      <c r="R193" s="93">
        <v>56807890</v>
      </c>
      <c r="S193" s="93">
        <v>0</v>
      </c>
      <c r="T193" s="93">
        <v>56807890</v>
      </c>
      <c r="U193" s="93">
        <v>0</v>
      </c>
      <c r="V193" s="93">
        <v>56807890</v>
      </c>
      <c r="W193" s="93">
        <v>0</v>
      </c>
      <c r="X193" s="93">
        <v>54807890</v>
      </c>
      <c r="Y193" s="93">
        <v>0</v>
      </c>
      <c r="Z193" s="93">
        <v>0</v>
      </c>
      <c r="AA193" s="93">
        <v>0</v>
      </c>
    </row>
    <row r="194" spans="1:27" ht="15" customHeight="1" x14ac:dyDescent="0.25">
      <c r="A194" s="54" t="s">
        <v>214</v>
      </c>
      <c r="B194" s="55" t="s">
        <v>215</v>
      </c>
      <c r="C194" s="56" t="s">
        <v>201</v>
      </c>
      <c r="D194" s="54" t="s">
        <v>61</v>
      </c>
      <c r="E194" s="54" t="s">
        <v>82</v>
      </c>
      <c r="F194" s="54" t="s">
        <v>63</v>
      </c>
      <c r="G194" s="54" t="s">
        <v>83</v>
      </c>
      <c r="H194" s="54" t="s">
        <v>153</v>
      </c>
      <c r="I194" s="54" t="s">
        <v>160</v>
      </c>
      <c r="J194" s="54" t="s">
        <v>42</v>
      </c>
      <c r="K194" s="54"/>
      <c r="L194" s="54"/>
      <c r="M194" s="54" t="s">
        <v>48</v>
      </c>
      <c r="N194" s="94" t="s">
        <v>49</v>
      </c>
      <c r="O194" s="54" t="s">
        <v>39</v>
      </c>
      <c r="P194" s="55" t="s">
        <v>161</v>
      </c>
      <c r="Q194" s="93">
        <v>0</v>
      </c>
      <c r="R194" s="93">
        <v>24269760</v>
      </c>
      <c r="S194" s="93">
        <v>0</v>
      </c>
      <c r="T194" s="93">
        <v>24269760</v>
      </c>
      <c r="U194" s="93">
        <v>0</v>
      </c>
      <c r="V194" s="93">
        <v>24269760</v>
      </c>
      <c r="W194" s="93">
        <v>0</v>
      </c>
      <c r="X194" s="93">
        <v>24269760</v>
      </c>
      <c r="Y194" s="93">
        <v>3438216</v>
      </c>
      <c r="Z194" s="93">
        <v>3438216</v>
      </c>
      <c r="AA194" s="93">
        <v>3438216</v>
      </c>
    </row>
    <row r="195" spans="1:27" ht="15" customHeight="1" x14ac:dyDescent="0.25">
      <c r="A195" s="54" t="s">
        <v>214</v>
      </c>
      <c r="B195" s="55" t="s">
        <v>215</v>
      </c>
      <c r="C195" s="56" t="s">
        <v>202</v>
      </c>
      <c r="D195" s="54" t="s">
        <v>61</v>
      </c>
      <c r="E195" s="54" t="s">
        <v>82</v>
      </c>
      <c r="F195" s="54" t="s">
        <v>63</v>
      </c>
      <c r="G195" s="54" t="s">
        <v>86</v>
      </c>
      <c r="H195" s="54" t="s">
        <v>153</v>
      </c>
      <c r="I195" s="54" t="s">
        <v>162</v>
      </c>
      <c r="J195" s="54" t="s">
        <v>42</v>
      </c>
      <c r="K195" s="54"/>
      <c r="L195" s="54"/>
      <c r="M195" s="54" t="s">
        <v>37</v>
      </c>
      <c r="N195" s="94" t="s">
        <v>38</v>
      </c>
      <c r="O195" s="54" t="s">
        <v>39</v>
      </c>
      <c r="P195" s="55" t="s">
        <v>163</v>
      </c>
      <c r="Q195" s="93">
        <v>0</v>
      </c>
      <c r="R195" s="93">
        <v>12000000</v>
      </c>
      <c r="S195" s="93">
        <v>0</v>
      </c>
      <c r="T195" s="93">
        <v>12000000</v>
      </c>
      <c r="U195" s="93">
        <v>0</v>
      </c>
      <c r="V195" s="93">
        <v>12000000</v>
      </c>
      <c r="W195" s="93">
        <v>0</v>
      </c>
      <c r="X195" s="93">
        <v>0</v>
      </c>
      <c r="Y195" s="93">
        <v>0</v>
      </c>
      <c r="Z195" s="93">
        <v>0</v>
      </c>
      <c r="AA195" s="93">
        <v>0</v>
      </c>
    </row>
    <row r="196" spans="1:27" ht="15" customHeight="1" x14ac:dyDescent="0.25">
      <c r="A196" s="54" t="s">
        <v>216</v>
      </c>
      <c r="B196" s="55" t="s">
        <v>217</v>
      </c>
      <c r="C196" s="56" t="s">
        <v>166</v>
      </c>
      <c r="D196" s="54" t="s">
        <v>36</v>
      </c>
      <c r="E196" s="54" t="s">
        <v>484</v>
      </c>
      <c r="F196" s="54" t="s">
        <v>484</v>
      </c>
      <c r="G196" s="54" t="s">
        <v>484</v>
      </c>
      <c r="H196" s="54" t="s">
        <v>555</v>
      </c>
      <c r="I196" s="54" t="s">
        <v>555</v>
      </c>
      <c r="J196" s="54"/>
      <c r="K196" s="54"/>
      <c r="L196" s="54"/>
      <c r="M196" s="54" t="s">
        <v>37</v>
      </c>
      <c r="N196" s="94" t="s">
        <v>38</v>
      </c>
      <c r="O196" s="54" t="s">
        <v>39</v>
      </c>
      <c r="P196" s="55" t="s">
        <v>120</v>
      </c>
      <c r="Q196" s="93">
        <v>528819000</v>
      </c>
      <c r="R196" s="93">
        <v>0</v>
      </c>
      <c r="S196" s="93">
        <v>0</v>
      </c>
      <c r="T196" s="93">
        <v>528819000</v>
      </c>
      <c r="U196" s="93">
        <v>0</v>
      </c>
      <c r="V196" s="93">
        <v>252381556</v>
      </c>
      <c r="W196" s="93">
        <v>276437444</v>
      </c>
      <c r="X196" s="93">
        <v>252381556</v>
      </c>
      <c r="Y196" s="93">
        <v>252381556</v>
      </c>
      <c r="Z196" s="93">
        <v>252381556</v>
      </c>
      <c r="AA196" s="93">
        <v>252381556</v>
      </c>
    </row>
    <row r="197" spans="1:27" ht="15" customHeight="1" x14ac:dyDescent="0.25">
      <c r="A197" s="54" t="s">
        <v>216</v>
      </c>
      <c r="B197" s="55" t="s">
        <v>217</v>
      </c>
      <c r="C197" s="56" t="s">
        <v>168</v>
      </c>
      <c r="D197" s="54" t="s">
        <v>36</v>
      </c>
      <c r="E197" s="54" t="s">
        <v>484</v>
      </c>
      <c r="F197" s="54" t="s">
        <v>484</v>
      </c>
      <c r="G197" s="54" t="s">
        <v>484</v>
      </c>
      <c r="H197" s="54" t="s">
        <v>555</v>
      </c>
      <c r="I197" s="54" t="s">
        <v>558</v>
      </c>
      <c r="J197" s="54"/>
      <c r="K197" s="54"/>
      <c r="L197" s="54"/>
      <c r="M197" s="54" t="s">
        <v>37</v>
      </c>
      <c r="N197" s="94" t="s">
        <v>38</v>
      </c>
      <c r="O197" s="54" t="s">
        <v>39</v>
      </c>
      <c r="P197" s="55" t="s">
        <v>122</v>
      </c>
      <c r="Q197" s="93">
        <v>11329000</v>
      </c>
      <c r="R197" s="93">
        <v>0</v>
      </c>
      <c r="S197" s="93">
        <v>0</v>
      </c>
      <c r="T197" s="93">
        <v>11329000</v>
      </c>
      <c r="U197" s="93">
        <v>0</v>
      </c>
      <c r="V197" s="93">
        <v>5986275</v>
      </c>
      <c r="W197" s="93">
        <v>5342725</v>
      </c>
      <c r="X197" s="93">
        <v>5986275</v>
      </c>
      <c r="Y197" s="93">
        <v>5986275</v>
      </c>
      <c r="Z197" s="93">
        <v>5986275</v>
      </c>
      <c r="AA197" s="93">
        <v>5986275</v>
      </c>
    </row>
    <row r="198" spans="1:27" ht="15" customHeight="1" x14ac:dyDescent="0.25">
      <c r="A198" s="54" t="s">
        <v>216</v>
      </c>
      <c r="B198" s="55" t="s">
        <v>217</v>
      </c>
      <c r="C198" s="56" t="s">
        <v>169</v>
      </c>
      <c r="D198" s="54" t="s">
        <v>36</v>
      </c>
      <c r="E198" s="54" t="s">
        <v>484</v>
      </c>
      <c r="F198" s="54" t="s">
        <v>484</v>
      </c>
      <c r="G198" s="54" t="s">
        <v>484</v>
      </c>
      <c r="H198" s="54" t="s">
        <v>555</v>
      </c>
      <c r="I198" s="54" t="s">
        <v>559</v>
      </c>
      <c r="J198" s="54"/>
      <c r="K198" s="54"/>
      <c r="L198" s="54"/>
      <c r="M198" s="54" t="s">
        <v>37</v>
      </c>
      <c r="N198" s="94" t="s">
        <v>38</v>
      </c>
      <c r="O198" s="54" t="s">
        <v>39</v>
      </c>
      <c r="P198" s="55" t="s">
        <v>123</v>
      </c>
      <c r="Q198" s="93">
        <v>14151000</v>
      </c>
      <c r="R198" s="93">
        <v>0</v>
      </c>
      <c r="S198" s="93">
        <v>0</v>
      </c>
      <c r="T198" s="93">
        <v>14151000</v>
      </c>
      <c r="U198" s="93">
        <v>0</v>
      </c>
      <c r="V198" s="93">
        <v>7604339</v>
      </c>
      <c r="W198" s="93">
        <v>6546661</v>
      </c>
      <c r="X198" s="93">
        <v>7604339</v>
      </c>
      <c r="Y198" s="93">
        <v>7604339</v>
      </c>
      <c r="Z198" s="93">
        <v>7604339</v>
      </c>
      <c r="AA198" s="93">
        <v>7604339</v>
      </c>
    </row>
    <row r="199" spans="1:27" ht="15" customHeight="1" x14ac:dyDescent="0.25">
      <c r="A199" s="54" t="s">
        <v>216</v>
      </c>
      <c r="B199" s="55" t="s">
        <v>217</v>
      </c>
      <c r="C199" s="56" t="s">
        <v>170</v>
      </c>
      <c r="D199" s="54" t="s">
        <v>36</v>
      </c>
      <c r="E199" s="54" t="s">
        <v>484</v>
      </c>
      <c r="F199" s="54" t="s">
        <v>484</v>
      </c>
      <c r="G199" s="54" t="s">
        <v>484</v>
      </c>
      <c r="H199" s="54" t="s">
        <v>555</v>
      </c>
      <c r="I199" s="54" t="s">
        <v>496</v>
      </c>
      <c r="J199" s="54"/>
      <c r="K199" s="54"/>
      <c r="L199" s="54"/>
      <c r="M199" s="54" t="s">
        <v>37</v>
      </c>
      <c r="N199" s="94" t="s">
        <v>38</v>
      </c>
      <c r="O199" s="54" t="s">
        <v>39</v>
      </c>
      <c r="P199" s="55" t="s">
        <v>124</v>
      </c>
      <c r="Q199" s="93">
        <v>51629000</v>
      </c>
      <c r="R199" s="93">
        <v>1891000</v>
      </c>
      <c r="S199" s="93">
        <v>0</v>
      </c>
      <c r="T199" s="93">
        <v>53520000</v>
      </c>
      <c r="U199" s="93">
        <v>0</v>
      </c>
      <c r="V199" s="93">
        <v>51330689</v>
      </c>
      <c r="W199" s="93">
        <v>2189311</v>
      </c>
      <c r="X199" s="93">
        <v>51330689</v>
      </c>
      <c r="Y199" s="93">
        <v>51330689</v>
      </c>
      <c r="Z199" s="93">
        <v>51330689</v>
      </c>
      <c r="AA199" s="93">
        <v>51330689</v>
      </c>
    </row>
    <row r="200" spans="1:27" ht="15" customHeight="1" x14ac:dyDescent="0.25">
      <c r="A200" s="54" t="s">
        <v>216</v>
      </c>
      <c r="B200" s="55" t="s">
        <v>217</v>
      </c>
      <c r="C200" s="56" t="s">
        <v>171</v>
      </c>
      <c r="D200" s="54" t="s">
        <v>36</v>
      </c>
      <c r="E200" s="54" t="s">
        <v>484</v>
      </c>
      <c r="F200" s="54" t="s">
        <v>484</v>
      </c>
      <c r="G200" s="54" t="s">
        <v>484</v>
      </c>
      <c r="H200" s="54" t="s">
        <v>555</v>
      </c>
      <c r="I200" s="54" t="s">
        <v>506</v>
      </c>
      <c r="J200" s="54"/>
      <c r="K200" s="54"/>
      <c r="L200" s="54"/>
      <c r="M200" s="54" t="s">
        <v>37</v>
      </c>
      <c r="N200" s="94" t="s">
        <v>38</v>
      </c>
      <c r="O200" s="54" t="s">
        <v>39</v>
      </c>
      <c r="P200" s="55" t="s">
        <v>125</v>
      </c>
      <c r="Q200" s="93">
        <v>19673000</v>
      </c>
      <c r="R200" s="93">
        <v>0</v>
      </c>
      <c r="S200" s="93">
        <v>0</v>
      </c>
      <c r="T200" s="93">
        <v>19673000</v>
      </c>
      <c r="U200" s="93">
        <v>0</v>
      </c>
      <c r="V200" s="93">
        <v>9969010</v>
      </c>
      <c r="W200" s="93">
        <v>9703990</v>
      </c>
      <c r="X200" s="93">
        <v>9969010</v>
      </c>
      <c r="Y200" s="93">
        <v>9969010</v>
      </c>
      <c r="Z200" s="93">
        <v>9969010</v>
      </c>
      <c r="AA200" s="93">
        <v>9969010</v>
      </c>
    </row>
    <row r="201" spans="1:27" ht="15" customHeight="1" x14ac:dyDescent="0.25">
      <c r="A201" s="54" t="s">
        <v>216</v>
      </c>
      <c r="B201" s="55" t="s">
        <v>217</v>
      </c>
      <c r="C201" s="56" t="s">
        <v>172</v>
      </c>
      <c r="D201" s="54" t="s">
        <v>36</v>
      </c>
      <c r="E201" s="54" t="s">
        <v>484</v>
      </c>
      <c r="F201" s="54" t="s">
        <v>484</v>
      </c>
      <c r="G201" s="54" t="s">
        <v>484</v>
      </c>
      <c r="H201" s="54" t="s">
        <v>555</v>
      </c>
      <c r="I201" s="54" t="s">
        <v>560</v>
      </c>
      <c r="J201" s="54"/>
      <c r="K201" s="54"/>
      <c r="L201" s="54"/>
      <c r="M201" s="54" t="s">
        <v>37</v>
      </c>
      <c r="N201" s="94" t="s">
        <v>38</v>
      </c>
      <c r="O201" s="54" t="s">
        <v>39</v>
      </c>
      <c r="P201" s="55" t="s">
        <v>126</v>
      </c>
      <c r="Q201" s="93">
        <v>67071000</v>
      </c>
      <c r="R201" s="93">
        <v>0</v>
      </c>
      <c r="S201" s="93">
        <v>0</v>
      </c>
      <c r="T201" s="93">
        <v>67071000</v>
      </c>
      <c r="U201" s="93">
        <v>0</v>
      </c>
      <c r="V201" s="93">
        <v>0</v>
      </c>
      <c r="W201" s="93">
        <v>67071000</v>
      </c>
      <c r="X201" s="93">
        <v>0</v>
      </c>
      <c r="Y201" s="93">
        <v>0</v>
      </c>
      <c r="Z201" s="93">
        <v>0</v>
      </c>
      <c r="AA201" s="93">
        <v>0</v>
      </c>
    </row>
    <row r="202" spans="1:27" ht="15" customHeight="1" x14ac:dyDescent="0.25">
      <c r="A202" s="54" t="s">
        <v>216</v>
      </c>
      <c r="B202" s="55" t="s">
        <v>217</v>
      </c>
      <c r="C202" s="56" t="s">
        <v>173</v>
      </c>
      <c r="D202" s="54" t="s">
        <v>36</v>
      </c>
      <c r="E202" s="54" t="s">
        <v>484</v>
      </c>
      <c r="F202" s="54" t="s">
        <v>484</v>
      </c>
      <c r="G202" s="54" t="s">
        <v>484</v>
      </c>
      <c r="H202" s="54" t="s">
        <v>555</v>
      </c>
      <c r="I202" s="54" t="s">
        <v>561</v>
      </c>
      <c r="J202" s="54"/>
      <c r="K202" s="54"/>
      <c r="L202" s="54"/>
      <c r="M202" s="54" t="s">
        <v>37</v>
      </c>
      <c r="N202" s="94" t="s">
        <v>38</v>
      </c>
      <c r="O202" s="54" t="s">
        <v>39</v>
      </c>
      <c r="P202" s="55" t="s">
        <v>127</v>
      </c>
      <c r="Q202" s="93">
        <v>40435000</v>
      </c>
      <c r="R202" s="93">
        <v>0</v>
      </c>
      <c r="S202" s="93">
        <v>0</v>
      </c>
      <c r="T202" s="93">
        <v>40435000</v>
      </c>
      <c r="U202" s="93">
        <v>0</v>
      </c>
      <c r="V202" s="93">
        <v>6210951</v>
      </c>
      <c r="W202" s="93">
        <v>34224049</v>
      </c>
      <c r="X202" s="93">
        <v>6210951</v>
      </c>
      <c r="Y202" s="93">
        <v>6210951</v>
      </c>
      <c r="Z202" s="93">
        <v>5004937</v>
      </c>
      <c r="AA202" s="93">
        <v>5004937</v>
      </c>
    </row>
    <row r="203" spans="1:27" ht="15" customHeight="1" x14ac:dyDescent="0.25">
      <c r="A203" s="54" t="s">
        <v>216</v>
      </c>
      <c r="B203" s="55" t="s">
        <v>217</v>
      </c>
      <c r="C203" s="56" t="s">
        <v>174</v>
      </c>
      <c r="D203" s="54" t="s">
        <v>36</v>
      </c>
      <c r="E203" s="54" t="s">
        <v>484</v>
      </c>
      <c r="F203" s="54" t="s">
        <v>484</v>
      </c>
      <c r="G203" s="54" t="s">
        <v>42</v>
      </c>
      <c r="H203" s="54" t="s">
        <v>555</v>
      </c>
      <c r="I203" s="54"/>
      <c r="J203" s="54"/>
      <c r="K203" s="54"/>
      <c r="L203" s="54"/>
      <c r="M203" s="54" t="s">
        <v>37</v>
      </c>
      <c r="N203" s="94" t="s">
        <v>38</v>
      </c>
      <c r="O203" s="54" t="s">
        <v>39</v>
      </c>
      <c r="P203" s="55" t="s">
        <v>128</v>
      </c>
      <c r="Q203" s="93">
        <v>69936000</v>
      </c>
      <c r="R203" s="93">
        <v>0</v>
      </c>
      <c r="S203" s="93">
        <v>0</v>
      </c>
      <c r="T203" s="93">
        <v>69936000</v>
      </c>
      <c r="U203" s="93">
        <v>0</v>
      </c>
      <c r="V203" s="93">
        <v>31893625</v>
      </c>
      <c r="W203" s="93">
        <v>38042375</v>
      </c>
      <c r="X203" s="93">
        <v>31728825</v>
      </c>
      <c r="Y203" s="93">
        <v>31728825</v>
      </c>
      <c r="Z203" s="93">
        <v>31728825</v>
      </c>
      <c r="AA203" s="93">
        <v>31728825</v>
      </c>
    </row>
    <row r="204" spans="1:27" ht="15" customHeight="1" x14ac:dyDescent="0.25">
      <c r="A204" s="54" t="s">
        <v>216</v>
      </c>
      <c r="B204" s="55" t="s">
        <v>217</v>
      </c>
      <c r="C204" s="56" t="s">
        <v>175</v>
      </c>
      <c r="D204" s="54" t="s">
        <v>36</v>
      </c>
      <c r="E204" s="54" t="s">
        <v>484</v>
      </c>
      <c r="F204" s="54" t="s">
        <v>484</v>
      </c>
      <c r="G204" s="54" t="s">
        <v>42</v>
      </c>
      <c r="H204" s="54" t="s">
        <v>556</v>
      </c>
      <c r="I204" s="54"/>
      <c r="J204" s="54"/>
      <c r="K204" s="54"/>
      <c r="L204" s="54"/>
      <c r="M204" s="54" t="s">
        <v>37</v>
      </c>
      <c r="N204" s="94" t="s">
        <v>38</v>
      </c>
      <c r="O204" s="54" t="s">
        <v>39</v>
      </c>
      <c r="P204" s="55" t="s">
        <v>129</v>
      </c>
      <c r="Q204" s="93">
        <v>49532000</v>
      </c>
      <c r="R204" s="93">
        <v>0</v>
      </c>
      <c r="S204" s="93">
        <v>0</v>
      </c>
      <c r="T204" s="93">
        <v>49532000</v>
      </c>
      <c r="U204" s="93">
        <v>0</v>
      </c>
      <c r="V204" s="93">
        <v>26359872</v>
      </c>
      <c r="W204" s="93">
        <v>23172128</v>
      </c>
      <c r="X204" s="93">
        <v>26324672</v>
      </c>
      <c r="Y204" s="93">
        <v>26324672</v>
      </c>
      <c r="Z204" s="93">
        <v>26324672</v>
      </c>
      <c r="AA204" s="93">
        <v>26324672</v>
      </c>
    </row>
    <row r="205" spans="1:27" ht="15" customHeight="1" x14ac:dyDescent="0.25">
      <c r="A205" s="54" t="s">
        <v>216</v>
      </c>
      <c r="B205" s="55" t="s">
        <v>217</v>
      </c>
      <c r="C205" s="56" t="s">
        <v>176</v>
      </c>
      <c r="D205" s="54" t="s">
        <v>36</v>
      </c>
      <c r="E205" s="54" t="s">
        <v>484</v>
      </c>
      <c r="F205" s="54" t="s">
        <v>484</v>
      </c>
      <c r="G205" s="54" t="s">
        <v>42</v>
      </c>
      <c r="H205" s="54" t="s">
        <v>558</v>
      </c>
      <c r="I205" s="54"/>
      <c r="J205" s="54"/>
      <c r="K205" s="54"/>
      <c r="L205" s="54"/>
      <c r="M205" s="54" t="s">
        <v>37</v>
      </c>
      <c r="N205" s="94" t="s">
        <v>38</v>
      </c>
      <c r="O205" s="54" t="s">
        <v>39</v>
      </c>
      <c r="P205" s="55" t="s">
        <v>130</v>
      </c>
      <c r="Q205" s="93">
        <v>28209000</v>
      </c>
      <c r="R205" s="93">
        <v>0</v>
      </c>
      <c r="S205" s="93">
        <v>0</v>
      </c>
      <c r="T205" s="93">
        <v>28209000</v>
      </c>
      <c r="U205" s="93">
        <v>0</v>
      </c>
      <c r="V205" s="93">
        <v>14177403</v>
      </c>
      <c r="W205" s="93">
        <v>14031597</v>
      </c>
      <c r="X205" s="93">
        <v>14177403</v>
      </c>
      <c r="Y205" s="93">
        <v>14177403</v>
      </c>
      <c r="Z205" s="93">
        <v>14177403</v>
      </c>
      <c r="AA205" s="93">
        <v>14177403</v>
      </c>
    </row>
    <row r="206" spans="1:27" ht="15" customHeight="1" x14ac:dyDescent="0.25">
      <c r="A206" s="54" t="s">
        <v>216</v>
      </c>
      <c r="B206" s="55" t="s">
        <v>217</v>
      </c>
      <c r="C206" s="56" t="s">
        <v>177</v>
      </c>
      <c r="D206" s="54" t="s">
        <v>36</v>
      </c>
      <c r="E206" s="54" t="s">
        <v>484</v>
      </c>
      <c r="F206" s="54" t="s">
        <v>484</v>
      </c>
      <c r="G206" s="54" t="s">
        <v>42</v>
      </c>
      <c r="H206" s="54" t="s">
        <v>559</v>
      </c>
      <c r="I206" s="54"/>
      <c r="J206" s="54"/>
      <c r="K206" s="54"/>
      <c r="L206" s="54"/>
      <c r="M206" s="54" t="s">
        <v>37</v>
      </c>
      <c r="N206" s="94" t="s">
        <v>38</v>
      </c>
      <c r="O206" s="54" t="s">
        <v>39</v>
      </c>
      <c r="P206" s="55" t="s">
        <v>131</v>
      </c>
      <c r="Q206" s="93">
        <v>7647000</v>
      </c>
      <c r="R206" s="93">
        <v>0</v>
      </c>
      <c r="S206" s="93">
        <v>0</v>
      </c>
      <c r="T206" s="93">
        <v>7647000</v>
      </c>
      <c r="U206" s="93">
        <v>0</v>
      </c>
      <c r="V206" s="93">
        <v>3647000</v>
      </c>
      <c r="W206" s="93">
        <v>4000000</v>
      </c>
      <c r="X206" s="93">
        <v>3647000</v>
      </c>
      <c r="Y206" s="93">
        <v>3647000</v>
      </c>
      <c r="Z206" s="93">
        <v>3647000</v>
      </c>
      <c r="AA206" s="93">
        <v>3647000</v>
      </c>
    </row>
    <row r="207" spans="1:27" ht="15" customHeight="1" x14ac:dyDescent="0.25">
      <c r="A207" s="54" t="s">
        <v>216</v>
      </c>
      <c r="B207" s="55" t="s">
        <v>217</v>
      </c>
      <c r="C207" s="56" t="s">
        <v>178</v>
      </c>
      <c r="D207" s="54" t="s">
        <v>36</v>
      </c>
      <c r="E207" s="54" t="s">
        <v>484</v>
      </c>
      <c r="F207" s="54" t="s">
        <v>484</v>
      </c>
      <c r="G207" s="54" t="s">
        <v>42</v>
      </c>
      <c r="H207" s="54" t="s">
        <v>496</v>
      </c>
      <c r="I207" s="54"/>
      <c r="J207" s="54"/>
      <c r="K207" s="54"/>
      <c r="L207" s="54"/>
      <c r="M207" s="54" t="s">
        <v>37</v>
      </c>
      <c r="N207" s="94" t="s">
        <v>38</v>
      </c>
      <c r="O207" s="54" t="s">
        <v>39</v>
      </c>
      <c r="P207" s="55" t="s">
        <v>132</v>
      </c>
      <c r="Q207" s="93">
        <v>20869000</v>
      </c>
      <c r="R207" s="93">
        <v>0</v>
      </c>
      <c r="S207" s="93">
        <v>0</v>
      </c>
      <c r="T207" s="93">
        <v>20869000</v>
      </c>
      <c r="U207" s="93">
        <v>0</v>
      </c>
      <c r="V207" s="93">
        <v>10571500</v>
      </c>
      <c r="W207" s="93">
        <v>10297500</v>
      </c>
      <c r="X207" s="93">
        <v>10571500</v>
      </c>
      <c r="Y207" s="93">
        <v>10571500</v>
      </c>
      <c r="Z207" s="93">
        <v>10571500</v>
      </c>
      <c r="AA207" s="93">
        <v>10571500</v>
      </c>
    </row>
    <row r="208" spans="1:27" ht="15" customHeight="1" x14ac:dyDescent="0.25">
      <c r="A208" s="54" t="s">
        <v>216</v>
      </c>
      <c r="B208" s="55" t="s">
        <v>217</v>
      </c>
      <c r="C208" s="56" t="s">
        <v>179</v>
      </c>
      <c r="D208" s="54" t="s">
        <v>36</v>
      </c>
      <c r="E208" s="54" t="s">
        <v>484</v>
      </c>
      <c r="F208" s="54" t="s">
        <v>484</v>
      </c>
      <c r="G208" s="54" t="s">
        <v>42</v>
      </c>
      <c r="H208" s="54" t="s">
        <v>506</v>
      </c>
      <c r="I208" s="54"/>
      <c r="J208" s="54"/>
      <c r="K208" s="54"/>
      <c r="L208" s="54"/>
      <c r="M208" s="54" t="s">
        <v>37</v>
      </c>
      <c r="N208" s="94" t="s">
        <v>38</v>
      </c>
      <c r="O208" s="54" t="s">
        <v>39</v>
      </c>
      <c r="P208" s="55" t="s">
        <v>133</v>
      </c>
      <c r="Q208" s="93">
        <v>13913000</v>
      </c>
      <c r="R208" s="93">
        <v>0</v>
      </c>
      <c r="S208" s="93">
        <v>0</v>
      </c>
      <c r="T208" s="93">
        <v>13913000</v>
      </c>
      <c r="U208" s="93">
        <v>0</v>
      </c>
      <c r="V208" s="93">
        <v>7050100</v>
      </c>
      <c r="W208" s="93">
        <v>6862900</v>
      </c>
      <c r="X208" s="93">
        <v>7050100</v>
      </c>
      <c r="Y208" s="93">
        <v>7050100</v>
      </c>
      <c r="Z208" s="93">
        <v>7050100</v>
      </c>
      <c r="AA208" s="93">
        <v>7050100</v>
      </c>
    </row>
    <row r="209" spans="1:27" ht="15" customHeight="1" x14ac:dyDescent="0.25">
      <c r="A209" s="54" t="s">
        <v>216</v>
      </c>
      <c r="B209" s="55" t="s">
        <v>217</v>
      </c>
      <c r="C209" s="56" t="s">
        <v>180</v>
      </c>
      <c r="D209" s="54" t="s">
        <v>36</v>
      </c>
      <c r="E209" s="54" t="s">
        <v>484</v>
      </c>
      <c r="F209" s="54" t="s">
        <v>484</v>
      </c>
      <c r="G209" s="54" t="s">
        <v>552</v>
      </c>
      <c r="H209" s="54" t="s">
        <v>555</v>
      </c>
      <c r="I209" s="54" t="s">
        <v>555</v>
      </c>
      <c r="J209" s="54"/>
      <c r="K209" s="54"/>
      <c r="L209" s="54"/>
      <c r="M209" s="54" t="s">
        <v>37</v>
      </c>
      <c r="N209" s="94" t="s">
        <v>38</v>
      </c>
      <c r="O209" s="54" t="s">
        <v>39</v>
      </c>
      <c r="P209" s="55" t="s">
        <v>134</v>
      </c>
      <c r="Q209" s="93">
        <v>0</v>
      </c>
      <c r="R209" s="93">
        <v>44053000</v>
      </c>
      <c r="S209" s="93">
        <v>0</v>
      </c>
      <c r="T209" s="93">
        <v>44053000</v>
      </c>
      <c r="U209" s="93">
        <v>0</v>
      </c>
      <c r="V209" s="93">
        <v>6834910</v>
      </c>
      <c r="W209" s="93">
        <v>37218090</v>
      </c>
      <c r="X209" s="93">
        <v>6834910</v>
      </c>
      <c r="Y209" s="93">
        <v>6834910</v>
      </c>
      <c r="Z209" s="93">
        <v>5816498</v>
      </c>
      <c r="AA209" s="93">
        <v>5816498</v>
      </c>
    </row>
    <row r="210" spans="1:27" ht="15" customHeight="1" x14ac:dyDescent="0.25">
      <c r="A210" s="54" t="s">
        <v>216</v>
      </c>
      <c r="B210" s="55" t="s">
        <v>217</v>
      </c>
      <c r="C210" s="56" t="s">
        <v>182</v>
      </c>
      <c r="D210" s="54" t="s">
        <v>36</v>
      </c>
      <c r="E210" s="54" t="s">
        <v>484</v>
      </c>
      <c r="F210" s="54" t="s">
        <v>484</v>
      </c>
      <c r="G210" s="54" t="s">
        <v>552</v>
      </c>
      <c r="H210" s="54" t="s">
        <v>555</v>
      </c>
      <c r="I210" s="54" t="s">
        <v>485</v>
      </c>
      <c r="J210" s="54"/>
      <c r="K210" s="54"/>
      <c r="L210" s="54"/>
      <c r="M210" s="54" t="s">
        <v>37</v>
      </c>
      <c r="N210" s="94" t="s">
        <v>38</v>
      </c>
      <c r="O210" s="54" t="s">
        <v>39</v>
      </c>
      <c r="P210" s="55" t="s">
        <v>136</v>
      </c>
      <c r="Q210" s="93">
        <v>0</v>
      </c>
      <c r="R210" s="93">
        <v>3351000</v>
      </c>
      <c r="S210" s="93">
        <v>0</v>
      </c>
      <c r="T210" s="93">
        <v>3351000</v>
      </c>
      <c r="U210" s="93">
        <v>0</v>
      </c>
      <c r="V210" s="93">
        <v>534230</v>
      </c>
      <c r="W210" s="93">
        <v>2816770</v>
      </c>
      <c r="X210" s="93">
        <v>534230</v>
      </c>
      <c r="Y210" s="93">
        <v>534230</v>
      </c>
      <c r="Z210" s="93">
        <v>449933</v>
      </c>
      <c r="AA210" s="93">
        <v>449933</v>
      </c>
    </row>
    <row r="211" spans="1:27" ht="15" customHeight="1" x14ac:dyDescent="0.25">
      <c r="A211" s="54" t="s">
        <v>216</v>
      </c>
      <c r="B211" s="55" t="s">
        <v>217</v>
      </c>
      <c r="C211" s="56" t="s">
        <v>183</v>
      </c>
      <c r="D211" s="54" t="s">
        <v>36</v>
      </c>
      <c r="E211" s="54" t="s">
        <v>484</v>
      </c>
      <c r="F211" s="54" t="s">
        <v>484</v>
      </c>
      <c r="G211" s="54" t="s">
        <v>552</v>
      </c>
      <c r="H211" s="54" t="s">
        <v>556</v>
      </c>
      <c r="I211" s="54"/>
      <c r="J211" s="54"/>
      <c r="K211" s="54"/>
      <c r="L211" s="54"/>
      <c r="M211" s="54" t="s">
        <v>37</v>
      </c>
      <c r="N211" s="94" t="s">
        <v>38</v>
      </c>
      <c r="O211" s="54" t="s">
        <v>39</v>
      </c>
      <c r="P211" s="55" t="s">
        <v>137</v>
      </c>
      <c r="Q211" s="93">
        <v>0</v>
      </c>
      <c r="R211" s="93">
        <v>26883000</v>
      </c>
      <c r="S211" s="93">
        <v>0</v>
      </c>
      <c r="T211" s="93">
        <v>26883000</v>
      </c>
      <c r="U211" s="93">
        <v>0</v>
      </c>
      <c r="V211" s="93">
        <v>4788433</v>
      </c>
      <c r="W211" s="93">
        <v>22094567</v>
      </c>
      <c r="X211" s="93">
        <v>4788433</v>
      </c>
      <c r="Y211" s="93">
        <v>4788433</v>
      </c>
      <c r="Z211" s="93">
        <v>4788433</v>
      </c>
      <c r="AA211" s="93">
        <v>4788433</v>
      </c>
    </row>
    <row r="212" spans="1:27" ht="15" customHeight="1" x14ac:dyDescent="0.25">
      <c r="A212" s="54" t="s">
        <v>216</v>
      </c>
      <c r="B212" s="55" t="s">
        <v>217</v>
      </c>
      <c r="C212" s="56" t="s">
        <v>186</v>
      </c>
      <c r="D212" s="54" t="s">
        <v>36</v>
      </c>
      <c r="E212" s="54" t="s">
        <v>42</v>
      </c>
      <c r="F212" s="54" t="s">
        <v>42</v>
      </c>
      <c r="G212" s="54" t="s">
        <v>484</v>
      </c>
      <c r="H212" s="54" t="s">
        <v>485</v>
      </c>
      <c r="I212" s="54" t="s">
        <v>485</v>
      </c>
      <c r="J212" s="54"/>
      <c r="K212" s="54"/>
      <c r="L212" s="54"/>
      <c r="M212" s="54" t="s">
        <v>37</v>
      </c>
      <c r="N212" s="94" t="s">
        <v>38</v>
      </c>
      <c r="O212" s="54" t="s">
        <v>39</v>
      </c>
      <c r="P212" s="55" t="s">
        <v>140</v>
      </c>
      <c r="Q212" s="93">
        <v>0</v>
      </c>
      <c r="R212" s="93">
        <v>900000</v>
      </c>
      <c r="S212" s="93">
        <v>0</v>
      </c>
      <c r="T212" s="93">
        <v>900000</v>
      </c>
      <c r="U212" s="93">
        <v>0</v>
      </c>
      <c r="V212" s="93">
        <v>0</v>
      </c>
      <c r="W212" s="93">
        <v>900000</v>
      </c>
      <c r="X212" s="93">
        <v>0</v>
      </c>
      <c r="Y212" s="93">
        <v>0</v>
      </c>
      <c r="Z212" s="93">
        <v>0</v>
      </c>
      <c r="AA212" s="93">
        <v>0</v>
      </c>
    </row>
    <row r="213" spans="1:27" ht="15" customHeight="1" x14ac:dyDescent="0.25">
      <c r="A213" s="54" t="s">
        <v>216</v>
      </c>
      <c r="B213" s="55" t="s">
        <v>217</v>
      </c>
      <c r="C213" s="56" t="s">
        <v>187</v>
      </c>
      <c r="D213" s="54" t="s">
        <v>36</v>
      </c>
      <c r="E213" s="54" t="s">
        <v>42</v>
      </c>
      <c r="F213" s="54" t="s">
        <v>42</v>
      </c>
      <c r="G213" s="54" t="s">
        <v>42</v>
      </c>
      <c r="H213" s="54" t="s">
        <v>496</v>
      </c>
      <c r="I213" s="54" t="s">
        <v>558</v>
      </c>
      <c r="J213" s="54"/>
      <c r="K213" s="54"/>
      <c r="L213" s="54"/>
      <c r="M213" s="54" t="s">
        <v>37</v>
      </c>
      <c r="N213" s="94" t="s">
        <v>38</v>
      </c>
      <c r="O213" s="54" t="s">
        <v>39</v>
      </c>
      <c r="P213" s="55" t="s">
        <v>141</v>
      </c>
      <c r="Q213" s="93">
        <v>180000</v>
      </c>
      <c r="R213" s="93">
        <v>78400</v>
      </c>
      <c r="S213" s="93">
        <v>0</v>
      </c>
      <c r="T213" s="93">
        <v>258400</v>
      </c>
      <c r="U213" s="93">
        <v>0</v>
      </c>
      <c r="V213" s="93">
        <v>258400</v>
      </c>
      <c r="W213" s="93">
        <v>0</v>
      </c>
      <c r="X213" s="93">
        <v>258400</v>
      </c>
      <c r="Y213" s="93">
        <v>258400</v>
      </c>
      <c r="Z213" s="93">
        <v>258400</v>
      </c>
      <c r="AA213" s="93">
        <v>258400</v>
      </c>
    </row>
    <row r="214" spans="1:27" ht="15" customHeight="1" x14ac:dyDescent="0.25">
      <c r="A214" s="54" t="s">
        <v>216</v>
      </c>
      <c r="B214" s="55" t="s">
        <v>217</v>
      </c>
      <c r="C214" s="56" t="s">
        <v>188</v>
      </c>
      <c r="D214" s="54" t="s">
        <v>36</v>
      </c>
      <c r="E214" s="54" t="s">
        <v>42</v>
      </c>
      <c r="F214" s="54" t="s">
        <v>42</v>
      </c>
      <c r="G214" s="54" t="s">
        <v>42</v>
      </c>
      <c r="H214" s="54" t="s">
        <v>496</v>
      </c>
      <c r="I214" s="54" t="s">
        <v>560</v>
      </c>
      <c r="J214" s="54"/>
      <c r="K214" s="54"/>
      <c r="L214" s="54"/>
      <c r="M214" s="54" t="s">
        <v>37</v>
      </c>
      <c r="N214" s="94" t="s">
        <v>38</v>
      </c>
      <c r="O214" s="54" t="s">
        <v>39</v>
      </c>
      <c r="P214" s="55" t="s">
        <v>142</v>
      </c>
      <c r="Q214" s="93">
        <v>50000000</v>
      </c>
      <c r="R214" s="93">
        <v>0</v>
      </c>
      <c r="S214" s="93">
        <v>0</v>
      </c>
      <c r="T214" s="93">
        <v>50000000</v>
      </c>
      <c r="U214" s="93">
        <v>0</v>
      </c>
      <c r="V214" s="93">
        <v>50000000</v>
      </c>
      <c r="W214" s="93">
        <v>0</v>
      </c>
      <c r="X214" s="93">
        <v>50000000</v>
      </c>
      <c r="Y214" s="93">
        <v>28736005</v>
      </c>
      <c r="Z214" s="93">
        <v>28736005</v>
      </c>
      <c r="AA214" s="93">
        <v>28736005</v>
      </c>
    </row>
    <row r="215" spans="1:27" ht="15" customHeight="1" x14ac:dyDescent="0.25">
      <c r="A215" s="54" t="s">
        <v>216</v>
      </c>
      <c r="B215" s="55" t="s">
        <v>217</v>
      </c>
      <c r="C215" s="56" t="s">
        <v>189</v>
      </c>
      <c r="D215" s="54" t="s">
        <v>36</v>
      </c>
      <c r="E215" s="54" t="s">
        <v>42</v>
      </c>
      <c r="F215" s="54" t="s">
        <v>42</v>
      </c>
      <c r="G215" s="54" t="s">
        <v>42</v>
      </c>
      <c r="H215" s="54" t="s">
        <v>506</v>
      </c>
      <c r="I215" s="54" t="s">
        <v>555</v>
      </c>
      <c r="J215" s="54"/>
      <c r="K215" s="54"/>
      <c r="L215" s="54"/>
      <c r="M215" s="54" t="s">
        <v>37</v>
      </c>
      <c r="N215" s="94" t="s">
        <v>38</v>
      </c>
      <c r="O215" s="54" t="s">
        <v>39</v>
      </c>
      <c r="P215" s="55" t="s">
        <v>143</v>
      </c>
      <c r="Q215" s="93">
        <v>11222000</v>
      </c>
      <c r="R215" s="93">
        <v>0</v>
      </c>
      <c r="S215" s="93">
        <v>11222000</v>
      </c>
      <c r="T215" s="93">
        <v>0</v>
      </c>
      <c r="U215" s="93">
        <v>0</v>
      </c>
      <c r="V215" s="93">
        <v>0</v>
      </c>
      <c r="W215" s="93">
        <v>0</v>
      </c>
      <c r="X215" s="93">
        <v>0</v>
      </c>
      <c r="Y215" s="93">
        <v>0</v>
      </c>
      <c r="Z215" s="93">
        <v>0</v>
      </c>
      <c r="AA215" s="93">
        <v>0</v>
      </c>
    </row>
    <row r="216" spans="1:27" ht="15" customHeight="1" x14ac:dyDescent="0.25">
      <c r="A216" s="54" t="s">
        <v>216</v>
      </c>
      <c r="B216" s="55" t="s">
        <v>217</v>
      </c>
      <c r="C216" s="56" t="s">
        <v>101</v>
      </c>
      <c r="D216" s="54" t="s">
        <v>36</v>
      </c>
      <c r="E216" s="54" t="s">
        <v>42</v>
      </c>
      <c r="F216" s="54" t="s">
        <v>42</v>
      </c>
      <c r="G216" s="54" t="s">
        <v>42</v>
      </c>
      <c r="H216" s="54" t="s">
        <v>506</v>
      </c>
      <c r="I216" s="54" t="s">
        <v>556</v>
      </c>
      <c r="J216" s="54"/>
      <c r="K216" s="54"/>
      <c r="L216" s="54"/>
      <c r="M216" s="54" t="s">
        <v>37</v>
      </c>
      <c r="N216" s="94" t="s">
        <v>38</v>
      </c>
      <c r="O216" s="54" t="s">
        <v>39</v>
      </c>
      <c r="P216" s="55" t="s">
        <v>144</v>
      </c>
      <c r="Q216" s="93">
        <v>11222000</v>
      </c>
      <c r="R216" s="93">
        <v>327600</v>
      </c>
      <c r="S216" s="93">
        <v>0</v>
      </c>
      <c r="T216" s="93">
        <v>11549600</v>
      </c>
      <c r="U216" s="93">
        <v>0</v>
      </c>
      <c r="V216" s="93">
        <v>11222000</v>
      </c>
      <c r="W216" s="93">
        <v>327600</v>
      </c>
      <c r="X216" s="93">
        <v>11222000</v>
      </c>
      <c r="Y216" s="93">
        <v>4474800</v>
      </c>
      <c r="Z216" s="93">
        <v>4474800</v>
      </c>
      <c r="AA216" s="93">
        <v>4474800</v>
      </c>
    </row>
    <row r="217" spans="1:27" ht="15" customHeight="1" x14ac:dyDescent="0.25">
      <c r="A217" s="54" t="s">
        <v>216</v>
      </c>
      <c r="B217" s="55" t="s">
        <v>217</v>
      </c>
      <c r="C217" s="56" t="s">
        <v>101</v>
      </c>
      <c r="D217" s="54" t="s">
        <v>36</v>
      </c>
      <c r="E217" s="54" t="s">
        <v>42</v>
      </c>
      <c r="F217" s="54" t="s">
        <v>42</v>
      </c>
      <c r="G217" s="54" t="s">
        <v>42</v>
      </c>
      <c r="H217" s="54" t="s">
        <v>506</v>
      </c>
      <c r="I217" s="54" t="s">
        <v>556</v>
      </c>
      <c r="J217" s="54"/>
      <c r="K217" s="54"/>
      <c r="L217" s="54"/>
      <c r="M217" s="54" t="s">
        <v>48</v>
      </c>
      <c r="N217" s="94" t="s">
        <v>49</v>
      </c>
      <c r="O217" s="54" t="s">
        <v>39</v>
      </c>
      <c r="P217" s="55" t="s">
        <v>144</v>
      </c>
      <c r="Q217" s="93">
        <v>0</v>
      </c>
      <c r="R217" s="93">
        <v>56938660</v>
      </c>
      <c r="S217" s="93">
        <v>0</v>
      </c>
      <c r="T217" s="93">
        <v>56938660</v>
      </c>
      <c r="U217" s="93">
        <v>0</v>
      </c>
      <c r="V217" s="93">
        <v>56938660</v>
      </c>
      <c r="W217" s="93">
        <v>0</v>
      </c>
      <c r="X217" s="93">
        <v>56938660</v>
      </c>
      <c r="Y217" s="93">
        <v>17081598</v>
      </c>
      <c r="Z217" s="93">
        <v>17081598</v>
      </c>
      <c r="AA217" s="93">
        <v>17081598</v>
      </c>
    </row>
    <row r="218" spans="1:27" ht="15" customHeight="1" x14ac:dyDescent="0.25">
      <c r="A218" s="54" t="s">
        <v>216</v>
      </c>
      <c r="B218" s="55" t="s">
        <v>217</v>
      </c>
      <c r="C218" s="56" t="s">
        <v>191</v>
      </c>
      <c r="D218" s="54" t="s">
        <v>36</v>
      </c>
      <c r="E218" s="54" t="s">
        <v>42</v>
      </c>
      <c r="F218" s="54" t="s">
        <v>42</v>
      </c>
      <c r="G218" s="54" t="s">
        <v>42</v>
      </c>
      <c r="H218" s="54" t="s">
        <v>491</v>
      </c>
      <c r="I218" s="54" t="s">
        <v>558</v>
      </c>
      <c r="J218" s="54"/>
      <c r="K218" s="54"/>
      <c r="L218" s="54"/>
      <c r="M218" s="54" t="s">
        <v>37</v>
      </c>
      <c r="N218" s="94" t="s">
        <v>38</v>
      </c>
      <c r="O218" s="54" t="s">
        <v>39</v>
      </c>
      <c r="P218" s="55" t="s">
        <v>146</v>
      </c>
      <c r="Q218" s="93">
        <v>400000</v>
      </c>
      <c r="R218" s="93">
        <v>0</v>
      </c>
      <c r="S218" s="93">
        <v>0</v>
      </c>
      <c r="T218" s="93">
        <v>400000</v>
      </c>
      <c r="U218" s="93">
        <v>0</v>
      </c>
      <c r="V218" s="93">
        <v>400000</v>
      </c>
      <c r="W218" s="93">
        <v>0</v>
      </c>
      <c r="X218" s="93">
        <v>400000</v>
      </c>
      <c r="Y218" s="93">
        <v>0</v>
      </c>
      <c r="Z218" s="93">
        <v>0</v>
      </c>
      <c r="AA218" s="93">
        <v>0</v>
      </c>
    </row>
    <row r="219" spans="1:27" ht="15" customHeight="1" x14ac:dyDescent="0.25">
      <c r="A219" s="54" t="s">
        <v>216</v>
      </c>
      <c r="B219" s="55" t="s">
        <v>217</v>
      </c>
      <c r="C219" s="56" t="s">
        <v>192</v>
      </c>
      <c r="D219" s="54" t="s">
        <v>36</v>
      </c>
      <c r="E219" s="54" t="s">
        <v>42</v>
      </c>
      <c r="F219" s="54" t="s">
        <v>42</v>
      </c>
      <c r="G219" s="54" t="s">
        <v>42</v>
      </c>
      <c r="H219" s="54" t="s">
        <v>560</v>
      </c>
      <c r="I219" s="54" t="s">
        <v>558</v>
      </c>
      <c r="J219" s="54"/>
      <c r="K219" s="54"/>
      <c r="L219" s="54"/>
      <c r="M219" s="54" t="s">
        <v>37</v>
      </c>
      <c r="N219" s="94" t="s">
        <v>38</v>
      </c>
      <c r="O219" s="54" t="s">
        <v>39</v>
      </c>
      <c r="P219" s="55" t="s">
        <v>147</v>
      </c>
      <c r="Q219" s="93">
        <v>150000</v>
      </c>
      <c r="R219" s="93">
        <v>0</v>
      </c>
      <c r="S219" s="93">
        <v>0</v>
      </c>
      <c r="T219" s="93">
        <v>150000</v>
      </c>
      <c r="U219" s="93">
        <v>0</v>
      </c>
      <c r="V219" s="93">
        <v>150000</v>
      </c>
      <c r="W219" s="93">
        <v>0</v>
      </c>
      <c r="X219" s="93">
        <v>150000</v>
      </c>
      <c r="Y219" s="93">
        <v>0</v>
      </c>
      <c r="Z219" s="93">
        <v>0</v>
      </c>
      <c r="AA219" s="93">
        <v>0</v>
      </c>
    </row>
    <row r="220" spans="1:27" ht="15" customHeight="1" x14ac:dyDescent="0.25">
      <c r="A220" s="54" t="s">
        <v>216</v>
      </c>
      <c r="B220" s="55" t="s">
        <v>217</v>
      </c>
      <c r="C220" s="56" t="s">
        <v>193</v>
      </c>
      <c r="D220" s="54" t="s">
        <v>36</v>
      </c>
      <c r="E220" s="54" t="s">
        <v>42</v>
      </c>
      <c r="F220" s="54" t="s">
        <v>42</v>
      </c>
      <c r="G220" s="54" t="s">
        <v>42</v>
      </c>
      <c r="H220" s="54" t="s">
        <v>561</v>
      </c>
      <c r="I220" s="54"/>
      <c r="J220" s="54"/>
      <c r="K220" s="54"/>
      <c r="L220" s="54"/>
      <c r="M220" s="54" t="s">
        <v>37</v>
      </c>
      <c r="N220" s="94" t="s">
        <v>38</v>
      </c>
      <c r="O220" s="54" t="s">
        <v>39</v>
      </c>
      <c r="P220" s="55" t="s">
        <v>148</v>
      </c>
      <c r="Q220" s="93">
        <v>0</v>
      </c>
      <c r="R220" s="93">
        <v>1029094</v>
      </c>
      <c r="S220" s="93">
        <v>0</v>
      </c>
      <c r="T220" s="93">
        <v>1029094</v>
      </c>
      <c r="U220" s="93">
        <v>0</v>
      </c>
      <c r="V220" s="93">
        <v>1029094</v>
      </c>
      <c r="W220" s="93">
        <v>0</v>
      </c>
      <c r="X220" s="93">
        <v>1029094</v>
      </c>
      <c r="Y220" s="93">
        <v>1029094</v>
      </c>
      <c r="Z220" s="93">
        <v>1029094</v>
      </c>
      <c r="AA220" s="93">
        <v>1029094</v>
      </c>
    </row>
    <row r="221" spans="1:27" ht="15" customHeight="1" x14ac:dyDescent="0.25">
      <c r="A221" s="54" t="s">
        <v>216</v>
      </c>
      <c r="B221" s="55" t="s">
        <v>217</v>
      </c>
      <c r="C221" s="56" t="s">
        <v>196</v>
      </c>
      <c r="D221" s="54" t="s">
        <v>36</v>
      </c>
      <c r="E221" s="54" t="s">
        <v>557</v>
      </c>
      <c r="F221" s="54" t="s">
        <v>484</v>
      </c>
      <c r="G221" s="54" t="s">
        <v>42</v>
      </c>
      <c r="H221" s="54" t="s">
        <v>555</v>
      </c>
      <c r="I221" s="54"/>
      <c r="J221" s="54"/>
      <c r="K221" s="54"/>
      <c r="L221" s="54"/>
      <c r="M221" s="54" t="s">
        <v>37</v>
      </c>
      <c r="N221" s="94" t="s">
        <v>38</v>
      </c>
      <c r="O221" s="54" t="s">
        <v>39</v>
      </c>
      <c r="P221" s="55" t="s">
        <v>151</v>
      </c>
      <c r="Q221" s="93">
        <v>0</v>
      </c>
      <c r="R221" s="93">
        <v>38012300</v>
      </c>
      <c r="S221" s="93">
        <v>32242000</v>
      </c>
      <c r="T221" s="93">
        <v>5770300</v>
      </c>
      <c r="U221" s="93">
        <v>0</v>
      </c>
      <c r="V221" s="93">
        <v>5770300</v>
      </c>
      <c r="W221" s="93">
        <v>0</v>
      </c>
      <c r="X221" s="93">
        <v>5770300</v>
      </c>
      <c r="Y221" s="93">
        <v>5770300</v>
      </c>
      <c r="Z221" s="93">
        <v>5770300</v>
      </c>
      <c r="AA221" s="93">
        <v>5770300</v>
      </c>
    </row>
    <row r="222" spans="1:27" ht="15" customHeight="1" x14ac:dyDescent="0.25">
      <c r="A222" s="54" t="s">
        <v>216</v>
      </c>
      <c r="B222" s="55" t="s">
        <v>217</v>
      </c>
      <c r="C222" s="56" t="s">
        <v>197</v>
      </c>
      <c r="D222" s="54" t="s">
        <v>36</v>
      </c>
      <c r="E222" s="54" t="s">
        <v>557</v>
      </c>
      <c r="F222" s="54" t="s">
        <v>484</v>
      </c>
      <c r="G222" s="54" t="s">
        <v>42</v>
      </c>
      <c r="H222" s="54" t="s">
        <v>485</v>
      </c>
      <c r="I222" s="54"/>
      <c r="J222" s="54"/>
      <c r="K222" s="54"/>
      <c r="L222" s="54"/>
      <c r="M222" s="54" t="s">
        <v>48</v>
      </c>
      <c r="N222" s="94" t="s">
        <v>49</v>
      </c>
      <c r="O222" s="54" t="s">
        <v>39</v>
      </c>
      <c r="P222" s="55" t="s">
        <v>152</v>
      </c>
      <c r="Q222" s="93">
        <v>0</v>
      </c>
      <c r="R222" s="93">
        <v>19459590</v>
      </c>
      <c r="S222" s="93">
        <v>19459590</v>
      </c>
      <c r="T222" s="93">
        <v>0</v>
      </c>
      <c r="U222" s="93">
        <v>0</v>
      </c>
      <c r="V222" s="93">
        <v>0</v>
      </c>
      <c r="W222" s="93">
        <v>0</v>
      </c>
      <c r="X222" s="93">
        <v>0</v>
      </c>
      <c r="Y222" s="93">
        <v>0</v>
      </c>
      <c r="Z222" s="93">
        <v>0</v>
      </c>
      <c r="AA222" s="93">
        <v>0</v>
      </c>
    </row>
    <row r="223" spans="1:27" ht="15" customHeight="1" x14ac:dyDescent="0.25">
      <c r="A223" s="54" t="s">
        <v>216</v>
      </c>
      <c r="B223" s="55" t="s">
        <v>217</v>
      </c>
      <c r="C223" s="56" t="s">
        <v>199</v>
      </c>
      <c r="D223" s="54" t="s">
        <v>61</v>
      </c>
      <c r="E223" s="54" t="s">
        <v>74</v>
      </c>
      <c r="F223" s="54" t="s">
        <v>63</v>
      </c>
      <c r="G223" s="54" t="s">
        <v>71</v>
      </c>
      <c r="H223" s="54" t="s">
        <v>153</v>
      </c>
      <c r="I223" s="54" t="s">
        <v>156</v>
      </c>
      <c r="J223" s="54" t="s">
        <v>42</v>
      </c>
      <c r="K223" s="54"/>
      <c r="L223" s="54"/>
      <c r="M223" s="54" t="s">
        <v>37</v>
      </c>
      <c r="N223" s="94" t="s">
        <v>38</v>
      </c>
      <c r="O223" s="54" t="s">
        <v>39</v>
      </c>
      <c r="P223" s="55" t="s">
        <v>157</v>
      </c>
      <c r="Q223" s="93">
        <v>0</v>
      </c>
      <c r="R223" s="93">
        <v>225282400</v>
      </c>
      <c r="S223" s="93">
        <v>0</v>
      </c>
      <c r="T223" s="93">
        <v>225282400</v>
      </c>
      <c r="U223" s="93">
        <v>0</v>
      </c>
      <c r="V223" s="93">
        <v>225282400</v>
      </c>
      <c r="W223" s="93">
        <v>0</v>
      </c>
      <c r="X223" s="93">
        <v>224804961</v>
      </c>
      <c r="Y223" s="93">
        <v>39063108</v>
      </c>
      <c r="Z223" s="93">
        <v>39063108</v>
      </c>
      <c r="AA223" s="93">
        <v>39063108</v>
      </c>
    </row>
    <row r="224" spans="1:27" ht="15" customHeight="1" x14ac:dyDescent="0.25">
      <c r="A224" s="54" t="s">
        <v>216</v>
      </c>
      <c r="B224" s="55" t="s">
        <v>217</v>
      </c>
      <c r="C224" s="56" t="s">
        <v>199</v>
      </c>
      <c r="D224" s="54" t="s">
        <v>61</v>
      </c>
      <c r="E224" s="54" t="s">
        <v>74</v>
      </c>
      <c r="F224" s="54" t="s">
        <v>63</v>
      </c>
      <c r="G224" s="54" t="s">
        <v>71</v>
      </c>
      <c r="H224" s="54" t="s">
        <v>153</v>
      </c>
      <c r="I224" s="54" t="s">
        <v>156</v>
      </c>
      <c r="J224" s="54" t="s">
        <v>42</v>
      </c>
      <c r="K224" s="54"/>
      <c r="L224" s="54"/>
      <c r="M224" s="54" t="s">
        <v>37</v>
      </c>
      <c r="N224" s="94" t="s">
        <v>76</v>
      </c>
      <c r="O224" s="54" t="s">
        <v>39</v>
      </c>
      <c r="P224" s="55" t="s">
        <v>157</v>
      </c>
      <c r="Q224" s="93">
        <v>0</v>
      </c>
      <c r="R224" s="93">
        <v>85612616</v>
      </c>
      <c r="S224" s="93">
        <v>0</v>
      </c>
      <c r="T224" s="93">
        <v>85612616</v>
      </c>
      <c r="U224" s="93">
        <v>0</v>
      </c>
      <c r="V224" s="93">
        <v>85612616</v>
      </c>
      <c r="W224" s="93">
        <v>0</v>
      </c>
      <c r="X224" s="93">
        <v>58976665</v>
      </c>
      <c r="Y224" s="93">
        <v>15629475</v>
      </c>
      <c r="Z224" s="93">
        <v>15629475</v>
      </c>
      <c r="AA224" s="93">
        <v>15629475</v>
      </c>
    </row>
    <row r="225" spans="1:27" ht="15" customHeight="1" x14ac:dyDescent="0.25">
      <c r="A225" s="54" t="s">
        <v>216</v>
      </c>
      <c r="B225" s="55" t="s">
        <v>217</v>
      </c>
      <c r="C225" s="56" t="s">
        <v>200</v>
      </c>
      <c r="D225" s="54" t="s">
        <v>61</v>
      </c>
      <c r="E225" s="54" t="s">
        <v>74</v>
      </c>
      <c r="F225" s="54" t="s">
        <v>63</v>
      </c>
      <c r="G225" s="54" t="s">
        <v>71</v>
      </c>
      <c r="H225" s="54" t="s">
        <v>153</v>
      </c>
      <c r="I225" s="54" t="s">
        <v>158</v>
      </c>
      <c r="J225" s="54" t="s">
        <v>42</v>
      </c>
      <c r="K225" s="54"/>
      <c r="L225" s="54"/>
      <c r="M225" s="54" t="s">
        <v>48</v>
      </c>
      <c r="N225" s="94" t="s">
        <v>49</v>
      </c>
      <c r="O225" s="54" t="s">
        <v>39</v>
      </c>
      <c r="P225" s="55" t="s">
        <v>159</v>
      </c>
      <c r="Q225" s="93">
        <v>0</v>
      </c>
      <c r="R225" s="93">
        <v>79807890</v>
      </c>
      <c r="S225" s="93">
        <v>0</v>
      </c>
      <c r="T225" s="93">
        <v>79807890</v>
      </c>
      <c r="U225" s="93">
        <v>0</v>
      </c>
      <c r="V225" s="93">
        <v>79807890</v>
      </c>
      <c r="W225" s="93">
        <v>0</v>
      </c>
      <c r="X225" s="93">
        <v>74228916</v>
      </c>
      <c r="Y225" s="93">
        <v>955236</v>
      </c>
      <c r="Z225" s="93">
        <v>955236</v>
      </c>
      <c r="AA225" s="93">
        <v>955236</v>
      </c>
    </row>
    <row r="226" spans="1:27" ht="15" customHeight="1" x14ac:dyDescent="0.25">
      <c r="A226" s="54" t="s">
        <v>216</v>
      </c>
      <c r="B226" s="55" t="s">
        <v>217</v>
      </c>
      <c r="C226" s="56" t="s">
        <v>201</v>
      </c>
      <c r="D226" s="54" t="s">
        <v>61</v>
      </c>
      <c r="E226" s="54" t="s">
        <v>82</v>
      </c>
      <c r="F226" s="54" t="s">
        <v>63</v>
      </c>
      <c r="G226" s="54" t="s">
        <v>83</v>
      </c>
      <c r="H226" s="54" t="s">
        <v>153</v>
      </c>
      <c r="I226" s="54" t="s">
        <v>160</v>
      </c>
      <c r="J226" s="54" t="s">
        <v>42</v>
      </c>
      <c r="K226" s="54"/>
      <c r="L226" s="54"/>
      <c r="M226" s="54" t="s">
        <v>48</v>
      </c>
      <c r="N226" s="94" t="s">
        <v>49</v>
      </c>
      <c r="O226" s="54" t="s">
        <v>39</v>
      </c>
      <c r="P226" s="55" t="s">
        <v>161</v>
      </c>
      <c r="Q226" s="93">
        <v>0</v>
      </c>
      <c r="R226" s="93">
        <v>24269760</v>
      </c>
      <c r="S226" s="93">
        <v>0</v>
      </c>
      <c r="T226" s="93">
        <v>24269760</v>
      </c>
      <c r="U226" s="93">
        <v>0</v>
      </c>
      <c r="V226" s="93">
        <v>24269760</v>
      </c>
      <c r="W226" s="93">
        <v>0</v>
      </c>
      <c r="X226" s="93">
        <v>22752900</v>
      </c>
      <c r="Y226" s="93">
        <v>0</v>
      </c>
      <c r="Z226" s="93">
        <v>0</v>
      </c>
      <c r="AA226" s="93">
        <v>0</v>
      </c>
    </row>
    <row r="227" spans="1:27" ht="15" customHeight="1" x14ac:dyDescent="0.25">
      <c r="A227" s="54" t="s">
        <v>218</v>
      </c>
      <c r="B227" s="55" t="s">
        <v>219</v>
      </c>
      <c r="C227" s="56" t="s">
        <v>166</v>
      </c>
      <c r="D227" s="54" t="s">
        <v>36</v>
      </c>
      <c r="E227" s="54" t="s">
        <v>484</v>
      </c>
      <c r="F227" s="54" t="s">
        <v>484</v>
      </c>
      <c r="G227" s="54" t="s">
        <v>484</v>
      </c>
      <c r="H227" s="54" t="s">
        <v>555</v>
      </c>
      <c r="I227" s="54" t="s">
        <v>555</v>
      </c>
      <c r="J227" s="54"/>
      <c r="K227" s="54"/>
      <c r="L227" s="54"/>
      <c r="M227" s="54" t="s">
        <v>37</v>
      </c>
      <c r="N227" s="94" t="s">
        <v>38</v>
      </c>
      <c r="O227" s="54" t="s">
        <v>39</v>
      </c>
      <c r="P227" s="55" t="s">
        <v>120</v>
      </c>
      <c r="Q227" s="93">
        <v>581801000</v>
      </c>
      <c r="R227" s="93">
        <v>0</v>
      </c>
      <c r="S227" s="93">
        <v>0</v>
      </c>
      <c r="T227" s="93">
        <v>581801000</v>
      </c>
      <c r="U227" s="93">
        <v>0</v>
      </c>
      <c r="V227" s="93">
        <v>299245216</v>
      </c>
      <c r="W227" s="93">
        <v>282555784</v>
      </c>
      <c r="X227" s="93">
        <v>299245216</v>
      </c>
      <c r="Y227" s="93">
        <v>299245216</v>
      </c>
      <c r="Z227" s="93">
        <v>299209432</v>
      </c>
      <c r="AA227" s="93">
        <v>299209432</v>
      </c>
    </row>
    <row r="228" spans="1:27" ht="15" customHeight="1" x14ac:dyDescent="0.25">
      <c r="A228" s="54" t="s">
        <v>218</v>
      </c>
      <c r="B228" s="55" t="s">
        <v>219</v>
      </c>
      <c r="C228" s="56" t="s">
        <v>168</v>
      </c>
      <c r="D228" s="54" t="s">
        <v>36</v>
      </c>
      <c r="E228" s="54" t="s">
        <v>484</v>
      </c>
      <c r="F228" s="54" t="s">
        <v>484</v>
      </c>
      <c r="G228" s="54" t="s">
        <v>484</v>
      </c>
      <c r="H228" s="54" t="s">
        <v>555</v>
      </c>
      <c r="I228" s="54" t="s">
        <v>558</v>
      </c>
      <c r="J228" s="54"/>
      <c r="K228" s="54"/>
      <c r="L228" s="54"/>
      <c r="M228" s="54" t="s">
        <v>37</v>
      </c>
      <c r="N228" s="94" t="s">
        <v>38</v>
      </c>
      <c r="O228" s="54" t="s">
        <v>39</v>
      </c>
      <c r="P228" s="55" t="s">
        <v>122</v>
      </c>
      <c r="Q228" s="93">
        <v>15259000</v>
      </c>
      <c r="R228" s="93">
        <v>0</v>
      </c>
      <c r="S228" s="93">
        <v>0</v>
      </c>
      <c r="T228" s="93">
        <v>15259000</v>
      </c>
      <c r="U228" s="93">
        <v>0</v>
      </c>
      <c r="V228" s="93">
        <v>7814988</v>
      </c>
      <c r="W228" s="93">
        <v>7444012</v>
      </c>
      <c r="X228" s="93">
        <v>7814988</v>
      </c>
      <c r="Y228" s="93">
        <v>7814988</v>
      </c>
      <c r="Z228" s="93">
        <v>7813700</v>
      </c>
      <c r="AA228" s="93">
        <v>7813700</v>
      </c>
    </row>
    <row r="229" spans="1:27" ht="15" customHeight="1" x14ac:dyDescent="0.25">
      <c r="A229" s="54" t="s">
        <v>218</v>
      </c>
      <c r="B229" s="55" t="s">
        <v>219</v>
      </c>
      <c r="C229" s="56" t="s">
        <v>169</v>
      </c>
      <c r="D229" s="54" t="s">
        <v>36</v>
      </c>
      <c r="E229" s="54" t="s">
        <v>484</v>
      </c>
      <c r="F229" s="54" t="s">
        <v>484</v>
      </c>
      <c r="G229" s="54" t="s">
        <v>484</v>
      </c>
      <c r="H229" s="54" t="s">
        <v>555</v>
      </c>
      <c r="I229" s="54" t="s">
        <v>559</v>
      </c>
      <c r="J229" s="54"/>
      <c r="K229" s="54"/>
      <c r="L229" s="54"/>
      <c r="M229" s="54" t="s">
        <v>37</v>
      </c>
      <c r="N229" s="94" t="s">
        <v>38</v>
      </c>
      <c r="O229" s="54" t="s">
        <v>39</v>
      </c>
      <c r="P229" s="55" t="s">
        <v>123</v>
      </c>
      <c r="Q229" s="93">
        <v>19536000</v>
      </c>
      <c r="R229" s="93">
        <v>0</v>
      </c>
      <c r="S229" s="93">
        <v>0</v>
      </c>
      <c r="T229" s="93">
        <v>19536000</v>
      </c>
      <c r="U229" s="93">
        <v>0</v>
      </c>
      <c r="V229" s="93">
        <v>10100262</v>
      </c>
      <c r="W229" s="93">
        <v>9435738</v>
      </c>
      <c r="X229" s="93">
        <v>10100262</v>
      </c>
      <c r="Y229" s="93">
        <v>10100262</v>
      </c>
      <c r="Z229" s="93">
        <v>10100262</v>
      </c>
      <c r="AA229" s="93">
        <v>10100262</v>
      </c>
    </row>
    <row r="230" spans="1:27" ht="15" customHeight="1" x14ac:dyDescent="0.25">
      <c r="A230" s="54" t="s">
        <v>218</v>
      </c>
      <c r="B230" s="55" t="s">
        <v>219</v>
      </c>
      <c r="C230" s="56" t="s">
        <v>170</v>
      </c>
      <c r="D230" s="54" t="s">
        <v>36</v>
      </c>
      <c r="E230" s="54" t="s">
        <v>484</v>
      </c>
      <c r="F230" s="54" t="s">
        <v>484</v>
      </c>
      <c r="G230" s="54" t="s">
        <v>484</v>
      </c>
      <c r="H230" s="54" t="s">
        <v>555</v>
      </c>
      <c r="I230" s="54" t="s">
        <v>496</v>
      </c>
      <c r="J230" s="54"/>
      <c r="K230" s="54"/>
      <c r="L230" s="54"/>
      <c r="M230" s="54" t="s">
        <v>37</v>
      </c>
      <c r="N230" s="94" t="s">
        <v>38</v>
      </c>
      <c r="O230" s="54" t="s">
        <v>39</v>
      </c>
      <c r="P230" s="55" t="s">
        <v>124</v>
      </c>
      <c r="Q230" s="93">
        <v>57013000</v>
      </c>
      <c r="R230" s="93">
        <v>3358319</v>
      </c>
      <c r="S230" s="93">
        <v>0</v>
      </c>
      <c r="T230" s="93">
        <v>60371319</v>
      </c>
      <c r="U230" s="93">
        <v>0</v>
      </c>
      <c r="V230" s="93">
        <v>60371319</v>
      </c>
      <c r="W230" s="93">
        <v>0</v>
      </c>
      <c r="X230" s="93">
        <v>60371319</v>
      </c>
      <c r="Y230" s="93">
        <v>60371319</v>
      </c>
      <c r="Z230" s="93">
        <v>60371319</v>
      </c>
      <c r="AA230" s="93">
        <v>60371319</v>
      </c>
    </row>
    <row r="231" spans="1:27" ht="15" customHeight="1" x14ac:dyDescent="0.25">
      <c r="A231" s="54" t="s">
        <v>218</v>
      </c>
      <c r="B231" s="55" t="s">
        <v>219</v>
      </c>
      <c r="C231" s="56" t="s">
        <v>171</v>
      </c>
      <c r="D231" s="54" t="s">
        <v>36</v>
      </c>
      <c r="E231" s="54" t="s">
        <v>484</v>
      </c>
      <c r="F231" s="54" t="s">
        <v>484</v>
      </c>
      <c r="G231" s="54" t="s">
        <v>484</v>
      </c>
      <c r="H231" s="54" t="s">
        <v>555</v>
      </c>
      <c r="I231" s="54" t="s">
        <v>506</v>
      </c>
      <c r="J231" s="54"/>
      <c r="K231" s="54"/>
      <c r="L231" s="54"/>
      <c r="M231" s="54" t="s">
        <v>37</v>
      </c>
      <c r="N231" s="94" t="s">
        <v>38</v>
      </c>
      <c r="O231" s="54" t="s">
        <v>39</v>
      </c>
      <c r="P231" s="55" t="s">
        <v>125</v>
      </c>
      <c r="Q231" s="93">
        <v>22344000</v>
      </c>
      <c r="R231" s="93">
        <v>0</v>
      </c>
      <c r="S231" s="93">
        <v>0</v>
      </c>
      <c r="T231" s="93">
        <v>22344000</v>
      </c>
      <c r="U231" s="93">
        <v>0</v>
      </c>
      <c r="V231" s="93">
        <v>11446954</v>
      </c>
      <c r="W231" s="93">
        <v>10897046</v>
      </c>
      <c r="X231" s="93">
        <v>11446954</v>
      </c>
      <c r="Y231" s="93">
        <v>11446954</v>
      </c>
      <c r="Z231" s="93">
        <v>11446954</v>
      </c>
      <c r="AA231" s="93">
        <v>11446954</v>
      </c>
    </row>
    <row r="232" spans="1:27" ht="15" customHeight="1" x14ac:dyDescent="0.25">
      <c r="A232" s="54" t="s">
        <v>218</v>
      </c>
      <c r="B232" s="55" t="s">
        <v>219</v>
      </c>
      <c r="C232" s="56" t="s">
        <v>172</v>
      </c>
      <c r="D232" s="54" t="s">
        <v>36</v>
      </c>
      <c r="E232" s="54" t="s">
        <v>484</v>
      </c>
      <c r="F232" s="54" t="s">
        <v>484</v>
      </c>
      <c r="G232" s="54" t="s">
        <v>484</v>
      </c>
      <c r="H232" s="54" t="s">
        <v>555</v>
      </c>
      <c r="I232" s="54" t="s">
        <v>560</v>
      </c>
      <c r="J232" s="54"/>
      <c r="K232" s="54"/>
      <c r="L232" s="54"/>
      <c r="M232" s="54" t="s">
        <v>37</v>
      </c>
      <c r="N232" s="94" t="s">
        <v>38</v>
      </c>
      <c r="O232" s="54" t="s">
        <v>39</v>
      </c>
      <c r="P232" s="55" t="s">
        <v>126</v>
      </c>
      <c r="Q232" s="93">
        <v>75018000</v>
      </c>
      <c r="R232" s="93">
        <v>0</v>
      </c>
      <c r="S232" s="93">
        <v>0</v>
      </c>
      <c r="T232" s="93">
        <v>75018000</v>
      </c>
      <c r="U232" s="93">
        <v>0</v>
      </c>
      <c r="V232" s="93">
        <v>0</v>
      </c>
      <c r="W232" s="93">
        <v>75018000</v>
      </c>
      <c r="X232" s="93">
        <v>0</v>
      </c>
      <c r="Y232" s="93">
        <v>0</v>
      </c>
      <c r="Z232" s="93">
        <v>0</v>
      </c>
      <c r="AA232" s="93">
        <v>0</v>
      </c>
    </row>
    <row r="233" spans="1:27" ht="15" customHeight="1" x14ac:dyDescent="0.25">
      <c r="A233" s="54" t="s">
        <v>218</v>
      </c>
      <c r="B233" s="55" t="s">
        <v>219</v>
      </c>
      <c r="C233" s="56" t="s">
        <v>173</v>
      </c>
      <c r="D233" s="54" t="s">
        <v>36</v>
      </c>
      <c r="E233" s="54" t="s">
        <v>484</v>
      </c>
      <c r="F233" s="54" t="s">
        <v>484</v>
      </c>
      <c r="G233" s="54" t="s">
        <v>484</v>
      </c>
      <c r="H233" s="54" t="s">
        <v>555</v>
      </c>
      <c r="I233" s="54" t="s">
        <v>561</v>
      </c>
      <c r="J233" s="54"/>
      <c r="K233" s="54"/>
      <c r="L233" s="54"/>
      <c r="M233" s="54" t="s">
        <v>37</v>
      </c>
      <c r="N233" s="94" t="s">
        <v>38</v>
      </c>
      <c r="O233" s="54" t="s">
        <v>39</v>
      </c>
      <c r="P233" s="55" t="s">
        <v>127</v>
      </c>
      <c r="Q233" s="93">
        <v>42053000</v>
      </c>
      <c r="R233" s="93">
        <v>0</v>
      </c>
      <c r="S233" s="93">
        <v>0</v>
      </c>
      <c r="T233" s="93">
        <v>42053000</v>
      </c>
      <c r="U233" s="93">
        <v>0</v>
      </c>
      <c r="V233" s="93">
        <v>21754966</v>
      </c>
      <c r="W233" s="93">
        <v>20298034</v>
      </c>
      <c r="X233" s="93">
        <v>21754966</v>
      </c>
      <c r="Y233" s="93">
        <v>21754966</v>
      </c>
      <c r="Z233" s="93">
        <v>21754966</v>
      </c>
      <c r="AA233" s="93">
        <v>21754966</v>
      </c>
    </row>
    <row r="234" spans="1:27" ht="15" customHeight="1" x14ac:dyDescent="0.25">
      <c r="A234" s="54" t="s">
        <v>218</v>
      </c>
      <c r="B234" s="55" t="s">
        <v>219</v>
      </c>
      <c r="C234" s="56" t="s">
        <v>174</v>
      </c>
      <c r="D234" s="54" t="s">
        <v>36</v>
      </c>
      <c r="E234" s="54" t="s">
        <v>484</v>
      </c>
      <c r="F234" s="54" t="s">
        <v>484</v>
      </c>
      <c r="G234" s="54" t="s">
        <v>42</v>
      </c>
      <c r="H234" s="54" t="s">
        <v>555</v>
      </c>
      <c r="I234" s="54"/>
      <c r="J234" s="54"/>
      <c r="K234" s="54"/>
      <c r="L234" s="54"/>
      <c r="M234" s="54" t="s">
        <v>37</v>
      </c>
      <c r="N234" s="94" t="s">
        <v>38</v>
      </c>
      <c r="O234" s="54" t="s">
        <v>39</v>
      </c>
      <c r="P234" s="55" t="s">
        <v>128</v>
      </c>
      <c r="Q234" s="93">
        <v>78494000</v>
      </c>
      <c r="R234" s="93">
        <v>0</v>
      </c>
      <c r="S234" s="93">
        <v>0</v>
      </c>
      <c r="T234" s="93">
        <v>78494000</v>
      </c>
      <c r="U234" s="93">
        <v>0</v>
      </c>
      <c r="V234" s="93">
        <v>34891500</v>
      </c>
      <c r="W234" s="93">
        <v>43602500</v>
      </c>
      <c r="X234" s="93">
        <v>34891500</v>
      </c>
      <c r="Y234" s="93">
        <v>34891500</v>
      </c>
      <c r="Z234" s="93">
        <v>34891500</v>
      </c>
      <c r="AA234" s="93">
        <v>34891500</v>
      </c>
    </row>
    <row r="235" spans="1:27" ht="15" customHeight="1" x14ac:dyDescent="0.25">
      <c r="A235" s="54" t="s">
        <v>218</v>
      </c>
      <c r="B235" s="55" t="s">
        <v>219</v>
      </c>
      <c r="C235" s="56" t="s">
        <v>175</v>
      </c>
      <c r="D235" s="54" t="s">
        <v>36</v>
      </c>
      <c r="E235" s="54" t="s">
        <v>484</v>
      </c>
      <c r="F235" s="54" t="s">
        <v>484</v>
      </c>
      <c r="G235" s="54" t="s">
        <v>42</v>
      </c>
      <c r="H235" s="54" t="s">
        <v>556</v>
      </c>
      <c r="I235" s="54"/>
      <c r="J235" s="54"/>
      <c r="K235" s="54"/>
      <c r="L235" s="54"/>
      <c r="M235" s="54" t="s">
        <v>37</v>
      </c>
      <c r="N235" s="94" t="s">
        <v>38</v>
      </c>
      <c r="O235" s="54" t="s">
        <v>39</v>
      </c>
      <c r="P235" s="55" t="s">
        <v>129</v>
      </c>
      <c r="Q235" s="93">
        <v>55960000</v>
      </c>
      <c r="R235" s="93">
        <v>0</v>
      </c>
      <c r="S235" s="93">
        <v>0</v>
      </c>
      <c r="T235" s="93">
        <v>55960000</v>
      </c>
      <c r="U235" s="93">
        <v>0</v>
      </c>
      <c r="V235" s="93">
        <v>28687000</v>
      </c>
      <c r="W235" s="93">
        <v>27273000</v>
      </c>
      <c r="X235" s="93">
        <v>28687000</v>
      </c>
      <c r="Y235" s="93">
        <v>28687000</v>
      </c>
      <c r="Z235" s="93">
        <v>28687000</v>
      </c>
      <c r="AA235" s="93">
        <v>28687000</v>
      </c>
    </row>
    <row r="236" spans="1:27" ht="15" customHeight="1" x14ac:dyDescent="0.25">
      <c r="A236" s="54" t="s">
        <v>218</v>
      </c>
      <c r="B236" s="55" t="s">
        <v>219</v>
      </c>
      <c r="C236" s="56" t="s">
        <v>176</v>
      </c>
      <c r="D236" s="54" t="s">
        <v>36</v>
      </c>
      <c r="E236" s="54" t="s">
        <v>484</v>
      </c>
      <c r="F236" s="54" t="s">
        <v>484</v>
      </c>
      <c r="G236" s="54" t="s">
        <v>42</v>
      </c>
      <c r="H236" s="54" t="s">
        <v>558</v>
      </c>
      <c r="I236" s="54"/>
      <c r="J236" s="54"/>
      <c r="K236" s="54"/>
      <c r="L236" s="54"/>
      <c r="M236" s="54" t="s">
        <v>37</v>
      </c>
      <c r="N236" s="94" t="s">
        <v>38</v>
      </c>
      <c r="O236" s="54" t="s">
        <v>39</v>
      </c>
      <c r="P236" s="55" t="s">
        <v>130</v>
      </c>
      <c r="Q236" s="93">
        <v>31312000</v>
      </c>
      <c r="R236" s="93">
        <v>0</v>
      </c>
      <c r="S236" s="93">
        <v>0</v>
      </c>
      <c r="T236" s="93">
        <v>31312000</v>
      </c>
      <c r="U236" s="93">
        <v>0</v>
      </c>
      <c r="V236" s="93">
        <v>17163800</v>
      </c>
      <c r="W236" s="93">
        <v>14148200</v>
      </c>
      <c r="X236" s="93">
        <v>17163800</v>
      </c>
      <c r="Y236" s="93">
        <v>17163800</v>
      </c>
      <c r="Z236" s="93">
        <v>17163800</v>
      </c>
      <c r="AA236" s="93">
        <v>17163800</v>
      </c>
    </row>
    <row r="237" spans="1:27" ht="15" customHeight="1" x14ac:dyDescent="0.25">
      <c r="A237" s="54" t="s">
        <v>218</v>
      </c>
      <c r="B237" s="55" t="s">
        <v>219</v>
      </c>
      <c r="C237" s="56" t="s">
        <v>177</v>
      </c>
      <c r="D237" s="54" t="s">
        <v>36</v>
      </c>
      <c r="E237" s="54" t="s">
        <v>484</v>
      </c>
      <c r="F237" s="54" t="s">
        <v>484</v>
      </c>
      <c r="G237" s="54" t="s">
        <v>42</v>
      </c>
      <c r="H237" s="54" t="s">
        <v>559</v>
      </c>
      <c r="I237" s="54"/>
      <c r="J237" s="54"/>
      <c r="K237" s="54"/>
      <c r="L237" s="54"/>
      <c r="M237" s="54" t="s">
        <v>37</v>
      </c>
      <c r="N237" s="94" t="s">
        <v>38</v>
      </c>
      <c r="O237" s="54" t="s">
        <v>39</v>
      </c>
      <c r="P237" s="55" t="s">
        <v>131</v>
      </c>
      <c r="Q237" s="93">
        <v>7068000</v>
      </c>
      <c r="R237" s="93">
        <v>0</v>
      </c>
      <c r="S237" s="93">
        <v>0</v>
      </c>
      <c r="T237" s="93">
        <v>7068000</v>
      </c>
      <c r="U237" s="93">
        <v>0</v>
      </c>
      <c r="V237" s="93">
        <v>3695100</v>
      </c>
      <c r="W237" s="93">
        <v>3372900</v>
      </c>
      <c r="X237" s="93">
        <v>3695100</v>
      </c>
      <c r="Y237" s="93">
        <v>3695100</v>
      </c>
      <c r="Z237" s="93">
        <v>3695100</v>
      </c>
      <c r="AA237" s="93">
        <v>3695100</v>
      </c>
    </row>
    <row r="238" spans="1:27" ht="15" customHeight="1" x14ac:dyDescent="0.25">
      <c r="A238" s="54" t="s">
        <v>218</v>
      </c>
      <c r="B238" s="55" t="s">
        <v>219</v>
      </c>
      <c r="C238" s="56" t="s">
        <v>178</v>
      </c>
      <c r="D238" s="54" t="s">
        <v>36</v>
      </c>
      <c r="E238" s="54" t="s">
        <v>484</v>
      </c>
      <c r="F238" s="54" t="s">
        <v>484</v>
      </c>
      <c r="G238" s="54" t="s">
        <v>42</v>
      </c>
      <c r="H238" s="54" t="s">
        <v>496</v>
      </c>
      <c r="I238" s="54"/>
      <c r="J238" s="54"/>
      <c r="K238" s="54"/>
      <c r="L238" s="54"/>
      <c r="M238" s="54" t="s">
        <v>37</v>
      </c>
      <c r="N238" s="94" t="s">
        <v>38</v>
      </c>
      <c r="O238" s="54" t="s">
        <v>39</v>
      </c>
      <c r="P238" s="55" t="s">
        <v>132</v>
      </c>
      <c r="Q238" s="93">
        <v>23489000</v>
      </c>
      <c r="R238" s="93">
        <v>0</v>
      </c>
      <c r="S238" s="93">
        <v>0</v>
      </c>
      <c r="T238" s="93">
        <v>23489000</v>
      </c>
      <c r="U238" s="93">
        <v>0</v>
      </c>
      <c r="V238" s="93">
        <v>12875300</v>
      </c>
      <c r="W238" s="93">
        <v>10613700</v>
      </c>
      <c r="X238" s="93">
        <v>12875300</v>
      </c>
      <c r="Y238" s="93">
        <v>12875300</v>
      </c>
      <c r="Z238" s="93">
        <v>12875300</v>
      </c>
      <c r="AA238" s="93">
        <v>12875300</v>
      </c>
    </row>
    <row r="239" spans="1:27" ht="15" customHeight="1" x14ac:dyDescent="0.25">
      <c r="A239" s="54" t="s">
        <v>218</v>
      </c>
      <c r="B239" s="55" t="s">
        <v>219</v>
      </c>
      <c r="C239" s="56" t="s">
        <v>179</v>
      </c>
      <c r="D239" s="54" t="s">
        <v>36</v>
      </c>
      <c r="E239" s="54" t="s">
        <v>484</v>
      </c>
      <c r="F239" s="54" t="s">
        <v>484</v>
      </c>
      <c r="G239" s="54" t="s">
        <v>42</v>
      </c>
      <c r="H239" s="54" t="s">
        <v>506</v>
      </c>
      <c r="I239" s="54"/>
      <c r="J239" s="54"/>
      <c r="K239" s="54"/>
      <c r="L239" s="54"/>
      <c r="M239" s="54" t="s">
        <v>37</v>
      </c>
      <c r="N239" s="94" t="s">
        <v>38</v>
      </c>
      <c r="O239" s="54" t="s">
        <v>39</v>
      </c>
      <c r="P239" s="55" t="s">
        <v>133</v>
      </c>
      <c r="Q239" s="93">
        <v>15663000</v>
      </c>
      <c r="R239" s="93">
        <v>0</v>
      </c>
      <c r="S239" s="93">
        <v>0</v>
      </c>
      <c r="T239" s="93">
        <v>15663000</v>
      </c>
      <c r="U239" s="93">
        <v>0</v>
      </c>
      <c r="V239" s="93">
        <v>8585700</v>
      </c>
      <c r="W239" s="93">
        <v>7077300</v>
      </c>
      <c r="X239" s="93">
        <v>8585700</v>
      </c>
      <c r="Y239" s="93">
        <v>8585700</v>
      </c>
      <c r="Z239" s="93">
        <v>8585700</v>
      </c>
      <c r="AA239" s="93">
        <v>8585700</v>
      </c>
    </row>
    <row r="240" spans="1:27" ht="15" customHeight="1" x14ac:dyDescent="0.25">
      <c r="A240" s="54" t="s">
        <v>218</v>
      </c>
      <c r="B240" s="55" t="s">
        <v>219</v>
      </c>
      <c r="C240" s="56" t="s">
        <v>180</v>
      </c>
      <c r="D240" s="54" t="s">
        <v>36</v>
      </c>
      <c r="E240" s="54" t="s">
        <v>484</v>
      </c>
      <c r="F240" s="54" t="s">
        <v>484</v>
      </c>
      <c r="G240" s="54" t="s">
        <v>552</v>
      </c>
      <c r="H240" s="54" t="s">
        <v>555</v>
      </c>
      <c r="I240" s="54" t="s">
        <v>555</v>
      </c>
      <c r="J240" s="54"/>
      <c r="K240" s="54"/>
      <c r="L240" s="54"/>
      <c r="M240" s="54" t="s">
        <v>37</v>
      </c>
      <c r="N240" s="94" t="s">
        <v>38</v>
      </c>
      <c r="O240" s="54" t="s">
        <v>39</v>
      </c>
      <c r="P240" s="55" t="s">
        <v>134</v>
      </c>
      <c r="Q240" s="93">
        <v>27281520</v>
      </c>
      <c r="R240" s="93">
        <v>0</v>
      </c>
      <c r="S240" s="93">
        <v>0</v>
      </c>
      <c r="T240" s="93">
        <v>27281520</v>
      </c>
      <c r="U240" s="93">
        <v>0</v>
      </c>
      <c r="V240" s="93">
        <v>15002058</v>
      </c>
      <c r="W240" s="93">
        <v>12279462</v>
      </c>
      <c r="X240" s="93">
        <v>15002058</v>
      </c>
      <c r="Y240" s="93">
        <v>15002058</v>
      </c>
      <c r="Z240" s="93">
        <v>15002058</v>
      </c>
      <c r="AA240" s="93">
        <v>15002058</v>
      </c>
    </row>
    <row r="241" spans="1:27" ht="15" customHeight="1" x14ac:dyDescent="0.25">
      <c r="A241" s="54" t="s">
        <v>218</v>
      </c>
      <c r="B241" s="55" t="s">
        <v>219</v>
      </c>
      <c r="C241" s="56" t="s">
        <v>181</v>
      </c>
      <c r="D241" s="54" t="s">
        <v>36</v>
      </c>
      <c r="E241" s="54" t="s">
        <v>484</v>
      </c>
      <c r="F241" s="54" t="s">
        <v>484</v>
      </c>
      <c r="G241" s="54" t="s">
        <v>552</v>
      </c>
      <c r="H241" s="54" t="s">
        <v>555</v>
      </c>
      <c r="I241" s="54" t="s">
        <v>556</v>
      </c>
      <c r="J241" s="54"/>
      <c r="K241" s="54"/>
      <c r="L241" s="54"/>
      <c r="M241" s="54" t="s">
        <v>37</v>
      </c>
      <c r="N241" s="94" t="s">
        <v>38</v>
      </c>
      <c r="O241" s="54" t="s">
        <v>39</v>
      </c>
      <c r="P241" s="55" t="s">
        <v>135</v>
      </c>
      <c r="Q241" s="93">
        <v>0</v>
      </c>
      <c r="R241" s="93">
        <v>6471311</v>
      </c>
      <c r="S241" s="93">
        <v>0</v>
      </c>
      <c r="T241" s="93">
        <v>6471311</v>
      </c>
      <c r="U241" s="93">
        <v>0</v>
      </c>
      <c r="V241" s="93">
        <v>6470270</v>
      </c>
      <c r="W241" s="93">
        <v>1041</v>
      </c>
      <c r="X241" s="93">
        <v>6470270</v>
      </c>
      <c r="Y241" s="93">
        <v>6470270</v>
      </c>
      <c r="Z241" s="93">
        <v>6470270</v>
      </c>
      <c r="AA241" s="93">
        <v>6470270</v>
      </c>
    </row>
    <row r="242" spans="1:27" ht="15" customHeight="1" x14ac:dyDescent="0.25">
      <c r="A242" s="54" t="s">
        <v>218</v>
      </c>
      <c r="B242" s="55" t="s">
        <v>219</v>
      </c>
      <c r="C242" s="56" t="s">
        <v>182</v>
      </c>
      <c r="D242" s="54" t="s">
        <v>36</v>
      </c>
      <c r="E242" s="54" t="s">
        <v>484</v>
      </c>
      <c r="F242" s="54" t="s">
        <v>484</v>
      </c>
      <c r="G242" s="54" t="s">
        <v>552</v>
      </c>
      <c r="H242" s="54" t="s">
        <v>555</v>
      </c>
      <c r="I242" s="54" t="s">
        <v>485</v>
      </c>
      <c r="J242" s="54"/>
      <c r="K242" s="54"/>
      <c r="L242" s="54"/>
      <c r="M242" s="54" t="s">
        <v>37</v>
      </c>
      <c r="N242" s="94" t="s">
        <v>38</v>
      </c>
      <c r="O242" s="54" t="s">
        <v>39</v>
      </c>
      <c r="P242" s="55" t="s">
        <v>136</v>
      </c>
      <c r="Q242" s="93">
        <v>2094750</v>
      </c>
      <c r="R242" s="93">
        <v>0</v>
      </c>
      <c r="S242" s="93">
        <v>0</v>
      </c>
      <c r="T242" s="93">
        <v>2094750</v>
      </c>
      <c r="U242" s="93">
        <v>0</v>
      </c>
      <c r="V242" s="93">
        <v>1669081</v>
      </c>
      <c r="W242" s="93">
        <v>425669</v>
      </c>
      <c r="X242" s="93">
        <v>1669081</v>
      </c>
      <c r="Y242" s="93">
        <v>1669081</v>
      </c>
      <c r="Z242" s="93">
        <v>1669081</v>
      </c>
      <c r="AA242" s="93">
        <v>1669081</v>
      </c>
    </row>
    <row r="243" spans="1:27" ht="15" customHeight="1" x14ac:dyDescent="0.25">
      <c r="A243" s="54" t="s">
        <v>218</v>
      </c>
      <c r="B243" s="55" t="s">
        <v>219</v>
      </c>
      <c r="C243" s="56" t="s">
        <v>183</v>
      </c>
      <c r="D243" s="54" t="s">
        <v>36</v>
      </c>
      <c r="E243" s="54" t="s">
        <v>484</v>
      </c>
      <c r="F243" s="54" t="s">
        <v>484</v>
      </c>
      <c r="G243" s="54" t="s">
        <v>552</v>
      </c>
      <c r="H243" s="54" t="s">
        <v>556</v>
      </c>
      <c r="I243" s="54"/>
      <c r="J243" s="54"/>
      <c r="K243" s="54"/>
      <c r="L243" s="54"/>
      <c r="M243" s="54" t="s">
        <v>37</v>
      </c>
      <c r="N243" s="94" t="s">
        <v>38</v>
      </c>
      <c r="O243" s="54" t="s">
        <v>39</v>
      </c>
      <c r="P243" s="55" t="s">
        <v>137</v>
      </c>
      <c r="Q243" s="93">
        <v>16936290</v>
      </c>
      <c r="R243" s="93">
        <v>0</v>
      </c>
      <c r="S243" s="93">
        <v>0</v>
      </c>
      <c r="T243" s="93">
        <v>16936290</v>
      </c>
      <c r="U243" s="93">
        <v>0</v>
      </c>
      <c r="V243" s="93">
        <v>14129802</v>
      </c>
      <c r="W243" s="93">
        <v>2806488</v>
      </c>
      <c r="X243" s="93">
        <v>14129802</v>
      </c>
      <c r="Y243" s="93">
        <v>14129802</v>
      </c>
      <c r="Z243" s="93">
        <v>14129802</v>
      </c>
      <c r="AA243" s="93">
        <v>14129802</v>
      </c>
    </row>
    <row r="244" spans="1:27" ht="15" customHeight="1" x14ac:dyDescent="0.25">
      <c r="A244" s="54" t="s">
        <v>218</v>
      </c>
      <c r="B244" s="55" t="s">
        <v>219</v>
      </c>
      <c r="C244" s="56" t="s">
        <v>184</v>
      </c>
      <c r="D244" s="54" t="s">
        <v>36</v>
      </c>
      <c r="E244" s="54" t="s">
        <v>484</v>
      </c>
      <c r="F244" s="54" t="s">
        <v>484</v>
      </c>
      <c r="G244" s="54" t="s">
        <v>552</v>
      </c>
      <c r="H244" s="54" t="s">
        <v>562</v>
      </c>
      <c r="I244" s="54"/>
      <c r="J244" s="54"/>
      <c r="K244" s="54"/>
      <c r="L244" s="54"/>
      <c r="M244" s="54" t="s">
        <v>37</v>
      </c>
      <c r="N244" s="94" t="s">
        <v>38</v>
      </c>
      <c r="O244" s="54" t="s">
        <v>39</v>
      </c>
      <c r="P244" s="55" t="s">
        <v>138</v>
      </c>
      <c r="Q244" s="93">
        <v>3501540</v>
      </c>
      <c r="R244" s="93">
        <v>0</v>
      </c>
      <c r="S244" s="93">
        <v>0</v>
      </c>
      <c r="T244" s="93">
        <v>3501540</v>
      </c>
      <c r="U244" s="93">
        <v>0</v>
      </c>
      <c r="V244" s="93">
        <v>0</v>
      </c>
      <c r="W244" s="93">
        <v>3501540</v>
      </c>
      <c r="X244" s="93">
        <v>0</v>
      </c>
      <c r="Y244" s="93">
        <v>0</v>
      </c>
      <c r="Z244" s="93">
        <v>0</v>
      </c>
      <c r="AA244" s="93">
        <v>0</v>
      </c>
    </row>
    <row r="245" spans="1:27" ht="15" customHeight="1" x14ac:dyDescent="0.25">
      <c r="A245" s="54" t="s">
        <v>218</v>
      </c>
      <c r="B245" s="55" t="s">
        <v>219</v>
      </c>
      <c r="C245" s="56" t="s">
        <v>186</v>
      </c>
      <c r="D245" s="54" t="s">
        <v>36</v>
      </c>
      <c r="E245" s="54" t="s">
        <v>42</v>
      </c>
      <c r="F245" s="54" t="s">
        <v>42</v>
      </c>
      <c r="G245" s="54" t="s">
        <v>484</v>
      </c>
      <c r="H245" s="54" t="s">
        <v>485</v>
      </c>
      <c r="I245" s="54" t="s">
        <v>485</v>
      </c>
      <c r="J245" s="54"/>
      <c r="K245" s="54"/>
      <c r="L245" s="54"/>
      <c r="M245" s="54" t="s">
        <v>37</v>
      </c>
      <c r="N245" s="94" t="s">
        <v>38</v>
      </c>
      <c r="O245" s="54" t="s">
        <v>39</v>
      </c>
      <c r="P245" s="55" t="s">
        <v>140</v>
      </c>
      <c r="Q245" s="93">
        <v>0</v>
      </c>
      <c r="R245" s="93">
        <v>900000</v>
      </c>
      <c r="S245" s="93">
        <v>0</v>
      </c>
      <c r="T245" s="93">
        <v>900000</v>
      </c>
      <c r="U245" s="93">
        <v>0</v>
      </c>
      <c r="V245" s="93">
        <v>0</v>
      </c>
      <c r="W245" s="93">
        <v>900000</v>
      </c>
      <c r="X245" s="93">
        <v>0</v>
      </c>
      <c r="Y245" s="93">
        <v>0</v>
      </c>
      <c r="Z245" s="93">
        <v>0</v>
      </c>
      <c r="AA245" s="93">
        <v>0</v>
      </c>
    </row>
    <row r="246" spans="1:27" ht="15" customHeight="1" x14ac:dyDescent="0.25">
      <c r="A246" s="54" t="s">
        <v>218</v>
      </c>
      <c r="B246" s="55" t="s">
        <v>219</v>
      </c>
      <c r="C246" s="56" t="s">
        <v>187</v>
      </c>
      <c r="D246" s="54" t="s">
        <v>36</v>
      </c>
      <c r="E246" s="54" t="s">
        <v>42</v>
      </c>
      <c r="F246" s="54" t="s">
        <v>42</v>
      </c>
      <c r="G246" s="54" t="s">
        <v>42</v>
      </c>
      <c r="H246" s="54" t="s">
        <v>496</v>
      </c>
      <c r="I246" s="54" t="s">
        <v>558</v>
      </c>
      <c r="J246" s="54"/>
      <c r="K246" s="54"/>
      <c r="L246" s="54"/>
      <c r="M246" s="54" t="s">
        <v>37</v>
      </c>
      <c r="N246" s="94" t="s">
        <v>38</v>
      </c>
      <c r="O246" s="54" t="s">
        <v>39</v>
      </c>
      <c r="P246" s="55" t="s">
        <v>141</v>
      </c>
      <c r="Q246" s="93">
        <v>0</v>
      </c>
      <c r="R246" s="93">
        <v>78400</v>
      </c>
      <c r="S246" s="93">
        <v>0</v>
      </c>
      <c r="T246" s="93">
        <v>78400</v>
      </c>
      <c r="U246" s="93">
        <v>0</v>
      </c>
      <c r="V246" s="93">
        <v>78400</v>
      </c>
      <c r="W246" s="93">
        <v>0</v>
      </c>
      <c r="X246" s="93">
        <v>78400</v>
      </c>
      <c r="Y246" s="93">
        <v>78400</v>
      </c>
      <c r="Z246" s="93">
        <v>78400</v>
      </c>
      <c r="AA246" s="93">
        <v>78400</v>
      </c>
    </row>
    <row r="247" spans="1:27" ht="15" customHeight="1" x14ac:dyDescent="0.25">
      <c r="A247" s="54" t="s">
        <v>218</v>
      </c>
      <c r="B247" s="55" t="s">
        <v>219</v>
      </c>
      <c r="C247" s="56" t="s">
        <v>188</v>
      </c>
      <c r="D247" s="54" t="s">
        <v>36</v>
      </c>
      <c r="E247" s="54" t="s">
        <v>42</v>
      </c>
      <c r="F247" s="54" t="s">
        <v>42</v>
      </c>
      <c r="G247" s="54" t="s">
        <v>42</v>
      </c>
      <c r="H247" s="54" t="s">
        <v>496</v>
      </c>
      <c r="I247" s="54" t="s">
        <v>560</v>
      </c>
      <c r="J247" s="54"/>
      <c r="K247" s="54"/>
      <c r="L247" s="54"/>
      <c r="M247" s="54" t="s">
        <v>37</v>
      </c>
      <c r="N247" s="94" t="s">
        <v>38</v>
      </c>
      <c r="O247" s="54" t="s">
        <v>39</v>
      </c>
      <c r="P247" s="55" t="s">
        <v>142</v>
      </c>
      <c r="Q247" s="93">
        <v>52000000</v>
      </c>
      <c r="R247" s="93">
        <v>0</v>
      </c>
      <c r="S247" s="93">
        <v>0</v>
      </c>
      <c r="T247" s="93">
        <v>52000000</v>
      </c>
      <c r="U247" s="93">
        <v>0</v>
      </c>
      <c r="V247" s="93">
        <v>52000000</v>
      </c>
      <c r="W247" s="93">
        <v>0</v>
      </c>
      <c r="X247" s="93">
        <v>32686881</v>
      </c>
      <c r="Y247" s="93">
        <v>32686881</v>
      </c>
      <c r="Z247" s="93">
        <v>32686881</v>
      </c>
      <c r="AA247" s="93">
        <v>32686881</v>
      </c>
    </row>
    <row r="248" spans="1:27" ht="15" customHeight="1" x14ac:dyDescent="0.25">
      <c r="A248" s="54" t="s">
        <v>218</v>
      </c>
      <c r="B248" s="55" t="s">
        <v>219</v>
      </c>
      <c r="C248" s="56" t="s">
        <v>191</v>
      </c>
      <c r="D248" s="54" t="s">
        <v>36</v>
      </c>
      <c r="E248" s="54" t="s">
        <v>42</v>
      </c>
      <c r="F248" s="54" t="s">
        <v>42</v>
      </c>
      <c r="G248" s="54" t="s">
        <v>42</v>
      </c>
      <c r="H248" s="54" t="s">
        <v>491</v>
      </c>
      <c r="I248" s="54" t="s">
        <v>558</v>
      </c>
      <c r="J248" s="54"/>
      <c r="K248" s="54"/>
      <c r="L248" s="54"/>
      <c r="M248" s="54" t="s">
        <v>37</v>
      </c>
      <c r="N248" s="94" t="s">
        <v>38</v>
      </c>
      <c r="O248" s="54" t="s">
        <v>39</v>
      </c>
      <c r="P248" s="55" t="s">
        <v>146</v>
      </c>
      <c r="Q248" s="93">
        <v>200000</v>
      </c>
      <c r="R248" s="93">
        <v>500000</v>
      </c>
      <c r="S248" s="93">
        <v>0</v>
      </c>
      <c r="T248" s="93">
        <v>700000</v>
      </c>
      <c r="U248" s="93">
        <v>0</v>
      </c>
      <c r="V248" s="93">
        <v>700000</v>
      </c>
      <c r="W248" s="93">
        <v>0</v>
      </c>
      <c r="X248" s="93">
        <v>478806</v>
      </c>
      <c r="Y248" s="93">
        <v>478806</v>
      </c>
      <c r="Z248" s="93">
        <v>478806</v>
      </c>
      <c r="AA248" s="93">
        <v>478806</v>
      </c>
    </row>
    <row r="249" spans="1:27" ht="15" customHeight="1" x14ac:dyDescent="0.25">
      <c r="A249" s="54" t="s">
        <v>218</v>
      </c>
      <c r="B249" s="55" t="s">
        <v>219</v>
      </c>
      <c r="C249" s="56" t="s">
        <v>192</v>
      </c>
      <c r="D249" s="54" t="s">
        <v>36</v>
      </c>
      <c r="E249" s="54" t="s">
        <v>42</v>
      </c>
      <c r="F249" s="54" t="s">
        <v>42</v>
      </c>
      <c r="G249" s="54" t="s">
        <v>42</v>
      </c>
      <c r="H249" s="54" t="s">
        <v>560</v>
      </c>
      <c r="I249" s="54" t="s">
        <v>558</v>
      </c>
      <c r="J249" s="54"/>
      <c r="K249" s="54"/>
      <c r="L249" s="54"/>
      <c r="M249" s="54" t="s">
        <v>37</v>
      </c>
      <c r="N249" s="94" t="s">
        <v>38</v>
      </c>
      <c r="O249" s="54" t="s">
        <v>39</v>
      </c>
      <c r="P249" s="55" t="s">
        <v>147</v>
      </c>
      <c r="Q249" s="93">
        <v>1900000</v>
      </c>
      <c r="R249" s="93">
        <v>0</v>
      </c>
      <c r="S249" s="93">
        <v>0</v>
      </c>
      <c r="T249" s="93">
        <v>1900000</v>
      </c>
      <c r="U249" s="93">
        <v>0</v>
      </c>
      <c r="V249" s="93">
        <v>1900000</v>
      </c>
      <c r="W249" s="93">
        <v>0</v>
      </c>
      <c r="X249" s="93">
        <v>1420252</v>
      </c>
      <c r="Y249" s="93">
        <v>1420252</v>
      </c>
      <c r="Z249" s="93">
        <v>1420252</v>
      </c>
      <c r="AA249" s="93">
        <v>1420252</v>
      </c>
    </row>
    <row r="250" spans="1:27" ht="15" customHeight="1" x14ac:dyDescent="0.25">
      <c r="A250" s="54" t="s">
        <v>218</v>
      </c>
      <c r="B250" s="55" t="s">
        <v>219</v>
      </c>
      <c r="C250" s="56" t="s">
        <v>193</v>
      </c>
      <c r="D250" s="54" t="s">
        <v>36</v>
      </c>
      <c r="E250" s="54" t="s">
        <v>42</v>
      </c>
      <c r="F250" s="54" t="s">
        <v>42</v>
      </c>
      <c r="G250" s="54" t="s">
        <v>42</v>
      </c>
      <c r="H250" s="54" t="s">
        <v>561</v>
      </c>
      <c r="I250" s="54"/>
      <c r="J250" s="54"/>
      <c r="K250" s="54"/>
      <c r="L250" s="54"/>
      <c r="M250" s="54" t="s">
        <v>37</v>
      </c>
      <c r="N250" s="94" t="s">
        <v>38</v>
      </c>
      <c r="O250" s="54" t="s">
        <v>39</v>
      </c>
      <c r="P250" s="55" t="s">
        <v>148</v>
      </c>
      <c r="Q250" s="93">
        <v>0</v>
      </c>
      <c r="R250" s="93">
        <v>2466560</v>
      </c>
      <c r="S250" s="93">
        <v>0</v>
      </c>
      <c r="T250" s="93">
        <v>2466560</v>
      </c>
      <c r="U250" s="93">
        <v>0</v>
      </c>
      <c r="V250" s="93">
        <v>2466560</v>
      </c>
      <c r="W250" s="93">
        <v>0</v>
      </c>
      <c r="X250" s="93">
        <v>2086640</v>
      </c>
      <c r="Y250" s="93">
        <v>2086640</v>
      </c>
      <c r="Z250" s="93">
        <v>2086640</v>
      </c>
      <c r="AA250" s="93">
        <v>2086640</v>
      </c>
    </row>
    <row r="251" spans="1:27" ht="15" customHeight="1" x14ac:dyDescent="0.25">
      <c r="A251" s="54" t="s">
        <v>218</v>
      </c>
      <c r="B251" s="55" t="s">
        <v>219</v>
      </c>
      <c r="C251" s="56" t="s">
        <v>194</v>
      </c>
      <c r="D251" s="54" t="s">
        <v>36</v>
      </c>
      <c r="E251" s="54" t="s">
        <v>552</v>
      </c>
      <c r="F251" s="54" t="s">
        <v>553</v>
      </c>
      <c r="G251" s="54" t="s">
        <v>42</v>
      </c>
      <c r="H251" s="54" t="s">
        <v>554</v>
      </c>
      <c r="I251" s="54" t="s">
        <v>555</v>
      </c>
      <c r="J251" s="54"/>
      <c r="K251" s="54"/>
      <c r="L251" s="54"/>
      <c r="M251" s="54" t="s">
        <v>37</v>
      </c>
      <c r="N251" s="94" t="s">
        <v>38</v>
      </c>
      <c r="O251" s="54" t="s">
        <v>39</v>
      </c>
      <c r="P251" s="55" t="s">
        <v>149</v>
      </c>
      <c r="Q251" s="93">
        <v>0</v>
      </c>
      <c r="R251" s="93">
        <v>8657116</v>
      </c>
      <c r="S251" s="93">
        <v>0</v>
      </c>
      <c r="T251" s="93">
        <v>8657116</v>
      </c>
      <c r="U251" s="93">
        <v>0</v>
      </c>
      <c r="V251" s="93">
        <v>8295386</v>
      </c>
      <c r="W251" s="93">
        <v>361730</v>
      </c>
      <c r="X251" s="93">
        <v>8295386</v>
      </c>
      <c r="Y251" s="93">
        <v>8295386</v>
      </c>
      <c r="Z251" s="93">
        <v>8295386</v>
      </c>
      <c r="AA251" s="93">
        <v>8295386</v>
      </c>
    </row>
    <row r="252" spans="1:27" ht="15" customHeight="1" x14ac:dyDescent="0.25">
      <c r="A252" s="54" t="s">
        <v>218</v>
      </c>
      <c r="B252" s="55" t="s">
        <v>219</v>
      </c>
      <c r="C252" s="56" t="s">
        <v>196</v>
      </c>
      <c r="D252" s="54" t="s">
        <v>36</v>
      </c>
      <c r="E252" s="54" t="s">
        <v>557</v>
      </c>
      <c r="F252" s="54" t="s">
        <v>484</v>
      </c>
      <c r="G252" s="54" t="s">
        <v>42</v>
      </c>
      <c r="H252" s="54" t="s">
        <v>555</v>
      </c>
      <c r="I252" s="54"/>
      <c r="J252" s="54"/>
      <c r="K252" s="54"/>
      <c r="L252" s="54"/>
      <c r="M252" s="54" t="s">
        <v>37</v>
      </c>
      <c r="N252" s="94" t="s">
        <v>38</v>
      </c>
      <c r="O252" s="54" t="s">
        <v>39</v>
      </c>
      <c r="P252" s="55" t="s">
        <v>151</v>
      </c>
      <c r="Q252" s="93">
        <v>0</v>
      </c>
      <c r="R252" s="93">
        <v>15472550</v>
      </c>
      <c r="S252" s="93">
        <v>0</v>
      </c>
      <c r="T252" s="93">
        <v>15472550</v>
      </c>
      <c r="U252" s="93">
        <v>0</v>
      </c>
      <c r="V252" s="93">
        <v>15472550</v>
      </c>
      <c r="W252" s="93">
        <v>0</v>
      </c>
      <c r="X252" s="93">
        <v>15472550</v>
      </c>
      <c r="Y252" s="93">
        <v>15472550</v>
      </c>
      <c r="Z252" s="93">
        <v>15472550</v>
      </c>
      <c r="AA252" s="93">
        <v>15472550</v>
      </c>
    </row>
    <row r="253" spans="1:27" ht="15" customHeight="1" x14ac:dyDescent="0.25">
      <c r="A253" s="54" t="s">
        <v>218</v>
      </c>
      <c r="B253" s="55" t="s">
        <v>219</v>
      </c>
      <c r="C253" s="56" t="s">
        <v>199</v>
      </c>
      <c r="D253" s="54" t="s">
        <v>61</v>
      </c>
      <c r="E253" s="54" t="s">
        <v>74</v>
      </c>
      <c r="F253" s="54" t="s">
        <v>63</v>
      </c>
      <c r="G253" s="54" t="s">
        <v>71</v>
      </c>
      <c r="H253" s="54" t="s">
        <v>153</v>
      </c>
      <c r="I253" s="54" t="s">
        <v>156</v>
      </c>
      <c r="J253" s="54" t="s">
        <v>42</v>
      </c>
      <c r="K253" s="54"/>
      <c r="L253" s="54"/>
      <c r="M253" s="54" t="s">
        <v>37</v>
      </c>
      <c r="N253" s="94" t="s">
        <v>38</v>
      </c>
      <c r="O253" s="54" t="s">
        <v>39</v>
      </c>
      <c r="P253" s="55" t="s">
        <v>157</v>
      </c>
      <c r="Q253" s="93">
        <v>0</v>
      </c>
      <c r="R253" s="93">
        <v>139521600</v>
      </c>
      <c r="S253" s="93">
        <v>0</v>
      </c>
      <c r="T253" s="93">
        <v>139521600</v>
      </c>
      <c r="U253" s="93">
        <v>0</v>
      </c>
      <c r="V253" s="93">
        <v>139521600</v>
      </c>
      <c r="W253" s="93">
        <v>0</v>
      </c>
      <c r="X253" s="93">
        <v>138944376</v>
      </c>
      <c r="Y253" s="93">
        <v>57011456</v>
      </c>
      <c r="Z253" s="93">
        <v>57011456</v>
      </c>
      <c r="AA253" s="93">
        <v>41573192</v>
      </c>
    </row>
    <row r="254" spans="1:27" ht="15" customHeight="1" x14ac:dyDescent="0.25">
      <c r="A254" s="54" t="s">
        <v>218</v>
      </c>
      <c r="B254" s="55" t="s">
        <v>219</v>
      </c>
      <c r="C254" s="56" t="s">
        <v>199</v>
      </c>
      <c r="D254" s="54" t="s">
        <v>61</v>
      </c>
      <c r="E254" s="54" t="s">
        <v>74</v>
      </c>
      <c r="F254" s="54" t="s">
        <v>63</v>
      </c>
      <c r="G254" s="54" t="s">
        <v>71</v>
      </c>
      <c r="H254" s="54" t="s">
        <v>153</v>
      </c>
      <c r="I254" s="54" t="s">
        <v>156</v>
      </c>
      <c r="J254" s="54" t="s">
        <v>42</v>
      </c>
      <c r="K254" s="54"/>
      <c r="L254" s="54"/>
      <c r="M254" s="54" t="s">
        <v>37</v>
      </c>
      <c r="N254" s="94" t="s">
        <v>76</v>
      </c>
      <c r="O254" s="54" t="s">
        <v>39</v>
      </c>
      <c r="P254" s="55" t="s">
        <v>157</v>
      </c>
      <c r="Q254" s="93">
        <v>0</v>
      </c>
      <c r="R254" s="93">
        <v>68002336</v>
      </c>
      <c r="S254" s="93">
        <v>0</v>
      </c>
      <c r="T254" s="93">
        <v>68002336</v>
      </c>
      <c r="U254" s="93">
        <v>0</v>
      </c>
      <c r="V254" s="93">
        <v>68002336</v>
      </c>
      <c r="W254" s="93">
        <v>0</v>
      </c>
      <c r="X254" s="93">
        <v>43131565</v>
      </c>
      <c r="Y254" s="93">
        <v>16721413</v>
      </c>
      <c r="Z254" s="93">
        <v>16721413</v>
      </c>
      <c r="AA254" s="93">
        <v>12319721</v>
      </c>
    </row>
    <row r="255" spans="1:27" ht="15" customHeight="1" x14ac:dyDescent="0.25">
      <c r="A255" s="54" t="s">
        <v>218</v>
      </c>
      <c r="B255" s="55" t="s">
        <v>219</v>
      </c>
      <c r="C255" s="56" t="s">
        <v>200</v>
      </c>
      <c r="D255" s="54" t="s">
        <v>61</v>
      </c>
      <c r="E255" s="54" t="s">
        <v>74</v>
      </c>
      <c r="F255" s="54" t="s">
        <v>63</v>
      </c>
      <c r="G255" s="54" t="s">
        <v>71</v>
      </c>
      <c r="H255" s="54" t="s">
        <v>153</v>
      </c>
      <c r="I255" s="54" t="s">
        <v>158</v>
      </c>
      <c r="J255" s="54" t="s">
        <v>42</v>
      </c>
      <c r="K255" s="54"/>
      <c r="L255" s="54"/>
      <c r="M255" s="54" t="s">
        <v>48</v>
      </c>
      <c r="N255" s="94" t="s">
        <v>49</v>
      </c>
      <c r="O255" s="54" t="s">
        <v>39</v>
      </c>
      <c r="P255" s="55" t="s">
        <v>159</v>
      </c>
      <c r="Q255" s="93">
        <v>0</v>
      </c>
      <c r="R255" s="93">
        <v>34807890</v>
      </c>
      <c r="S255" s="93">
        <v>0</v>
      </c>
      <c r="T255" s="93">
        <v>34807890</v>
      </c>
      <c r="U255" s="93">
        <v>0</v>
      </c>
      <c r="V255" s="93">
        <v>34807890</v>
      </c>
      <c r="W255" s="93">
        <v>0</v>
      </c>
      <c r="X255" s="93">
        <v>26270961</v>
      </c>
      <c r="Y255" s="93">
        <v>1531491</v>
      </c>
      <c r="Z255" s="93">
        <v>1531491</v>
      </c>
      <c r="AA255" s="93">
        <v>1531491</v>
      </c>
    </row>
    <row r="256" spans="1:27" ht="15" customHeight="1" x14ac:dyDescent="0.25">
      <c r="A256" s="54" t="s">
        <v>218</v>
      </c>
      <c r="B256" s="55" t="s">
        <v>219</v>
      </c>
      <c r="C256" s="56" t="s">
        <v>201</v>
      </c>
      <c r="D256" s="54" t="s">
        <v>61</v>
      </c>
      <c r="E256" s="54" t="s">
        <v>82</v>
      </c>
      <c r="F256" s="54" t="s">
        <v>63</v>
      </c>
      <c r="G256" s="54" t="s">
        <v>83</v>
      </c>
      <c r="H256" s="54" t="s">
        <v>153</v>
      </c>
      <c r="I256" s="54" t="s">
        <v>160</v>
      </c>
      <c r="J256" s="54" t="s">
        <v>42</v>
      </c>
      <c r="K256" s="54"/>
      <c r="L256" s="54"/>
      <c r="M256" s="54" t="s">
        <v>48</v>
      </c>
      <c r="N256" s="94" t="s">
        <v>49</v>
      </c>
      <c r="O256" s="54" t="s">
        <v>39</v>
      </c>
      <c r="P256" s="55" t="s">
        <v>161</v>
      </c>
      <c r="Q256" s="93">
        <v>0</v>
      </c>
      <c r="R256" s="93">
        <v>24269760</v>
      </c>
      <c r="S256" s="93">
        <v>0</v>
      </c>
      <c r="T256" s="93">
        <v>24269760</v>
      </c>
      <c r="U256" s="93">
        <v>0</v>
      </c>
      <c r="V256" s="93">
        <v>24269760</v>
      </c>
      <c r="W256" s="93">
        <v>0</v>
      </c>
      <c r="X256" s="93">
        <v>18202320</v>
      </c>
      <c r="Y256" s="93">
        <v>0</v>
      </c>
      <c r="Z256" s="93">
        <v>0</v>
      </c>
      <c r="AA256" s="93">
        <v>0</v>
      </c>
    </row>
    <row r="257" spans="1:27" ht="15" customHeight="1" x14ac:dyDescent="0.25">
      <c r="A257" s="54" t="s">
        <v>220</v>
      </c>
      <c r="B257" s="55" t="s">
        <v>221</v>
      </c>
      <c r="C257" s="56" t="s">
        <v>166</v>
      </c>
      <c r="D257" s="54" t="s">
        <v>36</v>
      </c>
      <c r="E257" s="54" t="s">
        <v>484</v>
      </c>
      <c r="F257" s="54" t="s">
        <v>484</v>
      </c>
      <c r="G257" s="54" t="s">
        <v>484</v>
      </c>
      <c r="H257" s="54" t="s">
        <v>555</v>
      </c>
      <c r="I257" s="54" t="s">
        <v>555</v>
      </c>
      <c r="J257" s="54"/>
      <c r="K257" s="54"/>
      <c r="L257" s="54"/>
      <c r="M257" s="54" t="s">
        <v>37</v>
      </c>
      <c r="N257" s="94" t="s">
        <v>38</v>
      </c>
      <c r="O257" s="54" t="s">
        <v>39</v>
      </c>
      <c r="P257" s="55" t="s">
        <v>120</v>
      </c>
      <c r="Q257" s="93">
        <v>857859000</v>
      </c>
      <c r="R257" s="93">
        <v>0</v>
      </c>
      <c r="S257" s="93">
        <v>0</v>
      </c>
      <c r="T257" s="93">
        <v>857859000</v>
      </c>
      <c r="U257" s="93">
        <v>0</v>
      </c>
      <c r="V257" s="93">
        <v>488198539</v>
      </c>
      <c r="W257" s="93">
        <v>369660461</v>
      </c>
      <c r="X257" s="93">
        <v>488198539</v>
      </c>
      <c r="Y257" s="93">
        <v>488198539</v>
      </c>
      <c r="Z257" s="93">
        <v>488198539</v>
      </c>
      <c r="AA257" s="93">
        <v>488198539</v>
      </c>
    </row>
    <row r="258" spans="1:27" ht="15" customHeight="1" x14ac:dyDescent="0.25">
      <c r="A258" s="54" t="s">
        <v>220</v>
      </c>
      <c r="B258" s="55" t="s">
        <v>221</v>
      </c>
      <c r="C258" s="56" t="s">
        <v>168</v>
      </c>
      <c r="D258" s="54" t="s">
        <v>36</v>
      </c>
      <c r="E258" s="54" t="s">
        <v>484</v>
      </c>
      <c r="F258" s="54" t="s">
        <v>484</v>
      </c>
      <c r="G258" s="54" t="s">
        <v>484</v>
      </c>
      <c r="H258" s="54" t="s">
        <v>555</v>
      </c>
      <c r="I258" s="54" t="s">
        <v>558</v>
      </c>
      <c r="J258" s="54"/>
      <c r="K258" s="54"/>
      <c r="L258" s="54"/>
      <c r="M258" s="54" t="s">
        <v>37</v>
      </c>
      <c r="N258" s="94" t="s">
        <v>38</v>
      </c>
      <c r="O258" s="54" t="s">
        <v>39</v>
      </c>
      <c r="P258" s="55" t="s">
        <v>122</v>
      </c>
      <c r="Q258" s="93">
        <v>20974000</v>
      </c>
      <c r="R258" s="93">
        <v>0</v>
      </c>
      <c r="S258" s="93">
        <v>0</v>
      </c>
      <c r="T258" s="93">
        <v>20974000</v>
      </c>
      <c r="U258" s="93">
        <v>0</v>
      </c>
      <c r="V258" s="93">
        <v>12163976</v>
      </c>
      <c r="W258" s="93">
        <v>8810024</v>
      </c>
      <c r="X258" s="93">
        <v>12163976</v>
      </c>
      <c r="Y258" s="93">
        <v>12163976</v>
      </c>
      <c r="Z258" s="93">
        <v>12163976</v>
      </c>
      <c r="AA258" s="93">
        <v>12163976</v>
      </c>
    </row>
    <row r="259" spans="1:27" ht="15" customHeight="1" x14ac:dyDescent="0.25">
      <c r="A259" s="54" t="s">
        <v>220</v>
      </c>
      <c r="B259" s="55" t="s">
        <v>221</v>
      </c>
      <c r="C259" s="56" t="s">
        <v>169</v>
      </c>
      <c r="D259" s="54" t="s">
        <v>36</v>
      </c>
      <c r="E259" s="54" t="s">
        <v>484</v>
      </c>
      <c r="F259" s="54" t="s">
        <v>484</v>
      </c>
      <c r="G259" s="54" t="s">
        <v>484</v>
      </c>
      <c r="H259" s="54" t="s">
        <v>555</v>
      </c>
      <c r="I259" s="54" t="s">
        <v>559</v>
      </c>
      <c r="J259" s="54"/>
      <c r="K259" s="54"/>
      <c r="L259" s="54"/>
      <c r="M259" s="54" t="s">
        <v>37</v>
      </c>
      <c r="N259" s="94" t="s">
        <v>38</v>
      </c>
      <c r="O259" s="54" t="s">
        <v>39</v>
      </c>
      <c r="P259" s="55" t="s">
        <v>123</v>
      </c>
      <c r="Q259" s="93">
        <v>27635000</v>
      </c>
      <c r="R259" s="93">
        <v>0</v>
      </c>
      <c r="S259" s="93">
        <v>0</v>
      </c>
      <c r="T259" s="93">
        <v>27635000</v>
      </c>
      <c r="U259" s="93">
        <v>0</v>
      </c>
      <c r="V259" s="93">
        <v>16991482</v>
      </c>
      <c r="W259" s="93">
        <v>10643518</v>
      </c>
      <c r="X259" s="93">
        <v>16991482</v>
      </c>
      <c r="Y259" s="93">
        <v>16991482</v>
      </c>
      <c r="Z259" s="93">
        <v>16991482</v>
      </c>
      <c r="AA259" s="93">
        <v>16991482</v>
      </c>
    </row>
    <row r="260" spans="1:27" ht="15" customHeight="1" x14ac:dyDescent="0.25">
      <c r="A260" s="54" t="s">
        <v>220</v>
      </c>
      <c r="B260" s="55" t="s">
        <v>221</v>
      </c>
      <c r="C260" s="56" t="s">
        <v>170</v>
      </c>
      <c r="D260" s="54" t="s">
        <v>36</v>
      </c>
      <c r="E260" s="54" t="s">
        <v>484</v>
      </c>
      <c r="F260" s="54" t="s">
        <v>484</v>
      </c>
      <c r="G260" s="54" t="s">
        <v>484</v>
      </c>
      <c r="H260" s="54" t="s">
        <v>555</v>
      </c>
      <c r="I260" s="54" t="s">
        <v>496</v>
      </c>
      <c r="J260" s="54"/>
      <c r="K260" s="54"/>
      <c r="L260" s="54"/>
      <c r="M260" s="54" t="s">
        <v>37</v>
      </c>
      <c r="N260" s="94" t="s">
        <v>38</v>
      </c>
      <c r="O260" s="54" t="s">
        <v>39</v>
      </c>
      <c r="P260" s="55" t="s">
        <v>124</v>
      </c>
      <c r="Q260" s="93">
        <v>81926000</v>
      </c>
      <c r="R260" s="93">
        <v>13800000</v>
      </c>
      <c r="S260" s="93">
        <v>0</v>
      </c>
      <c r="T260" s="93">
        <v>95726000</v>
      </c>
      <c r="U260" s="93">
        <v>0</v>
      </c>
      <c r="V260" s="93">
        <v>95683982</v>
      </c>
      <c r="W260" s="93">
        <v>42018</v>
      </c>
      <c r="X260" s="93">
        <v>95683982</v>
      </c>
      <c r="Y260" s="93">
        <v>95683982</v>
      </c>
      <c r="Z260" s="93">
        <v>95683982</v>
      </c>
      <c r="AA260" s="93">
        <v>95683982</v>
      </c>
    </row>
    <row r="261" spans="1:27" ht="15" customHeight="1" x14ac:dyDescent="0.25">
      <c r="A261" s="54" t="s">
        <v>220</v>
      </c>
      <c r="B261" s="55" t="s">
        <v>221</v>
      </c>
      <c r="C261" s="56" t="s">
        <v>171</v>
      </c>
      <c r="D261" s="54" t="s">
        <v>36</v>
      </c>
      <c r="E261" s="54" t="s">
        <v>484</v>
      </c>
      <c r="F261" s="54" t="s">
        <v>484</v>
      </c>
      <c r="G261" s="54" t="s">
        <v>484</v>
      </c>
      <c r="H261" s="54" t="s">
        <v>555</v>
      </c>
      <c r="I261" s="54" t="s">
        <v>506</v>
      </c>
      <c r="J261" s="54"/>
      <c r="K261" s="54"/>
      <c r="L261" s="54"/>
      <c r="M261" s="54" t="s">
        <v>37</v>
      </c>
      <c r="N261" s="94" t="s">
        <v>38</v>
      </c>
      <c r="O261" s="54" t="s">
        <v>39</v>
      </c>
      <c r="P261" s="55" t="s">
        <v>125</v>
      </c>
      <c r="Q261" s="93">
        <v>32178000</v>
      </c>
      <c r="R261" s="93">
        <v>0</v>
      </c>
      <c r="S261" s="93">
        <v>0</v>
      </c>
      <c r="T261" s="93">
        <v>32178000</v>
      </c>
      <c r="U261" s="93">
        <v>0</v>
      </c>
      <c r="V261" s="93">
        <v>16926650</v>
      </c>
      <c r="W261" s="93">
        <v>15251350</v>
      </c>
      <c r="X261" s="93">
        <v>16926650</v>
      </c>
      <c r="Y261" s="93">
        <v>16926650</v>
      </c>
      <c r="Z261" s="93">
        <v>16926650</v>
      </c>
      <c r="AA261" s="93">
        <v>16926650</v>
      </c>
    </row>
    <row r="262" spans="1:27" ht="15" customHeight="1" x14ac:dyDescent="0.25">
      <c r="A262" s="54" t="s">
        <v>220</v>
      </c>
      <c r="B262" s="55" t="s">
        <v>221</v>
      </c>
      <c r="C262" s="56" t="s">
        <v>172</v>
      </c>
      <c r="D262" s="54" t="s">
        <v>36</v>
      </c>
      <c r="E262" s="54" t="s">
        <v>484</v>
      </c>
      <c r="F262" s="54" t="s">
        <v>484</v>
      </c>
      <c r="G262" s="54" t="s">
        <v>484</v>
      </c>
      <c r="H262" s="54" t="s">
        <v>555</v>
      </c>
      <c r="I262" s="54" t="s">
        <v>560</v>
      </c>
      <c r="J262" s="54"/>
      <c r="K262" s="54"/>
      <c r="L262" s="54"/>
      <c r="M262" s="54" t="s">
        <v>37</v>
      </c>
      <c r="N262" s="94" t="s">
        <v>38</v>
      </c>
      <c r="O262" s="54" t="s">
        <v>39</v>
      </c>
      <c r="P262" s="55" t="s">
        <v>126</v>
      </c>
      <c r="Q262" s="93">
        <v>101016000</v>
      </c>
      <c r="R262" s="93">
        <v>0</v>
      </c>
      <c r="S262" s="93">
        <v>0</v>
      </c>
      <c r="T262" s="93">
        <v>101016000</v>
      </c>
      <c r="U262" s="93">
        <v>0</v>
      </c>
      <c r="V262" s="93">
        <v>0</v>
      </c>
      <c r="W262" s="93">
        <v>101016000</v>
      </c>
      <c r="X262" s="93">
        <v>0</v>
      </c>
      <c r="Y262" s="93">
        <v>0</v>
      </c>
      <c r="Z262" s="93">
        <v>0</v>
      </c>
      <c r="AA262" s="93">
        <v>0</v>
      </c>
    </row>
    <row r="263" spans="1:27" ht="15" customHeight="1" x14ac:dyDescent="0.25">
      <c r="A263" s="54" t="s">
        <v>220</v>
      </c>
      <c r="B263" s="55" t="s">
        <v>221</v>
      </c>
      <c r="C263" s="56" t="s">
        <v>173</v>
      </c>
      <c r="D263" s="54" t="s">
        <v>36</v>
      </c>
      <c r="E263" s="54" t="s">
        <v>484</v>
      </c>
      <c r="F263" s="54" t="s">
        <v>484</v>
      </c>
      <c r="G263" s="54" t="s">
        <v>484</v>
      </c>
      <c r="H263" s="54" t="s">
        <v>555</v>
      </c>
      <c r="I263" s="54" t="s">
        <v>561</v>
      </c>
      <c r="J263" s="54"/>
      <c r="K263" s="54"/>
      <c r="L263" s="54"/>
      <c r="M263" s="54" t="s">
        <v>37</v>
      </c>
      <c r="N263" s="94" t="s">
        <v>38</v>
      </c>
      <c r="O263" s="54" t="s">
        <v>39</v>
      </c>
      <c r="P263" s="55" t="s">
        <v>127</v>
      </c>
      <c r="Q263" s="93">
        <v>70731000</v>
      </c>
      <c r="R263" s="93">
        <v>0</v>
      </c>
      <c r="S263" s="93">
        <v>0</v>
      </c>
      <c r="T263" s="93">
        <v>70731000</v>
      </c>
      <c r="U263" s="93">
        <v>0</v>
      </c>
      <c r="V263" s="93">
        <v>23195194</v>
      </c>
      <c r="W263" s="93">
        <v>47535806</v>
      </c>
      <c r="X263" s="93">
        <v>23195194</v>
      </c>
      <c r="Y263" s="93">
        <v>23195194</v>
      </c>
      <c r="Z263" s="93">
        <v>23195194</v>
      </c>
      <c r="AA263" s="93">
        <v>23195194</v>
      </c>
    </row>
    <row r="264" spans="1:27" ht="15" customHeight="1" x14ac:dyDescent="0.25">
      <c r="A264" s="54" t="s">
        <v>220</v>
      </c>
      <c r="B264" s="55" t="s">
        <v>221</v>
      </c>
      <c r="C264" s="56" t="s">
        <v>174</v>
      </c>
      <c r="D264" s="54" t="s">
        <v>36</v>
      </c>
      <c r="E264" s="54" t="s">
        <v>484</v>
      </c>
      <c r="F264" s="54" t="s">
        <v>484</v>
      </c>
      <c r="G264" s="54" t="s">
        <v>42</v>
      </c>
      <c r="H264" s="54" t="s">
        <v>555</v>
      </c>
      <c r="I264" s="54"/>
      <c r="J264" s="54"/>
      <c r="K264" s="54"/>
      <c r="L264" s="54"/>
      <c r="M264" s="54" t="s">
        <v>37</v>
      </c>
      <c r="N264" s="94" t="s">
        <v>38</v>
      </c>
      <c r="O264" s="54" t="s">
        <v>39</v>
      </c>
      <c r="P264" s="55" t="s">
        <v>128</v>
      </c>
      <c r="Q264" s="93">
        <v>112218000</v>
      </c>
      <c r="R264" s="93">
        <v>0</v>
      </c>
      <c r="S264" s="93">
        <v>0</v>
      </c>
      <c r="T264" s="93">
        <v>112218000</v>
      </c>
      <c r="U264" s="93">
        <v>0</v>
      </c>
      <c r="V264" s="93">
        <v>55076967</v>
      </c>
      <c r="W264" s="93">
        <v>57141033</v>
      </c>
      <c r="X264" s="93">
        <v>55076967</v>
      </c>
      <c r="Y264" s="93">
        <v>55076967</v>
      </c>
      <c r="Z264" s="93">
        <v>55076967</v>
      </c>
      <c r="AA264" s="93">
        <v>55076967</v>
      </c>
    </row>
    <row r="265" spans="1:27" ht="15" customHeight="1" x14ac:dyDescent="0.25">
      <c r="A265" s="54" t="s">
        <v>220</v>
      </c>
      <c r="B265" s="55" t="s">
        <v>221</v>
      </c>
      <c r="C265" s="56" t="s">
        <v>175</v>
      </c>
      <c r="D265" s="54" t="s">
        <v>36</v>
      </c>
      <c r="E265" s="54" t="s">
        <v>484</v>
      </c>
      <c r="F265" s="54" t="s">
        <v>484</v>
      </c>
      <c r="G265" s="54" t="s">
        <v>42</v>
      </c>
      <c r="H265" s="54" t="s">
        <v>556</v>
      </c>
      <c r="I265" s="54"/>
      <c r="J265" s="54"/>
      <c r="K265" s="54"/>
      <c r="L265" s="54"/>
      <c r="M265" s="54" t="s">
        <v>37</v>
      </c>
      <c r="N265" s="94" t="s">
        <v>38</v>
      </c>
      <c r="O265" s="54" t="s">
        <v>39</v>
      </c>
      <c r="P265" s="55" t="s">
        <v>129</v>
      </c>
      <c r="Q265" s="93">
        <v>78844000</v>
      </c>
      <c r="R265" s="93">
        <v>0</v>
      </c>
      <c r="S265" s="93">
        <v>0</v>
      </c>
      <c r="T265" s="93">
        <v>78844000</v>
      </c>
      <c r="U265" s="93">
        <v>0</v>
      </c>
      <c r="V265" s="93">
        <v>45150533</v>
      </c>
      <c r="W265" s="93">
        <v>33693467</v>
      </c>
      <c r="X265" s="93">
        <v>45150533</v>
      </c>
      <c r="Y265" s="93">
        <v>45150533</v>
      </c>
      <c r="Z265" s="93">
        <v>45150533</v>
      </c>
      <c r="AA265" s="93">
        <v>45150533</v>
      </c>
    </row>
    <row r="266" spans="1:27" ht="15" customHeight="1" x14ac:dyDescent="0.25">
      <c r="A266" s="54" t="s">
        <v>220</v>
      </c>
      <c r="B266" s="55" t="s">
        <v>221</v>
      </c>
      <c r="C266" s="56" t="s">
        <v>176</v>
      </c>
      <c r="D266" s="54" t="s">
        <v>36</v>
      </c>
      <c r="E266" s="54" t="s">
        <v>484</v>
      </c>
      <c r="F266" s="54" t="s">
        <v>484</v>
      </c>
      <c r="G266" s="54" t="s">
        <v>42</v>
      </c>
      <c r="H266" s="54" t="s">
        <v>558</v>
      </c>
      <c r="I266" s="54"/>
      <c r="J266" s="54"/>
      <c r="K266" s="54"/>
      <c r="L266" s="54"/>
      <c r="M266" s="54" t="s">
        <v>37</v>
      </c>
      <c r="N266" s="94" t="s">
        <v>38</v>
      </c>
      <c r="O266" s="54" t="s">
        <v>39</v>
      </c>
      <c r="P266" s="55" t="s">
        <v>130</v>
      </c>
      <c r="Q266" s="93">
        <v>47163000</v>
      </c>
      <c r="R266" s="93">
        <v>0</v>
      </c>
      <c r="S266" s="93">
        <v>0</v>
      </c>
      <c r="T266" s="93">
        <v>47163000</v>
      </c>
      <c r="U266" s="93">
        <v>0</v>
      </c>
      <c r="V266" s="93">
        <v>26716200</v>
      </c>
      <c r="W266" s="93">
        <v>20446800</v>
      </c>
      <c r="X266" s="93">
        <v>26716200</v>
      </c>
      <c r="Y266" s="93">
        <v>26716200</v>
      </c>
      <c r="Z266" s="93">
        <v>26716200</v>
      </c>
      <c r="AA266" s="93">
        <v>26716200</v>
      </c>
    </row>
    <row r="267" spans="1:27" ht="15" customHeight="1" x14ac:dyDescent="0.25">
      <c r="A267" s="54" t="s">
        <v>220</v>
      </c>
      <c r="B267" s="55" t="s">
        <v>221</v>
      </c>
      <c r="C267" s="56" t="s">
        <v>177</v>
      </c>
      <c r="D267" s="54" t="s">
        <v>36</v>
      </c>
      <c r="E267" s="54" t="s">
        <v>484</v>
      </c>
      <c r="F267" s="54" t="s">
        <v>484</v>
      </c>
      <c r="G267" s="54" t="s">
        <v>42</v>
      </c>
      <c r="H267" s="54" t="s">
        <v>559</v>
      </c>
      <c r="I267" s="54"/>
      <c r="J267" s="54"/>
      <c r="K267" s="54"/>
      <c r="L267" s="54"/>
      <c r="M267" s="54" t="s">
        <v>37</v>
      </c>
      <c r="N267" s="94" t="s">
        <v>38</v>
      </c>
      <c r="O267" s="54" t="s">
        <v>39</v>
      </c>
      <c r="P267" s="55" t="s">
        <v>131</v>
      </c>
      <c r="Q267" s="93">
        <v>13680000</v>
      </c>
      <c r="R267" s="93">
        <v>0</v>
      </c>
      <c r="S267" s="93">
        <v>0</v>
      </c>
      <c r="T267" s="93">
        <v>13680000</v>
      </c>
      <c r="U267" s="93">
        <v>0</v>
      </c>
      <c r="V267" s="93">
        <v>8065300</v>
      </c>
      <c r="W267" s="93">
        <v>5614700</v>
      </c>
      <c r="X267" s="93">
        <v>8065300</v>
      </c>
      <c r="Y267" s="93">
        <v>8065300</v>
      </c>
      <c r="Z267" s="93">
        <v>8065300</v>
      </c>
      <c r="AA267" s="93">
        <v>8065300</v>
      </c>
    </row>
    <row r="268" spans="1:27" ht="15" customHeight="1" x14ac:dyDescent="0.25">
      <c r="A268" s="54" t="s">
        <v>220</v>
      </c>
      <c r="B268" s="55" t="s">
        <v>221</v>
      </c>
      <c r="C268" s="56" t="s">
        <v>178</v>
      </c>
      <c r="D268" s="54" t="s">
        <v>36</v>
      </c>
      <c r="E268" s="54" t="s">
        <v>484</v>
      </c>
      <c r="F268" s="54" t="s">
        <v>484</v>
      </c>
      <c r="G268" s="54" t="s">
        <v>42</v>
      </c>
      <c r="H268" s="54" t="s">
        <v>496</v>
      </c>
      <c r="I268" s="54"/>
      <c r="J268" s="54"/>
      <c r="K268" s="54"/>
      <c r="L268" s="54"/>
      <c r="M268" s="54" t="s">
        <v>37</v>
      </c>
      <c r="N268" s="94" t="s">
        <v>38</v>
      </c>
      <c r="O268" s="54" t="s">
        <v>39</v>
      </c>
      <c r="P268" s="55" t="s">
        <v>132</v>
      </c>
      <c r="Q268" s="93">
        <v>35377000</v>
      </c>
      <c r="R268" s="93">
        <v>0</v>
      </c>
      <c r="S268" s="93">
        <v>0</v>
      </c>
      <c r="T268" s="93">
        <v>35377000</v>
      </c>
      <c r="U268" s="93">
        <v>0</v>
      </c>
      <c r="V268" s="93">
        <v>20041400</v>
      </c>
      <c r="W268" s="93">
        <v>15335600</v>
      </c>
      <c r="X268" s="93">
        <v>20041400</v>
      </c>
      <c r="Y268" s="93">
        <v>20041400</v>
      </c>
      <c r="Z268" s="93">
        <v>20041400</v>
      </c>
      <c r="AA268" s="93">
        <v>20041400</v>
      </c>
    </row>
    <row r="269" spans="1:27" ht="15" customHeight="1" x14ac:dyDescent="0.25">
      <c r="A269" s="54" t="s">
        <v>220</v>
      </c>
      <c r="B269" s="55" t="s">
        <v>221</v>
      </c>
      <c r="C269" s="56" t="s">
        <v>179</v>
      </c>
      <c r="D269" s="54" t="s">
        <v>36</v>
      </c>
      <c r="E269" s="54" t="s">
        <v>484</v>
      </c>
      <c r="F269" s="54" t="s">
        <v>484</v>
      </c>
      <c r="G269" s="54" t="s">
        <v>42</v>
      </c>
      <c r="H269" s="54" t="s">
        <v>506</v>
      </c>
      <c r="I269" s="54"/>
      <c r="J269" s="54"/>
      <c r="K269" s="54"/>
      <c r="L269" s="54"/>
      <c r="M269" s="54" t="s">
        <v>37</v>
      </c>
      <c r="N269" s="94" t="s">
        <v>38</v>
      </c>
      <c r="O269" s="54" t="s">
        <v>39</v>
      </c>
      <c r="P269" s="55" t="s">
        <v>133</v>
      </c>
      <c r="Q269" s="93">
        <v>23591000</v>
      </c>
      <c r="R269" s="93">
        <v>0</v>
      </c>
      <c r="S269" s="93">
        <v>0</v>
      </c>
      <c r="T269" s="93">
        <v>23591000</v>
      </c>
      <c r="U269" s="93">
        <v>0</v>
      </c>
      <c r="V269" s="93">
        <v>13362500</v>
      </c>
      <c r="W269" s="93">
        <v>10228500</v>
      </c>
      <c r="X269" s="93">
        <v>13362500</v>
      </c>
      <c r="Y269" s="93">
        <v>13362500</v>
      </c>
      <c r="Z269" s="93">
        <v>13362500</v>
      </c>
      <c r="AA269" s="93">
        <v>13362500</v>
      </c>
    </row>
    <row r="270" spans="1:27" ht="15" customHeight="1" x14ac:dyDescent="0.25">
      <c r="A270" s="54" t="s">
        <v>220</v>
      </c>
      <c r="B270" s="55" t="s">
        <v>221</v>
      </c>
      <c r="C270" s="56" t="s">
        <v>180</v>
      </c>
      <c r="D270" s="54" t="s">
        <v>36</v>
      </c>
      <c r="E270" s="54" t="s">
        <v>484</v>
      </c>
      <c r="F270" s="54" t="s">
        <v>484</v>
      </c>
      <c r="G270" s="54" t="s">
        <v>552</v>
      </c>
      <c r="H270" s="54" t="s">
        <v>555</v>
      </c>
      <c r="I270" s="54" t="s">
        <v>555</v>
      </c>
      <c r="J270" s="54"/>
      <c r="K270" s="54"/>
      <c r="L270" s="54"/>
      <c r="M270" s="54" t="s">
        <v>37</v>
      </c>
      <c r="N270" s="94" t="s">
        <v>38</v>
      </c>
      <c r="O270" s="54" t="s">
        <v>39</v>
      </c>
      <c r="P270" s="55" t="s">
        <v>134</v>
      </c>
      <c r="Q270" s="93">
        <v>34457850</v>
      </c>
      <c r="R270" s="93">
        <v>0</v>
      </c>
      <c r="S270" s="93">
        <v>0</v>
      </c>
      <c r="T270" s="93">
        <v>34457850</v>
      </c>
      <c r="U270" s="93">
        <v>0</v>
      </c>
      <c r="V270" s="93">
        <v>22216229</v>
      </c>
      <c r="W270" s="93">
        <v>12241621</v>
      </c>
      <c r="X270" s="93">
        <v>22216229</v>
      </c>
      <c r="Y270" s="93">
        <v>22216229</v>
      </c>
      <c r="Z270" s="93">
        <v>22216229</v>
      </c>
      <c r="AA270" s="93">
        <v>22216229</v>
      </c>
    </row>
    <row r="271" spans="1:27" ht="15" customHeight="1" x14ac:dyDescent="0.25">
      <c r="A271" s="54" t="s">
        <v>220</v>
      </c>
      <c r="B271" s="55" t="s">
        <v>221</v>
      </c>
      <c r="C271" s="56" t="s">
        <v>181</v>
      </c>
      <c r="D271" s="54" t="s">
        <v>36</v>
      </c>
      <c r="E271" s="54" t="s">
        <v>484</v>
      </c>
      <c r="F271" s="54" t="s">
        <v>484</v>
      </c>
      <c r="G271" s="54" t="s">
        <v>552</v>
      </c>
      <c r="H271" s="54" t="s">
        <v>555</v>
      </c>
      <c r="I271" s="54" t="s">
        <v>556</v>
      </c>
      <c r="J271" s="54"/>
      <c r="K271" s="54"/>
      <c r="L271" s="54"/>
      <c r="M271" s="54" t="s">
        <v>37</v>
      </c>
      <c r="N271" s="94" t="s">
        <v>38</v>
      </c>
      <c r="O271" s="54" t="s">
        <v>39</v>
      </c>
      <c r="P271" s="55" t="s">
        <v>135</v>
      </c>
      <c r="Q271" s="93">
        <v>0</v>
      </c>
      <c r="R271" s="93">
        <v>2280000</v>
      </c>
      <c r="S271" s="93">
        <v>0</v>
      </c>
      <c r="T271" s="93">
        <v>2280000</v>
      </c>
      <c r="U271" s="93">
        <v>0</v>
      </c>
      <c r="V271" s="93">
        <v>2198909</v>
      </c>
      <c r="W271" s="93">
        <v>81091</v>
      </c>
      <c r="X271" s="93">
        <v>2198909</v>
      </c>
      <c r="Y271" s="93">
        <v>2198909</v>
      </c>
      <c r="Z271" s="93">
        <v>2198909</v>
      </c>
      <c r="AA271" s="93">
        <v>2198909</v>
      </c>
    </row>
    <row r="272" spans="1:27" ht="15" customHeight="1" x14ac:dyDescent="0.25">
      <c r="A272" s="54" t="s">
        <v>220</v>
      </c>
      <c r="B272" s="55" t="s">
        <v>221</v>
      </c>
      <c r="C272" s="56" t="s">
        <v>182</v>
      </c>
      <c r="D272" s="54" t="s">
        <v>36</v>
      </c>
      <c r="E272" s="54" t="s">
        <v>484</v>
      </c>
      <c r="F272" s="54" t="s">
        <v>484</v>
      </c>
      <c r="G272" s="54" t="s">
        <v>552</v>
      </c>
      <c r="H272" s="54" t="s">
        <v>555</v>
      </c>
      <c r="I272" s="54" t="s">
        <v>485</v>
      </c>
      <c r="J272" s="54"/>
      <c r="K272" s="54"/>
      <c r="L272" s="54"/>
      <c r="M272" s="54" t="s">
        <v>37</v>
      </c>
      <c r="N272" s="94" t="s">
        <v>38</v>
      </c>
      <c r="O272" s="54" t="s">
        <v>39</v>
      </c>
      <c r="P272" s="55" t="s">
        <v>136</v>
      </c>
      <c r="Q272" s="93">
        <v>3806460</v>
      </c>
      <c r="R272" s="93">
        <v>0</v>
      </c>
      <c r="S272" s="93">
        <v>0</v>
      </c>
      <c r="T272" s="93">
        <v>3806460</v>
      </c>
      <c r="U272" s="93">
        <v>0</v>
      </c>
      <c r="V272" s="93">
        <v>1932891</v>
      </c>
      <c r="W272" s="93">
        <v>1873569</v>
      </c>
      <c r="X272" s="93">
        <v>1932891</v>
      </c>
      <c r="Y272" s="93">
        <v>1932891</v>
      </c>
      <c r="Z272" s="93">
        <v>1932891</v>
      </c>
      <c r="AA272" s="93">
        <v>1932891</v>
      </c>
    </row>
    <row r="273" spans="1:27" ht="15" customHeight="1" x14ac:dyDescent="0.25">
      <c r="A273" s="54" t="s">
        <v>220</v>
      </c>
      <c r="B273" s="55" t="s">
        <v>221</v>
      </c>
      <c r="C273" s="56" t="s">
        <v>183</v>
      </c>
      <c r="D273" s="54" t="s">
        <v>36</v>
      </c>
      <c r="E273" s="54" t="s">
        <v>484</v>
      </c>
      <c r="F273" s="54" t="s">
        <v>484</v>
      </c>
      <c r="G273" s="54" t="s">
        <v>552</v>
      </c>
      <c r="H273" s="54" t="s">
        <v>556</v>
      </c>
      <c r="I273" s="54"/>
      <c r="J273" s="54"/>
      <c r="K273" s="54"/>
      <c r="L273" s="54"/>
      <c r="M273" s="54" t="s">
        <v>37</v>
      </c>
      <c r="N273" s="94" t="s">
        <v>38</v>
      </c>
      <c r="O273" s="54" t="s">
        <v>39</v>
      </c>
      <c r="P273" s="55" t="s">
        <v>137</v>
      </c>
      <c r="Q273" s="93">
        <v>9597420</v>
      </c>
      <c r="R273" s="93">
        <v>0</v>
      </c>
      <c r="S273" s="93">
        <v>0</v>
      </c>
      <c r="T273" s="93">
        <v>9597420</v>
      </c>
      <c r="U273" s="93">
        <v>0</v>
      </c>
      <c r="V273" s="93">
        <v>0</v>
      </c>
      <c r="W273" s="93">
        <v>9597420</v>
      </c>
      <c r="X273" s="93">
        <v>0</v>
      </c>
      <c r="Y273" s="93">
        <v>0</v>
      </c>
      <c r="Z273" s="93">
        <v>0</v>
      </c>
      <c r="AA273" s="93">
        <v>0</v>
      </c>
    </row>
    <row r="274" spans="1:27" ht="15" customHeight="1" x14ac:dyDescent="0.25">
      <c r="A274" s="54" t="s">
        <v>220</v>
      </c>
      <c r="B274" s="55" t="s">
        <v>221</v>
      </c>
      <c r="C274" s="56" t="s">
        <v>188</v>
      </c>
      <c r="D274" s="54" t="s">
        <v>36</v>
      </c>
      <c r="E274" s="54" t="s">
        <v>42</v>
      </c>
      <c r="F274" s="54" t="s">
        <v>42</v>
      </c>
      <c r="G274" s="54" t="s">
        <v>42</v>
      </c>
      <c r="H274" s="54" t="s">
        <v>496</v>
      </c>
      <c r="I274" s="54" t="s">
        <v>560</v>
      </c>
      <c r="J274" s="54"/>
      <c r="K274" s="54"/>
      <c r="L274" s="54"/>
      <c r="M274" s="54" t="s">
        <v>37</v>
      </c>
      <c r="N274" s="94" t="s">
        <v>38</v>
      </c>
      <c r="O274" s="54" t="s">
        <v>39</v>
      </c>
      <c r="P274" s="55" t="s">
        <v>142</v>
      </c>
      <c r="Q274" s="93">
        <v>12000000</v>
      </c>
      <c r="R274" s="93">
        <v>0</v>
      </c>
      <c r="S274" s="93">
        <v>0</v>
      </c>
      <c r="T274" s="93">
        <v>12000000</v>
      </c>
      <c r="U274" s="93">
        <v>0</v>
      </c>
      <c r="V274" s="93">
        <v>12000000</v>
      </c>
      <c r="W274" s="93">
        <v>0</v>
      </c>
      <c r="X274" s="93">
        <v>6752377</v>
      </c>
      <c r="Y274" s="93">
        <v>6404525</v>
      </c>
      <c r="Z274" s="93">
        <v>6404525</v>
      </c>
      <c r="AA274" s="93">
        <v>6404525</v>
      </c>
    </row>
    <row r="275" spans="1:27" ht="15" customHeight="1" x14ac:dyDescent="0.25">
      <c r="A275" s="54" t="s">
        <v>220</v>
      </c>
      <c r="B275" s="55" t="s">
        <v>221</v>
      </c>
      <c r="C275" s="56" t="s">
        <v>191</v>
      </c>
      <c r="D275" s="54" t="s">
        <v>36</v>
      </c>
      <c r="E275" s="54" t="s">
        <v>42</v>
      </c>
      <c r="F275" s="54" t="s">
        <v>42</v>
      </c>
      <c r="G275" s="54" t="s">
        <v>42</v>
      </c>
      <c r="H275" s="54" t="s">
        <v>491</v>
      </c>
      <c r="I275" s="54" t="s">
        <v>558</v>
      </c>
      <c r="J275" s="54"/>
      <c r="K275" s="54"/>
      <c r="L275" s="54"/>
      <c r="M275" s="54" t="s">
        <v>37</v>
      </c>
      <c r="N275" s="94" t="s">
        <v>38</v>
      </c>
      <c r="O275" s="54" t="s">
        <v>39</v>
      </c>
      <c r="P275" s="55" t="s">
        <v>146</v>
      </c>
      <c r="Q275" s="93">
        <v>5000000</v>
      </c>
      <c r="R275" s="93">
        <v>0</v>
      </c>
      <c r="S275" s="93">
        <v>0</v>
      </c>
      <c r="T275" s="93">
        <v>5000000</v>
      </c>
      <c r="U275" s="93">
        <v>0</v>
      </c>
      <c r="V275" s="93">
        <v>5000000</v>
      </c>
      <c r="W275" s="93">
        <v>0</v>
      </c>
      <c r="X275" s="93">
        <v>2137582</v>
      </c>
      <c r="Y275" s="93">
        <v>2137582</v>
      </c>
      <c r="Z275" s="93">
        <v>2137582</v>
      </c>
      <c r="AA275" s="93">
        <v>2137582</v>
      </c>
    </row>
    <row r="276" spans="1:27" ht="15" customHeight="1" x14ac:dyDescent="0.25">
      <c r="A276" s="54" t="s">
        <v>220</v>
      </c>
      <c r="B276" s="55" t="s">
        <v>221</v>
      </c>
      <c r="C276" s="56" t="s">
        <v>192</v>
      </c>
      <c r="D276" s="54" t="s">
        <v>36</v>
      </c>
      <c r="E276" s="54" t="s">
        <v>42</v>
      </c>
      <c r="F276" s="54" t="s">
        <v>42</v>
      </c>
      <c r="G276" s="54" t="s">
        <v>42</v>
      </c>
      <c r="H276" s="54" t="s">
        <v>560</v>
      </c>
      <c r="I276" s="54" t="s">
        <v>558</v>
      </c>
      <c r="J276" s="54"/>
      <c r="K276" s="54"/>
      <c r="L276" s="54"/>
      <c r="M276" s="54" t="s">
        <v>37</v>
      </c>
      <c r="N276" s="94" t="s">
        <v>38</v>
      </c>
      <c r="O276" s="54" t="s">
        <v>39</v>
      </c>
      <c r="P276" s="55" t="s">
        <v>147</v>
      </c>
      <c r="Q276" s="93">
        <v>1900000</v>
      </c>
      <c r="R276" s="93">
        <v>0</v>
      </c>
      <c r="S276" s="93">
        <v>0</v>
      </c>
      <c r="T276" s="93">
        <v>1900000</v>
      </c>
      <c r="U276" s="93">
        <v>0</v>
      </c>
      <c r="V276" s="93">
        <v>1900000</v>
      </c>
      <c r="W276" s="93">
        <v>0</v>
      </c>
      <c r="X276" s="93">
        <v>609295</v>
      </c>
      <c r="Y276" s="93">
        <v>528317</v>
      </c>
      <c r="Z276" s="93">
        <v>528317</v>
      </c>
      <c r="AA276" s="93">
        <v>528317</v>
      </c>
    </row>
    <row r="277" spans="1:27" ht="15" customHeight="1" x14ac:dyDescent="0.25">
      <c r="A277" s="54" t="s">
        <v>220</v>
      </c>
      <c r="B277" s="55" t="s">
        <v>221</v>
      </c>
      <c r="C277" s="56" t="s">
        <v>194</v>
      </c>
      <c r="D277" s="54" t="s">
        <v>36</v>
      </c>
      <c r="E277" s="54" t="s">
        <v>552</v>
      </c>
      <c r="F277" s="54" t="s">
        <v>553</v>
      </c>
      <c r="G277" s="54" t="s">
        <v>42</v>
      </c>
      <c r="H277" s="54" t="s">
        <v>554</v>
      </c>
      <c r="I277" s="54" t="s">
        <v>555</v>
      </c>
      <c r="J277" s="54"/>
      <c r="K277" s="54"/>
      <c r="L277" s="54"/>
      <c r="M277" s="54" t="s">
        <v>37</v>
      </c>
      <c r="N277" s="94" t="s">
        <v>38</v>
      </c>
      <c r="O277" s="54" t="s">
        <v>39</v>
      </c>
      <c r="P277" s="55" t="s">
        <v>149</v>
      </c>
      <c r="Q277" s="93">
        <v>0</v>
      </c>
      <c r="R277" s="93">
        <v>4962079</v>
      </c>
      <c r="S277" s="93">
        <v>0</v>
      </c>
      <c r="T277" s="93">
        <v>4962079</v>
      </c>
      <c r="U277" s="93">
        <v>0</v>
      </c>
      <c r="V277" s="93">
        <v>4134397</v>
      </c>
      <c r="W277" s="93">
        <v>827682</v>
      </c>
      <c r="X277" s="93">
        <v>4134397</v>
      </c>
      <c r="Y277" s="93">
        <v>4134397</v>
      </c>
      <c r="Z277" s="93">
        <v>4134397</v>
      </c>
      <c r="AA277" s="93">
        <v>4134397</v>
      </c>
    </row>
    <row r="278" spans="1:27" ht="15" customHeight="1" x14ac:dyDescent="0.25">
      <c r="A278" s="54" t="s">
        <v>220</v>
      </c>
      <c r="B278" s="55" t="s">
        <v>221</v>
      </c>
      <c r="C278" s="56" t="s">
        <v>195</v>
      </c>
      <c r="D278" s="54" t="s">
        <v>36</v>
      </c>
      <c r="E278" s="54" t="s">
        <v>552</v>
      </c>
      <c r="F278" s="54" t="s">
        <v>553</v>
      </c>
      <c r="G278" s="54" t="s">
        <v>42</v>
      </c>
      <c r="H278" s="54" t="s">
        <v>554</v>
      </c>
      <c r="I278" s="54" t="s">
        <v>556</v>
      </c>
      <c r="J278" s="54"/>
      <c r="K278" s="54"/>
      <c r="L278" s="54"/>
      <c r="M278" s="54" t="s">
        <v>37</v>
      </c>
      <c r="N278" s="94" t="s">
        <v>38</v>
      </c>
      <c r="O278" s="54" t="s">
        <v>39</v>
      </c>
      <c r="P278" s="55" t="s">
        <v>150</v>
      </c>
      <c r="Q278" s="93">
        <v>0</v>
      </c>
      <c r="R278" s="93">
        <v>4100000</v>
      </c>
      <c r="S278" s="93">
        <v>0</v>
      </c>
      <c r="T278" s="93">
        <v>4100000</v>
      </c>
      <c r="U278" s="93">
        <v>0</v>
      </c>
      <c r="V278" s="93">
        <v>1802642</v>
      </c>
      <c r="W278" s="93">
        <v>2297358</v>
      </c>
      <c r="X278" s="93">
        <v>1802642</v>
      </c>
      <c r="Y278" s="93">
        <v>1802642</v>
      </c>
      <c r="Z278" s="93">
        <v>1802642</v>
      </c>
      <c r="AA278" s="93">
        <v>1802642</v>
      </c>
    </row>
    <row r="279" spans="1:27" ht="15" customHeight="1" x14ac:dyDescent="0.25">
      <c r="A279" s="54" t="s">
        <v>220</v>
      </c>
      <c r="B279" s="55" t="s">
        <v>221</v>
      </c>
      <c r="C279" s="56" t="s">
        <v>199</v>
      </c>
      <c r="D279" s="54" t="s">
        <v>61</v>
      </c>
      <c r="E279" s="54" t="s">
        <v>74</v>
      </c>
      <c r="F279" s="54" t="s">
        <v>63</v>
      </c>
      <c r="G279" s="54" t="s">
        <v>71</v>
      </c>
      <c r="H279" s="54" t="s">
        <v>153</v>
      </c>
      <c r="I279" s="54" t="s">
        <v>156</v>
      </c>
      <c r="J279" s="54" t="s">
        <v>42</v>
      </c>
      <c r="K279" s="54"/>
      <c r="L279" s="54"/>
      <c r="M279" s="54" t="s">
        <v>37</v>
      </c>
      <c r="N279" s="94" t="s">
        <v>38</v>
      </c>
      <c r="O279" s="54" t="s">
        <v>39</v>
      </c>
      <c r="P279" s="55" t="s">
        <v>157</v>
      </c>
      <c r="Q279" s="93">
        <v>0</v>
      </c>
      <c r="R279" s="93">
        <v>852008800</v>
      </c>
      <c r="S279" s="93">
        <v>0</v>
      </c>
      <c r="T279" s="93">
        <v>852008800</v>
      </c>
      <c r="U279" s="93">
        <v>0</v>
      </c>
      <c r="V279" s="93">
        <v>851973224</v>
      </c>
      <c r="W279" s="93">
        <v>35576</v>
      </c>
      <c r="X279" s="93">
        <v>706201930</v>
      </c>
      <c r="Y279" s="93">
        <v>33064660</v>
      </c>
      <c r="Z279" s="93">
        <v>33064660</v>
      </c>
      <c r="AA279" s="93">
        <v>33064660</v>
      </c>
    </row>
    <row r="280" spans="1:27" ht="15" customHeight="1" x14ac:dyDescent="0.25">
      <c r="A280" s="54" t="s">
        <v>220</v>
      </c>
      <c r="B280" s="55" t="s">
        <v>221</v>
      </c>
      <c r="C280" s="56" t="s">
        <v>199</v>
      </c>
      <c r="D280" s="54" t="s">
        <v>61</v>
      </c>
      <c r="E280" s="54" t="s">
        <v>74</v>
      </c>
      <c r="F280" s="54" t="s">
        <v>63</v>
      </c>
      <c r="G280" s="54" t="s">
        <v>71</v>
      </c>
      <c r="H280" s="54" t="s">
        <v>153</v>
      </c>
      <c r="I280" s="54" t="s">
        <v>156</v>
      </c>
      <c r="J280" s="54" t="s">
        <v>42</v>
      </c>
      <c r="K280" s="54"/>
      <c r="L280" s="54"/>
      <c r="M280" s="54" t="s">
        <v>37</v>
      </c>
      <c r="N280" s="94" t="s">
        <v>76</v>
      </c>
      <c r="O280" s="54" t="s">
        <v>39</v>
      </c>
      <c r="P280" s="55" t="s">
        <v>157</v>
      </c>
      <c r="Q280" s="93">
        <v>0</v>
      </c>
      <c r="R280" s="93">
        <v>106466920</v>
      </c>
      <c r="S280" s="93">
        <v>0</v>
      </c>
      <c r="T280" s="93">
        <v>106466920</v>
      </c>
      <c r="U280" s="93">
        <v>0</v>
      </c>
      <c r="V280" s="93">
        <v>104066920</v>
      </c>
      <c r="W280" s="93">
        <v>2400000</v>
      </c>
      <c r="X280" s="93">
        <v>40730777</v>
      </c>
      <c r="Y280" s="93">
        <v>9552260</v>
      </c>
      <c r="Z280" s="93">
        <v>9552260</v>
      </c>
      <c r="AA280" s="93">
        <v>9552260</v>
      </c>
    </row>
    <row r="281" spans="1:27" ht="15" customHeight="1" x14ac:dyDescent="0.25">
      <c r="A281" s="54" t="s">
        <v>220</v>
      </c>
      <c r="B281" s="55" t="s">
        <v>221</v>
      </c>
      <c r="C281" s="56" t="s">
        <v>200</v>
      </c>
      <c r="D281" s="54" t="s">
        <v>61</v>
      </c>
      <c r="E281" s="54" t="s">
        <v>74</v>
      </c>
      <c r="F281" s="54" t="s">
        <v>63</v>
      </c>
      <c r="G281" s="54" t="s">
        <v>71</v>
      </c>
      <c r="H281" s="54" t="s">
        <v>153</v>
      </c>
      <c r="I281" s="54" t="s">
        <v>158</v>
      </c>
      <c r="J281" s="54" t="s">
        <v>42</v>
      </c>
      <c r="K281" s="54"/>
      <c r="L281" s="54"/>
      <c r="M281" s="54" t="s">
        <v>48</v>
      </c>
      <c r="N281" s="94" t="s">
        <v>49</v>
      </c>
      <c r="O281" s="54" t="s">
        <v>39</v>
      </c>
      <c r="P281" s="55" t="s">
        <v>159</v>
      </c>
      <c r="Q281" s="93">
        <v>0</v>
      </c>
      <c r="R281" s="93">
        <v>64807890</v>
      </c>
      <c r="S281" s="93">
        <v>0</v>
      </c>
      <c r="T281" s="93">
        <v>64807890</v>
      </c>
      <c r="U281" s="93">
        <v>0</v>
      </c>
      <c r="V281" s="93">
        <v>64807890</v>
      </c>
      <c r="W281" s="93">
        <v>0</v>
      </c>
      <c r="X281" s="93">
        <v>15000000</v>
      </c>
      <c r="Y281" s="93">
        <v>0</v>
      </c>
      <c r="Z281" s="93">
        <v>0</v>
      </c>
      <c r="AA281" s="93">
        <v>0</v>
      </c>
    </row>
    <row r="282" spans="1:27" ht="15" customHeight="1" x14ac:dyDescent="0.25">
      <c r="A282" s="54" t="s">
        <v>220</v>
      </c>
      <c r="B282" s="55" t="s">
        <v>221</v>
      </c>
      <c r="C282" s="56" t="s">
        <v>201</v>
      </c>
      <c r="D282" s="54" t="s">
        <v>61</v>
      </c>
      <c r="E282" s="54" t="s">
        <v>82</v>
      </c>
      <c r="F282" s="54" t="s">
        <v>63</v>
      </c>
      <c r="G282" s="54" t="s">
        <v>83</v>
      </c>
      <c r="H282" s="54" t="s">
        <v>153</v>
      </c>
      <c r="I282" s="54" t="s">
        <v>160</v>
      </c>
      <c r="J282" s="54" t="s">
        <v>42</v>
      </c>
      <c r="K282" s="54"/>
      <c r="L282" s="54"/>
      <c r="M282" s="54" t="s">
        <v>48</v>
      </c>
      <c r="N282" s="94" t="s">
        <v>49</v>
      </c>
      <c r="O282" s="54" t="s">
        <v>39</v>
      </c>
      <c r="P282" s="55" t="s">
        <v>161</v>
      </c>
      <c r="Q282" s="93">
        <v>0</v>
      </c>
      <c r="R282" s="93">
        <v>24269760</v>
      </c>
      <c r="S282" s="93">
        <v>0</v>
      </c>
      <c r="T282" s="93">
        <v>24269760</v>
      </c>
      <c r="U282" s="93">
        <v>0</v>
      </c>
      <c r="V282" s="93">
        <v>24269760</v>
      </c>
      <c r="W282" s="93">
        <v>0</v>
      </c>
      <c r="X282" s="93">
        <v>24269760</v>
      </c>
      <c r="Y282" s="93">
        <v>3943836</v>
      </c>
      <c r="Z282" s="93">
        <v>3943836</v>
      </c>
      <c r="AA282" s="93">
        <v>3943836</v>
      </c>
    </row>
    <row r="283" spans="1:27" ht="15" customHeight="1" x14ac:dyDescent="0.25">
      <c r="A283" s="54" t="s">
        <v>220</v>
      </c>
      <c r="B283" s="55" t="s">
        <v>221</v>
      </c>
      <c r="C283" s="56" t="s">
        <v>202</v>
      </c>
      <c r="D283" s="54" t="s">
        <v>61</v>
      </c>
      <c r="E283" s="54" t="s">
        <v>82</v>
      </c>
      <c r="F283" s="54" t="s">
        <v>63</v>
      </c>
      <c r="G283" s="54" t="s">
        <v>86</v>
      </c>
      <c r="H283" s="54" t="s">
        <v>153</v>
      </c>
      <c r="I283" s="54" t="s">
        <v>162</v>
      </c>
      <c r="J283" s="54" t="s">
        <v>42</v>
      </c>
      <c r="K283" s="54"/>
      <c r="L283" s="54"/>
      <c r="M283" s="54" t="s">
        <v>37</v>
      </c>
      <c r="N283" s="94" t="s">
        <v>38</v>
      </c>
      <c r="O283" s="54" t="s">
        <v>39</v>
      </c>
      <c r="P283" s="55" t="s">
        <v>163</v>
      </c>
      <c r="Q283" s="93">
        <v>0</v>
      </c>
      <c r="R283" s="93">
        <v>4921253</v>
      </c>
      <c r="S283" s="93">
        <v>0</v>
      </c>
      <c r="T283" s="93">
        <v>4921253</v>
      </c>
      <c r="U283" s="93">
        <v>0</v>
      </c>
      <c r="V283" s="93">
        <v>4921253</v>
      </c>
      <c r="W283" s="93">
        <v>0</v>
      </c>
      <c r="X283" s="93">
        <v>0</v>
      </c>
      <c r="Y283" s="93">
        <v>0</v>
      </c>
      <c r="Z283" s="93">
        <v>0</v>
      </c>
      <c r="AA283" s="93">
        <v>0</v>
      </c>
    </row>
    <row r="284" spans="1:27" ht="15" customHeight="1" x14ac:dyDescent="0.25">
      <c r="A284" s="54" t="s">
        <v>222</v>
      </c>
      <c r="B284" s="55" t="s">
        <v>223</v>
      </c>
      <c r="C284" s="56" t="s">
        <v>166</v>
      </c>
      <c r="D284" s="54" t="s">
        <v>36</v>
      </c>
      <c r="E284" s="54" t="s">
        <v>484</v>
      </c>
      <c r="F284" s="54" t="s">
        <v>484</v>
      </c>
      <c r="G284" s="54" t="s">
        <v>484</v>
      </c>
      <c r="H284" s="54" t="s">
        <v>555</v>
      </c>
      <c r="I284" s="54" t="s">
        <v>555</v>
      </c>
      <c r="J284" s="54"/>
      <c r="K284" s="54"/>
      <c r="L284" s="54"/>
      <c r="M284" s="54" t="s">
        <v>37</v>
      </c>
      <c r="N284" s="94" t="s">
        <v>38</v>
      </c>
      <c r="O284" s="54" t="s">
        <v>39</v>
      </c>
      <c r="P284" s="55" t="s">
        <v>120</v>
      </c>
      <c r="Q284" s="93">
        <v>326240000</v>
      </c>
      <c r="R284" s="93">
        <v>0</v>
      </c>
      <c r="S284" s="93">
        <v>0</v>
      </c>
      <c r="T284" s="93">
        <v>326240000</v>
      </c>
      <c r="U284" s="93">
        <v>0</v>
      </c>
      <c r="V284" s="93">
        <v>182469531</v>
      </c>
      <c r="W284" s="93">
        <v>143770469</v>
      </c>
      <c r="X284" s="93">
        <v>182469531</v>
      </c>
      <c r="Y284" s="93">
        <v>182469531</v>
      </c>
      <c r="Z284" s="93">
        <v>182469531</v>
      </c>
      <c r="AA284" s="93">
        <v>182469531</v>
      </c>
    </row>
    <row r="285" spans="1:27" ht="15" customHeight="1" x14ac:dyDescent="0.25">
      <c r="A285" s="54" t="s">
        <v>222</v>
      </c>
      <c r="B285" s="55" t="s">
        <v>223</v>
      </c>
      <c r="C285" s="56" t="s">
        <v>168</v>
      </c>
      <c r="D285" s="54" t="s">
        <v>36</v>
      </c>
      <c r="E285" s="54" t="s">
        <v>484</v>
      </c>
      <c r="F285" s="54" t="s">
        <v>484</v>
      </c>
      <c r="G285" s="54" t="s">
        <v>484</v>
      </c>
      <c r="H285" s="54" t="s">
        <v>555</v>
      </c>
      <c r="I285" s="54" t="s">
        <v>558</v>
      </c>
      <c r="J285" s="54"/>
      <c r="K285" s="54"/>
      <c r="L285" s="54"/>
      <c r="M285" s="54" t="s">
        <v>37</v>
      </c>
      <c r="N285" s="94" t="s">
        <v>38</v>
      </c>
      <c r="O285" s="54" t="s">
        <v>39</v>
      </c>
      <c r="P285" s="55" t="s">
        <v>122</v>
      </c>
      <c r="Q285" s="93">
        <v>6455000</v>
      </c>
      <c r="R285" s="93">
        <v>0</v>
      </c>
      <c r="S285" s="93">
        <v>0</v>
      </c>
      <c r="T285" s="93">
        <v>6455000</v>
      </c>
      <c r="U285" s="93">
        <v>0</v>
      </c>
      <c r="V285" s="93">
        <v>3357779</v>
      </c>
      <c r="W285" s="93">
        <v>3097221</v>
      </c>
      <c r="X285" s="93">
        <v>3357779</v>
      </c>
      <c r="Y285" s="93">
        <v>3357779</v>
      </c>
      <c r="Z285" s="93">
        <v>3357779</v>
      </c>
      <c r="AA285" s="93">
        <v>3357779</v>
      </c>
    </row>
    <row r="286" spans="1:27" ht="15" customHeight="1" x14ac:dyDescent="0.25">
      <c r="A286" s="54" t="s">
        <v>222</v>
      </c>
      <c r="B286" s="55" t="s">
        <v>223</v>
      </c>
      <c r="C286" s="56" t="s">
        <v>169</v>
      </c>
      <c r="D286" s="54" t="s">
        <v>36</v>
      </c>
      <c r="E286" s="54" t="s">
        <v>484</v>
      </c>
      <c r="F286" s="54" t="s">
        <v>484</v>
      </c>
      <c r="G286" s="54" t="s">
        <v>484</v>
      </c>
      <c r="H286" s="54" t="s">
        <v>555</v>
      </c>
      <c r="I286" s="54" t="s">
        <v>559</v>
      </c>
      <c r="J286" s="54"/>
      <c r="K286" s="54"/>
      <c r="L286" s="54"/>
      <c r="M286" s="54" t="s">
        <v>37</v>
      </c>
      <c r="N286" s="94" t="s">
        <v>38</v>
      </c>
      <c r="O286" s="54" t="s">
        <v>39</v>
      </c>
      <c r="P286" s="55" t="s">
        <v>123</v>
      </c>
      <c r="Q286" s="93">
        <v>7699000</v>
      </c>
      <c r="R286" s="93">
        <v>0</v>
      </c>
      <c r="S286" s="93">
        <v>0</v>
      </c>
      <c r="T286" s="93">
        <v>7699000</v>
      </c>
      <c r="U286" s="93">
        <v>0</v>
      </c>
      <c r="V286" s="93">
        <v>4607860</v>
      </c>
      <c r="W286" s="93">
        <v>3091140</v>
      </c>
      <c r="X286" s="93">
        <v>4607860</v>
      </c>
      <c r="Y286" s="93">
        <v>4607860</v>
      </c>
      <c r="Z286" s="93">
        <v>4607860</v>
      </c>
      <c r="AA286" s="93">
        <v>4607860</v>
      </c>
    </row>
    <row r="287" spans="1:27" ht="15" customHeight="1" x14ac:dyDescent="0.25">
      <c r="A287" s="54" t="s">
        <v>222</v>
      </c>
      <c r="B287" s="55" t="s">
        <v>223</v>
      </c>
      <c r="C287" s="56" t="s">
        <v>170</v>
      </c>
      <c r="D287" s="54" t="s">
        <v>36</v>
      </c>
      <c r="E287" s="54" t="s">
        <v>484</v>
      </c>
      <c r="F287" s="54" t="s">
        <v>484</v>
      </c>
      <c r="G287" s="54" t="s">
        <v>484</v>
      </c>
      <c r="H287" s="54" t="s">
        <v>555</v>
      </c>
      <c r="I287" s="54" t="s">
        <v>496</v>
      </c>
      <c r="J287" s="54"/>
      <c r="K287" s="54"/>
      <c r="L287" s="54"/>
      <c r="M287" s="54" t="s">
        <v>37</v>
      </c>
      <c r="N287" s="94" t="s">
        <v>38</v>
      </c>
      <c r="O287" s="54" t="s">
        <v>39</v>
      </c>
      <c r="P287" s="55" t="s">
        <v>124</v>
      </c>
      <c r="Q287" s="93">
        <v>30949000</v>
      </c>
      <c r="R287" s="93">
        <v>4676170</v>
      </c>
      <c r="S287" s="93">
        <v>0</v>
      </c>
      <c r="T287" s="93">
        <v>35625170</v>
      </c>
      <c r="U287" s="93">
        <v>0</v>
      </c>
      <c r="V287" s="93">
        <v>35625170</v>
      </c>
      <c r="W287" s="93">
        <v>0</v>
      </c>
      <c r="X287" s="93">
        <v>35625170</v>
      </c>
      <c r="Y287" s="93">
        <v>35625170</v>
      </c>
      <c r="Z287" s="93">
        <v>35625170</v>
      </c>
      <c r="AA287" s="93">
        <v>35625170</v>
      </c>
    </row>
    <row r="288" spans="1:27" ht="15" customHeight="1" x14ac:dyDescent="0.25">
      <c r="A288" s="54" t="s">
        <v>222</v>
      </c>
      <c r="B288" s="55" t="s">
        <v>223</v>
      </c>
      <c r="C288" s="56" t="s">
        <v>171</v>
      </c>
      <c r="D288" s="54" t="s">
        <v>36</v>
      </c>
      <c r="E288" s="54" t="s">
        <v>484</v>
      </c>
      <c r="F288" s="54" t="s">
        <v>484</v>
      </c>
      <c r="G288" s="54" t="s">
        <v>484</v>
      </c>
      <c r="H288" s="54" t="s">
        <v>555</v>
      </c>
      <c r="I288" s="54" t="s">
        <v>506</v>
      </c>
      <c r="J288" s="54"/>
      <c r="K288" s="54"/>
      <c r="L288" s="54"/>
      <c r="M288" s="54" t="s">
        <v>37</v>
      </c>
      <c r="N288" s="94" t="s">
        <v>38</v>
      </c>
      <c r="O288" s="54" t="s">
        <v>39</v>
      </c>
      <c r="P288" s="55" t="s">
        <v>125</v>
      </c>
      <c r="Q288" s="93">
        <v>11110000</v>
      </c>
      <c r="R288" s="93">
        <v>0</v>
      </c>
      <c r="S288" s="93">
        <v>0</v>
      </c>
      <c r="T288" s="93">
        <v>11110000</v>
      </c>
      <c r="U288" s="93">
        <v>0</v>
      </c>
      <c r="V288" s="93">
        <v>5548106</v>
      </c>
      <c r="W288" s="93">
        <v>5561894</v>
      </c>
      <c r="X288" s="93">
        <v>5548106</v>
      </c>
      <c r="Y288" s="93">
        <v>5548106</v>
      </c>
      <c r="Z288" s="93">
        <v>5548106</v>
      </c>
      <c r="AA288" s="93">
        <v>5548106</v>
      </c>
    </row>
    <row r="289" spans="1:27" ht="15" customHeight="1" x14ac:dyDescent="0.25">
      <c r="A289" s="54" t="s">
        <v>222</v>
      </c>
      <c r="B289" s="55" t="s">
        <v>223</v>
      </c>
      <c r="C289" s="56" t="s">
        <v>172</v>
      </c>
      <c r="D289" s="54" t="s">
        <v>36</v>
      </c>
      <c r="E289" s="54" t="s">
        <v>484</v>
      </c>
      <c r="F289" s="54" t="s">
        <v>484</v>
      </c>
      <c r="G289" s="54" t="s">
        <v>484</v>
      </c>
      <c r="H289" s="54" t="s">
        <v>555</v>
      </c>
      <c r="I289" s="54" t="s">
        <v>560</v>
      </c>
      <c r="J289" s="54"/>
      <c r="K289" s="54"/>
      <c r="L289" s="54"/>
      <c r="M289" s="54" t="s">
        <v>37</v>
      </c>
      <c r="N289" s="94" t="s">
        <v>38</v>
      </c>
      <c r="O289" s="54" t="s">
        <v>39</v>
      </c>
      <c r="P289" s="55" t="s">
        <v>126</v>
      </c>
      <c r="Q289" s="93">
        <v>42708000</v>
      </c>
      <c r="R289" s="93">
        <v>0</v>
      </c>
      <c r="S289" s="93">
        <v>0</v>
      </c>
      <c r="T289" s="93">
        <v>42708000</v>
      </c>
      <c r="U289" s="93">
        <v>0</v>
      </c>
      <c r="V289" s="93">
        <v>0</v>
      </c>
      <c r="W289" s="93">
        <v>42708000</v>
      </c>
      <c r="X289" s="93">
        <v>0</v>
      </c>
      <c r="Y289" s="93">
        <v>0</v>
      </c>
      <c r="Z289" s="93">
        <v>0</v>
      </c>
      <c r="AA289" s="93">
        <v>0</v>
      </c>
    </row>
    <row r="290" spans="1:27" ht="15" customHeight="1" x14ac:dyDescent="0.25">
      <c r="A290" s="54" t="s">
        <v>222</v>
      </c>
      <c r="B290" s="55" t="s">
        <v>223</v>
      </c>
      <c r="C290" s="56" t="s">
        <v>173</v>
      </c>
      <c r="D290" s="54" t="s">
        <v>36</v>
      </c>
      <c r="E290" s="54" t="s">
        <v>484</v>
      </c>
      <c r="F290" s="54" t="s">
        <v>484</v>
      </c>
      <c r="G290" s="54" t="s">
        <v>484</v>
      </c>
      <c r="H290" s="54" t="s">
        <v>555</v>
      </c>
      <c r="I290" s="54" t="s">
        <v>561</v>
      </c>
      <c r="J290" s="54"/>
      <c r="K290" s="54"/>
      <c r="L290" s="54"/>
      <c r="M290" s="54" t="s">
        <v>37</v>
      </c>
      <c r="N290" s="94" t="s">
        <v>38</v>
      </c>
      <c r="O290" s="54" t="s">
        <v>39</v>
      </c>
      <c r="P290" s="55" t="s">
        <v>127</v>
      </c>
      <c r="Q290" s="93">
        <v>21624000</v>
      </c>
      <c r="R290" s="93">
        <v>0</v>
      </c>
      <c r="S290" s="93">
        <v>0</v>
      </c>
      <c r="T290" s="93">
        <v>21624000</v>
      </c>
      <c r="U290" s="93">
        <v>0</v>
      </c>
      <c r="V290" s="93">
        <v>8572840</v>
      </c>
      <c r="W290" s="93">
        <v>13051160</v>
      </c>
      <c r="X290" s="93">
        <v>8572840</v>
      </c>
      <c r="Y290" s="93">
        <v>8572840</v>
      </c>
      <c r="Z290" s="93">
        <v>8572840</v>
      </c>
      <c r="AA290" s="93">
        <v>8572840</v>
      </c>
    </row>
    <row r="291" spans="1:27" ht="15" customHeight="1" x14ac:dyDescent="0.25">
      <c r="A291" s="54" t="s">
        <v>222</v>
      </c>
      <c r="B291" s="55" t="s">
        <v>223</v>
      </c>
      <c r="C291" s="56" t="s">
        <v>174</v>
      </c>
      <c r="D291" s="54" t="s">
        <v>36</v>
      </c>
      <c r="E291" s="54" t="s">
        <v>484</v>
      </c>
      <c r="F291" s="54" t="s">
        <v>484</v>
      </c>
      <c r="G291" s="54" t="s">
        <v>42</v>
      </c>
      <c r="H291" s="54" t="s">
        <v>555</v>
      </c>
      <c r="I291" s="54"/>
      <c r="J291" s="54"/>
      <c r="K291" s="54"/>
      <c r="L291" s="54"/>
      <c r="M291" s="54" t="s">
        <v>37</v>
      </c>
      <c r="N291" s="94" t="s">
        <v>38</v>
      </c>
      <c r="O291" s="54" t="s">
        <v>39</v>
      </c>
      <c r="P291" s="55" t="s">
        <v>128</v>
      </c>
      <c r="Q291" s="93">
        <v>42946000</v>
      </c>
      <c r="R291" s="93">
        <v>0</v>
      </c>
      <c r="S291" s="93">
        <v>0</v>
      </c>
      <c r="T291" s="93">
        <v>42946000</v>
      </c>
      <c r="U291" s="93">
        <v>0</v>
      </c>
      <c r="V291" s="93">
        <v>20578300</v>
      </c>
      <c r="W291" s="93">
        <v>22367700</v>
      </c>
      <c r="X291" s="93">
        <v>20578300</v>
      </c>
      <c r="Y291" s="93">
        <v>20578300</v>
      </c>
      <c r="Z291" s="93">
        <v>20578300</v>
      </c>
      <c r="AA291" s="93">
        <v>20578300</v>
      </c>
    </row>
    <row r="292" spans="1:27" ht="15" customHeight="1" x14ac:dyDescent="0.25">
      <c r="A292" s="54" t="s">
        <v>222</v>
      </c>
      <c r="B292" s="55" t="s">
        <v>223</v>
      </c>
      <c r="C292" s="56" t="s">
        <v>175</v>
      </c>
      <c r="D292" s="54" t="s">
        <v>36</v>
      </c>
      <c r="E292" s="54" t="s">
        <v>484</v>
      </c>
      <c r="F292" s="54" t="s">
        <v>484</v>
      </c>
      <c r="G292" s="54" t="s">
        <v>42</v>
      </c>
      <c r="H292" s="54" t="s">
        <v>556</v>
      </c>
      <c r="I292" s="54"/>
      <c r="J292" s="54"/>
      <c r="K292" s="54"/>
      <c r="L292" s="54"/>
      <c r="M292" s="54" t="s">
        <v>37</v>
      </c>
      <c r="N292" s="94" t="s">
        <v>38</v>
      </c>
      <c r="O292" s="54" t="s">
        <v>39</v>
      </c>
      <c r="P292" s="55" t="s">
        <v>129</v>
      </c>
      <c r="Q292" s="93">
        <v>30447000</v>
      </c>
      <c r="R292" s="93">
        <v>0</v>
      </c>
      <c r="S292" s="93">
        <v>0</v>
      </c>
      <c r="T292" s="93">
        <v>30447000</v>
      </c>
      <c r="U292" s="93">
        <v>0</v>
      </c>
      <c r="V292" s="93">
        <v>16952900</v>
      </c>
      <c r="W292" s="93">
        <v>13494100</v>
      </c>
      <c r="X292" s="93">
        <v>16952900</v>
      </c>
      <c r="Y292" s="93">
        <v>16952900</v>
      </c>
      <c r="Z292" s="93">
        <v>16952900</v>
      </c>
      <c r="AA292" s="93">
        <v>16952900</v>
      </c>
    </row>
    <row r="293" spans="1:27" ht="15" customHeight="1" x14ac:dyDescent="0.25">
      <c r="A293" s="54" t="s">
        <v>222</v>
      </c>
      <c r="B293" s="55" t="s">
        <v>223</v>
      </c>
      <c r="C293" s="56" t="s">
        <v>176</v>
      </c>
      <c r="D293" s="54" t="s">
        <v>36</v>
      </c>
      <c r="E293" s="54" t="s">
        <v>484</v>
      </c>
      <c r="F293" s="54" t="s">
        <v>484</v>
      </c>
      <c r="G293" s="54" t="s">
        <v>42</v>
      </c>
      <c r="H293" s="54" t="s">
        <v>558</v>
      </c>
      <c r="I293" s="54"/>
      <c r="J293" s="54"/>
      <c r="K293" s="54"/>
      <c r="L293" s="54"/>
      <c r="M293" s="54" t="s">
        <v>37</v>
      </c>
      <c r="N293" s="94" t="s">
        <v>38</v>
      </c>
      <c r="O293" s="54" t="s">
        <v>39</v>
      </c>
      <c r="P293" s="55" t="s">
        <v>130</v>
      </c>
      <c r="Q293" s="93">
        <v>17066000</v>
      </c>
      <c r="R293" s="93">
        <v>0</v>
      </c>
      <c r="S293" s="93">
        <v>0</v>
      </c>
      <c r="T293" s="93">
        <v>17066000</v>
      </c>
      <c r="U293" s="93">
        <v>0</v>
      </c>
      <c r="V293" s="93">
        <v>10056400</v>
      </c>
      <c r="W293" s="93">
        <v>7009600</v>
      </c>
      <c r="X293" s="93">
        <v>10056400</v>
      </c>
      <c r="Y293" s="93">
        <v>10056400</v>
      </c>
      <c r="Z293" s="93">
        <v>10056400</v>
      </c>
      <c r="AA293" s="93">
        <v>10056400</v>
      </c>
    </row>
    <row r="294" spans="1:27" ht="15" customHeight="1" x14ac:dyDescent="0.25">
      <c r="A294" s="54" t="s">
        <v>222</v>
      </c>
      <c r="B294" s="55" t="s">
        <v>223</v>
      </c>
      <c r="C294" s="56" t="s">
        <v>177</v>
      </c>
      <c r="D294" s="54" t="s">
        <v>36</v>
      </c>
      <c r="E294" s="54" t="s">
        <v>484</v>
      </c>
      <c r="F294" s="54" t="s">
        <v>484</v>
      </c>
      <c r="G294" s="54" t="s">
        <v>42</v>
      </c>
      <c r="H294" s="54" t="s">
        <v>559</v>
      </c>
      <c r="I294" s="54"/>
      <c r="J294" s="54"/>
      <c r="K294" s="54"/>
      <c r="L294" s="54"/>
      <c r="M294" s="54" t="s">
        <v>37</v>
      </c>
      <c r="N294" s="94" t="s">
        <v>38</v>
      </c>
      <c r="O294" s="54" t="s">
        <v>39</v>
      </c>
      <c r="P294" s="55" t="s">
        <v>131</v>
      </c>
      <c r="Q294" s="93">
        <v>4910000</v>
      </c>
      <c r="R294" s="93">
        <v>0</v>
      </c>
      <c r="S294" s="93">
        <v>0</v>
      </c>
      <c r="T294" s="93">
        <v>4910000</v>
      </c>
      <c r="U294" s="93">
        <v>0</v>
      </c>
      <c r="V294" s="93">
        <v>2528100</v>
      </c>
      <c r="W294" s="93">
        <v>2381900</v>
      </c>
      <c r="X294" s="93">
        <v>2528100</v>
      </c>
      <c r="Y294" s="93">
        <v>2528100</v>
      </c>
      <c r="Z294" s="93">
        <v>2528100</v>
      </c>
      <c r="AA294" s="93">
        <v>2528100</v>
      </c>
    </row>
    <row r="295" spans="1:27" ht="15" customHeight="1" x14ac:dyDescent="0.25">
      <c r="A295" s="54" t="s">
        <v>222</v>
      </c>
      <c r="B295" s="55" t="s">
        <v>223</v>
      </c>
      <c r="C295" s="56" t="s">
        <v>178</v>
      </c>
      <c r="D295" s="54" t="s">
        <v>36</v>
      </c>
      <c r="E295" s="54" t="s">
        <v>484</v>
      </c>
      <c r="F295" s="54" t="s">
        <v>484</v>
      </c>
      <c r="G295" s="54" t="s">
        <v>42</v>
      </c>
      <c r="H295" s="54" t="s">
        <v>496</v>
      </c>
      <c r="I295" s="54"/>
      <c r="J295" s="54"/>
      <c r="K295" s="54"/>
      <c r="L295" s="54"/>
      <c r="M295" s="54" t="s">
        <v>37</v>
      </c>
      <c r="N295" s="94" t="s">
        <v>38</v>
      </c>
      <c r="O295" s="54" t="s">
        <v>39</v>
      </c>
      <c r="P295" s="55" t="s">
        <v>132</v>
      </c>
      <c r="Q295" s="93">
        <v>12803000</v>
      </c>
      <c r="R295" s="93">
        <v>0</v>
      </c>
      <c r="S295" s="93">
        <v>0</v>
      </c>
      <c r="T295" s="93">
        <v>12803000</v>
      </c>
      <c r="U295" s="93">
        <v>0</v>
      </c>
      <c r="V295" s="93">
        <v>7543600</v>
      </c>
      <c r="W295" s="93">
        <v>5259400</v>
      </c>
      <c r="X295" s="93">
        <v>7543600</v>
      </c>
      <c r="Y295" s="93">
        <v>7543600</v>
      </c>
      <c r="Z295" s="93">
        <v>7543600</v>
      </c>
      <c r="AA295" s="93">
        <v>7543600</v>
      </c>
    </row>
    <row r="296" spans="1:27" ht="15" customHeight="1" x14ac:dyDescent="0.25">
      <c r="A296" s="54" t="s">
        <v>222</v>
      </c>
      <c r="B296" s="55" t="s">
        <v>223</v>
      </c>
      <c r="C296" s="56" t="s">
        <v>179</v>
      </c>
      <c r="D296" s="54" t="s">
        <v>36</v>
      </c>
      <c r="E296" s="54" t="s">
        <v>484</v>
      </c>
      <c r="F296" s="54" t="s">
        <v>484</v>
      </c>
      <c r="G296" s="54" t="s">
        <v>42</v>
      </c>
      <c r="H296" s="54" t="s">
        <v>506</v>
      </c>
      <c r="I296" s="54"/>
      <c r="J296" s="54"/>
      <c r="K296" s="54"/>
      <c r="L296" s="54"/>
      <c r="M296" s="54" t="s">
        <v>37</v>
      </c>
      <c r="N296" s="94" t="s">
        <v>38</v>
      </c>
      <c r="O296" s="54" t="s">
        <v>39</v>
      </c>
      <c r="P296" s="55" t="s">
        <v>133</v>
      </c>
      <c r="Q296" s="93">
        <v>8537000</v>
      </c>
      <c r="R296" s="93">
        <v>0</v>
      </c>
      <c r="S296" s="93">
        <v>0</v>
      </c>
      <c r="T296" s="93">
        <v>8537000</v>
      </c>
      <c r="U296" s="93">
        <v>0</v>
      </c>
      <c r="V296" s="93">
        <v>5030100</v>
      </c>
      <c r="W296" s="93">
        <v>3506900</v>
      </c>
      <c r="X296" s="93">
        <v>5030100</v>
      </c>
      <c r="Y296" s="93">
        <v>5030100</v>
      </c>
      <c r="Z296" s="93">
        <v>5030100</v>
      </c>
      <c r="AA296" s="93">
        <v>5030100</v>
      </c>
    </row>
    <row r="297" spans="1:27" ht="15" customHeight="1" x14ac:dyDescent="0.25">
      <c r="A297" s="54" t="s">
        <v>222</v>
      </c>
      <c r="B297" s="55" t="s">
        <v>223</v>
      </c>
      <c r="C297" s="56" t="s">
        <v>180</v>
      </c>
      <c r="D297" s="54" t="s">
        <v>36</v>
      </c>
      <c r="E297" s="54" t="s">
        <v>484</v>
      </c>
      <c r="F297" s="54" t="s">
        <v>484</v>
      </c>
      <c r="G297" s="54" t="s">
        <v>552</v>
      </c>
      <c r="H297" s="54" t="s">
        <v>555</v>
      </c>
      <c r="I297" s="54" t="s">
        <v>555</v>
      </c>
      <c r="J297" s="54"/>
      <c r="K297" s="54"/>
      <c r="L297" s="54"/>
      <c r="M297" s="54" t="s">
        <v>37</v>
      </c>
      <c r="N297" s="94" t="s">
        <v>38</v>
      </c>
      <c r="O297" s="54" t="s">
        <v>39</v>
      </c>
      <c r="P297" s="55" t="s">
        <v>134</v>
      </c>
      <c r="Q297" s="93">
        <v>14433930</v>
      </c>
      <c r="R297" s="93">
        <v>0</v>
      </c>
      <c r="S297" s="93">
        <v>0</v>
      </c>
      <c r="T297" s="93">
        <v>14433930</v>
      </c>
      <c r="U297" s="93">
        <v>0</v>
      </c>
      <c r="V297" s="93">
        <v>8821556</v>
      </c>
      <c r="W297" s="93">
        <v>5612374</v>
      </c>
      <c r="X297" s="93">
        <v>8821556</v>
      </c>
      <c r="Y297" s="93">
        <v>8821556</v>
      </c>
      <c r="Z297" s="93">
        <v>8821556</v>
      </c>
      <c r="AA297" s="93">
        <v>8821556</v>
      </c>
    </row>
    <row r="298" spans="1:27" ht="15" customHeight="1" x14ac:dyDescent="0.25">
      <c r="A298" s="54" t="s">
        <v>222</v>
      </c>
      <c r="B298" s="55" t="s">
        <v>223</v>
      </c>
      <c r="C298" s="56" t="s">
        <v>182</v>
      </c>
      <c r="D298" s="54" t="s">
        <v>36</v>
      </c>
      <c r="E298" s="54" t="s">
        <v>484</v>
      </c>
      <c r="F298" s="54" t="s">
        <v>484</v>
      </c>
      <c r="G298" s="54" t="s">
        <v>552</v>
      </c>
      <c r="H298" s="54" t="s">
        <v>555</v>
      </c>
      <c r="I298" s="54" t="s">
        <v>485</v>
      </c>
      <c r="J298" s="54"/>
      <c r="K298" s="54"/>
      <c r="L298" s="54"/>
      <c r="M298" s="54" t="s">
        <v>37</v>
      </c>
      <c r="N298" s="94" t="s">
        <v>38</v>
      </c>
      <c r="O298" s="54" t="s">
        <v>39</v>
      </c>
      <c r="P298" s="55" t="s">
        <v>136</v>
      </c>
      <c r="Q298" s="93">
        <v>1047060</v>
      </c>
      <c r="R298" s="93">
        <v>0</v>
      </c>
      <c r="S298" s="93">
        <v>0</v>
      </c>
      <c r="T298" s="93">
        <v>1047060</v>
      </c>
      <c r="U298" s="93">
        <v>0</v>
      </c>
      <c r="V298" s="93">
        <v>708802</v>
      </c>
      <c r="W298" s="93">
        <v>338258</v>
      </c>
      <c r="X298" s="93">
        <v>708802</v>
      </c>
      <c r="Y298" s="93">
        <v>708802</v>
      </c>
      <c r="Z298" s="93">
        <v>708802</v>
      </c>
      <c r="AA298" s="93">
        <v>708802</v>
      </c>
    </row>
    <row r="299" spans="1:27" ht="15" customHeight="1" x14ac:dyDescent="0.25">
      <c r="A299" s="54" t="s">
        <v>222</v>
      </c>
      <c r="B299" s="55" t="s">
        <v>223</v>
      </c>
      <c r="C299" s="56" t="s">
        <v>183</v>
      </c>
      <c r="D299" s="54" t="s">
        <v>36</v>
      </c>
      <c r="E299" s="54" t="s">
        <v>484</v>
      </c>
      <c r="F299" s="54" t="s">
        <v>484</v>
      </c>
      <c r="G299" s="54" t="s">
        <v>552</v>
      </c>
      <c r="H299" s="54" t="s">
        <v>556</v>
      </c>
      <c r="I299" s="54"/>
      <c r="J299" s="54"/>
      <c r="K299" s="54"/>
      <c r="L299" s="54"/>
      <c r="M299" s="54" t="s">
        <v>37</v>
      </c>
      <c r="N299" s="94" t="s">
        <v>38</v>
      </c>
      <c r="O299" s="54" t="s">
        <v>39</v>
      </c>
      <c r="P299" s="55" t="s">
        <v>137</v>
      </c>
      <c r="Q299" s="93">
        <v>5222070</v>
      </c>
      <c r="R299" s="93">
        <v>14192802</v>
      </c>
      <c r="S299" s="93">
        <v>0</v>
      </c>
      <c r="T299" s="93">
        <v>19414872</v>
      </c>
      <c r="U299" s="93">
        <v>0</v>
      </c>
      <c r="V299" s="93">
        <v>14129802</v>
      </c>
      <c r="W299" s="93">
        <v>5285070</v>
      </c>
      <c r="X299" s="93">
        <v>14129802</v>
      </c>
      <c r="Y299" s="93">
        <v>14129802</v>
      </c>
      <c r="Z299" s="93">
        <v>14129802</v>
      </c>
      <c r="AA299" s="93">
        <v>14129802</v>
      </c>
    </row>
    <row r="300" spans="1:27" ht="15" customHeight="1" x14ac:dyDescent="0.25">
      <c r="A300" s="54" t="s">
        <v>222</v>
      </c>
      <c r="B300" s="55" t="s">
        <v>223</v>
      </c>
      <c r="C300" s="56" t="s">
        <v>186</v>
      </c>
      <c r="D300" s="54" t="s">
        <v>36</v>
      </c>
      <c r="E300" s="54" t="s">
        <v>42</v>
      </c>
      <c r="F300" s="54" t="s">
        <v>42</v>
      </c>
      <c r="G300" s="54" t="s">
        <v>484</v>
      </c>
      <c r="H300" s="54" t="s">
        <v>485</v>
      </c>
      <c r="I300" s="54" t="s">
        <v>485</v>
      </c>
      <c r="J300" s="54"/>
      <c r="K300" s="54"/>
      <c r="L300" s="54"/>
      <c r="M300" s="54" t="s">
        <v>37</v>
      </c>
      <c r="N300" s="94" t="s">
        <v>38</v>
      </c>
      <c r="O300" s="54" t="s">
        <v>39</v>
      </c>
      <c r="P300" s="55" t="s">
        <v>140</v>
      </c>
      <c r="Q300" s="93">
        <v>0</v>
      </c>
      <c r="R300" s="93">
        <v>900000</v>
      </c>
      <c r="S300" s="93">
        <v>0</v>
      </c>
      <c r="T300" s="93">
        <v>900000</v>
      </c>
      <c r="U300" s="93">
        <v>0</v>
      </c>
      <c r="V300" s="93">
        <v>0</v>
      </c>
      <c r="W300" s="93">
        <v>900000</v>
      </c>
      <c r="X300" s="93">
        <v>0</v>
      </c>
      <c r="Y300" s="93">
        <v>0</v>
      </c>
      <c r="Z300" s="93">
        <v>0</v>
      </c>
      <c r="AA300" s="93">
        <v>0</v>
      </c>
    </row>
    <row r="301" spans="1:27" ht="15" customHeight="1" x14ac:dyDescent="0.25">
      <c r="A301" s="54" t="s">
        <v>222</v>
      </c>
      <c r="B301" s="55" t="s">
        <v>223</v>
      </c>
      <c r="C301" s="56" t="s">
        <v>187</v>
      </c>
      <c r="D301" s="54" t="s">
        <v>36</v>
      </c>
      <c r="E301" s="54" t="s">
        <v>42</v>
      </c>
      <c r="F301" s="54" t="s">
        <v>42</v>
      </c>
      <c r="G301" s="54" t="s">
        <v>42</v>
      </c>
      <c r="H301" s="54" t="s">
        <v>496</v>
      </c>
      <c r="I301" s="54" t="s">
        <v>558</v>
      </c>
      <c r="J301" s="54"/>
      <c r="K301" s="54"/>
      <c r="L301" s="54"/>
      <c r="M301" s="54" t="s">
        <v>37</v>
      </c>
      <c r="N301" s="94" t="s">
        <v>38</v>
      </c>
      <c r="O301" s="54" t="s">
        <v>39</v>
      </c>
      <c r="P301" s="55" t="s">
        <v>141</v>
      </c>
      <c r="Q301" s="93">
        <v>0</v>
      </c>
      <c r="R301" s="93">
        <v>78400</v>
      </c>
      <c r="S301" s="93">
        <v>0</v>
      </c>
      <c r="T301" s="93">
        <v>78400</v>
      </c>
      <c r="U301" s="93">
        <v>0</v>
      </c>
      <c r="V301" s="93">
        <v>78400</v>
      </c>
      <c r="W301" s="93">
        <v>0</v>
      </c>
      <c r="X301" s="93">
        <v>78400</v>
      </c>
      <c r="Y301" s="93">
        <v>78400</v>
      </c>
      <c r="Z301" s="93">
        <v>78400</v>
      </c>
      <c r="AA301" s="93">
        <v>78400</v>
      </c>
    </row>
    <row r="302" spans="1:27" ht="15" customHeight="1" x14ac:dyDescent="0.25">
      <c r="A302" s="54" t="s">
        <v>222</v>
      </c>
      <c r="B302" s="55" t="s">
        <v>223</v>
      </c>
      <c r="C302" s="56" t="s">
        <v>188</v>
      </c>
      <c r="D302" s="54" t="s">
        <v>36</v>
      </c>
      <c r="E302" s="54" t="s">
        <v>42</v>
      </c>
      <c r="F302" s="54" t="s">
        <v>42</v>
      </c>
      <c r="G302" s="54" t="s">
        <v>42</v>
      </c>
      <c r="H302" s="54" t="s">
        <v>496</v>
      </c>
      <c r="I302" s="54" t="s">
        <v>560</v>
      </c>
      <c r="J302" s="54"/>
      <c r="K302" s="54"/>
      <c r="L302" s="54"/>
      <c r="M302" s="54" t="s">
        <v>37</v>
      </c>
      <c r="N302" s="94" t="s">
        <v>38</v>
      </c>
      <c r="O302" s="54" t="s">
        <v>39</v>
      </c>
      <c r="P302" s="55" t="s">
        <v>142</v>
      </c>
      <c r="Q302" s="93">
        <v>31000000</v>
      </c>
      <c r="R302" s="93">
        <v>0</v>
      </c>
      <c r="S302" s="93">
        <v>0</v>
      </c>
      <c r="T302" s="93">
        <v>31000000</v>
      </c>
      <c r="U302" s="93">
        <v>0</v>
      </c>
      <c r="V302" s="93">
        <v>31000000</v>
      </c>
      <c r="W302" s="93">
        <v>0</v>
      </c>
      <c r="X302" s="93">
        <v>31000000</v>
      </c>
      <c r="Y302" s="93">
        <v>11869805</v>
      </c>
      <c r="Z302" s="93">
        <v>11869805</v>
      </c>
      <c r="AA302" s="93">
        <v>11869805</v>
      </c>
    </row>
    <row r="303" spans="1:27" ht="15" customHeight="1" x14ac:dyDescent="0.25">
      <c r="A303" s="54" t="s">
        <v>222</v>
      </c>
      <c r="B303" s="55" t="s">
        <v>223</v>
      </c>
      <c r="C303" s="56" t="s">
        <v>191</v>
      </c>
      <c r="D303" s="54" t="s">
        <v>36</v>
      </c>
      <c r="E303" s="54" t="s">
        <v>42</v>
      </c>
      <c r="F303" s="54" t="s">
        <v>42</v>
      </c>
      <c r="G303" s="54" t="s">
        <v>42</v>
      </c>
      <c r="H303" s="54" t="s">
        <v>491</v>
      </c>
      <c r="I303" s="54" t="s">
        <v>558</v>
      </c>
      <c r="J303" s="54"/>
      <c r="K303" s="54"/>
      <c r="L303" s="54"/>
      <c r="M303" s="54" t="s">
        <v>37</v>
      </c>
      <c r="N303" s="94" t="s">
        <v>38</v>
      </c>
      <c r="O303" s="54" t="s">
        <v>39</v>
      </c>
      <c r="P303" s="55" t="s">
        <v>146</v>
      </c>
      <c r="Q303" s="93">
        <v>2200000</v>
      </c>
      <c r="R303" s="93">
        <v>0</v>
      </c>
      <c r="S303" s="93">
        <v>0</v>
      </c>
      <c r="T303" s="93">
        <v>2200000</v>
      </c>
      <c r="U303" s="93">
        <v>0</v>
      </c>
      <c r="V303" s="93">
        <v>2200000</v>
      </c>
      <c r="W303" s="93">
        <v>0</v>
      </c>
      <c r="X303" s="93">
        <v>2200000</v>
      </c>
      <c r="Y303" s="93">
        <v>1187226</v>
      </c>
      <c r="Z303" s="93">
        <v>1187226</v>
      </c>
      <c r="AA303" s="93">
        <v>1187226</v>
      </c>
    </row>
    <row r="304" spans="1:27" ht="15" customHeight="1" x14ac:dyDescent="0.25">
      <c r="A304" s="54" t="s">
        <v>222</v>
      </c>
      <c r="B304" s="55" t="s">
        <v>223</v>
      </c>
      <c r="C304" s="56" t="s">
        <v>192</v>
      </c>
      <c r="D304" s="54" t="s">
        <v>36</v>
      </c>
      <c r="E304" s="54" t="s">
        <v>42</v>
      </c>
      <c r="F304" s="54" t="s">
        <v>42</v>
      </c>
      <c r="G304" s="54" t="s">
        <v>42</v>
      </c>
      <c r="H304" s="54" t="s">
        <v>560</v>
      </c>
      <c r="I304" s="54" t="s">
        <v>558</v>
      </c>
      <c r="J304" s="54"/>
      <c r="K304" s="54"/>
      <c r="L304" s="54"/>
      <c r="M304" s="54" t="s">
        <v>37</v>
      </c>
      <c r="N304" s="94" t="s">
        <v>38</v>
      </c>
      <c r="O304" s="54" t="s">
        <v>39</v>
      </c>
      <c r="P304" s="55" t="s">
        <v>147</v>
      </c>
      <c r="Q304" s="93">
        <v>200000</v>
      </c>
      <c r="R304" s="93">
        <v>0</v>
      </c>
      <c r="S304" s="93">
        <v>0</v>
      </c>
      <c r="T304" s="93">
        <v>200000</v>
      </c>
      <c r="U304" s="93">
        <v>0</v>
      </c>
      <c r="V304" s="93">
        <v>200000</v>
      </c>
      <c r="W304" s="93">
        <v>0</v>
      </c>
      <c r="X304" s="93">
        <v>200000</v>
      </c>
      <c r="Y304" s="93">
        <v>143602</v>
      </c>
      <c r="Z304" s="93">
        <v>143602</v>
      </c>
      <c r="AA304" s="93">
        <v>143602</v>
      </c>
    </row>
    <row r="305" spans="1:27" ht="15" customHeight="1" x14ac:dyDescent="0.25">
      <c r="A305" s="54" t="s">
        <v>222</v>
      </c>
      <c r="B305" s="55" t="s">
        <v>223</v>
      </c>
      <c r="C305" s="56" t="s">
        <v>193</v>
      </c>
      <c r="D305" s="54" t="s">
        <v>36</v>
      </c>
      <c r="E305" s="54" t="s">
        <v>42</v>
      </c>
      <c r="F305" s="54" t="s">
        <v>42</v>
      </c>
      <c r="G305" s="54" t="s">
        <v>42</v>
      </c>
      <c r="H305" s="54" t="s">
        <v>561</v>
      </c>
      <c r="I305" s="54"/>
      <c r="J305" s="54"/>
      <c r="K305" s="54"/>
      <c r="L305" s="54"/>
      <c r="M305" s="54" t="s">
        <v>37</v>
      </c>
      <c r="N305" s="94" t="s">
        <v>38</v>
      </c>
      <c r="O305" s="54" t="s">
        <v>39</v>
      </c>
      <c r="P305" s="55" t="s">
        <v>148</v>
      </c>
      <c r="Q305" s="93">
        <v>0</v>
      </c>
      <c r="R305" s="93">
        <v>645800</v>
      </c>
      <c r="S305" s="93">
        <v>0</v>
      </c>
      <c r="T305" s="93">
        <v>645800</v>
      </c>
      <c r="U305" s="93">
        <v>0</v>
      </c>
      <c r="V305" s="93">
        <v>645800</v>
      </c>
      <c r="W305" s="93">
        <v>0</v>
      </c>
      <c r="X305" s="93">
        <v>645800</v>
      </c>
      <c r="Y305" s="93">
        <v>645800</v>
      </c>
      <c r="Z305" s="93">
        <v>645800</v>
      </c>
      <c r="AA305" s="93">
        <v>645800</v>
      </c>
    </row>
    <row r="306" spans="1:27" ht="15" customHeight="1" x14ac:dyDescent="0.25">
      <c r="A306" s="54" t="s">
        <v>222</v>
      </c>
      <c r="B306" s="55" t="s">
        <v>223</v>
      </c>
      <c r="C306" s="56" t="s">
        <v>196</v>
      </c>
      <c r="D306" s="54" t="s">
        <v>36</v>
      </c>
      <c r="E306" s="54" t="s">
        <v>557</v>
      </c>
      <c r="F306" s="54" t="s">
        <v>484</v>
      </c>
      <c r="G306" s="54" t="s">
        <v>42</v>
      </c>
      <c r="H306" s="54" t="s">
        <v>555</v>
      </c>
      <c r="I306" s="54"/>
      <c r="J306" s="54"/>
      <c r="K306" s="54"/>
      <c r="L306" s="54"/>
      <c r="M306" s="54" t="s">
        <v>37</v>
      </c>
      <c r="N306" s="94" t="s">
        <v>38</v>
      </c>
      <c r="O306" s="54" t="s">
        <v>39</v>
      </c>
      <c r="P306" s="55" t="s">
        <v>151</v>
      </c>
      <c r="Q306" s="93">
        <v>0</v>
      </c>
      <c r="R306" s="93">
        <v>5875819</v>
      </c>
      <c r="S306" s="93">
        <v>0</v>
      </c>
      <c r="T306" s="93">
        <v>5875819</v>
      </c>
      <c r="U306" s="93">
        <v>0</v>
      </c>
      <c r="V306" s="93">
        <v>5875819</v>
      </c>
      <c r="W306" s="93">
        <v>0</v>
      </c>
      <c r="X306" s="93">
        <v>5875819</v>
      </c>
      <c r="Y306" s="93">
        <v>5875819</v>
      </c>
      <c r="Z306" s="93">
        <v>5875819</v>
      </c>
      <c r="AA306" s="93">
        <v>5875819</v>
      </c>
    </row>
    <row r="307" spans="1:27" ht="15" customHeight="1" x14ac:dyDescent="0.25">
      <c r="A307" s="54" t="s">
        <v>222</v>
      </c>
      <c r="B307" s="55" t="s">
        <v>223</v>
      </c>
      <c r="C307" s="56" t="s">
        <v>197</v>
      </c>
      <c r="D307" s="54" t="s">
        <v>36</v>
      </c>
      <c r="E307" s="54" t="s">
        <v>557</v>
      </c>
      <c r="F307" s="54" t="s">
        <v>484</v>
      </c>
      <c r="G307" s="54" t="s">
        <v>42</v>
      </c>
      <c r="H307" s="54" t="s">
        <v>485</v>
      </c>
      <c r="I307" s="54"/>
      <c r="J307" s="54"/>
      <c r="K307" s="54"/>
      <c r="L307" s="54"/>
      <c r="M307" s="54" t="s">
        <v>48</v>
      </c>
      <c r="N307" s="94" t="s">
        <v>49</v>
      </c>
      <c r="O307" s="54" t="s">
        <v>39</v>
      </c>
      <c r="P307" s="55" t="s">
        <v>152</v>
      </c>
      <c r="Q307" s="93">
        <v>1230000</v>
      </c>
      <c r="R307" s="93">
        <v>0</v>
      </c>
      <c r="S307" s="93">
        <v>0</v>
      </c>
      <c r="T307" s="93">
        <v>1230000</v>
      </c>
      <c r="U307" s="93">
        <v>0</v>
      </c>
      <c r="V307" s="93">
        <v>1230000</v>
      </c>
      <c r="W307" s="93">
        <v>0</v>
      </c>
      <c r="X307" s="93">
        <v>1230000</v>
      </c>
      <c r="Y307" s="93">
        <v>525000</v>
      </c>
      <c r="Z307" s="93">
        <v>525000</v>
      </c>
      <c r="AA307" s="93">
        <v>525000</v>
      </c>
    </row>
    <row r="308" spans="1:27" ht="15" customHeight="1" x14ac:dyDescent="0.25">
      <c r="A308" s="54" t="s">
        <v>222</v>
      </c>
      <c r="B308" s="55" t="s">
        <v>223</v>
      </c>
      <c r="C308" s="56" t="s">
        <v>199</v>
      </c>
      <c r="D308" s="54" t="s">
        <v>61</v>
      </c>
      <c r="E308" s="54" t="s">
        <v>74</v>
      </c>
      <c r="F308" s="54" t="s">
        <v>63</v>
      </c>
      <c r="G308" s="54" t="s">
        <v>71</v>
      </c>
      <c r="H308" s="54" t="s">
        <v>153</v>
      </c>
      <c r="I308" s="54" t="s">
        <v>156</v>
      </c>
      <c r="J308" s="54" t="s">
        <v>42</v>
      </c>
      <c r="K308" s="54"/>
      <c r="L308" s="54"/>
      <c r="M308" s="54" t="s">
        <v>37</v>
      </c>
      <c r="N308" s="94" t="s">
        <v>38</v>
      </c>
      <c r="O308" s="54" t="s">
        <v>39</v>
      </c>
      <c r="P308" s="55" t="s">
        <v>157</v>
      </c>
      <c r="Q308" s="93">
        <v>0</v>
      </c>
      <c r="R308" s="93">
        <v>125354400</v>
      </c>
      <c r="S308" s="93">
        <v>0</v>
      </c>
      <c r="T308" s="93">
        <v>125354400</v>
      </c>
      <c r="U308" s="93">
        <v>0</v>
      </c>
      <c r="V308" s="93">
        <v>125354400</v>
      </c>
      <c r="W308" s="93">
        <v>0</v>
      </c>
      <c r="X308" s="93">
        <v>122545701</v>
      </c>
      <c r="Y308" s="93">
        <v>33103379</v>
      </c>
      <c r="Z308" s="93">
        <v>33103379</v>
      </c>
      <c r="AA308" s="93">
        <v>33103379</v>
      </c>
    </row>
    <row r="309" spans="1:27" ht="15" customHeight="1" x14ac:dyDescent="0.25">
      <c r="A309" s="54" t="s">
        <v>222</v>
      </c>
      <c r="B309" s="55" t="s">
        <v>223</v>
      </c>
      <c r="C309" s="56" t="s">
        <v>199</v>
      </c>
      <c r="D309" s="54" t="s">
        <v>61</v>
      </c>
      <c r="E309" s="54" t="s">
        <v>74</v>
      </c>
      <c r="F309" s="54" t="s">
        <v>63</v>
      </c>
      <c r="G309" s="54" t="s">
        <v>71</v>
      </c>
      <c r="H309" s="54" t="s">
        <v>153</v>
      </c>
      <c r="I309" s="54" t="s">
        <v>156</v>
      </c>
      <c r="J309" s="54" t="s">
        <v>42</v>
      </c>
      <c r="K309" s="54"/>
      <c r="L309" s="54"/>
      <c r="M309" s="54" t="s">
        <v>37</v>
      </c>
      <c r="N309" s="94" t="s">
        <v>76</v>
      </c>
      <c r="O309" s="54" t="s">
        <v>39</v>
      </c>
      <c r="P309" s="55" t="s">
        <v>157</v>
      </c>
      <c r="Q309" s="93">
        <v>0</v>
      </c>
      <c r="R309" s="93">
        <v>10554302</v>
      </c>
      <c r="S309" s="93">
        <v>0</v>
      </c>
      <c r="T309" s="93">
        <v>10554302</v>
      </c>
      <c r="U309" s="93">
        <v>0</v>
      </c>
      <c r="V309" s="93">
        <v>10554302</v>
      </c>
      <c r="W309" s="93">
        <v>0</v>
      </c>
      <c r="X309" s="93">
        <v>199743</v>
      </c>
      <c r="Y309" s="93">
        <v>199743</v>
      </c>
      <c r="Z309" s="93">
        <v>199743</v>
      </c>
      <c r="AA309" s="93">
        <v>199743</v>
      </c>
    </row>
    <row r="310" spans="1:27" ht="15" customHeight="1" x14ac:dyDescent="0.25">
      <c r="A310" s="54" t="s">
        <v>222</v>
      </c>
      <c r="B310" s="55" t="s">
        <v>223</v>
      </c>
      <c r="C310" s="56" t="s">
        <v>200</v>
      </c>
      <c r="D310" s="54" t="s">
        <v>61</v>
      </c>
      <c r="E310" s="54" t="s">
        <v>74</v>
      </c>
      <c r="F310" s="54" t="s">
        <v>63</v>
      </c>
      <c r="G310" s="54" t="s">
        <v>71</v>
      </c>
      <c r="H310" s="54" t="s">
        <v>153</v>
      </c>
      <c r="I310" s="54" t="s">
        <v>158</v>
      </c>
      <c r="J310" s="54" t="s">
        <v>42</v>
      </c>
      <c r="K310" s="54"/>
      <c r="L310" s="54"/>
      <c r="M310" s="54" t="s">
        <v>48</v>
      </c>
      <c r="N310" s="94" t="s">
        <v>49</v>
      </c>
      <c r="O310" s="54" t="s">
        <v>39</v>
      </c>
      <c r="P310" s="55" t="s">
        <v>159</v>
      </c>
      <c r="Q310" s="93">
        <v>0</v>
      </c>
      <c r="R310" s="93">
        <v>4000000</v>
      </c>
      <c r="S310" s="93">
        <v>0</v>
      </c>
      <c r="T310" s="93">
        <v>4000000</v>
      </c>
      <c r="U310" s="93">
        <v>0</v>
      </c>
      <c r="V310" s="93">
        <v>4000000</v>
      </c>
      <c r="W310" s="93">
        <v>0</v>
      </c>
      <c r="X310" s="93">
        <v>735247</v>
      </c>
      <c r="Y310" s="93">
        <v>735247</v>
      </c>
      <c r="Z310" s="93">
        <v>735247</v>
      </c>
      <c r="AA310" s="93">
        <v>735247</v>
      </c>
    </row>
    <row r="311" spans="1:27" ht="15" customHeight="1" x14ac:dyDescent="0.25">
      <c r="A311" s="54" t="s">
        <v>222</v>
      </c>
      <c r="B311" s="55" t="s">
        <v>223</v>
      </c>
      <c r="C311" s="56" t="s">
        <v>201</v>
      </c>
      <c r="D311" s="54" t="s">
        <v>61</v>
      </c>
      <c r="E311" s="54" t="s">
        <v>82</v>
      </c>
      <c r="F311" s="54" t="s">
        <v>63</v>
      </c>
      <c r="G311" s="54" t="s">
        <v>83</v>
      </c>
      <c r="H311" s="54" t="s">
        <v>153</v>
      </c>
      <c r="I311" s="54" t="s">
        <v>160</v>
      </c>
      <c r="J311" s="54" t="s">
        <v>42</v>
      </c>
      <c r="K311" s="54"/>
      <c r="L311" s="54"/>
      <c r="M311" s="54" t="s">
        <v>48</v>
      </c>
      <c r="N311" s="94" t="s">
        <v>49</v>
      </c>
      <c r="O311" s="54" t="s">
        <v>39</v>
      </c>
      <c r="P311" s="55" t="s">
        <v>161</v>
      </c>
      <c r="Q311" s="93">
        <v>0</v>
      </c>
      <c r="R311" s="93">
        <v>24269760</v>
      </c>
      <c r="S311" s="93">
        <v>0</v>
      </c>
      <c r="T311" s="93">
        <v>24269760</v>
      </c>
      <c r="U311" s="93">
        <v>0</v>
      </c>
      <c r="V311" s="93">
        <v>24269760</v>
      </c>
      <c r="W311" s="93">
        <v>0</v>
      </c>
      <c r="X311" s="93">
        <v>24269760</v>
      </c>
      <c r="Y311" s="93">
        <v>3438216</v>
      </c>
      <c r="Z311" s="93">
        <v>3438216</v>
      </c>
      <c r="AA311" s="93">
        <v>3438216</v>
      </c>
    </row>
    <row r="312" spans="1:27" ht="15" customHeight="1" x14ac:dyDescent="0.25">
      <c r="A312" s="54" t="s">
        <v>222</v>
      </c>
      <c r="B312" s="55" t="s">
        <v>223</v>
      </c>
      <c r="C312" s="56" t="s">
        <v>202</v>
      </c>
      <c r="D312" s="54" t="s">
        <v>61</v>
      </c>
      <c r="E312" s="54" t="s">
        <v>82</v>
      </c>
      <c r="F312" s="54" t="s">
        <v>63</v>
      </c>
      <c r="G312" s="54" t="s">
        <v>86</v>
      </c>
      <c r="H312" s="54" t="s">
        <v>153</v>
      </c>
      <c r="I312" s="54" t="s">
        <v>162</v>
      </c>
      <c r="J312" s="54" t="s">
        <v>42</v>
      </c>
      <c r="K312" s="54"/>
      <c r="L312" s="54"/>
      <c r="M312" s="54" t="s">
        <v>37</v>
      </c>
      <c r="N312" s="94" t="s">
        <v>38</v>
      </c>
      <c r="O312" s="54" t="s">
        <v>39</v>
      </c>
      <c r="P312" s="55" t="s">
        <v>163</v>
      </c>
      <c r="Q312" s="93">
        <v>0</v>
      </c>
      <c r="R312" s="93">
        <v>960000</v>
      </c>
      <c r="S312" s="93">
        <v>0</v>
      </c>
      <c r="T312" s="93">
        <v>960000</v>
      </c>
      <c r="U312" s="93">
        <v>0</v>
      </c>
      <c r="V312" s="93">
        <v>960000</v>
      </c>
      <c r="W312" s="93">
        <v>0</v>
      </c>
      <c r="X312" s="93">
        <v>960000</v>
      </c>
      <c r="Y312" s="93">
        <v>0</v>
      </c>
      <c r="Z312" s="93">
        <v>0</v>
      </c>
      <c r="AA312" s="93">
        <v>0</v>
      </c>
    </row>
    <row r="313" spans="1:27" ht="15" customHeight="1" x14ac:dyDescent="0.25">
      <c r="A313" s="54" t="s">
        <v>224</v>
      </c>
      <c r="B313" s="55" t="s">
        <v>225</v>
      </c>
      <c r="C313" s="56" t="s">
        <v>166</v>
      </c>
      <c r="D313" s="54" t="s">
        <v>36</v>
      </c>
      <c r="E313" s="54" t="s">
        <v>484</v>
      </c>
      <c r="F313" s="54" t="s">
        <v>484</v>
      </c>
      <c r="G313" s="54" t="s">
        <v>484</v>
      </c>
      <c r="H313" s="54" t="s">
        <v>555</v>
      </c>
      <c r="I313" s="54" t="s">
        <v>555</v>
      </c>
      <c r="J313" s="54"/>
      <c r="K313" s="54"/>
      <c r="L313" s="54"/>
      <c r="M313" s="54" t="s">
        <v>37</v>
      </c>
      <c r="N313" s="94" t="s">
        <v>38</v>
      </c>
      <c r="O313" s="54" t="s">
        <v>39</v>
      </c>
      <c r="P313" s="55" t="s">
        <v>120</v>
      </c>
      <c r="Q313" s="93">
        <v>582095000</v>
      </c>
      <c r="R313" s="93">
        <v>0</v>
      </c>
      <c r="S313" s="93">
        <v>0</v>
      </c>
      <c r="T313" s="93">
        <v>582095000</v>
      </c>
      <c r="U313" s="93">
        <v>0</v>
      </c>
      <c r="V313" s="93">
        <v>293918326</v>
      </c>
      <c r="W313" s="93">
        <v>288176674</v>
      </c>
      <c r="X313" s="93">
        <v>293918326</v>
      </c>
      <c r="Y313" s="93">
        <v>293918326</v>
      </c>
      <c r="Z313" s="93">
        <v>293918326</v>
      </c>
      <c r="AA313" s="93">
        <v>293918326</v>
      </c>
    </row>
    <row r="314" spans="1:27" ht="15" customHeight="1" x14ac:dyDescent="0.25">
      <c r="A314" s="54" t="s">
        <v>224</v>
      </c>
      <c r="B314" s="55" t="s">
        <v>225</v>
      </c>
      <c r="C314" s="56" t="s">
        <v>168</v>
      </c>
      <c r="D314" s="54" t="s">
        <v>36</v>
      </c>
      <c r="E314" s="54" t="s">
        <v>484</v>
      </c>
      <c r="F314" s="54" t="s">
        <v>484</v>
      </c>
      <c r="G314" s="54" t="s">
        <v>484</v>
      </c>
      <c r="H314" s="54" t="s">
        <v>555</v>
      </c>
      <c r="I314" s="54" t="s">
        <v>558</v>
      </c>
      <c r="J314" s="54"/>
      <c r="K314" s="54"/>
      <c r="L314" s="54"/>
      <c r="M314" s="54" t="s">
        <v>37</v>
      </c>
      <c r="N314" s="94" t="s">
        <v>38</v>
      </c>
      <c r="O314" s="54" t="s">
        <v>39</v>
      </c>
      <c r="P314" s="55" t="s">
        <v>122</v>
      </c>
      <c r="Q314" s="93">
        <v>10411000</v>
      </c>
      <c r="R314" s="93">
        <v>0</v>
      </c>
      <c r="S314" s="93">
        <v>0</v>
      </c>
      <c r="T314" s="93">
        <v>10411000</v>
      </c>
      <c r="U314" s="93">
        <v>0</v>
      </c>
      <c r="V314" s="93">
        <v>5935430</v>
      </c>
      <c r="W314" s="93">
        <v>4475570</v>
      </c>
      <c r="X314" s="93">
        <v>5935430</v>
      </c>
      <c r="Y314" s="93">
        <v>5935430</v>
      </c>
      <c r="Z314" s="93">
        <v>5935430</v>
      </c>
      <c r="AA314" s="93">
        <v>5935430</v>
      </c>
    </row>
    <row r="315" spans="1:27" ht="15" customHeight="1" x14ac:dyDescent="0.25">
      <c r="A315" s="54" t="s">
        <v>224</v>
      </c>
      <c r="B315" s="55" t="s">
        <v>225</v>
      </c>
      <c r="C315" s="56" t="s">
        <v>169</v>
      </c>
      <c r="D315" s="54" t="s">
        <v>36</v>
      </c>
      <c r="E315" s="54" t="s">
        <v>484</v>
      </c>
      <c r="F315" s="54" t="s">
        <v>484</v>
      </c>
      <c r="G315" s="54" t="s">
        <v>484</v>
      </c>
      <c r="H315" s="54" t="s">
        <v>555</v>
      </c>
      <c r="I315" s="54" t="s">
        <v>559</v>
      </c>
      <c r="J315" s="54"/>
      <c r="K315" s="54"/>
      <c r="L315" s="54"/>
      <c r="M315" s="54" t="s">
        <v>37</v>
      </c>
      <c r="N315" s="94" t="s">
        <v>38</v>
      </c>
      <c r="O315" s="54" t="s">
        <v>39</v>
      </c>
      <c r="P315" s="55" t="s">
        <v>123</v>
      </c>
      <c r="Q315" s="93">
        <v>13390000</v>
      </c>
      <c r="R315" s="93">
        <v>0</v>
      </c>
      <c r="S315" s="93">
        <v>0</v>
      </c>
      <c r="T315" s="93">
        <v>13390000</v>
      </c>
      <c r="U315" s="93">
        <v>0</v>
      </c>
      <c r="V315" s="93">
        <v>8046613</v>
      </c>
      <c r="W315" s="93">
        <v>5343387</v>
      </c>
      <c r="X315" s="93">
        <v>8046613</v>
      </c>
      <c r="Y315" s="93">
        <v>8046613</v>
      </c>
      <c r="Z315" s="93">
        <v>8046613</v>
      </c>
      <c r="AA315" s="93">
        <v>8046613</v>
      </c>
    </row>
    <row r="316" spans="1:27" ht="15" customHeight="1" x14ac:dyDescent="0.25">
      <c r="A316" s="54" t="s">
        <v>224</v>
      </c>
      <c r="B316" s="55" t="s">
        <v>225</v>
      </c>
      <c r="C316" s="56" t="s">
        <v>170</v>
      </c>
      <c r="D316" s="54" t="s">
        <v>36</v>
      </c>
      <c r="E316" s="54" t="s">
        <v>484</v>
      </c>
      <c r="F316" s="54" t="s">
        <v>484</v>
      </c>
      <c r="G316" s="54" t="s">
        <v>484</v>
      </c>
      <c r="H316" s="54" t="s">
        <v>555</v>
      </c>
      <c r="I316" s="54" t="s">
        <v>496</v>
      </c>
      <c r="J316" s="54"/>
      <c r="K316" s="54"/>
      <c r="L316" s="54"/>
      <c r="M316" s="54" t="s">
        <v>37</v>
      </c>
      <c r="N316" s="94" t="s">
        <v>38</v>
      </c>
      <c r="O316" s="54" t="s">
        <v>39</v>
      </c>
      <c r="P316" s="55" t="s">
        <v>124</v>
      </c>
      <c r="Q316" s="93">
        <v>51520000</v>
      </c>
      <c r="R316" s="93">
        <v>6802959</v>
      </c>
      <c r="S316" s="93">
        <v>0</v>
      </c>
      <c r="T316" s="93">
        <v>58322959</v>
      </c>
      <c r="U316" s="93">
        <v>0</v>
      </c>
      <c r="V316" s="93">
        <v>58322959</v>
      </c>
      <c r="W316" s="93">
        <v>0</v>
      </c>
      <c r="X316" s="93">
        <v>58322959</v>
      </c>
      <c r="Y316" s="93">
        <v>58322959</v>
      </c>
      <c r="Z316" s="93">
        <v>58322959</v>
      </c>
      <c r="AA316" s="93">
        <v>58322959</v>
      </c>
    </row>
    <row r="317" spans="1:27" ht="15" customHeight="1" x14ac:dyDescent="0.25">
      <c r="A317" s="54" t="s">
        <v>224</v>
      </c>
      <c r="B317" s="55" t="s">
        <v>225</v>
      </c>
      <c r="C317" s="56" t="s">
        <v>171</v>
      </c>
      <c r="D317" s="54" t="s">
        <v>36</v>
      </c>
      <c r="E317" s="54" t="s">
        <v>484</v>
      </c>
      <c r="F317" s="54" t="s">
        <v>484</v>
      </c>
      <c r="G317" s="54" t="s">
        <v>484</v>
      </c>
      <c r="H317" s="54" t="s">
        <v>555</v>
      </c>
      <c r="I317" s="54" t="s">
        <v>506</v>
      </c>
      <c r="J317" s="54"/>
      <c r="K317" s="54"/>
      <c r="L317" s="54"/>
      <c r="M317" s="54" t="s">
        <v>37</v>
      </c>
      <c r="N317" s="94" t="s">
        <v>38</v>
      </c>
      <c r="O317" s="54" t="s">
        <v>39</v>
      </c>
      <c r="P317" s="55" t="s">
        <v>125</v>
      </c>
      <c r="Q317" s="93">
        <v>17410700</v>
      </c>
      <c r="R317" s="93">
        <v>0</v>
      </c>
      <c r="S317" s="93">
        <v>0</v>
      </c>
      <c r="T317" s="93">
        <v>17410700</v>
      </c>
      <c r="U317" s="93">
        <v>0</v>
      </c>
      <c r="V317" s="93">
        <v>13661175</v>
      </c>
      <c r="W317" s="93">
        <v>3749525</v>
      </c>
      <c r="X317" s="93">
        <v>13661175</v>
      </c>
      <c r="Y317" s="93">
        <v>13661175</v>
      </c>
      <c r="Z317" s="93">
        <v>13661175</v>
      </c>
      <c r="AA317" s="93">
        <v>13661175</v>
      </c>
    </row>
    <row r="318" spans="1:27" ht="15" customHeight="1" x14ac:dyDescent="0.25">
      <c r="A318" s="54" t="s">
        <v>224</v>
      </c>
      <c r="B318" s="55" t="s">
        <v>225</v>
      </c>
      <c r="C318" s="56" t="s">
        <v>172</v>
      </c>
      <c r="D318" s="54" t="s">
        <v>36</v>
      </c>
      <c r="E318" s="54" t="s">
        <v>484</v>
      </c>
      <c r="F318" s="54" t="s">
        <v>484</v>
      </c>
      <c r="G318" s="54" t="s">
        <v>484</v>
      </c>
      <c r="H318" s="54" t="s">
        <v>555</v>
      </c>
      <c r="I318" s="54" t="s">
        <v>560</v>
      </c>
      <c r="J318" s="54"/>
      <c r="K318" s="54"/>
      <c r="L318" s="54"/>
      <c r="M318" s="54" t="s">
        <v>37</v>
      </c>
      <c r="N318" s="94" t="s">
        <v>38</v>
      </c>
      <c r="O318" s="54" t="s">
        <v>39</v>
      </c>
      <c r="P318" s="55" t="s">
        <v>126</v>
      </c>
      <c r="Q318" s="93">
        <v>69329000</v>
      </c>
      <c r="R318" s="93">
        <v>0</v>
      </c>
      <c r="S318" s="93">
        <v>0</v>
      </c>
      <c r="T318" s="93">
        <v>69329000</v>
      </c>
      <c r="U318" s="93">
        <v>0</v>
      </c>
      <c r="V318" s="93">
        <v>0</v>
      </c>
      <c r="W318" s="93">
        <v>69329000</v>
      </c>
      <c r="X318" s="93">
        <v>0</v>
      </c>
      <c r="Y318" s="93">
        <v>0</v>
      </c>
      <c r="Z318" s="93">
        <v>0</v>
      </c>
      <c r="AA318" s="93">
        <v>0</v>
      </c>
    </row>
    <row r="319" spans="1:27" ht="15" customHeight="1" x14ac:dyDescent="0.25">
      <c r="A319" s="54" t="s">
        <v>224</v>
      </c>
      <c r="B319" s="55" t="s">
        <v>225</v>
      </c>
      <c r="C319" s="56" t="s">
        <v>173</v>
      </c>
      <c r="D319" s="54" t="s">
        <v>36</v>
      </c>
      <c r="E319" s="54" t="s">
        <v>484</v>
      </c>
      <c r="F319" s="54" t="s">
        <v>484</v>
      </c>
      <c r="G319" s="54" t="s">
        <v>484</v>
      </c>
      <c r="H319" s="54" t="s">
        <v>555</v>
      </c>
      <c r="I319" s="54" t="s">
        <v>561</v>
      </c>
      <c r="J319" s="54"/>
      <c r="K319" s="54"/>
      <c r="L319" s="54"/>
      <c r="M319" s="54" t="s">
        <v>37</v>
      </c>
      <c r="N319" s="94" t="s">
        <v>38</v>
      </c>
      <c r="O319" s="54" t="s">
        <v>39</v>
      </c>
      <c r="P319" s="55" t="s">
        <v>127</v>
      </c>
      <c r="Q319" s="93">
        <v>28019000</v>
      </c>
      <c r="R319" s="93">
        <v>0</v>
      </c>
      <c r="S319" s="93">
        <v>0</v>
      </c>
      <c r="T319" s="93">
        <v>28019000</v>
      </c>
      <c r="U319" s="93">
        <v>0</v>
      </c>
      <c r="V319" s="93">
        <v>24149310</v>
      </c>
      <c r="W319" s="93">
        <v>3869690</v>
      </c>
      <c r="X319" s="93">
        <v>24149310</v>
      </c>
      <c r="Y319" s="93">
        <v>24149310</v>
      </c>
      <c r="Z319" s="93">
        <v>24149310</v>
      </c>
      <c r="AA319" s="93">
        <v>24149310</v>
      </c>
    </row>
    <row r="320" spans="1:27" ht="15" customHeight="1" x14ac:dyDescent="0.25">
      <c r="A320" s="54" t="s">
        <v>224</v>
      </c>
      <c r="B320" s="55" t="s">
        <v>225</v>
      </c>
      <c r="C320" s="56" t="s">
        <v>174</v>
      </c>
      <c r="D320" s="54" t="s">
        <v>36</v>
      </c>
      <c r="E320" s="54" t="s">
        <v>484</v>
      </c>
      <c r="F320" s="54" t="s">
        <v>484</v>
      </c>
      <c r="G320" s="54" t="s">
        <v>42</v>
      </c>
      <c r="H320" s="54" t="s">
        <v>555</v>
      </c>
      <c r="I320" s="54"/>
      <c r="J320" s="54"/>
      <c r="K320" s="54"/>
      <c r="L320" s="54"/>
      <c r="M320" s="54" t="s">
        <v>37</v>
      </c>
      <c r="N320" s="94" t="s">
        <v>38</v>
      </c>
      <c r="O320" s="54" t="s">
        <v>39</v>
      </c>
      <c r="P320" s="55" t="s">
        <v>128</v>
      </c>
      <c r="Q320" s="93">
        <v>74750000</v>
      </c>
      <c r="R320" s="93">
        <v>0</v>
      </c>
      <c r="S320" s="93">
        <v>0</v>
      </c>
      <c r="T320" s="93">
        <v>74750000</v>
      </c>
      <c r="U320" s="93">
        <v>0</v>
      </c>
      <c r="V320" s="93">
        <v>34314000</v>
      </c>
      <c r="W320" s="93">
        <v>40436000</v>
      </c>
      <c r="X320" s="93">
        <v>34314000</v>
      </c>
      <c r="Y320" s="93">
        <v>34314000</v>
      </c>
      <c r="Z320" s="93">
        <v>34314000</v>
      </c>
      <c r="AA320" s="93">
        <v>34314000</v>
      </c>
    </row>
    <row r="321" spans="1:27" ht="15" customHeight="1" x14ac:dyDescent="0.25">
      <c r="A321" s="54" t="s">
        <v>224</v>
      </c>
      <c r="B321" s="55" t="s">
        <v>225</v>
      </c>
      <c r="C321" s="56" t="s">
        <v>175</v>
      </c>
      <c r="D321" s="54" t="s">
        <v>36</v>
      </c>
      <c r="E321" s="54" t="s">
        <v>484</v>
      </c>
      <c r="F321" s="54" t="s">
        <v>484</v>
      </c>
      <c r="G321" s="54" t="s">
        <v>42</v>
      </c>
      <c r="H321" s="54" t="s">
        <v>556</v>
      </c>
      <c r="I321" s="54"/>
      <c r="J321" s="54"/>
      <c r="K321" s="54"/>
      <c r="L321" s="54"/>
      <c r="M321" s="54" t="s">
        <v>37</v>
      </c>
      <c r="N321" s="94" t="s">
        <v>38</v>
      </c>
      <c r="O321" s="54" t="s">
        <v>39</v>
      </c>
      <c r="P321" s="55" t="s">
        <v>129</v>
      </c>
      <c r="Q321" s="93">
        <v>52975000</v>
      </c>
      <c r="R321" s="93">
        <v>0</v>
      </c>
      <c r="S321" s="93">
        <v>0</v>
      </c>
      <c r="T321" s="93">
        <v>52975000</v>
      </c>
      <c r="U321" s="93">
        <v>0</v>
      </c>
      <c r="V321" s="93">
        <v>27992900</v>
      </c>
      <c r="W321" s="93">
        <v>24982100</v>
      </c>
      <c r="X321" s="93">
        <v>27992900</v>
      </c>
      <c r="Y321" s="93">
        <v>27992900</v>
      </c>
      <c r="Z321" s="93">
        <v>27992900</v>
      </c>
      <c r="AA321" s="93">
        <v>27992900</v>
      </c>
    </row>
    <row r="322" spans="1:27" ht="15" customHeight="1" x14ac:dyDescent="0.25">
      <c r="A322" s="54" t="s">
        <v>224</v>
      </c>
      <c r="B322" s="55" t="s">
        <v>225</v>
      </c>
      <c r="C322" s="56" t="s">
        <v>176</v>
      </c>
      <c r="D322" s="54" t="s">
        <v>36</v>
      </c>
      <c r="E322" s="54" t="s">
        <v>484</v>
      </c>
      <c r="F322" s="54" t="s">
        <v>484</v>
      </c>
      <c r="G322" s="54" t="s">
        <v>42</v>
      </c>
      <c r="H322" s="54" t="s">
        <v>558</v>
      </c>
      <c r="I322" s="54"/>
      <c r="J322" s="54"/>
      <c r="K322" s="54"/>
      <c r="L322" s="54"/>
      <c r="M322" s="54" t="s">
        <v>37</v>
      </c>
      <c r="N322" s="94" t="s">
        <v>38</v>
      </c>
      <c r="O322" s="54" t="s">
        <v>39</v>
      </c>
      <c r="P322" s="55" t="s">
        <v>130</v>
      </c>
      <c r="Q322" s="93">
        <v>28209000</v>
      </c>
      <c r="R322" s="93">
        <v>0</v>
      </c>
      <c r="S322" s="93">
        <v>0</v>
      </c>
      <c r="T322" s="93">
        <v>28209000</v>
      </c>
      <c r="U322" s="93">
        <v>0</v>
      </c>
      <c r="V322" s="93">
        <v>16737300</v>
      </c>
      <c r="W322" s="93">
        <v>11471700</v>
      </c>
      <c r="X322" s="93">
        <v>16737300</v>
      </c>
      <c r="Y322" s="93">
        <v>16737300</v>
      </c>
      <c r="Z322" s="93">
        <v>16737300</v>
      </c>
      <c r="AA322" s="93">
        <v>16737300</v>
      </c>
    </row>
    <row r="323" spans="1:27" ht="15" customHeight="1" x14ac:dyDescent="0.25">
      <c r="A323" s="54" t="s">
        <v>224</v>
      </c>
      <c r="B323" s="55" t="s">
        <v>225</v>
      </c>
      <c r="C323" s="56" t="s">
        <v>177</v>
      </c>
      <c r="D323" s="54" t="s">
        <v>36</v>
      </c>
      <c r="E323" s="54" t="s">
        <v>484</v>
      </c>
      <c r="F323" s="54" t="s">
        <v>484</v>
      </c>
      <c r="G323" s="54" t="s">
        <v>42</v>
      </c>
      <c r="H323" s="54" t="s">
        <v>559</v>
      </c>
      <c r="I323" s="54"/>
      <c r="J323" s="54"/>
      <c r="K323" s="54"/>
      <c r="L323" s="54"/>
      <c r="M323" s="54" t="s">
        <v>37</v>
      </c>
      <c r="N323" s="94" t="s">
        <v>38</v>
      </c>
      <c r="O323" s="54" t="s">
        <v>39</v>
      </c>
      <c r="P323" s="55" t="s">
        <v>131</v>
      </c>
      <c r="Q323" s="93">
        <v>6618000</v>
      </c>
      <c r="R323" s="93">
        <v>0</v>
      </c>
      <c r="S323" s="93">
        <v>0</v>
      </c>
      <c r="T323" s="93">
        <v>6618000</v>
      </c>
      <c r="U323" s="93">
        <v>0</v>
      </c>
      <c r="V323" s="93">
        <v>3606900</v>
      </c>
      <c r="W323" s="93">
        <v>3011100</v>
      </c>
      <c r="X323" s="93">
        <v>3606900</v>
      </c>
      <c r="Y323" s="93">
        <v>3606900</v>
      </c>
      <c r="Z323" s="93">
        <v>3606900</v>
      </c>
      <c r="AA323" s="93">
        <v>3606900</v>
      </c>
    </row>
    <row r="324" spans="1:27" ht="15" customHeight="1" x14ac:dyDescent="0.25">
      <c r="A324" s="54" t="s">
        <v>224</v>
      </c>
      <c r="B324" s="55" t="s">
        <v>225</v>
      </c>
      <c r="C324" s="56" t="s">
        <v>178</v>
      </c>
      <c r="D324" s="54" t="s">
        <v>36</v>
      </c>
      <c r="E324" s="54" t="s">
        <v>484</v>
      </c>
      <c r="F324" s="54" t="s">
        <v>484</v>
      </c>
      <c r="G324" s="54" t="s">
        <v>42</v>
      </c>
      <c r="H324" s="54" t="s">
        <v>496</v>
      </c>
      <c r="I324" s="54"/>
      <c r="J324" s="54"/>
      <c r="K324" s="54"/>
      <c r="L324" s="54"/>
      <c r="M324" s="54" t="s">
        <v>37</v>
      </c>
      <c r="N324" s="94" t="s">
        <v>38</v>
      </c>
      <c r="O324" s="54" t="s">
        <v>39</v>
      </c>
      <c r="P324" s="55" t="s">
        <v>132</v>
      </c>
      <c r="Q324" s="93">
        <v>21162000</v>
      </c>
      <c r="R324" s="93">
        <v>0</v>
      </c>
      <c r="S324" s="93">
        <v>0</v>
      </c>
      <c r="T324" s="93">
        <v>21162000</v>
      </c>
      <c r="U324" s="93">
        <v>0</v>
      </c>
      <c r="V324" s="93">
        <v>12555800</v>
      </c>
      <c r="W324" s="93">
        <v>8606200</v>
      </c>
      <c r="X324" s="93">
        <v>12555800</v>
      </c>
      <c r="Y324" s="93">
        <v>12555800</v>
      </c>
      <c r="Z324" s="93">
        <v>12555800</v>
      </c>
      <c r="AA324" s="93">
        <v>12555800</v>
      </c>
    </row>
    <row r="325" spans="1:27" ht="15" customHeight="1" x14ac:dyDescent="0.25">
      <c r="A325" s="54" t="s">
        <v>224</v>
      </c>
      <c r="B325" s="55" t="s">
        <v>225</v>
      </c>
      <c r="C325" s="56" t="s">
        <v>179</v>
      </c>
      <c r="D325" s="54" t="s">
        <v>36</v>
      </c>
      <c r="E325" s="54" t="s">
        <v>484</v>
      </c>
      <c r="F325" s="54" t="s">
        <v>484</v>
      </c>
      <c r="G325" s="54" t="s">
        <v>42</v>
      </c>
      <c r="H325" s="54" t="s">
        <v>506</v>
      </c>
      <c r="I325" s="54"/>
      <c r="J325" s="54"/>
      <c r="K325" s="54"/>
      <c r="L325" s="54"/>
      <c r="M325" s="54" t="s">
        <v>37</v>
      </c>
      <c r="N325" s="94" t="s">
        <v>38</v>
      </c>
      <c r="O325" s="54" t="s">
        <v>39</v>
      </c>
      <c r="P325" s="55" t="s">
        <v>133</v>
      </c>
      <c r="Q325" s="93">
        <v>14111000</v>
      </c>
      <c r="R325" s="93">
        <v>0</v>
      </c>
      <c r="S325" s="93">
        <v>0</v>
      </c>
      <c r="T325" s="93">
        <v>14111000</v>
      </c>
      <c r="U325" s="93">
        <v>0</v>
      </c>
      <c r="V325" s="93">
        <v>8372400</v>
      </c>
      <c r="W325" s="93">
        <v>5738600</v>
      </c>
      <c r="X325" s="93">
        <v>8372400</v>
      </c>
      <c r="Y325" s="93">
        <v>8372400</v>
      </c>
      <c r="Z325" s="93">
        <v>8372400</v>
      </c>
      <c r="AA325" s="93">
        <v>8372400</v>
      </c>
    </row>
    <row r="326" spans="1:27" ht="15" customHeight="1" x14ac:dyDescent="0.25">
      <c r="A326" s="54" t="s">
        <v>224</v>
      </c>
      <c r="B326" s="55" t="s">
        <v>225</v>
      </c>
      <c r="C326" s="56" t="s">
        <v>180</v>
      </c>
      <c r="D326" s="54" t="s">
        <v>36</v>
      </c>
      <c r="E326" s="54" t="s">
        <v>484</v>
      </c>
      <c r="F326" s="54" t="s">
        <v>484</v>
      </c>
      <c r="G326" s="54" t="s">
        <v>552</v>
      </c>
      <c r="H326" s="54" t="s">
        <v>555</v>
      </c>
      <c r="I326" s="54" t="s">
        <v>555</v>
      </c>
      <c r="J326" s="54"/>
      <c r="K326" s="54"/>
      <c r="L326" s="54"/>
      <c r="M326" s="54" t="s">
        <v>37</v>
      </c>
      <c r="N326" s="94" t="s">
        <v>38</v>
      </c>
      <c r="O326" s="54" t="s">
        <v>39</v>
      </c>
      <c r="P326" s="55" t="s">
        <v>134</v>
      </c>
      <c r="Q326" s="93">
        <v>19687500</v>
      </c>
      <c r="R326" s="93">
        <v>0</v>
      </c>
      <c r="S326" s="93">
        <v>0</v>
      </c>
      <c r="T326" s="93">
        <v>19687500</v>
      </c>
      <c r="U326" s="93">
        <v>0</v>
      </c>
      <c r="V326" s="93">
        <v>9622530</v>
      </c>
      <c r="W326" s="93">
        <v>10064970</v>
      </c>
      <c r="X326" s="93">
        <v>9622530</v>
      </c>
      <c r="Y326" s="93">
        <v>9622530</v>
      </c>
      <c r="Z326" s="93">
        <v>9622530</v>
      </c>
      <c r="AA326" s="93">
        <v>9622530</v>
      </c>
    </row>
    <row r="327" spans="1:27" ht="15" customHeight="1" x14ac:dyDescent="0.25">
      <c r="A327" s="54" t="s">
        <v>224</v>
      </c>
      <c r="B327" s="55" t="s">
        <v>225</v>
      </c>
      <c r="C327" s="56" t="s">
        <v>181</v>
      </c>
      <c r="D327" s="54" t="s">
        <v>36</v>
      </c>
      <c r="E327" s="54" t="s">
        <v>484</v>
      </c>
      <c r="F327" s="54" t="s">
        <v>484</v>
      </c>
      <c r="G327" s="54" t="s">
        <v>552</v>
      </c>
      <c r="H327" s="54" t="s">
        <v>555</v>
      </c>
      <c r="I327" s="54" t="s">
        <v>556</v>
      </c>
      <c r="J327" s="54"/>
      <c r="K327" s="54"/>
      <c r="L327" s="54"/>
      <c r="M327" s="54" t="s">
        <v>37</v>
      </c>
      <c r="N327" s="94" t="s">
        <v>38</v>
      </c>
      <c r="O327" s="54" t="s">
        <v>39</v>
      </c>
      <c r="P327" s="55" t="s">
        <v>135</v>
      </c>
      <c r="Q327" s="93">
        <v>0</v>
      </c>
      <c r="R327" s="93">
        <v>18076935</v>
      </c>
      <c r="S327" s="93">
        <v>0</v>
      </c>
      <c r="T327" s="93">
        <v>18076935</v>
      </c>
      <c r="U327" s="93">
        <v>0</v>
      </c>
      <c r="V327" s="93">
        <v>18076935</v>
      </c>
      <c r="W327" s="93">
        <v>0</v>
      </c>
      <c r="X327" s="93">
        <v>18076935</v>
      </c>
      <c r="Y327" s="93">
        <v>18076935</v>
      </c>
      <c r="Z327" s="93">
        <v>18076935</v>
      </c>
      <c r="AA327" s="93">
        <v>18076935</v>
      </c>
    </row>
    <row r="328" spans="1:27" ht="15" customHeight="1" x14ac:dyDescent="0.25">
      <c r="A328" s="54" t="s">
        <v>224</v>
      </c>
      <c r="B328" s="55" t="s">
        <v>225</v>
      </c>
      <c r="C328" s="56" t="s">
        <v>182</v>
      </c>
      <c r="D328" s="54" t="s">
        <v>36</v>
      </c>
      <c r="E328" s="54" t="s">
        <v>484</v>
      </c>
      <c r="F328" s="54" t="s">
        <v>484</v>
      </c>
      <c r="G328" s="54" t="s">
        <v>552</v>
      </c>
      <c r="H328" s="54" t="s">
        <v>555</v>
      </c>
      <c r="I328" s="54" t="s">
        <v>485</v>
      </c>
      <c r="J328" s="54"/>
      <c r="K328" s="54"/>
      <c r="L328" s="54"/>
      <c r="M328" s="54" t="s">
        <v>37</v>
      </c>
      <c r="N328" s="94" t="s">
        <v>38</v>
      </c>
      <c r="O328" s="54" t="s">
        <v>39</v>
      </c>
      <c r="P328" s="55" t="s">
        <v>136</v>
      </c>
      <c r="Q328" s="93">
        <v>1540980</v>
      </c>
      <c r="R328" s="93">
        <v>821000</v>
      </c>
      <c r="S328" s="93">
        <v>0</v>
      </c>
      <c r="T328" s="93">
        <v>2361980</v>
      </c>
      <c r="U328" s="93">
        <v>0</v>
      </c>
      <c r="V328" s="93">
        <v>2314994</v>
      </c>
      <c r="W328" s="93">
        <v>46986</v>
      </c>
      <c r="X328" s="93">
        <v>2314994</v>
      </c>
      <c r="Y328" s="93">
        <v>2314994</v>
      </c>
      <c r="Z328" s="93">
        <v>2314994</v>
      </c>
      <c r="AA328" s="93">
        <v>2314994</v>
      </c>
    </row>
    <row r="329" spans="1:27" ht="15" customHeight="1" x14ac:dyDescent="0.25">
      <c r="A329" s="54" t="s">
        <v>224</v>
      </c>
      <c r="B329" s="55" t="s">
        <v>225</v>
      </c>
      <c r="C329" s="56" t="s">
        <v>183</v>
      </c>
      <c r="D329" s="54" t="s">
        <v>36</v>
      </c>
      <c r="E329" s="54" t="s">
        <v>484</v>
      </c>
      <c r="F329" s="54" t="s">
        <v>484</v>
      </c>
      <c r="G329" s="54" t="s">
        <v>552</v>
      </c>
      <c r="H329" s="54" t="s">
        <v>556</v>
      </c>
      <c r="I329" s="54"/>
      <c r="J329" s="54"/>
      <c r="K329" s="54"/>
      <c r="L329" s="54"/>
      <c r="M329" s="54" t="s">
        <v>37</v>
      </c>
      <c r="N329" s="94" t="s">
        <v>38</v>
      </c>
      <c r="O329" s="54" t="s">
        <v>39</v>
      </c>
      <c r="P329" s="55" t="s">
        <v>137</v>
      </c>
      <c r="Q329" s="93">
        <v>16936290</v>
      </c>
      <c r="R329" s="93">
        <v>0</v>
      </c>
      <c r="S329" s="93">
        <v>0</v>
      </c>
      <c r="T329" s="93">
        <v>16936290</v>
      </c>
      <c r="U329" s="93">
        <v>0</v>
      </c>
      <c r="V329" s="93">
        <v>4788433</v>
      </c>
      <c r="W329" s="93">
        <v>12147857</v>
      </c>
      <c r="X329" s="93">
        <v>4788433</v>
      </c>
      <c r="Y329" s="93">
        <v>4788433</v>
      </c>
      <c r="Z329" s="93">
        <v>4788433</v>
      </c>
      <c r="AA329" s="93">
        <v>4788433</v>
      </c>
    </row>
    <row r="330" spans="1:27" ht="15" customHeight="1" x14ac:dyDescent="0.25">
      <c r="A330" s="54" t="s">
        <v>224</v>
      </c>
      <c r="B330" s="55" t="s">
        <v>225</v>
      </c>
      <c r="C330" s="56" t="s">
        <v>187</v>
      </c>
      <c r="D330" s="54" t="s">
        <v>36</v>
      </c>
      <c r="E330" s="54" t="s">
        <v>42</v>
      </c>
      <c r="F330" s="54" t="s">
        <v>42</v>
      </c>
      <c r="G330" s="54" t="s">
        <v>42</v>
      </c>
      <c r="H330" s="54" t="s">
        <v>496</v>
      </c>
      <c r="I330" s="54" t="s">
        <v>558</v>
      </c>
      <c r="J330" s="54"/>
      <c r="K330" s="54"/>
      <c r="L330" s="54"/>
      <c r="M330" s="54" t="s">
        <v>37</v>
      </c>
      <c r="N330" s="94" t="s">
        <v>38</v>
      </c>
      <c r="O330" s="54" t="s">
        <v>39</v>
      </c>
      <c r="P330" s="55" t="s">
        <v>141</v>
      </c>
      <c r="Q330" s="93">
        <v>0</v>
      </c>
      <c r="R330" s="93">
        <v>78400</v>
      </c>
      <c r="S330" s="93">
        <v>0</v>
      </c>
      <c r="T330" s="93">
        <v>78400</v>
      </c>
      <c r="U330" s="93">
        <v>0</v>
      </c>
      <c r="V330" s="93">
        <v>78400</v>
      </c>
      <c r="W330" s="93">
        <v>0</v>
      </c>
      <c r="X330" s="93">
        <v>78400</v>
      </c>
      <c r="Y330" s="93">
        <v>78400</v>
      </c>
      <c r="Z330" s="93">
        <v>78400</v>
      </c>
      <c r="AA330" s="93">
        <v>78400</v>
      </c>
    </row>
    <row r="331" spans="1:27" ht="15" customHeight="1" x14ac:dyDescent="0.25">
      <c r="A331" s="54" t="s">
        <v>224</v>
      </c>
      <c r="B331" s="55" t="s">
        <v>225</v>
      </c>
      <c r="C331" s="56" t="s">
        <v>188</v>
      </c>
      <c r="D331" s="54" t="s">
        <v>36</v>
      </c>
      <c r="E331" s="54" t="s">
        <v>42</v>
      </c>
      <c r="F331" s="54" t="s">
        <v>42</v>
      </c>
      <c r="G331" s="54" t="s">
        <v>42</v>
      </c>
      <c r="H331" s="54" t="s">
        <v>496</v>
      </c>
      <c r="I331" s="54" t="s">
        <v>560</v>
      </c>
      <c r="J331" s="54"/>
      <c r="K331" s="54"/>
      <c r="L331" s="54"/>
      <c r="M331" s="54" t="s">
        <v>37</v>
      </c>
      <c r="N331" s="94" t="s">
        <v>38</v>
      </c>
      <c r="O331" s="54" t="s">
        <v>39</v>
      </c>
      <c r="P331" s="55" t="s">
        <v>142</v>
      </c>
      <c r="Q331" s="93">
        <v>39000000</v>
      </c>
      <c r="R331" s="93">
        <v>0</v>
      </c>
      <c r="S331" s="93">
        <v>0</v>
      </c>
      <c r="T331" s="93">
        <v>39000000</v>
      </c>
      <c r="U331" s="93">
        <v>0</v>
      </c>
      <c r="V331" s="93">
        <v>39000000</v>
      </c>
      <c r="W331" s="93">
        <v>0</v>
      </c>
      <c r="X331" s="93">
        <v>15524169</v>
      </c>
      <c r="Y331" s="93">
        <v>15524169</v>
      </c>
      <c r="Z331" s="93">
        <v>15524169</v>
      </c>
      <c r="AA331" s="93">
        <v>15524169</v>
      </c>
    </row>
    <row r="332" spans="1:27" ht="15" customHeight="1" x14ac:dyDescent="0.25">
      <c r="A332" s="54" t="s">
        <v>224</v>
      </c>
      <c r="B332" s="55" t="s">
        <v>225</v>
      </c>
      <c r="C332" s="56" t="s">
        <v>191</v>
      </c>
      <c r="D332" s="54" t="s">
        <v>36</v>
      </c>
      <c r="E332" s="54" t="s">
        <v>42</v>
      </c>
      <c r="F332" s="54" t="s">
        <v>42</v>
      </c>
      <c r="G332" s="54" t="s">
        <v>42</v>
      </c>
      <c r="H332" s="54" t="s">
        <v>491</v>
      </c>
      <c r="I332" s="54" t="s">
        <v>558</v>
      </c>
      <c r="J332" s="54"/>
      <c r="K332" s="54"/>
      <c r="L332" s="54"/>
      <c r="M332" s="54" t="s">
        <v>37</v>
      </c>
      <c r="N332" s="94" t="s">
        <v>38</v>
      </c>
      <c r="O332" s="54" t="s">
        <v>39</v>
      </c>
      <c r="P332" s="55" t="s">
        <v>146</v>
      </c>
      <c r="Q332" s="93">
        <v>800000</v>
      </c>
      <c r="R332" s="93">
        <v>0</v>
      </c>
      <c r="S332" s="93">
        <v>0</v>
      </c>
      <c r="T332" s="93">
        <v>800000</v>
      </c>
      <c r="U332" s="93">
        <v>0</v>
      </c>
      <c r="V332" s="93">
        <v>800000</v>
      </c>
      <c r="W332" s="93">
        <v>0</v>
      </c>
      <c r="X332" s="93">
        <v>341450</v>
      </c>
      <c r="Y332" s="93">
        <v>341450</v>
      </c>
      <c r="Z332" s="93">
        <v>341450</v>
      </c>
      <c r="AA332" s="93">
        <v>341450</v>
      </c>
    </row>
    <row r="333" spans="1:27" ht="15" customHeight="1" x14ac:dyDescent="0.25">
      <c r="A333" s="54" t="s">
        <v>224</v>
      </c>
      <c r="B333" s="55" t="s">
        <v>225</v>
      </c>
      <c r="C333" s="56" t="s">
        <v>192</v>
      </c>
      <c r="D333" s="54" t="s">
        <v>36</v>
      </c>
      <c r="E333" s="54" t="s">
        <v>42</v>
      </c>
      <c r="F333" s="54" t="s">
        <v>42</v>
      </c>
      <c r="G333" s="54" t="s">
        <v>42</v>
      </c>
      <c r="H333" s="54" t="s">
        <v>560</v>
      </c>
      <c r="I333" s="54" t="s">
        <v>558</v>
      </c>
      <c r="J333" s="54"/>
      <c r="K333" s="54"/>
      <c r="L333" s="54"/>
      <c r="M333" s="54" t="s">
        <v>37</v>
      </c>
      <c r="N333" s="94" t="s">
        <v>38</v>
      </c>
      <c r="O333" s="54" t="s">
        <v>39</v>
      </c>
      <c r="P333" s="55" t="s">
        <v>147</v>
      </c>
      <c r="Q333" s="93">
        <v>1200000</v>
      </c>
      <c r="R333" s="93">
        <v>0</v>
      </c>
      <c r="S333" s="93">
        <v>0</v>
      </c>
      <c r="T333" s="93">
        <v>1200000</v>
      </c>
      <c r="U333" s="93">
        <v>0</v>
      </c>
      <c r="V333" s="93">
        <v>1200000</v>
      </c>
      <c r="W333" s="93">
        <v>0</v>
      </c>
      <c r="X333" s="93">
        <v>567581</v>
      </c>
      <c r="Y333" s="93">
        <v>567581</v>
      </c>
      <c r="Z333" s="93">
        <v>567581</v>
      </c>
      <c r="AA333" s="93">
        <v>567581</v>
      </c>
    </row>
    <row r="334" spans="1:27" ht="15" customHeight="1" x14ac:dyDescent="0.25">
      <c r="A334" s="54" t="s">
        <v>224</v>
      </c>
      <c r="B334" s="55" t="s">
        <v>225</v>
      </c>
      <c r="C334" s="56" t="s">
        <v>193</v>
      </c>
      <c r="D334" s="54" t="s">
        <v>36</v>
      </c>
      <c r="E334" s="54" t="s">
        <v>42</v>
      </c>
      <c r="F334" s="54" t="s">
        <v>42</v>
      </c>
      <c r="G334" s="54" t="s">
        <v>42</v>
      </c>
      <c r="H334" s="54" t="s">
        <v>561</v>
      </c>
      <c r="I334" s="54"/>
      <c r="J334" s="54"/>
      <c r="K334" s="54"/>
      <c r="L334" s="54"/>
      <c r="M334" s="54" t="s">
        <v>37</v>
      </c>
      <c r="N334" s="94" t="s">
        <v>38</v>
      </c>
      <c r="O334" s="54" t="s">
        <v>39</v>
      </c>
      <c r="P334" s="55" t="s">
        <v>148</v>
      </c>
      <c r="Q334" s="93">
        <v>0</v>
      </c>
      <c r="R334" s="93">
        <v>258320</v>
      </c>
      <c r="S334" s="93">
        <v>0</v>
      </c>
      <c r="T334" s="93">
        <v>258320</v>
      </c>
      <c r="U334" s="93">
        <v>0</v>
      </c>
      <c r="V334" s="93">
        <v>258320</v>
      </c>
      <c r="W334" s="93">
        <v>0</v>
      </c>
      <c r="X334" s="93">
        <v>258320</v>
      </c>
      <c r="Y334" s="93">
        <v>258320</v>
      </c>
      <c r="Z334" s="93">
        <v>258320</v>
      </c>
      <c r="AA334" s="93">
        <v>258320</v>
      </c>
    </row>
    <row r="335" spans="1:27" ht="15" customHeight="1" x14ac:dyDescent="0.25">
      <c r="A335" s="54" t="s">
        <v>224</v>
      </c>
      <c r="B335" s="55" t="s">
        <v>225</v>
      </c>
      <c r="C335" s="56" t="s">
        <v>194</v>
      </c>
      <c r="D335" s="54" t="s">
        <v>36</v>
      </c>
      <c r="E335" s="54" t="s">
        <v>552</v>
      </c>
      <c r="F335" s="54" t="s">
        <v>553</v>
      </c>
      <c r="G335" s="54" t="s">
        <v>42</v>
      </c>
      <c r="H335" s="54" t="s">
        <v>554</v>
      </c>
      <c r="I335" s="54" t="s">
        <v>555</v>
      </c>
      <c r="J335" s="54"/>
      <c r="K335" s="54"/>
      <c r="L335" s="54"/>
      <c r="M335" s="54" t="s">
        <v>37</v>
      </c>
      <c r="N335" s="94" t="s">
        <v>38</v>
      </c>
      <c r="O335" s="54" t="s">
        <v>39</v>
      </c>
      <c r="P335" s="55" t="s">
        <v>149</v>
      </c>
      <c r="Q335" s="93">
        <v>0</v>
      </c>
      <c r="R335" s="93">
        <v>7583764</v>
      </c>
      <c r="S335" s="93">
        <v>0</v>
      </c>
      <c r="T335" s="93">
        <v>7583764</v>
      </c>
      <c r="U335" s="93">
        <v>0</v>
      </c>
      <c r="V335" s="93">
        <v>4013974</v>
      </c>
      <c r="W335" s="93">
        <v>3569790</v>
      </c>
      <c r="X335" s="93">
        <v>4013974</v>
      </c>
      <c r="Y335" s="93">
        <v>4013974</v>
      </c>
      <c r="Z335" s="93">
        <v>4013974</v>
      </c>
      <c r="AA335" s="93">
        <v>4013974</v>
      </c>
    </row>
    <row r="336" spans="1:27" ht="15" customHeight="1" x14ac:dyDescent="0.25">
      <c r="A336" s="54" t="s">
        <v>224</v>
      </c>
      <c r="B336" s="55" t="s">
        <v>225</v>
      </c>
      <c r="C336" s="56" t="s">
        <v>195</v>
      </c>
      <c r="D336" s="54" t="s">
        <v>36</v>
      </c>
      <c r="E336" s="54" t="s">
        <v>552</v>
      </c>
      <c r="F336" s="54" t="s">
        <v>553</v>
      </c>
      <c r="G336" s="54" t="s">
        <v>42</v>
      </c>
      <c r="H336" s="54" t="s">
        <v>554</v>
      </c>
      <c r="I336" s="54" t="s">
        <v>556</v>
      </c>
      <c r="J336" s="54"/>
      <c r="K336" s="54"/>
      <c r="L336" s="54"/>
      <c r="M336" s="54" t="s">
        <v>37</v>
      </c>
      <c r="N336" s="94" t="s">
        <v>38</v>
      </c>
      <c r="O336" s="54" t="s">
        <v>39</v>
      </c>
      <c r="P336" s="55" t="s">
        <v>150</v>
      </c>
      <c r="Q336" s="93">
        <v>0</v>
      </c>
      <c r="R336" s="93">
        <v>1749560</v>
      </c>
      <c r="S336" s="93">
        <v>1749560</v>
      </c>
      <c r="T336" s="93">
        <v>0</v>
      </c>
      <c r="U336" s="93">
        <v>0</v>
      </c>
      <c r="V336" s="93">
        <v>0</v>
      </c>
      <c r="W336" s="93">
        <v>0</v>
      </c>
      <c r="X336" s="93">
        <v>0</v>
      </c>
      <c r="Y336" s="93">
        <v>0</v>
      </c>
      <c r="Z336" s="93">
        <v>0</v>
      </c>
      <c r="AA336" s="93">
        <v>0</v>
      </c>
    </row>
    <row r="337" spans="1:27" ht="15" customHeight="1" x14ac:dyDescent="0.25">
      <c r="A337" s="54" t="s">
        <v>224</v>
      </c>
      <c r="B337" s="55" t="s">
        <v>225</v>
      </c>
      <c r="C337" s="56" t="s">
        <v>196</v>
      </c>
      <c r="D337" s="54" t="s">
        <v>36</v>
      </c>
      <c r="E337" s="54" t="s">
        <v>557</v>
      </c>
      <c r="F337" s="54" t="s">
        <v>484</v>
      </c>
      <c r="G337" s="54" t="s">
        <v>42</v>
      </c>
      <c r="H337" s="54" t="s">
        <v>555</v>
      </c>
      <c r="I337" s="54"/>
      <c r="J337" s="54"/>
      <c r="K337" s="54"/>
      <c r="L337" s="54"/>
      <c r="M337" s="54" t="s">
        <v>37</v>
      </c>
      <c r="N337" s="94" t="s">
        <v>38</v>
      </c>
      <c r="O337" s="54" t="s">
        <v>39</v>
      </c>
      <c r="P337" s="55" t="s">
        <v>151</v>
      </c>
      <c r="Q337" s="93">
        <v>0</v>
      </c>
      <c r="R337" s="93">
        <v>6549000</v>
      </c>
      <c r="S337" s="93">
        <v>0</v>
      </c>
      <c r="T337" s="93">
        <v>6549000</v>
      </c>
      <c r="U337" s="93">
        <v>0</v>
      </c>
      <c r="V337" s="93">
        <v>6549000</v>
      </c>
      <c r="W337" s="93">
        <v>0</v>
      </c>
      <c r="X337" s="93">
        <v>6549000</v>
      </c>
      <c r="Y337" s="93">
        <v>6549000</v>
      </c>
      <c r="Z337" s="93">
        <v>6549000</v>
      </c>
      <c r="AA337" s="93">
        <v>6549000</v>
      </c>
    </row>
    <row r="338" spans="1:27" ht="15" customHeight="1" x14ac:dyDescent="0.25">
      <c r="A338" s="54" t="s">
        <v>224</v>
      </c>
      <c r="B338" s="55" t="s">
        <v>225</v>
      </c>
      <c r="C338" s="56" t="s">
        <v>197</v>
      </c>
      <c r="D338" s="54" t="s">
        <v>36</v>
      </c>
      <c r="E338" s="54" t="s">
        <v>557</v>
      </c>
      <c r="F338" s="54" t="s">
        <v>484</v>
      </c>
      <c r="G338" s="54" t="s">
        <v>42</v>
      </c>
      <c r="H338" s="54" t="s">
        <v>485</v>
      </c>
      <c r="I338" s="54"/>
      <c r="J338" s="54"/>
      <c r="K338" s="54"/>
      <c r="L338" s="54"/>
      <c r="M338" s="54" t="s">
        <v>48</v>
      </c>
      <c r="N338" s="94" t="s">
        <v>49</v>
      </c>
      <c r="O338" s="54" t="s">
        <v>39</v>
      </c>
      <c r="P338" s="55" t="s">
        <v>152</v>
      </c>
      <c r="Q338" s="93">
        <v>0</v>
      </c>
      <c r="R338" s="93">
        <v>6782000</v>
      </c>
      <c r="S338" s="93">
        <v>0</v>
      </c>
      <c r="T338" s="93">
        <v>6782000</v>
      </c>
      <c r="U338" s="93">
        <v>0</v>
      </c>
      <c r="V338" s="93">
        <v>6782000</v>
      </c>
      <c r="W338" s="93">
        <v>0</v>
      </c>
      <c r="X338" s="93">
        <v>5952000</v>
      </c>
      <c r="Y338" s="93">
        <v>5952000</v>
      </c>
      <c r="Z338" s="93">
        <v>5952000</v>
      </c>
      <c r="AA338" s="93">
        <v>5952000</v>
      </c>
    </row>
    <row r="339" spans="1:27" ht="15" customHeight="1" x14ac:dyDescent="0.25">
      <c r="A339" s="54" t="s">
        <v>224</v>
      </c>
      <c r="B339" s="55" t="s">
        <v>225</v>
      </c>
      <c r="C339" s="56" t="s">
        <v>199</v>
      </c>
      <c r="D339" s="54" t="s">
        <v>61</v>
      </c>
      <c r="E339" s="54" t="s">
        <v>74</v>
      </c>
      <c r="F339" s="54" t="s">
        <v>63</v>
      </c>
      <c r="G339" s="54" t="s">
        <v>71</v>
      </c>
      <c r="H339" s="54" t="s">
        <v>153</v>
      </c>
      <c r="I339" s="54" t="s">
        <v>156</v>
      </c>
      <c r="J339" s="54" t="s">
        <v>42</v>
      </c>
      <c r="K339" s="54"/>
      <c r="L339" s="54"/>
      <c r="M339" s="54" t="s">
        <v>37</v>
      </c>
      <c r="N339" s="94" t="s">
        <v>38</v>
      </c>
      <c r="O339" s="54" t="s">
        <v>39</v>
      </c>
      <c r="P339" s="55" t="s">
        <v>157</v>
      </c>
      <c r="Q339" s="93">
        <v>0</v>
      </c>
      <c r="R339" s="93">
        <v>190704750</v>
      </c>
      <c r="S339" s="93">
        <v>0</v>
      </c>
      <c r="T339" s="93">
        <v>190704750</v>
      </c>
      <c r="U339" s="93">
        <v>0</v>
      </c>
      <c r="V339" s="93">
        <v>190655951</v>
      </c>
      <c r="W339" s="93">
        <v>48799</v>
      </c>
      <c r="X339" s="93">
        <v>109916551</v>
      </c>
      <c r="Y339" s="93">
        <v>3916270</v>
      </c>
      <c r="Z339" s="93">
        <v>3916270</v>
      </c>
      <c r="AA339" s="93">
        <v>3916270</v>
      </c>
    </row>
    <row r="340" spans="1:27" ht="15" customHeight="1" x14ac:dyDescent="0.25">
      <c r="A340" s="54" t="s">
        <v>224</v>
      </c>
      <c r="B340" s="55" t="s">
        <v>225</v>
      </c>
      <c r="C340" s="56" t="s">
        <v>199</v>
      </c>
      <c r="D340" s="54" t="s">
        <v>61</v>
      </c>
      <c r="E340" s="54" t="s">
        <v>74</v>
      </c>
      <c r="F340" s="54" t="s">
        <v>63</v>
      </c>
      <c r="G340" s="54" t="s">
        <v>71</v>
      </c>
      <c r="H340" s="54" t="s">
        <v>153</v>
      </c>
      <c r="I340" s="54" t="s">
        <v>156</v>
      </c>
      <c r="J340" s="54" t="s">
        <v>42</v>
      </c>
      <c r="K340" s="54"/>
      <c r="L340" s="54"/>
      <c r="M340" s="54" t="s">
        <v>37</v>
      </c>
      <c r="N340" s="94" t="s">
        <v>76</v>
      </c>
      <c r="O340" s="54" t="s">
        <v>39</v>
      </c>
      <c r="P340" s="55" t="s">
        <v>157</v>
      </c>
      <c r="Q340" s="93">
        <v>0</v>
      </c>
      <c r="R340" s="93">
        <v>11404302</v>
      </c>
      <c r="S340" s="93">
        <v>0</v>
      </c>
      <c r="T340" s="93">
        <v>11404302</v>
      </c>
      <c r="U340" s="93">
        <v>0</v>
      </c>
      <c r="V340" s="93">
        <v>11404302</v>
      </c>
      <c r="W340" s="93">
        <v>0</v>
      </c>
      <c r="X340" s="93">
        <v>1332704</v>
      </c>
      <c r="Y340" s="93">
        <v>1332704</v>
      </c>
      <c r="Z340" s="93">
        <v>1332704</v>
      </c>
      <c r="AA340" s="93">
        <v>1332704</v>
      </c>
    </row>
    <row r="341" spans="1:27" ht="15" customHeight="1" x14ac:dyDescent="0.25">
      <c r="A341" s="54" t="s">
        <v>224</v>
      </c>
      <c r="B341" s="55" t="s">
        <v>225</v>
      </c>
      <c r="C341" s="56" t="s">
        <v>201</v>
      </c>
      <c r="D341" s="54" t="s">
        <v>61</v>
      </c>
      <c r="E341" s="54" t="s">
        <v>82</v>
      </c>
      <c r="F341" s="54" t="s">
        <v>63</v>
      </c>
      <c r="G341" s="54" t="s">
        <v>83</v>
      </c>
      <c r="H341" s="54" t="s">
        <v>153</v>
      </c>
      <c r="I341" s="54" t="s">
        <v>160</v>
      </c>
      <c r="J341" s="54" t="s">
        <v>42</v>
      </c>
      <c r="K341" s="54"/>
      <c r="L341" s="54"/>
      <c r="M341" s="54" t="s">
        <v>48</v>
      </c>
      <c r="N341" s="94" t="s">
        <v>49</v>
      </c>
      <c r="O341" s="54" t="s">
        <v>39</v>
      </c>
      <c r="P341" s="55" t="s">
        <v>161</v>
      </c>
      <c r="Q341" s="93">
        <v>0</v>
      </c>
      <c r="R341" s="93">
        <v>24269760</v>
      </c>
      <c r="S341" s="93">
        <v>0</v>
      </c>
      <c r="T341" s="93">
        <v>24269760</v>
      </c>
      <c r="U341" s="93">
        <v>0</v>
      </c>
      <c r="V341" s="93">
        <v>24269760</v>
      </c>
      <c r="W341" s="93">
        <v>0</v>
      </c>
      <c r="X341" s="93">
        <v>15168600</v>
      </c>
      <c r="Y341" s="93">
        <v>0</v>
      </c>
      <c r="Z341" s="93">
        <v>0</v>
      </c>
      <c r="AA341" s="93">
        <v>0</v>
      </c>
    </row>
    <row r="342" spans="1:27" ht="15" customHeight="1" x14ac:dyDescent="0.25">
      <c r="A342" s="54" t="s">
        <v>224</v>
      </c>
      <c r="B342" s="55" t="s">
        <v>225</v>
      </c>
      <c r="C342" s="56" t="s">
        <v>202</v>
      </c>
      <c r="D342" s="54" t="s">
        <v>61</v>
      </c>
      <c r="E342" s="54" t="s">
        <v>82</v>
      </c>
      <c r="F342" s="54" t="s">
        <v>63</v>
      </c>
      <c r="G342" s="54" t="s">
        <v>86</v>
      </c>
      <c r="H342" s="54" t="s">
        <v>153</v>
      </c>
      <c r="I342" s="54" t="s">
        <v>162</v>
      </c>
      <c r="J342" s="54" t="s">
        <v>42</v>
      </c>
      <c r="K342" s="54"/>
      <c r="L342" s="54"/>
      <c r="M342" s="54" t="s">
        <v>37</v>
      </c>
      <c r="N342" s="94" t="s">
        <v>38</v>
      </c>
      <c r="O342" s="54" t="s">
        <v>39</v>
      </c>
      <c r="P342" s="55" t="s">
        <v>163</v>
      </c>
      <c r="Q342" s="93">
        <v>0</v>
      </c>
      <c r="R342" s="93">
        <v>7502177</v>
      </c>
      <c r="S342" s="93">
        <v>0</v>
      </c>
      <c r="T342" s="93">
        <v>7502177</v>
      </c>
      <c r="U342" s="93">
        <v>0</v>
      </c>
      <c r="V342" s="93">
        <v>7502177</v>
      </c>
      <c r="W342" s="93">
        <v>0</v>
      </c>
      <c r="X342" s="93">
        <v>0</v>
      </c>
      <c r="Y342" s="93">
        <v>0</v>
      </c>
      <c r="Z342" s="93">
        <v>0</v>
      </c>
      <c r="AA342" s="93">
        <v>0</v>
      </c>
    </row>
    <row r="343" spans="1:27" ht="15" customHeight="1" x14ac:dyDescent="0.25">
      <c r="A343" s="54" t="s">
        <v>226</v>
      </c>
      <c r="B343" s="55" t="s">
        <v>227</v>
      </c>
      <c r="C343" s="56" t="s">
        <v>166</v>
      </c>
      <c r="D343" s="54" t="s">
        <v>36</v>
      </c>
      <c r="E343" s="54" t="s">
        <v>484</v>
      </c>
      <c r="F343" s="54" t="s">
        <v>484</v>
      </c>
      <c r="G343" s="54" t="s">
        <v>484</v>
      </c>
      <c r="H343" s="54" t="s">
        <v>555</v>
      </c>
      <c r="I343" s="54" t="s">
        <v>555</v>
      </c>
      <c r="J343" s="54"/>
      <c r="K343" s="54"/>
      <c r="L343" s="54"/>
      <c r="M343" s="54" t="s">
        <v>37</v>
      </c>
      <c r="N343" s="94" t="s">
        <v>38</v>
      </c>
      <c r="O343" s="54" t="s">
        <v>39</v>
      </c>
      <c r="P343" s="55" t="s">
        <v>120</v>
      </c>
      <c r="Q343" s="93">
        <v>539265000</v>
      </c>
      <c r="R343" s="93">
        <v>0</v>
      </c>
      <c r="S343" s="93">
        <v>0</v>
      </c>
      <c r="T343" s="93">
        <v>539265000</v>
      </c>
      <c r="U343" s="93">
        <v>0</v>
      </c>
      <c r="V343" s="93">
        <v>276043979</v>
      </c>
      <c r="W343" s="93">
        <v>263221021</v>
      </c>
      <c r="X343" s="93">
        <v>276043979</v>
      </c>
      <c r="Y343" s="93">
        <v>276043979</v>
      </c>
      <c r="Z343" s="93">
        <v>276043979</v>
      </c>
      <c r="AA343" s="93">
        <v>276043979</v>
      </c>
    </row>
    <row r="344" spans="1:27" ht="15" customHeight="1" x14ac:dyDescent="0.25">
      <c r="A344" s="54" t="s">
        <v>226</v>
      </c>
      <c r="B344" s="55" t="s">
        <v>227</v>
      </c>
      <c r="C344" s="56" t="s">
        <v>168</v>
      </c>
      <c r="D344" s="54" t="s">
        <v>36</v>
      </c>
      <c r="E344" s="54" t="s">
        <v>484</v>
      </c>
      <c r="F344" s="54" t="s">
        <v>484</v>
      </c>
      <c r="G344" s="54" t="s">
        <v>484</v>
      </c>
      <c r="H344" s="54" t="s">
        <v>555</v>
      </c>
      <c r="I344" s="54" t="s">
        <v>558</v>
      </c>
      <c r="J344" s="54"/>
      <c r="K344" s="54"/>
      <c r="L344" s="54"/>
      <c r="M344" s="54" t="s">
        <v>37</v>
      </c>
      <c r="N344" s="94" t="s">
        <v>38</v>
      </c>
      <c r="O344" s="54" t="s">
        <v>39</v>
      </c>
      <c r="P344" s="55" t="s">
        <v>122</v>
      </c>
      <c r="Q344" s="93">
        <v>9855000</v>
      </c>
      <c r="R344" s="93">
        <v>0</v>
      </c>
      <c r="S344" s="93">
        <v>0</v>
      </c>
      <c r="T344" s="93">
        <v>9855000</v>
      </c>
      <c r="U344" s="93">
        <v>0</v>
      </c>
      <c r="V344" s="93">
        <v>4910058</v>
      </c>
      <c r="W344" s="93">
        <v>4944942</v>
      </c>
      <c r="X344" s="93">
        <v>4910058</v>
      </c>
      <c r="Y344" s="93">
        <v>4910058</v>
      </c>
      <c r="Z344" s="93">
        <v>4910058</v>
      </c>
      <c r="AA344" s="93">
        <v>4910058</v>
      </c>
    </row>
    <row r="345" spans="1:27" ht="15" customHeight="1" x14ac:dyDescent="0.25">
      <c r="A345" s="54" t="s">
        <v>226</v>
      </c>
      <c r="B345" s="55" t="s">
        <v>227</v>
      </c>
      <c r="C345" s="56" t="s">
        <v>169</v>
      </c>
      <c r="D345" s="54" t="s">
        <v>36</v>
      </c>
      <c r="E345" s="54" t="s">
        <v>484</v>
      </c>
      <c r="F345" s="54" t="s">
        <v>484</v>
      </c>
      <c r="G345" s="54" t="s">
        <v>484</v>
      </c>
      <c r="H345" s="54" t="s">
        <v>555</v>
      </c>
      <c r="I345" s="54" t="s">
        <v>559</v>
      </c>
      <c r="J345" s="54"/>
      <c r="K345" s="54"/>
      <c r="L345" s="54"/>
      <c r="M345" s="54" t="s">
        <v>37</v>
      </c>
      <c r="N345" s="94" t="s">
        <v>38</v>
      </c>
      <c r="O345" s="54" t="s">
        <v>39</v>
      </c>
      <c r="P345" s="55" t="s">
        <v>123</v>
      </c>
      <c r="Q345" s="93">
        <v>10803000</v>
      </c>
      <c r="R345" s="93">
        <v>0</v>
      </c>
      <c r="S345" s="93">
        <v>0</v>
      </c>
      <c r="T345" s="93">
        <v>10803000</v>
      </c>
      <c r="U345" s="93">
        <v>0</v>
      </c>
      <c r="V345" s="93">
        <v>5938104</v>
      </c>
      <c r="W345" s="93">
        <v>4864896</v>
      </c>
      <c r="X345" s="93">
        <v>5938104</v>
      </c>
      <c r="Y345" s="93">
        <v>5938104</v>
      </c>
      <c r="Z345" s="93">
        <v>5938104</v>
      </c>
      <c r="AA345" s="93">
        <v>5938104</v>
      </c>
    </row>
    <row r="346" spans="1:27" ht="15" customHeight="1" x14ac:dyDescent="0.25">
      <c r="A346" s="54" t="s">
        <v>226</v>
      </c>
      <c r="B346" s="55" t="s">
        <v>227</v>
      </c>
      <c r="C346" s="56" t="s">
        <v>170</v>
      </c>
      <c r="D346" s="54" t="s">
        <v>36</v>
      </c>
      <c r="E346" s="54" t="s">
        <v>484</v>
      </c>
      <c r="F346" s="54" t="s">
        <v>484</v>
      </c>
      <c r="G346" s="54" t="s">
        <v>484</v>
      </c>
      <c r="H346" s="54" t="s">
        <v>555</v>
      </c>
      <c r="I346" s="54" t="s">
        <v>496</v>
      </c>
      <c r="J346" s="54"/>
      <c r="K346" s="54"/>
      <c r="L346" s="54"/>
      <c r="M346" s="54" t="s">
        <v>37</v>
      </c>
      <c r="N346" s="94" t="s">
        <v>38</v>
      </c>
      <c r="O346" s="54" t="s">
        <v>39</v>
      </c>
      <c r="P346" s="55" t="s">
        <v>124</v>
      </c>
      <c r="Q346" s="93">
        <v>51859000</v>
      </c>
      <c r="R346" s="93">
        <v>2201580</v>
      </c>
      <c r="S346" s="93">
        <v>0</v>
      </c>
      <c r="T346" s="93">
        <v>54060580</v>
      </c>
      <c r="U346" s="93">
        <v>0</v>
      </c>
      <c r="V346" s="93">
        <v>54060580</v>
      </c>
      <c r="W346" s="93">
        <v>0</v>
      </c>
      <c r="X346" s="93">
        <v>54060580</v>
      </c>
      <c r="Y346" s="93">
        <v>54060580</v>
      </c>
      <c r="Z346" s="93">
        <v>54060580</v>
      </c>
      <c r="AA346" s="93">
        <v>54060580</v>
      </c>
    </row>
    <row r="347" spans="1:27" ht="15" customHeight="1" x14ac:dyDescent="0.25">
      <c r="A347" s="54" t="s">
        <v>226</v>
      </c>
      <c r="B347" s="55" t="s">
        <v>227</v>
      </c>
      <c r="C347" s="56" t="s">
        <v>171</v>
      </c>
      <c r="D347" s="54" t="s">
        <v>36</v>
      </c>
      <c r="E347" s="54" t="s">
        <v>484</v>
      </c>
      <c r="F347" s="54" t="s">
        <v>484</v>
      </c>
      <c r="G347" s="54" t="s">
        <v>484</v>
      </c>
      <c r="H347" s="54" t="s">
        <v>555</v>
      </c>
      <c r="I347" s="54" t="s">
        <v>506</v>
      </c>
      <c r="J347" s="54"/>
      <c r="K347" s="54"/>
      <c r="L347" s="54"/>
      <c r="M347" s="54" t="s">
        <v>37</v>
      </c>
      <c r="N347" s="94" t="s">
        <v>38</v>
      </c>
      <c r="O347" s="54" t="s">
        <v>39</v>
      </c>
      <c r="P347" s="55" t="s">
        <v>125</v>
      </c>
      <c r="Q347" s="93">
        <v>19814000</v>
      </c>
      <c r="R347" s="93">
        <v>0</v>
      </c>
      <c r="S347" s="93">
        <v>0</v>
      </c>
      <c r="T347" s="93">
        <v>19814000</v>
      </c>
      <c r="U347" s="93">
        <v>0</v>
      </c>
      <c r="V347" s="93">
        <v>9874186</v>
      </c>
      <c r="W347" s="93">
        <v>9939814</v>
      </c>
      <c r="X347" s="93">
        <v>9874186</v>
      </c>
      <c r="Y347" s="93">
        <v>9874186</v>
      </c>
      <c r="Z347" s="93">
        <v>9874186</v>
      </c>
      <c r="AA347" s="93">
        <v>9874186</v>
      </c>
    </row>
    <row r="348" spans="1:27" ht="15" customHeight="1" x14ac:dyDescent="0.25">
      <c r="A348" s="54" t="s">
        <v>226</v>
      </c>
      <c r="B348" s="55" t="s">
        <v>227</v>
      </c>
      <c r="C348" s="56" t="s">
        <v>172</v>
      </c>
      <c r="D348" s="54" t="s">
        <v>36</v>
      </c>
      <c r="E348" s="54" t="s">
        <v>484</v>
      </c>
      <c r="F348" s="54" t="s">
        <v>484</v>
      </c>
      <c r="G348" s="54" t="s">
        <v>484</v>
      </c>
      <c r="H348" s="54" t="s">
        <v>555</v>
      </c>
      <c r="I348" s="54" t="s">
        <v>560</v>
      </c>
      <c r="J348" s="54"/>
      <c r="K348" s="54"/>
      <c r="L348" s="54"/>
      <c r="M348" s="54" t="s">
        <v>37</v>
      </c>
      <c r="N348" s="94" t="s">
        <v>38</v>
      </c>
      <c r="O348" s="54" t="s">
        <v>39</v>
      </c>
      <c r="P348" s="55" t="s">
        <v>126</v>
      </c>
      <c r="Q348" s="93">
        <v>67255000</v>
      </c>
      <c r="R348" s="93">
        <v>0</v>
      </c>
      <c r="S348" s="93">
        <v>0</v>
      </c>
      <c r="T348" s="93">
        <v>67255000</v>
      </c>
      <c r="U348" s="93">
        <v>0</v>
      </c>
      <c r="V348" s="93">
        <v>0</v>
      </c>
      <c r="W348" s="93">
        <v>67255000</v>
      </c>
      <c r="X348" s="93">
        <v>0</v>
      </c>
      <c r="Y348" s="93">
        <v>0</v>
      </c>
      <c r="Z348" s="93">
        <v>0</v>
      </c>
      <c r="AA348" s="93">
        <v>0</v>
      </c>
    </row>
    <row r="349" spans="1:27" ht="15" customHeight="1" x14ac:dyDescent="0.25">
      <c r="A349" s="54" t="s">
        <v>226</v>
      </c>
      <c r="B349" s="55" t="s">
        <v>227</v>
      </c>
      <c r="C349" s="56" t="s">
        <v>173</v>
      </c>
      <c r="D349" s="54" t="s">
        <v>36</v>
      </c>
      <c r="E349" s="54" t="s">
        <v>484</v>
      </c>
      <c r="F349" s="54" t="s">
        <v>484</v>
      </c>
      <c r="G349" s="54" t="s">
        <v>484</v>
      </c>
      <c r="H349" s="54" t="s">
        <v>555</v>
      </c>
      <c r="I349" s="54" t="s">
        <v>561</v>
      </c>
      <c r="J349" s="54"/>
      <c r="K349" s="54"/>
      <c r="L349" s="54"/>
      <c r="M349" s="54" t="s">
        <v>37</v>
      </c>
      <c r="N349" s="94" t="s">
        <v>38</v>
      </c>
      <c r="O349" s="54" t="s">
        <v>39</v>
      </c>
      <c r="P349" s="55" t="s">
        <v>127</v>
      </c>
      <c r="Q349" s="93">
        <v>35862000</v>
      </c>
      <c r="R349" s="93">
        <v>0</v>
      </c>
      <c r="S349" s="93">
        <v>0</v>
      </c>
      <c r="T349" s="93">
        <v>35862000</v>
      </c>
      <c r="U349" s="93">
        <v>0</v>
      </c>
      <c r="V349" s="93">
        <v>13287722</v>
      </c>
      <c r="W349" s="93">
        <v>22574278</v>
      </c>
      <c r="X349" s="93">
        <v>13287722</v>
      </c>
      <c r="Y349" s="93">
        <v>13287722</v>
      </c>
      <c r="Z349" s="93">
        <v>13287722</v>
      </c>
      <c r="AA349" s="93">
        <v>13287722</v>
      </c>
    </row>
    <row r="350" spans="1:27" ht="15" customHeight="1" x14ac:dyDescent="0.25">
      <c r="A350" s="54" t="s">
        <v>226</v>
      </c>
      <c r="B350" s="55" t="s">
        <v>227</v>
      </c>
      <c r="C350" s="56" t="s">
        <v>174</v>
      </c>
      <c r="D350" s="54" t="s">
        <v>36</v>
      </c>
      <c r="E350" s="54" t="s">
        <v>484</v>
      </c>
      <c r="F350" s="54" t="s">
        <v>484</v>
      </c>
      <c r="G350" s="54" t="s">
        <v>42</v>
      </c>
      <c r="H350" s="54" t="s">
        <v>555</v>
      </c>
      <c r="I350" s="54"/>
      <c r="J350" s="54"/>
      <c r="K350" s="54"/>
      <c r="L350" s="54"/>
      <c r="M350" s="54" t="s">
        <v>37</v>
      </c>
      <c r="N350" s="94" t="s">
        <v>38</v>
      </c>
      <c r="O350" s="54" t="s">
        <v>39</v>
      </c>
      <c r="P350" s="55" t="s">
        <v>128</v>
      </c>
      <c r="Q350" s="93">
        <v>71759000</v>
      </c>
      <c r="R350" s="93">
        <v>0</v>
      </c>
      <c r="S350" s="93">
        <v>0</v>
      </c>
      <c r="T350" s="93">
        <v>71759000</v>
      </c>
      <c r="U350" s="93">
        <v>0</v>
      </c>
      <c r="V350" s="93">
        <v>31494556</v>
      </c>
      <c r="W350" s="93">
        <v>40264444</v>
      </c>
      <c r="X350" s="93">
        <v>31494556</v>
      </c>
      <c r="Y350" s="93">
        <v>31494556</v>
      </c>
      <c r="Z350" s="93">
        <v>31494556</v>
      </c>
      <c r="AA350" s="93">
        <v>31494556</v>
      </c>
    </row>
    <row r="351" spans="1:27" ht="15" customHeight="1" x14ac:dyDescent="0.25">
      <c r="A351" s="54" t="s">
        <v>226</v>
      </c>
      <c r="B351" s="55" t="s">
        <v>227</v>
      </c>
      <c r="C351" s="56" t="s">
        <v>175</v>
      </c>
      <c r="D351" s="54" t="s">
        <v>36</v>
      </c>
      <c r="E351" s="54" t="s">
        <v>484</v>
      </c>
      <c r="F351" s="54" t="s">
        <v>484</v>
      </c>
      <c r="G351" s="54" t="s">
        <v>42</v>
      </c>
      <c r="H351" s="54" t="s">
        <v>556</v>
      </c>
      <c r="I351" s="54"/>
      <c r="J351" s="54"/>
      <c r="K351" s="54"/>
      <c r="L351" s="54"/>
      <c r="M351" s="54" t="s">
        <v>37</v>
      </c>
      <c r="N351" s="94" t="s">
        <v>38</v>
      </c>
      <c r="O351" s="54" t="s">
        <v>39</v>
      </c>
      <c r="P351" s="55" t="s">
        <v>129</v>
      </c>
      <c r="Q351" s="93">
        <v>50977000</v>
      </c>
      <c r="R351" s="93">
        <v>0</v>
      </c>
      <c r="S351" s="93">
        <v>0</v>
      </c>
      <c r="T351" s="93">
        <v>50977000</v>
      </c>
      <c r="U351" s="93">
        <v>0</v>
      </c>
      <c r="V351" s="93">
        <v>25754644</v>
      </c>
      <c r="W351" s="93">
        <v>25222356</v>
      </c>
      <c r="X351" s="93">
        <v>25754644</v>
      </c>
      <c r="Y351" s="93">
        <v>25754644</v>
      </c>
      <c r="Z351" s="93">
        <v>25754644</v>
      </c>
      <c r="AA351" s="93">
        <v>25754644</v>
      </c>
    </row>
    <row r="352" spans="1:27" ht="15" customHeight="1" x14ac:dyDescent="0.25">
      <c r="A352" s="54" t="s">
        <v>226</v>
      </c>
      <c r="B352" s="55" t="s">
        <v>227</v>
      </c>
      <c r="C352" s="56" t="s">
        <v>176</v>
      </c>
      <c r="D352" s="54" t="s">
        <v>36</v>
      </c>
      <c r="E352" s="54" t="s">
        <v>484</v>
      </c>
      <c r="F352" s="54" t="s">
        <v>484</v>
      </c>
      <c r="G352" s="54" t="s">
        <v>42</v>
      </c>
      <c r="H352" s="54" t="s">
        <v>558</v>
      </c>
      <c r="I352" s="54"/>
      <c r="J352" s="54"/>
      <c r="K352" s="54"/>
      <c r="L352" s="54"/>
      <c r="M352" s="54" t="s">
        <v>37</v>
      </c>
      <c r="N352" s="94" t="s">
        <v>38</v>
      </c>
      <c r="O352" s="54" t="s">
        <v>39</v>
      </c>
      <c r="P352" s="55" t="s">
        <v>130</v>
      </c>
      <c r="Q352" s="93">
        <v>27817000</v>
      </c>
      <c r="R352" s="93">
        <v>0</v>
      </c>
      <c r="S352" s="93">
        <v>0</v>
      </c>
      <c r="T352" s="93">
        <v>27817000</v>
      </c>
      <c r="U352" s="93">
        <v>0</v>
      </c>
      <c r="V352" s="93">
        <v>15136100</v>
      </c>
      <c r="W352" s="93">
        <v>12680900</v>
      </c>
      <c r="X352" s="93">
        <v>15136100</v>
      </c>
      <c r="Y352" s="93">
        <v>15136100</v>
      </c>
      <c r="Z352" s="93">
        <v>15136100</v>
      </c>
      <c r="AA352" s="93">
        <v>15136100</v>
      </c>
    </row>
    <row r="353" spans="1:27" ht="15" customHeight="1" x14ac:dyDescent="0.25">
      <c r="A353" s="54" t="s">
        <v>226</v>
      </c>
      <c r="B353" s="55" t="s">
        <v>227</v>
      </c>
      <c r="C353" s="56" t="s">
        <v>177</v>
      </c>
      <c r="D353" s="54" t="s">
        <v>36</v>
      </c>
      <c r="E353" s="54" t="s">
        <v>484</v>
      </c>
      <c r="F353" s="54" t="s">
        <v>484</v>
      </c>
      <c r="G353" s="54" t="s">
        <v>42</v>
      </c>
      <c r="H353" s="54" t="s">
        <v>559</v>
      </c>
      <c r="I353" s="54"/>
      <c r="J353" s="54"/>
      <c r="K353" s="54"/>
      <c r="L353" s="54"/>
      <c r="M353" s="54" t="s">
        <v>37</v>
      </c>
      <c r="N353" s="94" t="s">
        <v>38</v>
      </c>
      <c r="O353" s="54" t="s">
        <v>39</v>
      </c>
      <c r="P353" s="55" t="s">
        <v>131</v>
      </c>
      <c r="Q353" s="93">
        <v>6134000</v>
      </c>
      <c r="R353" s="93">
        <v>0</v>
      </c>
      <c r="S353" s="93">
        <v>0</v>
      </c>
      <c r="T353" s="93">
        <v>6134000</v>
      </c>
      <c r="U353" s="93">
        <v>0</v>
      </c>
      <c r="V353" s="93">
        <v>3123900</v>
      </c>
      <c r="W353" s="93">
        <v>3010100</v>
      </c>
      <c r="X353" s="93">
        <v>3123900</v>
      </c>
      <c r="Y353" s="93">
        <v>3123900</v>
      </c>
      <c r="Z353" s="93">
        <v>3123900</v>
      </c>
      <c r="AA353" s="93">
        <v>3123900</v>
      </c>
    </row>
    <row r="354" spans="1:27" ht="15" customHeight="1" x14ac:dyDescent="0.25">
      <c r="A354" s="54" t="s">
        <v>226</v>
      </c>
      <c r="B354" s="55" t="s">
        <v>227</v>
      </c>
      <c r="C354" s="56" t="s">
        <v>178</v>
      </c>
      <c r="D354" s="54" t="s">
        <v>36</v>
      </c>
      <c r="E354" s="54" t="s">
        <v>484</v>
      </c>
      <c r="F354" s="54" t="s">
        <v>484</v>
      </c>
      <c r="G354" s="54" t="s">
        <v>42</v>
      </c>
      <c r="H354" s="54" t="s">
        <v>496</v>
      </c>
      <c r="I354" s="54"/>
      <c r="J354" s="54"/>
      <c r="K354" s="54"/>
      <c r="L354" s="54"/>
      <c r="M354" s="54" t="s">
        <v>37</v>
      </c>
      <c r="N354" s="94" t="s">
        <v>38</v>
      </c>
      <c r="O354" s="54" t="s">
        <v>39</v>
      </c>
      <c r="P354" s="55" t="s">
        <v>132</v>
      </c>
      <c r="Q354" s="93">
        <v>20869000</v>
      </c>
      <c r="R354" s="93">
        <v>0</v>
      </c>
      <c r="S354" s="93">
        <v>0</v>
      </c>
      <c r="T354" s="93">
        <v>20869000</v>
      </c>
      <c r="U354" s="93">
        <v>0</v>
      </c>
      <c r="V354" s="93">
        <v>11354500</v>
      </c>
      <c r="W354" s="93">
        <v>9514500</v>
      </c>
      <c r="X354" s="93">
        <v>11354500</v>
      </c>
      <c r="Y354" s="93">
        <v>11354500</v>
      </c>
      <c r="Z354" s="93">
        <v>11354500</v>
      </c>
      <c r="AA354" s="93">
        <v>11354500</v>
      </c>
    </row>
    <row r="355" spans="1:27" ht="15" customHeight="1" x14ac:dyDescent="0.25">
      <c r="A355" s="54" t="s">
        <v>226</v>
      </c>
      <c r="B355" s="55" t="s">
        <v>227</v>
      </c>
      <c r="C355" s="56" t="s">
        <v>179</v>
      </c>
      <c r="D355" s="54" t="s">
        <v>36</v>
      </c>
      <c r="E355" s="54" t="s">
        <v>484</v>
      </c>
      <c r="F355" s="54" t="s">
        <v>484</v>
      </c>
      <c r="G355" s="54" t="s">
        <v>42</v>
      </c>
      <c r="H355" s="54" t="s">
        <v>506</v>
      </c>
      <c r="I355" s="54"/>
      <c r="J355" s="54"/>
      <c r="K355" s="54"/>
      <c r="L355" s="54"/>
      <c r="M355" s="54" t="s">
        <v>37</v>
      </c>
      <c r="N355" s="94" t="s">
        <v>38</v>
      </c>
      <c r="O355" s="54" t="s">
        <v>39</v>
      </c>
      <c r="P355" s="55" t="s">
        <v>133</v>
      </c>
      <c r="Q355" s="93">
        <v>13915000</v>
      </c>
      <c r="R355" s="93">
        <v>0</v>
      </c>
      <c r="S355" s="93">
        <v>0</v>
      </c>
      <c r="T355" s="93">
        <v>13915000</v>
      </c>
      <c r="U355" s="93">
        <v>0</v>
      </c>
      <c r="V355" s="93">
        <v>7572600</v>
      </c>
      <c r="W355" s="93">
        <v>6342400</v>
      </c>
      <c r="X355" s="93">
        <v>7572600</v>
      </c>
      <c r="Y355" s="93">
        <v>7572600</v>
      </c>
      <c r="Z355" s="93">
        <v>7572600</v>
      </c>
      <c r="AA355" s="93">
        <v>7572600</v>
      </c>
    </row>
    <row r="356" spans="1:27" ht="15" customHeight="1" x14ac:dyDescent="0.25">
      <c r="A356" s="54" t="s">
        <v>226</v>
      </c>
      <c r="B356" s="55" t="s">
        <v>227</v>
      </c>
      <c r="C356" s="56" t="s">
        <v>180</v>
      </c>
      <c r="D356" s="54" t="s">
        <v>36</v>
      </c>
      <c r="E356" s="54" t="s">
        <v>484</v>
      </c>
      <c r="F356" s="54" t="s">
        <v>484</v>
      </c>
      <c r="G356" s="54" t="s">
        <v>552</v>
      </c>
      <c r="H356" s="54" t="s">
        <v>555</v>
      </c>
      <c r="I356" s="54" t="s">
        <v>555</v>
      </c>
      <c r="J356" s="54"/>
      <c r="K356" s="54"/>
      <c r="L356" s="54"/>
      <c r="M356" s="54" t="s">
        <v>37</v>
      </c>
      <c r="N356" s="94" t="s">
        <v>38</v>
      </c>
      <c r="O356" s="54" t="s">
        <v>39</v>
      </c>
      <c r="P356" s="55" t="s">
        <v>134</v>
      </c>
      <c r="Q356" s="93">
        <v>23191560</v>
      </c>
      <c r="R356" s="93">
        <v>0</v>
      </c>
      <c r="S356" s="93">
        <v>0</v>
      </c>
      <c r="T356" s="93">
        <v>23191560</v>
      </c>
      <c r="U356" s="93">
        <v>0</v>
      </c>
      <c r="V356" s="93">
        <v>11355219</v>
      </c>
      <c r="W356" s="93">
        <v>11836341</v>
      </c>
      <c r="X356" s="93">
        <v>11355219</v>
      </c>
      <c r="Y356" s="93">
        <v>11355219</v>
      </c>
      <c r="Z356" s="93">
        <v>11355219</v>
      </c>
      <c r="AA356" s="93">
        <v>11355219</v>
      </c>
    </row>
    <row r="357" spans="1:27" ht="15" customHeight="1" x14ac:dyDescent="0.25">
      <c r="A357" s="54" t="s">
        <v>226</v>
      </c>
      <c r="B357" s="55" t="s">
        <v>227</v>
      </c>
      <c r="C357" s="56" t="s">
        <v>181</v>
      </c>
      <c r="D357" s="54" t="s">
        <v>36</v>
      </c>
      <c r="E357" s="54" t="s">
        <v>484</v>
      </c>
      <c r="F357" s="54" t="s">
        <v>484</v>
      </c>
      <c r="G357" s="54" t="s">
        <v>552</v>
      </c>
      <c r="H357" s="54" t="s">
        <v>555</v>
      </c>
      <c r="I357" s="54" t="s">
        <v>556</v>
      </c>
      <c r="J357" s="54"/>
      <c r="K357" s="54"/>
      <c r="L357" s="54"/>
      <c r="M357" s="54" t="s">
        <v>37</v>
      </c>
      <c r="N357" s="94" t="s">
        <v>38</v>
      </c>
      <c r="O357" s="54" t="s">
        <v>39</v>
      </c>
      <c r="P357" s="55" t="s">
        <v>135</v>
      </c>
      <c r="Q357" s="93">
        <v>0</v>
      </c>
      <c r="R357" s="93">
        <v>758924</v>
      </c>
      <c r="S357" s="93">
        <v>0</v>
      </c>
      <c r="T357" s="93">
        <v>758924</v>
      </c>
      <c r="U357" s="93">
        <v>0</v>
      </c>
      <c r="V357" s="93">
        <v>758924</v>
      </c>
      <c r="W357" s="93">
        <v>0</v>
      </c>
      <c r="X357" s="93">
        <v>758924</v>
      </c>
      <c r="Y357" s="93">
        <v>758924</v>
      </c>
      <c r="Z357" s="93">
        <v>758924</v>
      </c>
      <c r="AA357" s="93">
        <v>758924</v>
      </c>
    </row>
    <row r="358" spans="1:27" ht="15" customHeight="1" x14ac:dyDescent="0.25">
      <c r="A358" s="54" t="s">
        <v>226</v>
      </c>
      <c r="B358" s="55" t="s">
        <v>227</v>
      </c>
      <c r="C358" s="56" t="s">
        <v>182</v>
      </c>
      <c r="D358" s="54" t="s">
        <v>36</v>
      </c>
      <c r="E358" s="54" t="s">
        <v>484</v>
      </c>
      <c r="F358" s="54" t="s">
        <v>484</v>
      </c>
      <c r="G358" s="54" t="s">
        <v>552</v>
      </c>
      <c r="H358" s="54" t="s">
        <v>555</v>
      </c>
      <c r="I358" s="54" t="s">
        <v>485</v>
      </c>
      <c r="J358" s="54"/>
      <c r="K358" s="54"/>
      <c r="L358" s="54"/>
      <c r="M358" s="54" t="s">
        <v>37</v>
      </c>
      <c r="N358" s="94" t="s">
        <v>38</v>
      </c>
      <c r="O358" s="54" t="s">
        <v>39</v>
      </c>
      <c r="P358" s="55" t="s">
        <v>136</v>
      </c>
      <c r="Q358" s="93">
        <v>1918980</v>
      </c>
      <c r="R358" s="93">
        <v>0</v>
      </c>
      <c r="S358" s="93">
        <v>0</v>
      </c>
      <c r="T358" s="93">
        <v>1918980</v>
      </c>
      <c r="U358" s="93">
        <v>0</v>
      </c>
      <c r="V358" s="93">
        <v>1036673</v>
      </c>
      <c r="W358" s="93">
        <v>882307</v>
      </c>
      <c r="X358" s="93">
        <v>1036673</v>
      </c>
      <c r="Y358" s="93">
        <v>1036673</v>
      </c>
      <c r="Z358" s="93">
        <v>1036673</v>
      </c>
      <c r="AA358" s="93">
        <v>1036673</v>
      </c>
    </row>
    <row r="359" spans="1:27" ht="15" customHeight="1" x14ac:dyDescent="0.25">
      <c r="A359" s="54" t="s">
        <v>226</v>
      </c>
      <c r="B359" s="55" t="s">
        <v>227</v>
      </c>
      <c r="C359" s="56" t="s">
        <v>183</v>
      </c>
      <c r="D359" s="54" t="s">
        <v>36</v>
      </c>
      <c r="E359" s="54" t="s">
        <v>484</v>
      </c>
      <c r="F359" s="54" t="s">
        <v>484</v>
      </c>
      <c r="G359" s="54" t="s">
        <v>552</v>
      </c>
      <c r="H359" s="54" t="s">
        <v>556</v>
      </c>
      <c r="I359" s="54"/>
      <c r="J359" s="54"/>
      <c r="K359" s="54"/>
      <c r="L359" s="54"/>
      <c r="M359" s="54" t="s">
        <v>37</v>
      </c>
      <c r="N359" s="94" t="s">
        <v>38</v>
      </c>
      <c r="O359" s="54" t="s">
        <v>39</v>
      </c>
      <c r="P359" s="55" t="s">
        <v>137</v>
      </c>
      <c r="Q359" s="93">
        <v>16936290</v>
      </c>
      <c r="R359" s="93">
        <v>0</v>
      </c>
      <c r="S359" s="93">
        <v>0</v>
      </c>
      <c r="T359" s="93">
        <v>16936290</v>
      </c>
      <c r="U359" s="93">
        <v>0</v>
      </c>
      <c r="V359" s="93">
        <v>14129802</v>
      </c>
      <c r="W359" s="93">
        <v>2806488</v>
      </c>
      <c r="X359" s="93">
        <v>14129802</v>
      </c>
      <c r="Y359" s="93">
        <v>14129802</v>
      </c>
      <c r="Z359" s="93">
        <v>14129802</v>
      </c>
      <c r="AA359" s="93">
        <v>14129802</v>
      </c>
    </row>
    <row r="360" spans="1:27" ht="15" customHeight="1" x14ac:dyDescent="0.25">
      <c r="A360" s="54" t="s">
        <v>226</v>
      </c>
      <c r="B360" s="55" t="s">
        <v>227</v>
      </c>
      <c r="C360" s="56" t="s">
        <v>184</v>
      </c>
      <c r="D360" s="54" t="s">
        <v>36</v>
      </c>
      <c r="E360" s="54" t="s">
        <v>484</v>
      </c>
      <c r="F360" s="54" t="s">
        <v>484</v>
      </c>
      <c r="G360" s="54" t="s">
        <v>552</v>
      </c>
      <c r="H360" s="54" t="s">
        <v>562</v>
      </c>
      <c r="I360" s="54"/>
      <c r="J360" s="54"/>
      <c r="K360" s="54"/>
      <c r="L360" s="54"/>
      <c r="M360" s="54" t="s">
        <v>37</v>
      </c>
      <c r="N360" s="94" t="s">
        <v>38</v>
      </c>
      <c r="O360" s="54" t="s">
        <v>39</v>
      </c>
      <c r="P360" s="55" t="s">
        <v>138</v>
      </c>
      <c r="Q360" s="93">
        <v>2697030</v>
      </c>
      <c r="R360" s="93">
        <v>0</v>
      </c>
      <c r="S360" s="93">
        <v>0</v>
      </c>
      <c r="T360" s="93">
        <v>2697030</v>
      </c>
      <c r="U360" s="93">
        <v>0</v>
      </c>
      <c r="V360" s="93">
        <v>2667462</v>
      </c>
      <c r="W360" s="93">
        <v>29568</v>
      </c>
      <c r="X360" s="93">
        <v>2667462</v>
      </c>
      <c r="Y360" s="93">
        <v>2667462</v>
      </c>
      <c r="Z360" s="93">
        <v>2667462</v>
      </c>
      <c r="AA360" s="93">
        <v>2667462</v>
      </c>
    </row>
    <row r="361" spans="1:27" ht="15" customHeight="1" x14ac:dyDescent="0.25">
      <c r="A361" s="54" t="s">
        <v>226</v>
      </c>
      <c r="B361" s="55" t="s">
        <v>227</v>
      </c>
      <c r="C361" s="56" t="s">
        <v>187</v>
      </c>
      <c r="D361" s="54" t="s">
        <v>36</v>
      </c>
      <c r="E361" s="54" t="s">
        <v>42</v>
      </c>
      <c r="F361" s="54" t="s">
        <v>42</v>
      </c>
      <c r="G361" s="54" t="s">
        <v>42</v>
      </c>
      <c r="H361" s="54" t="s">
        <v>496</v>
      </c>
      <c r="I361" s="54" t="s">
        <v>558</v>
      </c>
      <c r="J361" s="54"/>
      <c r="K361" s="54"/>
      <c r="L361" s="54"/>
      <c r="M361" s="54" t="s">
        <v>37</v>
      </c>
      <c r="N361" s="94" t="s">
        <v>38</v>
      </c>
      <c r="O361" s="54" t="s">
        <v>39</v>
      </c>
      <c r="P361" s="55" t="s">
        <v>141</v>
      </c>
      <c r="Q361" s="93">
        <v>0</v>
      </c>
      <c r="R361" s="93">
        <v>78400</v>
      </c>
      <c r="S361" s="93">
        <v>0</v>
      </c>
      <c r="T361" s="93">
        <v>78400</v>
      </c>
      <c r="U361" s="93">
        <v>0</v>
      </c>
      <c r="V361" s="93">
        <v>78400</v>
      </c>
      <c r="W361" s="93">
        <v>0</v>
      </c>
      <c r="X361" s="93">
        <v>78400</v>
      </c>
      <c r="Y361" s="93">
        <v>78400</v>
      </c>
      <c r="Z361" s="93">
        <v>78400</v>
      </c>
      <c r="AA361" s="93">
        <v>78400</v>
      </c>
    </row>
    <row r="362" spans="1:27" ht="15" customHeight="1" x14ac:dyDescent="0.25">
      <c r="A362" s="54" t="s">
        <v>226</v>
      </c>
      <c r="B362" s="55" t="s">
        <v>227</v>
      </c>
      <c r="C362" s="56" t="s">
        <v>188</v>
      </c>
      <c r="D362" s="54" t="s">
        <v>36</v>
      </c>
      <c r="E362" s="54" t="s">
        <v>42</v>
      </c>
      <c r="F362" s="54" t="s">
        <v>42</v>
      </c>
      <c r="G362" s="54" t="s">
        <v>42</v>
      </c>
      <c r="H362" s="54" t="s">
        <v>496</v>
      </c>
      <c r="I362" s="54" t="s">
        <v>560</v>
      </c>
      <c r="J362" s="54"/>
      <c r="K362" s="54"/>
      <c r="L362" s="54"/>
      <c r="M362" s="54" t="s">
        <v>37</v>
      </c>
      <c r="N362" s="94" t="s">
        <v>38</v>
      </c>
      <c r="O362" s="54" t="s">
        <v>39</v>
      </c>
      <c r="P362" s="55" t="s">
        <v>142</v>
      </c>
      <c r="Q362" s="93">
        <v>58000000</v>
      </c>
      <c r="R362" s="93">
        <v>0</v>
      </c>
      <c r="S362" s="93">
        <v>0</v>
      </c>
      <c r="T362" s="93">
        <v>58000000</v>
      </c>
      <c r="U362" s="93">
        <v>0</v>
      </c>
      <c r="V362" s="93">
        <v>58000000</v>
      </c>
      <c r="W362" s="93">
        <v>0</v>
      </c>
      <c r="X362" s="93">
        <v>58000000</v>
      </c>
      <c r="Y362" s="93">
        <v>23774664</v>
      </c>
      <c r="Z362" s="93">
        <v>23646556</v>
      </c>
      <c r="AA362" s="93">
        <v>23646556</v>
      </c>
    </row>
    <row r="363" spans="1:27" ht="15" customHeight="1" x14ac:dyDescent="0.25">
      <c r="A363" s="54" t="s">
        <v>226</v>
      </c>
      <c r="B363" s="55" t="s">
        <v>227</v>
      </c>
      <c r="C363" s="56" t="s">
        <v>189</v>
      </c>
      <c r="D363" s="54" t="s">
        <v>36</v>
      </c>
      <c r="E363" s="54" t="s">
        <v>42</v>
      </c>
      <c r="F363" s="54" t="s">
        <v>42</v>
      </c>
      <c r="G363" s="54" t="s">
        <v>42</v>
      </c>
      <c r="H363" s="54" t="s">
        <v>506</v>
      </c>
      <c r="I363" s="54" t="s">
        <v>555</v>
      </c>
      <c r="J363" s="54"/>
      <c r="K363" s="54"/>
      <c r="L363" s="54"/>
      <c r="M363" s="54" t="s">
        <v>37</v>
      </c>
      <c r="N363" s="94" t="s">
        <v>38</v>
      </c>
      <c r="O363" s="54" t="s">
        <v>39</v>
      </c>
      <c r="P363" s="55" t="s">
        <v>143</v>
      </c>
      <c r="Q363" s="93">
        <v>74026204</v>
      </c>
      <c r="R363" s="93">
        <v>0</v>
      </c>
      <c r="S363" s="93">
        <v>74026204</v>
      </c>
      <c r="T363" s="93">
        <v>0</v>
      </c>
      <c r="U363" s="93">
        <v>0</v>
      </c>
      <c r="V363" s="93">
        <v>0</v>
      </c>
      <c r="W363" s="93">
        <v>0</v>
      </c>
      <c r="X363" s="93">
        <v>0</v>
      </c>
      <c r="Y363" s="93">
        <v>0</v>
      </c>
      <c r="Z363" s="93">
        <v>0</v>
      </c>
      <c r="AA363" s="93">
        <v>0</v>
      </c>
    </row>
    <row r="364" spans="1:27" ht="15" customHeight="1" x14ac:dyDescent="0.25">
      <c r="A364" s="54" t="s">
        <v>226</v>
      </c>
      <c r="B364" s="55" t="s">
        <v>227</v>
      </c>
      <c r="C364" s="56" t="s">
        <v>101</v>
      </c>
      <c r="D364" s="54" t="s">
        <v>36</v>
      </c>
      <c r="E364" s="54" t="s">
        <v>42</v>
      </c>
      <c r="F364" s="54" t="s">
        <v>42</v>
      </c>
      <c r="G364" s="54" t="s">
        <v>42</v>
      </c>
      <c r="H364" s="54" t="s">
        <v>506</v>
      </c>
      <c r="I364" s="54" t="s">
        <v>556</v>
      </c>
      <c r="J364" s="54"/>
      <c r="K364" s="54"/>
      <c r="L364" s="54"/>
      <c r="M364" s="54" t="s">
        <v>37</v>
      </c>
      <c r="N364" s="94" t="s">
        <v>38</v>
      </c>
      <c r="O364" s="54" t="s">
        <v>39</v>
      </c>
      <c r="P364" s="55" t="s">
        <v>144</v>
      </c>
      <c r="Q364" s="93">
        <v>0</v>
      </c>
      <c r="R364" s="93">
        <v>74026204</v>
      </c>
      <c r="S364" s="93">
        <v>0</v>
      </c>
      <c r="T364" s="93">
        <v>74026204</v>
      </c>
      <c r="U364" s="93">
        <v>0</v>
      </c>
      <c r="V364" s="93">
        <v>74026204</v>
      </c>
      <c r="W364" s="93">
        <v>0</v>
      </c>
      <c r="X364" s="93">
        <v>35456664</v>
      </c>
      <c r="Y364" s="93">
        <v>17728332</v>
      </c>
      <c r="Z364" s="93">
        <v>17728332</v>
      </c>
      <c r="AA364" s="93">
        <v>17728332</v>
      </c>
    </row>
    <row r="365" spans="1:27" ht="15" customHeight="1" x14ac:dyDescent="0.25">
      <c r="A365" s="54" t="s">
        <v>226</v>
      </c>
      <c r="B365" s="55" t="s">
        <v>227</v>
      </c>
      <c r="C365" s="56" t="s">
        <v>101</v>
      </c>
      <c r="D365" s="54" t="s">
        <v>36</v>
      </c>
      <c r="E365" s="54" t="s">
        <v>42</v>
      </c>
      <c r="F365" s="54" t="s">
        <v>42</v>
      </c>
      <c r="G365" s="54" t="s">
        <v>42</v>
      </c>
      <c r="H365" s="54" t="s">
        <v>506</v>
      </c>
      <c r="I365" s="54" t="s">
        <v>556</v>
      </c>
      <c r="J365" s="54"/>
      <c r="K365" s="54"/>
      <c r="L365" s="54"/>
      <c r="M365" s="54" t="s">
        <v>48</v>
      </c>
      <c r="N365" s="94" t="s">
        <v>49</v>
      </c>
      <c r="O365" s="54" t="s">
        <v>39</v>
      </c>
      <c r="P365" s="55" t="s">
        <v>144</v>
      </c>
      <c r="Q365" s="93">
        <v>0</v>
      </c>
      <c r="R365" s="93">
        <v>18320000</v>
      </c>
      <c r="S365" s="93">
        <v>0</v>
      </c>
      <c r="T365" s="93">
        <v>18320000</v>
      </c>
      <c r="U365" s="93">
        <v>0</v>
      </c>
      <c r="V365" s="93">
        <v>18320000</v>
      </c>
      <c r="W365" s="93">
        <v>0</v>
      </c>
      <c r="X365" s="93">
        <v>15572000</v>
      </c>
      <c r="Y365" s="93">
        <v>7328000</v>
      </c>
      <c r="Z365" s="93">
        <v>7328000</v>
      </c>
      <c r="AA365" s="93">
        <v>7328000</v>
      </c>
    </row>
    <row r="366" spans="1:27" ht="15" customHeight="1" x14ac:dyDescent="0.25">
      <c r="A366" s="54" t="s">
        <v>226</v>
      </c>
      <c r="B366" s="55" t="s">
        <v>227</v>
      </c>
      <c r="C366" s="56" t="s">
        <v>191</v>
      </c>
      <c r="D366" s="54" t="s">
        <v>36</v>
      </c>
      <c r="E366" s="54" t="s">
        <v>42</v>
      </c>
      <c r="F366" s="54" t="s">
        <v>42</v>
      </c>
      <c r="G366" s="54" t="s">
        <v>42</v>
      </c>
      <c r="H366" s="54" t="s">
        <v>491</v>
      </c>
      <c r="I366" s="54" t="s">
        <v>558</v>
      </c>
      <c r="J366" s="54"/>
      <c r="K366" s="54"/>
      <c r="L366" s="54"/>
      <c r="M366" s="54" t="s">
        <v>37</v>
      </c>
      <c r="N366" s="94" t="s">
        <v>38</v>
      </c>
      <c r="O366" s="54" t="s">
        <v>39</v>
      </c>
      <c r="P366" s="55" t="s">
        <v>146</v>
      </c>
      <c r="Q366" s="93">
        <v>800000</v>
      </c>
      <c r="R366" s="93">
        <v>0</v>
      </c>
      <c r="S366" s="93">
        <v>0</v>
      </c>
      <c r="T366" s="93">
        <v>800000</v>
      </c>
      <c r="U366" s="93">
        <v>0</v>
      </c>
      <c r="V366" s="93">
        <v>800000</v>
      </c>
      <c r="W366" s="93">
        <v>0</v>
      </c>
      <c r="X366" s="93">
        <v>800000</v>
      </c>
      <c r="Y366" s="93">
        <v>315180</v>
      </c>
      <c r="Z366" s="93">
        <v>315180</v>
      </c>
      <c r="AA366" s="93">
        <v>315180</v>
      </c>
    </row>
    <row r="367" spans="1:27" ht="15" customHeight="1" x14ac:dyDescent="0.25">
      <c r="A367" s="54" t="s">
        <v>226</v>
      </c>
      <c r="B367" s="55" t="s">
        <v>227</v>
      </c>
      <c r="C367" s="56" t="s">
        <v>192</v>
      </c>
      <c r="D367" s="54" t="s">
        <v>36</v>
      </c>
      <c r="E367" s="54" t="s">
        <v>42</v>
      </c>
      <c r="F367" s="54" t="s">
        <v>42</v>
      </c>
      <c r="G367" s="54" t="s">
        <v>42</v>
      </c>
      <c r="H367" s="54" t="s">
        <v>560</v>
      </c>
      <c r="I367" s="54" t="s">
        <v>558</v>
      </c>
      <c r="J367" s="54"/>
      <c r="K367" s="54"/>
      <c r="L367" s="54"/>
      <c r="M367" s="54" t="s">
        <v>37</v>
      </c>
      <c r="N367" s="94" t="s">
        <v>38</v>
      </c>
      <c r="O367" s="54" t="s">
        <v>39</v>
      </c>
      <c r="P367" s="55" t="s">
        <v>147</v>
      </c>
      <c r="Q367" s="93">
        <v>300000</v>
      </c>
      <c r="R367" s="93">
        <v>0</v>
      </c>
      <c r="S367" s="93">
        <v>0</v>
      </c>
      <c r="T367" s="93">
        <v>300000</v>
      </c>
      <c r="U367" s="93">
        <v>0</v>
      </c>
      <c r="V367" s="93">
        <v>300000</v>
      </c>
      <c r="W367" s="93">
        <v>0</v>
      </c>
      <c r="X367" s="93">
        <v>300000</v>
      </c>
      <c r="Y367" s="93">
        <v>300000</v>
      </c>
      <c r="Z367" s="93">
        <v>300000</v>
      </c>
      <c r="AA367" s="93">
        <v>300000</v>
      </c>
    </row>
    <row r="368" spans="1:27" ht="15" customHeight="1" x14ac:dyDescent="0.25">
      <c r="A368" s="54" t="s">
        <v>226</v>
      </c>
      <c r="B368" s="55" t="s">
        <v>227</v>
      </c>
      <c r="C368" s="56" t="s">
        <v>193</v>
      </c>
      <c r="D368" s="54" t="s">
        <v>36</v>
      </c>
      <c r="E368" s="54" t="s">
        <v>42</v>
      </c>
      <c r="F368" s="54" t="s">
        <v>42</v>
      </c>
      <c r="G368" s="54" t="s">
        <v>42</v>
      </c>
      <c r="H368" s="54" t="s">
        <v>561</v>
      </c>
      <c r="I368" s="54"/>
      <c r="J368" s="54"/>
      <c r="K368" s="54"/>
      <c r="L368" s="54"/>
      <c r="M368" s="54" t="s">
        <v>37</v>
      </c>
      <c r="N368" s="94" t="s">
        <v>38</v>
      </c>
      <c r="O368" s="54" t="s">
        <v>39</v>
      </c>
      <c r="P368" s="55" t="s">
        <v>148</v>
      </c>
      <c r="Q368" s="93">
        <v>0</v>
      </c>
      <c r="R368" s="93">
        <v>258320</v>
      </c>
      <c r="S368" s="93">
        <v>0</v>
      </c>
      <c r="T368" s="93">
        <v>258320</v>
      </c>
      <c r="U368" s="93">
        <v>0</v>
      </c>
      <c r="V368" s="93">
        <v>258320</v>
      </c>
      <c r="W368" s="93">
        <v>0</v>
      </c>
      <c r="X368" s="93">
        <v>258320</v>
      </c>
      <c r="Y368" s="93">
        <v>258320</v>
      </c>
      <c r="Z368" s="93">
        <v>258320</v>
      </c>
      <c r="AA368" s="93">
        <v>258320</v>
      </c>
    </row>
    <row r="369" spans="1:27" ht="15" customHeight="1" x14ac:dyDescent="0.25">
      <c r="A369" s="54" t="s">
        <v>226</v>
      </c>
      <c r="B369" s="55" t="s">
        <v>227</v>
      </c>
      <c r="C369" s="56" t="s">
        <v>194</v>
      </c>
      <c r="D369" s="54" t="s">
        <v>36</v>
      </c>
      <c r="E369" s="54" t="s">
        <v>552</v>
      </c>
      <c r="F369" s="54" t="s">
        <v>553</v>
      </c>
      <c r="G369" s="54" t="s">
        <v>42</v>
      </c>
      <c r="H369" s="54" t="s">
        <v>554</v>
      </c>
      <c r="I369" s="54" t="s">
        <v>555</v>
      </c>
      <c r="J369" s="54"/>
      <c r="K369" s="54"/>
      <c r="L369" s="54"/>
      <c r="M369" s="54" t="s">
        <v>37</v>
      </c>
      <c r="N369" s="94" t="s">
        <v>38</v>
      </c>
      <c r="O369" s="54" t="s">
        <v>39</v>
      </c>
      <c r="P369" s="55" t="s">
        <v>149</v>
      </c>
      <c r="Q369" s="93">
        <v>0</v>
      </c>
      <c r="R369" s="93">
        <v>428285</v>
      </c>
      <c r="S369" s="93">
        <v>0</v>
      </c>
      <c r="T369" s="93">
        <v>428285</v>
      </c>
      <c r="U369" s="93">
        <v>0</v>
      </c>
      <c r="V369" s="93">
        <v>428285</v>
      </c>
      <c r="W369" s="93">
        <v>0</v>
      </c>
      <c r="X369" s="93">
        <v>428285</v>
      </c>
      <c r="Y369" s="93">
        <v>428285</v>
      </c>
      <c r="Z369" s="93">
        <v>428285</v>
      </c>
      <c r="AA369" s="93">
        <v>428285</v>
      </c>
    </row>
    <row r="370" spans="1:27" ht="15" customHeight="1" x14ac:dyDescent="0.25">
      <c r="A370" s="54" t="s">
        <v>226</v>
      </c>
      <c r="B370" s="55" t="s">
        <v>227</v>
      </c>
      <c r="C370" s="56" t="s">
        <v>196</v>
      </c>
      <c r="D370" s="54" t="s">
        <v>36</v>
      </c>
      <c r="E370" s="54" t="s">
        <v>557</v>
      </c>
      <c r="F370" s="54" t="s">
        <v>484</v>
      </c>
      <c r="G370" s="54" t="s">
        <v>42</v>
      </c>
      <c r="H370" s="54" t="s">
        <v>555</v>
      </c>
      <c r="I370" s="54"/>
      <c r="J370" s="54"/>
      <c r="K370" s="54"/>
      <c r="L370" s="54"/>
      <c r="M370" s="54" t="s">
        <v>37</v>
      </c>
      <c r="N370" s="94" t="s">
        <v>38</v>
      </c>
      <c r="O370" s="54" t="s">
        <v>39</v>
      </c>
      <c r="P370" s="55" t="s">
        <v>151</v>
      </c>
      <c r="Q370" s="93">
        <v>0</v>
      </c>
      <c r="R370" s="93">
        <v>7517600</v>
      </c>
      <c r="S370" s="93">
        <v>0</v>
      </c>
      <c r="T370" s="93">
        <v>7517600</v>
      </c>
      <c r="U370" s="93">
        <v>0</v>
      </c>
      <c r="V370" s="93">
        <v>7517600</v>
      </c>
      <c r="W370" s="93">
        <v>0</v>
      </c>
      <c r="X370" s="93">
        <v>7517600</v>
      </c>
      <c r="Y370" s="93">
        <v>7517600</v>
      </c>
      <c r="Z370" s="93">
        <v>7517600</v>
      </c>
      <c r="AA370" s="93">
        <v>7517600</v>
      </c>
    </row>
    <row r="371" spans="1:27" ht="15" customHeight="1" x14ac:dyDescent="0.25">
      <c r="A371" s="54" t="s">
        <v>226</v>
      </c>
      <c r="B371" s="55" t="s">
        <v>227</v>
      </c>
      <c r="C371" s="56" t="s">
        <v>199</v>
      </c>
      <c r="D371" s="54" t="s">
        <v>61</v>
      </c>
      <c r="E371" s="54" t="s">
        <v>74</v>
      </c>
      <c r="F371" s="54" t="s">
        <v>63</v>
      </c>
      <c r="G371" s="54" t="s">
        <v>71</v>
      </c>
      <c r="H371" s="54" t="s">
        <v>153</v>
      </c>
      <c r="I371" s="54" t="s">
        <v>156</v>
      </c>
      <c r="J371" s="54" t="s">
        <v>42</v>
      </c>
      <c r="K371" s="54"/>
      <c r="L371" s="54"/>
      <c r="M371" s="54" t="s">
        <v>37</v>
      </c>
      <c r="N371" s="94" t="s">
        <v>38</v>
      </c>
      <c r="O371" s="54" t="s">
        <v>39</v>
      </c>
      <c r="P371" s="55" t="s">
        <v>157</v>
      </c>
      <c r="Q371" s="93">
        <v>0</v>
      </c>
      <c r="R371" s="93">
        <v>216366000</v>
      </c>
      <c r="S371" s="93">
        <v>0</v>
      </c>
      <c r="T371" s="93">
        <v>216366000</v>
      </c>
      <c r="U371" s="93">
        <v>0</v>
      </c>
      <c r="V371" s="93">
        <v>216342060</v>
      </c>
      <c r="W371" s="93">
        <v>23940</v>
      </c>
      <c r="X371" s="93">
        <v>216342060</v>
      </c>
      <c r="Y371" s="93">
        <v>70683218</v>
      </c>
      <c r="Z371" s="93">
        <v>70683218</v>
      </c>
      <c r="AA371" s="93">
        <v>64083218</v>
      </c>
    </row>
    <row r="372" spans="1:27" ht="15" customHeight="1" x14ac:dyDescent="0.25">
      <c r="A372" s="54" t="s">
        <v>226</v>
      </c>
      <c r="B372" s="55" t="s">
        <v>227</v>
      </c>
      <c r="C372" s="56" t="s">
        <v>199</v>
      </c>
      <c r="D372" s="54" t="s">
        <v>61</v>
      </c>
      <c r="E372" s="54" t="s">
        <v>74</v>
      </c>
      <c r="F372" s="54" t="s">
        <v>63</v>
      </c>
      <c r="G372" s="54" t="s">
        <v>71</v>
      </c>
      <c r="H372" s="54" t="s">
        <v>153</v>
      </c>
      <c r="I372" s="54" t="s">
        <v>156</v>
      </c>
      <c r="J372" s="54" t="s">
        <v>42</v>
      </c>
      <c r="K372" s="54"/>
      <c r="L372" s="54"/>
      <c r="M372" s="54" t="s">
        <v>37</v>
      </c>
      <c r="N372" s="94" t="s">
        <v>76</v>
      </c>
      <c r="O372" s="54" t="s">
        <v>39</v>
      </c>
      <c r="P372" s="55" t="s">
        <v>157</v>
      </c>
      <c r="Q372" s="93">
        <v>0</v>
      </c>
      <c r="R372" s="93">
        <v>90827516</v>
      </c>
      <c r="S372" s="93">
        <v>0</v>
      </c>
      <c r="T372" s="93">
        <v>90827516</v>
      </c>
      <c r="U372" s="93">
        <v>0</v>
      </c>
      <c r="V372" s="93">
        <v>85713481</v>
      </c>
      <c r="W372" s="93">
        <v>5114035</v>
      </c>
      <c r="X372" s="93">
        <v>64509968</v>
      </c>
      <c r="Y372" s="93">
        <v>26529708</v>
      </c>
      <c r="Z372" s="93">
        <v>26529708</v>
      </c>
      <c r="AA372" s="93">
        <v>20245498</v>
      </c>
    </row>
    <row r="373" spans="1:27" ht="15" customHeight="1" x14ac:dyDescent="0.25">
      <c r="A373" s="54" t="s">
        <v>226</v>
      </c>
      <c r="B373" s="55" t="s">
        <v>227</v>
      </c>
      <c r="C373" s="56" t="s">
        <v>200</v>
      </c>
      <c r="D373" s="54" t="s">
        <v>61</v>
      </c>
      <c r="E373" s="54" t="s">
        <v>74</v>
      </c>
      <c r="F373" s="54" t="s">
        <v>63</v>
      </c>
      <c r="G373" s="54" t="s">
        <v>71</v>
      </c>
      <c r="H373" s="54" t="s">
        <v>153</v>
      </c>
      <c r="I373" s="54" t="s">
        <v>158</v>
      </c>
      <c r="J373" s="54" t="s">
        <v>42</v>
      </c>
      <c r="K373" s="54"/>
      <c r="L373" s="54"/>
      <c r="M373" s="54" t="s">
        <v>48</v>
      </c>
      <c r="N373" s="94" t="s">
        <v>49</v>
      </c>
      <c r="O373" s="54" t="s">
        <v>39</v>
      </c>
      <c r="P373" s="55" t="s">
        <v>159</v>
      </c>
      <c r="Q373" s="93">
        <v>0</v>
      </c>
      <c r="R373" s="93">
        <v>37450000</v>
      </c>
      <c r="S373" s="93">
        <v>0</v>
      </c>
      <c r="T373" s="93">
        <v>37450000</v>
      </c>
      <c r="U373" s="93">
        <v>0</v>
      </c>
      <c r="V373" s="93">
        <v>3000000</v>
      </c>
      <c r="W373" s="93">
        <v>34450000</v>
      </c>
      <c r="X373" s="93">
        <v>2906679</v>
      </c>
      <c r="Y373" s="93">
        <v>2906679</v>
      </c>
      <c r="Z373" s="93">
        <v>2906679</v>
      </c>
      <c r="AA373" s="93">
        <v>2906679</v>
      </c>
    </row>
    <row r="374" spans="1:27" ht="15" customHeight="1" x14ac:dyDescent="0.25">
      <c r="A374" s="54" t="s">
        <v>226</v>
      </c>
      <c r="B374" s="55" t="s">
        <v>227</v>
      </c>
      <c r="C374" s="56" t="s">
        <v>201</v>
      </c>
      <c r="D374" s="54" t="s">
        <v>61</v>
      </c>
      <c r="E374" s="54" t="s">
        <v>82</v>
      </c>
      <c r="F374" s="54" t="s">
        <v>63</v>
      </c>
      <c r="G374" s="54" t="s">
        <v>83</v>
      </c>
      <c r="H374" s="54" t="s">
        <v>153</v>
      </c>
      <c r="I374" s="54" t="s">
        <v>160</v>
      </c>
      <c r="J374" s="54" t="s">
        <v>42</v>
      </c>
      <c r="K374" s="54"/>
      <c r="L374" s="54"/>
      <c r="M374" s="54" t="s">
        <v>48</v>
      </c>
      <c r="N374" s="94" t="s">
        <v>49</v>
      </c>
      <c r="O374" s="54" t="s">
        <v>39</v>
      </c>
      <c r="P374" s="55" t="s">
        <v>161</v>
      </c>
      <c r="Q374" s="93">
        <v>0</v>
      </c>
      <c r="R374" s="93">
        <v>24269760</v>
      </c>
      <c r="S374" s="93">
        <v>0</v>
      </c>
      <c r="T374" s="93">
        <v>24269760</v>
      </c>
      <c r="U374" s="93">
        <v>0</v>
      </c>
      <c r="V374" s="93">
        <v>24269760</v>
      </c>
      <c r="W374" s="93">
        <v>0</v>
      </c>
      <c r="X374" s="93">
        <v>24269760</v>
      </c>
      <c r="Y374" s="93">
        <v>7483176</v>
      </c>
      <c r="Z374" s="93">
        <v>7483176</v>
      </c>
      <c r="AA374" s="93">
        <v>7483176</v>
      </c>
    </row>
    <row r="375" spans="1:27" ht="15" customHeight="1" x14ac:dyDescent="0.25">
      <c r="A375" s="54" t="s">
        <v>226</v>
      </c>
      <c r="B375" s="55" t="s">
        <v>227</v>
      </c>
      <c r="C375" s="56" t="s">
        <v>202</v>
      </c>
      <c r="D375" s="54" t="s">
        <v>61</v>
      </c>
      <c r="E375" s="54" t="s">
        <v>82</v>
      </c>
      <c r="F375" s="54" t="s">
        <v>63</v>
      </c>
      <c r="G375" s="54" t="s">
        <v>86</v>
      </c>
      <c r="H375" s="54" t="s">
        <v>153</v>
      </c>
      <c r="I375" s="54" t="s">
        <v>162</v>
      </c>
      <c r="J375" s="54" t="s">
        <v>42</v>
      </c>
      <c r="K375" s="54"/>
      <c r="L375" s="54"/>
      <c r="M375" s="54" t="s">
        <v>37</v>
      </c>
      <c r="N375" s="94" t="s">
        <v>38</v>
      </c>
      <c r="O375" s="54" t="s">
        <v>39</v>
      </c>
      <c r="P375" s="55" t="s">
        <v>163</v>
      </c>
      <c r="Q375" s="93">
        <v>0</v>
      </c>
      <c r="R375" s="93">
        <v>6000000</v>
      </c>
      <c r="S375" s="93">
        <v>0</v>
      </c>
      <c r="T375" s="93">
        <v>6000000</v>
      </c>
      <c r="U375" s="93">
        <v>0</v>
      </c>
      <c r="V375" s="93">
        <v>6000000</v>
      </c>
      <c r="W375" s="93">
        <v>0</v>
      </c>
      <c r="X375" s="93">
        <v>0</v>
      </c>
      <c r="Y375" s="93">
        <v>0</v>
      </c>
      <c r="Z375" s="93">
        <v>0</v>
      </c>
      <c r="AA375" s="93">
        <v>0</v>
      </c>
    </row>
    <row r="376" spans="1:27" ht="15" customHeight="1" x14ac:dyDescent="0.25">
      <c r="A376" s="54" t="s">
        <v>228</v>
      </c>
      <c r="B376" s="55" t="s">
        <v>229</v>
      </c>
      <c r="C376" s="56" t="s">
        <v>166</v>
      </c>
      <c r="D376" s="54" t="s">
        <v>36</v>
      </c>
      <c r="E376" s="54" t="s">
        <v>484</v>
      </c>
      <c r="F376" s="54" t="s">
        <v>484</v>
      </c>
      <c r="G376" s="54" t="s">
        <v>484</v>
      </c>
      <c r="H376" s="54" t="s">
        <v>555</v>
      </c>
      <c r="I376" s="54" t="s">
        <v>555</v>
      </c>
      <c r="J376" s="54"/>
      <c r="K376" s="54"/>
      <c r="L376" s="54"/>
      <c r="M376" s="54" t="s">
        <v>37</v>
      </c>
      <c r="N376" s="94" t="s">
        <v>38</v>
      </c>
      <c r="O376" s="54" t="s">
        <v>39</v>
      </c>
      <c r="P376" s="55" t="s">
        <v>120</v>
      </c>
      <c r="Q376" s="93">
        <v>556738000</v>
      </c>
      <c r="R376" s="93">
        <v>0</v>
      </c>
      <c r="S376" s="93">
        <v>0</v>
      </c>
      <c r="T376" s="93">
        <v>556738000</v>
      </c>
      <c r="U376" s="93">
        <v>0</v>
      </c>
      <c r="V376" s="93">
        <v>302658223</v>
      </c>
      <c r="W376" s="93">
        <v>254079777</v>
      </c>
      <c r="X376" s="93">
        <v>302658223</v>
      </c>
      <c r="Y376" s="93">
        <v>302658223</v>
      </c>
      <c r="Z376" s="93">
        <v>302658223</v>
      </c>
      <c r="AA376" s="93">
        <v>302658223</v>
      </c>
    </row>
    <row r="377" spans="1:27" ht="15" customHeight="1" x14ac:dyDescent="0.25">
      <c r="A377" s="54" t="s">
        <v>228</v>
      </c>
      <c r="B377" s="55" t="s">
        <v>229</v>
      </c>
      <c r="C377" s="56" t="s">
        <v>168</v>
      </c>
      <c r="D377" s="54" t="s">
        <v>36</v>
      </c>
      <c r="E377" s="54" t="s">
        <v>484</v>
      </c>
      <c r="F377" s="54" t="s">
        <v>484</v>
      </c>
      <c r="G377" s="54" t="s">
        <v>484</v>
      </c>
      <c r="H377" s="54" t="s">
        <v>555</v>
      </c>
      <c r="I377" s="54" t="s">
        <v>558</v>
      </c>
      <c r="J377" s="54"/>
      <c r="K377" s="54"/>
      <c r="L377" s="54"/>
      <c r="M377" s="54" t="s">
        <v>37</v>
      </c>
      <c r="N377" s="94" t="s">
        <v>38</v>
      </c>
      <c r="O377" s="54" t="s">
        <v>39</v>
      </c>
      <c r="P377" s="55" t="s">
        <v>122</v>
      </c>
      <c r="Q377" s="93">
        <v>8645000</v>
      </c>
      <c r="R377" s="93">
        <v>0</v>
      </c>
      <c r="S377" s="93">
        <v>0</v>
      </c>
      <c r="T377" s="93">
        <v>8645000</v>
      </c>
      <c r="U377" s="93">
        <v>0</v>
      </c>
      <c r="V377" s="93">
        <v>5087342</v>
      </c>
      <c r="W377" s="93">
        <v>3557658</v>
      </c>
      <c r="X377" s="93">
        <v>5087342</v>
      </c>
      <c r="Y377" s="93">
        <v>5087342</v>
      </c>
      <c r="Z377" s="93">
        <v>5087342</v>
      </c>
      <c r="AA377" s="93">
        <v>5087342</v>
      </c>
    </row>
    <row r="378" spans="1:27" ht="15" customHeight="1" x14ac:dyDescent="0.25">
      <c r="A378" s="54" t="s">
        <v>228</v>
      </c>
      <c r="B378" s="55" t="s">
        <v>229</v>
      </c>
      <c r="C378" s="56" t="s">
        <v>169</v>
      </c>
      <c r="D378" s="54" t="s">
        <v>36</v>
      </c>
      <c r="E378" s="54" t="s">
        <v>484</v>
      </c>
      <c r="F378" s="54" t="s">
        <v>484</v>
      </c>
      <c r="G378" s="54" t="s">
        <v>484</v>
      </c>
      <c r="H378" s="54" t="s">
        <v>555</v>
      </c>
      <c r="I378" s="54" t="s">
        <v>559</v>
      </c>
      <c r="J378" s="54"/>
      <c r="K378" s="54"/>
      <c r="L378" s="54"/>
      <c r="M378" s="54" t="s">
        <v>37</v>
      </c>
      <c r="N378" s="94" t="s">
        <v>38</v>
      </c>
      <c r="O378" s="54" t="s">
        <v>39</v>
      </c>
      <c r="P378" s="55" t="s">
        <v>123</v>
      </c>
      <c r="Q378" s="93">
        <v>11133000</v>
      </c>
      <c r="R378" s="93">
        <v>0</v>
      </c>
      <c r="S378" s="93">
        <v>0</v>
      </c>
      <c r="T378" s="93">
        <v>11133000</v>
      </c>
      <c r="U378" s="93">
        <v>0</v>
      </c>
      <c r="V378" s="93">
        <v>6815791</v>
      </c>
      <c r="W378" s="93">
        <v>4317209</v>
      </c>
      <c r="X378" s="93">
        <v>6815791</v>
      </c>
      <c r="Y378" s="93">
        <v>6815791</v>
      </c>
      <c r="Z378" s="93">
        <v>6815791</v>
      </c>
      <c r="AA378" s="93">
        <v>6815791</v>
      </c>
    </row>
    <row r="379" spans="1:27" ht="15" customHeight="1" x14ac:dyDescent="0.25">
      <c r="A379" s="54" t="s">
        <v>228</v>
      </c>
      <c r="B379" s="55" t="s">
        <v>229</v>
      </c>
      <c r="C379" s="56" t="s">
        <v>170</v>
      </c>
      <c r="D379" s="54" t="s">
        <v>36</v>
      </c>
      <c r="E379" s="54" t="s">
        <v>484</v>
      </c>
      <c r="F379" s="54" t="s">
        <v>484</v>
      </c>
      <c r="G379" s="54" t="s">
        <v>484</v>
      </c>
      <c r="H379" s="54" t="s">
        <v>555</v>
      </c>
      <c r="I379" s="54" t="s">
        <v>496</v>
      </c>
      <c r="J379" s="54"/>
      <c r="K379" s="54"/>
      <c r="L379" s="54"/>
      <c r="M379" s="54" t="s">
        <v>37</v>
      </c>
      <c r="N379" s="94" t="s">
        <v>38</v>
      </c>
      <c r="O379" s="54" t="s">
        <v>39</v>
      </c>
      <c r="P379" s="55" t="s">
        <v>124</v>
      </c>
      <c r="Q379" s="93">
        <v>51977000</v>
      </c>
      <c r="R379" s="93">
        <v>18246735</v>
      </c>
      <c r="S379" s="93">
        <v>10740950</v>
      </c>
      <c r="T379" s="93">
        <v>59482785</v>
      </c>
      <c r="U379" s="93">
        <v>0</v>
      </c>
      <c r="V379" s="93">
        <v>59482785</v>
      </c>
      <c r="W379" s="93">
        <v>0</v>
      </c>
      <c r="X379" s="93">
        <v>59482785</v>
      </c>
      <c r="Y379" s="93">
        <v>59482785</v>
      </c>
      <c r="Z379" s="93">
        <v>59482785</v>
      </c>
      <c r="AA379" s="93">
        <v>59482785</v>
      </c>
    </row>
    <row r="380" spans="1:27" ht="15" customHeight="1" x14ac:dyDescent="0.25">
      <c r="A380" s="54" t="s">
        <v>228</v>
      </c>
      <c r="B380" s="55" t="s">
        <v>229</v>
      </c>
      <c r="C380" s="56" t="s">
        <v>171</v>
      </c>
      <c r="D380" s="54" t="s">
        <v>36</v>
      </c>
      <c r="E380" s="54" t="s">
        <v>484</v>
      </c>
      <c r="F380" s="54" t="s">
        <v>484</v>
      </c>
      <c r="G380" s="54" t="s">
        <v>484</v>
      </c>
      <c r="H380" s="54" t="s">
        <v>555</v>
      </c>
      <c r="I380" s="54" t="s">
        <v>506</v>
      </c>
      <c r="J380" s="54"/>
      <c r="K380" s="54"/>
      <c r="L380" s="54"/>
      <c r="M380" s="54" t="s">
        <v>37</v>
      </c>
      <c r="N380" s="94" t="s">
        <v>38</v>
      </c>
      <c r="O380" s="54" t="s">
        <v>39</v>
      </c>
      <c r="P380" s="55" t="s">
        <v>125</v>
      </c>
      <c r="Q380" s="93">
        <v>18937000</v>
      </c>
      <c r="R380" s="93">
        <v>0</v>
      </c>
      <c r="S380" s="93">
        <v>0</v>
      </c>
      <c r="T380" s="93">
        <v>18937000</v>
      </c>
      <c r="U380" s="93">
        <v>0</v>
      </c>
      <c r="V380" s="93">
        <v>12087154</v>
      </c>
      <c r="W380" s="93">
        <v>6849846</v>
      </c>
      <c r="X380" s="93">
        <v>12087154</v>
      </c>
      <c r="Y380" s="93">
        <v>12087154</v>
      </c>
      <c r="Z380" s="93">
        <v>12087154</v>
      </c>
      <c r="AA380" s="93">
        <v>12087154</v>
      </c>
    </row>
    <row r="381" spans="1:27" ht="15" customHeight="1" x14ac:dyDescent="0.25">
      <c r="A381" s="54" t="s">
        <v>228</v>
      </c>
      <c r="B381" s="55" t="s">
        <v>229</v>
      </c>
      <c r="C381" s="56" t="s">
        <v>172</v>
      </c>
      <c r="D381" s="54" t="s">
        <v>36</v>
      </c>
      <c r="E381" s="54" t="s">
        <v>484</v>
      </c>
      <c r="F381" s="54" t="s">
        <v>484</v>
      </c>
      <c r="G381" s="54" t="s">
        <v>484</v>
      </c>
      <c r="H381" s="54" t="s">
        <v>555</v>
      </c>
      <c r="I381" s="54" t="s">
        <v>560</v>
      </c>
      <c r="J381" s="54"/>
      <c r="K381" s="54"/>
      <c r="L381" s="54"/>
      <c r="M381" s="54" t="s">
        <v>37</v>
      </c>
      <c r="N381" s="94" t="s">
        <v>38</v>
      </c>
      <c r="O381" s="54" t="s">
        <v>39</v>
      </c>
      <c r="P381" s="55" t="s">
        <v>126</v>
      </c>
      <c r="Q381" s="93">
        <v>67620000</v>
      </c>
      <c r="R381" s="93">
        <v>0</v>
      </c>
      <c r="S381" s="93">
        <v>0</v>
      </c>
      <c r="T381" s="93">
        <v>67620000</v>
      </c>
      <c r="U381" s="93">
        <v>0</v>
      </c>
      <c r="V381" s="93">
        <v>0</v>
      </c>
      <c r="W381" s="93">
        <v>67620000</v>
      </c>
      <c r="X381" s="93">
        <v>0</v>
      </c>
      <c r="Y381" s="93">
        <v>0</v>
      </c>
      <c r="Z381" s="93">
        <v>0</v>
      </c>
      <c r="AA381" s="93">
        <v>0</v>
      </c>
    </row>
    <row r="382" spans="1:27" ht="15" customHeight="1" x14ac:dyDescent="0.25">
      <c r="A382" s="54" t="s">
        <v>228</v>
      </c>
      <c r="B382" s="55" t="s">
        <v>229</v>
      </c>
      <c r="C382" s="56" t="s">
        <v>173</v>
      </c>
      <c r="D382" s="54" t="s">
        <v>36</v>
      </c>
      <c r="E382" s="54" t="s">
        <v>484</v>
      </c>
      <c r="F382" s="54" t="s">
        <v>484</v>
      </c>
      <c r="G382" s="54" t="s">
        <v>484</v>
      </c>
      <c r="H382" s="54" t="s">
        <v>555</v>
      </c>
      <c r="I382" s="54" t="s">
        <v>561</v>
      </c>
      <c r="J382" s="54"/>
      <c r="K382" s="54"/>
      <c r="L382" s="54"/>
      <c r="M382" s="54" t="s">
        <v>37</v>
      </c>
      <c r="N382" s="94" t="s">
        <v>38</v>
      </c>
      <c r="O382" s="54" t="s">
        <v>39</v>
      </c>
      <c r="P382" s="55" t="s">
        <v>127</v>
      </c>
      <c r="Q382" s="93">
        <v>26408000</v>
      </c>
      <c r="R382" s="93">
        <v>0</v>
      </c>
      <c r="S382" s="93">
        <v>0</v>
      </c>
      <c r="T382" s="93">
        <v>26408000</v>
      </c>
      <c r="U382" s="93">
        <v>0</v>
      </c>
      <c r="V382" s="93">
        <v>17141694</v>
      </c>
      <c r="W382" s="93">
        <v>9266306</v>
      </c>
      <c r="X382" s="93">
        <v>17141694</v>
      </c>
      <c r="Y382" s="93">
        <v>17141694</v>
      </c>
      <c r="Z382" s="93">
        <v>17141694</v>
      </c>
      <c r="AA382" s="93">
        <v>17141694</v>
      </c>
    </row>
    <row r="383" spans="1:27" ht="15" customHeight="1" x14ac:dyDescent="0.25">
      <c r="A383" s="54" t="s">
        <v>228</v>
      </c>
      <c r="B383" s="55" t="s">
        <v>229</v>
      </c>
      <c r="C383" s="56" t="s">
        <v>174</v>
      </c>
      <c r="D383" s="54" t="s">
        <v>36</v>
      </c>
      <c r="E383" s="54" t="s">
        <v>484</v>
      </c>
      <c r="F383" s="54" t="s">
        <v>484</v>
      </c>
      <c r="G383" s="54" t="s">
        <v>42</v>
      </c>
      <c r="H383" s="54" t="s">
        <v>555</v>
      </c>
      <c r="I383" s="54"/>
      <c r="J383" s="54"/>
      <c r="K383" s="54"/>
      <c r="L383" s="54"/>
      <c r="M383" s="54" t="s">
        <v>37</v>
      </c>
      <c r="N383" s="94" t="s">
        <v>38</v>
      </c>
      <c r="O383" s="54" t="s">
        <v>39</v>
      </c>
      <c r="P383" s="55" t="s">
        <v>128</v>
      </c>
      <c r="Q383" s="93">
        <v>72347000</v>
      </c>
      <c r="R383" s="93">
        <v>0</v>
      </c>
      <c r="S383" s="93">
        <v>0</v>
      </c>
      <c r="T383" s="93">
        <v>72347000</v>
      </c>
      <c r="U383" s="93">
        <v>0</v>
      </c>
      <c r="V383" s="93">
        <v>36421500</v>
      </c>
      <c r="W383" s="93">
        <v>35925500</v>
      </c>
      <c r="X383" s="93">
        <v>36421500</v>
      </c>
      <c r="Y383" s="93">
        <v>36421500</v>
      </c>
      <c r="Z383" s="93">
        <v>36421500</v>
      </c>
      <c r="AA383" s="93">
        <v>36421500</v>
      </c>
    </row>
    <row r="384" spans="1:27" ht="15" customHeight="1" x14ac:dyDescent="0.25">
      <c r="A384" s="54" t="s">
        <v>228</v>
      </c>
      <c r="B384" s="55" t="s">
        <v>229</v>
      </c>
      <c r="C384" s="56" t="s">
        <v>175</v>
      </c>
      <c r="D384" s="54" t="s">
        <v>36</v>
      </c>
      <c r="E384" s="54" t="s">
        <v>484</v>
      </c>
      <c r="F384" s="54" t="s">
        <v>484</v>
      </c>
      <c r="G384" s="54" t="s">
        <v>42</v>
      </c>
      <c r="H384" s="54" t="s">
        <v>556</v>
      </c>
      <c r="I384" s="54"/>
      <c r="J384" s="54"/>
      <c r="K384" s="54"/>
      <c r="L384" s="54"/>
      <c r="M384" s="54" t="s">
        <v>37</v>
      </c>
      <c r="N384" s="94" t="s">
        <v>38</v>
      </c>
      <c r="O384" s="54" t="s">
        <v>39</v>
      </c>
      <c r="P384" s="55" t="s">
        <v>129</v>
      </c>
      <c r="Q384" s="93">
        <v>51248000</v>
      </c>
      <c r="R384" s="93">
        <v>0</v>
      </c>
      <c r="S384" s="93">
        <v>0</v>
      </c>
      <c r="T384" s="93">
        <v>51248000</v>
      </c>
      <c r="U384" s="93">
        <v>0</v>
      </c>
      <c r="V384" s="93">
        <v>29655400</v>
      </c>
      <c r="W384" s="93">
        <v>21592600</v>
      </c>
      <c r="X384" s="93">
        <v>29655400</v>
      </c>
      <c r="Y384" s="93">
        <v>29655400</v>
      </c>
      <c r="Z384" s="93">
        <v>29655400</v>
      </c>
      <c r="AA384" s="93">
        <v>29655400</v>
      </c>
    </row>
    <row r="385" spans="1:27" ht="15" customHeight="1" x14ac:dyDescent="0.25">
      <c r="A385" s="54" t="s">
        <v>228</v>
      </c>
      <c r="B385" s="55" t="s">
        <v>229</v>
      </c>
      <c r="C385" s="56" t="s">
        <v>176</v>
      </c>
      <c r="D385" s="54" t="s">
        <v>36</v>
      </c>
      <c r="E385" s="54" t="s">
        <v>484</v>
      </c>
      <c r="F385" s="54" t="s">
        <v>484</v>
      </c>
      <c r="G385" s="54" t="s">
        <v>42</v>
      </c>
      <c r="H385" s="54" t="s">
        <v>558</v>
      </c>
      <c r="I385" s="54"/>
      <c r="J385" s="54"/>
      <c r="K385" s="54"/>
      <c r="L385" s="54"/>
      <c r="M385" s="54" t="s">
        <v>37</v>
      </c>
      <c r="N385" s="94" t="s">
        <v>38</v>
      </c>
      <c r="O385" s="54" t="s">
        <v>39</v>
      </c>
      <c r="P385" s="55" t="s">
        <v>130</v>
      </c>
      <c r="Q385" s="93">
        <v>35456000</v>
      </c>
      <c r="R385" s="93">
        <v>0</v>
      </c>
      <c r="S385" s="93">
        <v>0</v>
      </c>
      <c r="T385" s="93">
        <v>35456000</v>
      </c>
      <c r="U385" s="93">
        <v>0</v>
      </c>
      <c r="V385" s="93">
        <v>17383000</v>
      </c>
      <c r="W385" s="93">
        <v>18073000</v>
      </c>
      <c r="X385" s="93">
        <v>17383000</v>
      </c>
      <c r="Y385" s="93">
        <v>17383000</v>
      </c>
      <c r="Z385" s="93">
        <v>17383000</v>
      </c>
      <c r="AA385" s="93">
        <v>17383000</v>
      </c>
    </row>
    <row r="386" spans="1:27" ht="15" customHeight="1" x14ac:dyDescent="0.25">
      <c r="A386" s="54" t="s">
        <v>228</v>
      </c>
      <c r="B386" s="55" t="s">
        <v>229</v>
      </c>
      <c r="C386" s="56" t="s">
        <v>177</v>
      </c>
      <c r="D386" s="54" t="s">
        <v>36</v>
      </c>
      <c r="E386" s="54" t="s">
        <v>484</v>
      </c>
      <c r="F386" s="54" t="s">
        <v>484</v>
      </c>
      <c r="G386" s="54" t="s">
        <v>42</v>
      </c>
      <c r="H386" s="54" t="s">
        <v>559</v>
      </c>
      <c r="I386" s="54"/>
      <c r="J386" s="54"/>
      <c r="K386" s="54"/>
      <c r="L386" s="54"/>
      <c r="M386" s="54" t="s">
        <v>37</v>
      </c>
      <c r="N386" s="94" t="s">
        <v>38</v>
      </c>
      <c r="O386" s="54" t="s">
        <v>39</v>
      </c>
      <c r="P386" s="55" t="s">
        <v>131</v>
      </c>
      <c r="Q386" s="93">
        <v>7483000</v>
      </c>
      <c r="R386" s="93">
        <v>0</v>
      </c>
      <c r="S386" s="93">
        <v>0</v>
      </c>
      <c r="T386" s="93">
        <v>7483000</v>
      </c>
      <c r="U386" s="93">
        <v>0</v>
      </c>
      <c r="V386" s="93">
        <v>4009100</v>
      </c>
      <c r="W386" s="93">
        <v>3473900</v>
      </c>
      <c r="X386" s="93">
        <v>4009100</v>
      </c>
      <c r="Y386" s="93">
        <v>4009100</v>
      </c>
      <c r="Z386" s="93">
        <v>4009100</v>
      </c>
      <c r="AA386" s="93">
        <v>4009100</v>
      </c>
    </row>
    <row r="387" spans="1:27" ht="15" customHeight="1" x14ac:dyDescent="0.25">
      <c r="A387" s="54" t="s">
        <v>228</v>
      </c>
      <c r="B387" s="55" t="s">
        <v>229</v>
      </c>
      <c r="C387" s="56" t="s">
        <v>178</v>
      </c>
      <c r="D387" s="54" t="s">
        <v>36</v>
      </c>
      <c r="E387" s="54" t="s">
        <v>484</v>
      </c>
      <c r="F387" s="54" t="s">
        <v>484</v>
      </c>
      <c r="G387" s="54" t="s">
        <v>42</v>
      </c>
      <c r="H387" s="54" t="s">
        <v>496</v>
      </c>
      <c r="I387" s="54"/>
      <c r="J387" s="54"/>
      <c r="K387" s="54"/>
      <c r="L387" s="54"/>
      <c r="M387" s="54" t="s">
        <v>37</v>
      </c>
      <c r="N387" s="94" t="s">
        <v>38</v>
      </c>
      <c r="O387" s="54" t="s">
        <v>39</v>
      </c>
      <c r="P387" s="55" t="s">
        <v>132</v>
      </c>
      <c r="Q387" s="93">
        <v>26595000</v>
      </c>
      <c r="R387" s="93">
        <v>0</v>
      </c>
      <c r="S387" s="93">
        <v>0</v>
      </c>
      <c r="T387" s="93">
        <v>26595000</v>
      </c>
      <c r="U387" s="93">
        <v>0</v>
      </c>
      <c r="V387" s="93">
        <v>13040300</v>
      </c>
      <c r="W387" s="93">
        <v>13554700</v>
      </c>
      <c r="X387" s="93">
        <v>13040300</v>
      </c>
      <c r="Y387" s="93">
        <v>13040300</v>
      </c>
      <c r="Z387" s="93">
        <v>13040300</v>
      </c>
      <c r="AA387" s="93">
        <v>13040300</v>
      </c>
    </row>
    <row r="388" spans="1:27" ht="15" customHeight="1" x14ac:dyDescent="0.25">
      <c r="A388" s="54" t="s">
        <v>228</v>
      </c>
      <c r="B388" s="55" t="s">
        <v>229</v>
      </c>
      <c r="C388" s="56" t="s">
        <v>179</v>
      </c>
      <c r="D388" s="54" t="s">
        <v>36</v>
      </c>
      <c r="E388" s="54" t="s">
        <v>484</v>
      </c>
      <c r="F388" s="54" t="s">
        <v>484</v>
      </c>
      <c r="G388" s="54" t="s">
        <v>42</v>
      </c>
      <c r="H388" s="54" t="s">
        <v>506</v>
      </c>
      <c r="I388" s="54"/>
      <c r="J388" s="54"/>
      <c r="K388" s="54"/>
      <c r="L388" s="54"/>
      <c r="M388" s="54" t="s">
        <v>37</v>
      </c>
      <c r="N388" s="94" t="s">
        <v>38</v>
      </c>
      <c r="O388" s="54" t="s">
        <v>39</v>
      </c>
      <c r="P388" s="55" t="s">
        <v>133</v>
      </c>
      <c r="Q388" s="93">
        <v>17734000</v>
      </c>
      <c r="R388" s="93">
        <v>0</v>
      </c>
      <c r="S388" s="93">
        <v>0</v>
      </c>
      <c r="T388" s="93">
        <v>17734000</v>
      </c>
      <c r="U388" s="93">
        <v>0</v>
      </c>
      <c r="V388" s="93">
        <v>8695500</v>
      </c>
      <c r="W388" s="93">
        <v>9038500</v>
      </c>
      <c r="X388" s="93">
        <v>8695500</v>
      </c>
      <c r="Y388" s="93">
        <v>8695500</v>
      </c>
      <c r="Z388" s="93">
        <v>8695500</v>
      </c>
      <c r="AA388" s="93">
        <v>8695500</v>
      </c>
    </row>
    <row r="389" spans="1:27" ht="15" customHeight="1" x14ac:dyDescent="0.25">
      <c r="A389" s="54" t="s">
        <v>228</v>
      </c>
      <c r="B389" s="55" t="s">
        <v>229</v>
      </c>
      <c r="C389" s="56" t="s">
        <v>180</v>
      </c>
      <c r="D389" s="54" t="s">
        <v>36</v>
      </c>
      <c r="E389" s="54" t="s">
        <v>484</v>
      </c>
      <c r="F389" s="54" t="s">
        <v>484</v>
      </c>
      <c r="G389" s="54" t="s">
        <v>552</v>
      </c>
      <c r="H389" s="54" t="s">
        <v>555</v>
      </c>
      <c r="I389" s="54" t="s">
        <v>555</v>
      </c>
      <c r="J389" s="54"/>
      <c r="K389" s="54"/>
      <c r="L389" s="54"/>
      <c r="M389" s="54" t="s">
        <v>37</v>
      </c>
      <c r="N389" s="94" t="s">
        <v>38</v>
      </c>
      <c r="O389" s="54" t="s">
        <v>39</v>
      </c>
      <c r="P389" s="55" t="s">
        <v>134</v>
      </c>
      <c r="Q389" s="93">
        <v>17133480</v>
      </c>
      <c r="R389" s="93">
        <v>4000000</v>
      </c>
      <c r="S389" s="93">
        <v>0</v>
      </c>
      <c r="T389" s="93">
        <v>21133480</v>
      </c>
      <c r="U389" s="93">
        <v>0</v>
      </c>
      <c r="V389" s="93">
        <v>17346846</v>
      </c>
      <c r="W389" s="93">
        <v>3786634</v>
      </c>
      <c r="X389" s="93">
        <v>17346846</v>
      </c>
      <c r="Y389" s="93">
        <v>17346846</v>
      </c>
      <c r="Z389" s="93">
        <v>17346846</v>
      </c>
      <c r="AA389" s="93">
        <v>17346846</v>
      </c>
    </row>
    <row r="390" spans="1:27" ht="15" customHeight="1" x14ac:dyDescent="0.25">
      <c r="A390" s="54" t="s">
        <v>228</v>
      </c>
      <c r="B390" s="55" t="s">
        <v>229</v>
      </c>
      <c r="C390" s="56" t="s">
        <v>181</v>
      </c>
      <c r="D390" s="54" t="s">
        <v>36</v>
      </c>
      <c r="E390" s="54" t="s">
        <v>484</v>
      </c>
      <c r="F390" s="54" t="s">
        <v>484</v>
      </c>
      <c r="G390" s="54" t="s">
        <v>552</v>
      </c>
      <c r="H390" s="54" t="s">
        <v>555</v>
      </c>
      <c r="I390" s="54" t="s">
        <v>556</v>
      </c>
      <c r="J390" s="54"/>
      <c r="K390" s="54"/>
      <c r="L390" s="54"/>
      <c r="M390" s="54" t="s">
        <v>37</v>
      </c>
      <c r="N390" s="94" t="s">
        <v>38</v>
      </c>
      <c r="O390" s="54" t="s">
        <v>39</v>
      </c>
      <c r="P390" s="55" t="s">
        <v>135</v>
      </c>
      <c r="Q390" s="93">
        <v>0</v>
      </c>
      <c r="R390" s="93">
        <v>2003354</v>
      </c>
      <c r="S390" s="93">
        <v>0</v>
      </c>
      <c r="T390" s="93">
        <v>2003354</v>
      </c>
      <c r="U390" s="93">
        <v>0</v>
      </c>
      <c r="V390" s="93">
        <v>2003354</v>
      </c>
      <c r="W390" s="93">
        <v>0</v>
      </c>
      <c r="X390" s="93">
        <v>2003354</v>
      </c>
      <c r="Y390" s="93">
        <v>2003354</v>
      </c>
      <c r="Z390" s="93">
        <v>2003354</v>
      </c>
      <c r="AA390" s="93">
        <v>2003354</v>
      </c>
    </row>
    <row r="391" spans="1:27" ht="15" customHeight="1" x14ac:dyDescent="0.25">
      <c r="A391" s="54" t="s">
        <v>228</v>
      </c>
      <c r="B391" s="55" t="s">
        <v>229</v>
      </c>
      <c r="C391" s="56" t="s">
        <v>182</v>
      </c>
      <c r="D391" s="54" t="s">
        <v>36</v>
      </c>
      <c r="E391" s="54" t="s">
        <v>484</v>
      </c>
      <c r="F391" s="54" t="s">
        <v>484</v>
      </c>
      <c r="G391" s="54" t="s">
        <v>552</v>
      </c>
      <c r="H391" s="54" t="s">
        <v>555</v>
      </c>
      <c r="I391" s="54" t="s">
        <v>485</v>
      </c>
      <c r="J391" s="54"/>
      <c r="K391" s="54"/>
      <c r="L391" s="54"/>
      <c r="M391" s="54" t="s">
        <v>37</v>
      </c>
      <c r="N391" s="94" t="s">
        <v>38</v>
      </c>
      <c r="O391" s="54" t="s">
        <v>39</v>
      </c>
      <c r="P391" s="55" t="s">
        <v>136</v>
      </c>
      <c r="Q391" s="93">
        <v>1376550</v>
      </c>
      <c r="R391" s="93">
        <v>500000</v>
      </c>
      <c r="S391" s="93">
        <v>0</v>
      </c>
      <c r="T391" s="93">
        <v>1876550</v>
      </c>
      <c r="U391" s="93">
        <v>0</v>
      </c>
      <c r="V391" s="93">
        <v>1553022</v>
      </c>
      <c r="W391" s="93">
        <v>323528</v>
      </c>
      <c r="X391" s="93">
        <v>1553022</v>
      </c>
      <c r="Y391" s="93">
        <v>1553022</v>
      </c>
      <c r="Z391" s="93">
        <v>1553022</v>
      </c>
      <c r="AA391" s="93">
        <v>1553022</v>
      </c>
    </row>
    <row r="392" spans="1:27" ht="15" customHeight="1" x14ac:dyDescent="0.25">
      <c r="A392" s="54" t="s">
        <v>228</v>
      </c>
      <c r="B392" s="55" t="s">
        <v>229</v>
      </c>
      <c r="C392" s="56" t="s">
        <v>183</v>
      </c>
      <c r="D392" s="54" t="s">
        <v>36</v>
      </c>
      <c r="E392" s="54" t="s">
        <v>484</v>
      </c>
      <c r="F392" s="54" t="s">
        <v>484</v>
      </c>
      <c r="G392" s="54" t="s">
        <v>552</v>
      </c>
      <c r="H392" s="54" t="s">
        <v>556</v>
      </c>
      <c r="I392" s="54"/>
      <c r="J392" s="54"/>
      <c r="K392" s="54"/>
      <c r="L392" s="54"/>
      <c r="M392" s="54" t="s">
        <v>37</v>
      </c>
      <c r="N392" s="94" t="s">
        <v>38</v>
      </c>
      <c r="O392" s="54" t="s">
        <v>39</v>
      </c>
      <c r="P392" s="55" t="s">
        <v>137</v>
      </c>
      <c r="Q392" s="93">
        <v>16936290</v>
      </c>
      <c r="R392" s="93">
        <v>0</v>
      </c>
      <c r="S392" s="93">
        <v>0</v>
      </c>
      <c r="T392" s="93">
        <v>16936290</v>
      </c>
      <c r="U392" s="93">
        <v>0</v>
      </c>
      <c r="V392" s="93">
        <v>14129802</v>
      </c>
      <c r="W392" s="93">
        <v>2806488</v>
      </c>
      <c r="X392" s="93">
        <v>14129802</v>
      </c>
      <c r="Y392" s="93">
        <v>14129802</v>
      </c>
      <c r="Z392" s="93">
        <v>14129802</v>
      </c>
      <c r="AA392" s="93">
        <v>14129802</v>
      </c>
    </row>
    <row r="393" spans="1:27" ht="15" customHeight="1" x14ac:dyDescent="0.25">
      <c r="A393" s="54" t="s">
        <v>228</v>
      </c>
      <c r="B393" s="55" t="s">
        <v>229</v>
      </c>
      <c r="C393" s="56" t="s">
        <v>187</v>
      </c>
      <c r="D393" s="54" t="s">
        <v>36</v>
      </c>
      <c r="E393" s="54" t="s">
        <v>42</v>
      </c>
      <c r="F393" s="54" t="s">
        <v>42</v>
      </c>
      <c r="G393" s="54" t="s">
        <v>42</v>
      </c>
      <c r="H393" s="54" t="s">
        <v>496</v>
      </c>
      <c r="I393" s="54" t="s">
        <v>558</v>
      </c>
      <c r="J393" s="54"/>
      <c r="K393" s="54"/>
      <c r="L393" s="54"/>
      <c r="M393" s="54" t="s">
        <v>37</v>
      </c>
      <c r="N393" s="94" t="s">
        <v>38</v>
      </c>
      <c r="O393" s="54" t="s">
        <v>39</v>
      </c>
      <c r="P393" s="55" t="s">
        <v>141</v>
      </c>
      <c r="Q393" s="93">
        <v>0</v>
      </c>
      <c r="R393" s="93">
        <v>70000</v>
      </c>
      <c r="S393" s="93">
        <v>0</v>
      </c>
      <c r="T393" s="93">
        <v>70000</v>
      </c>
      <c r="U393" s="93">
        <v>0</v>
      </c>
      <c r="V393" s="93">
        <v>70000</v>
      </c>
      <c r="W393" s="93">
        <v>0</v>
      </c>
      <c r="X393" s="93">
        <v>70000</v>
      </c>
      <c r="Y393" s="93">
        <v>70000</v>
      </c>
      <c r="Z393" s="93">
        <v>70000</v>
      </c>
      <c r="AA393" s="93">
        <v>70000</v>
      </c>
    </row>
    <row r="394" spans="1:27" ht="15" customHeight="1" x14ac:dyDescent="0.25">
      <c r="A394" s="54" t="s">
        <v>228</v>
      </c>
      <c r="B394" s="55" t="s">
        <v>229</v>
      </c>
      <c r="C394" s="56" t="s">
        <v>187</v>
      </c>
      <c r="D394" s="54" t="s">
        <v>36</v>
      </c>
      <c r="E394" s="54" t="s">
        <v>42</v>
      </c>
      <c r="F394" s="54" t="s">
        <v>42</v>
      </c>
      <c r="G394" s="54" t="s">
        <v>42</v>
      </c>
      <c r="H394" s="54" t="s">
        <v>496</v>
      </c>
      <c r="I394" s="54" t="s">
        <v>558</v>
      </c>
      <c r="J394" s="54"/>
      <c r="K394" s="54"/>
      <c r="L394" s="54"/>
      <c r="M394" s="54" t="s">
        <v>48</v>
      </c>
      <c r="N394" s="94" t="s">
        <v>49</v>
      </c>
      <c r="O394" s="54" t="s">
        <v>39</v>
      </c>
      <c r="P394" s="55" t="s">
        <v>141</v>
      </c>
      <c r="Q394" s="93">
        <v>0</v>
      </c>
      <c r="R394" s="93">
        <v>60000</v>
      </c>
      <c r="S394" s="93">
        <v>60000</v>
      </c>
      <c r="T394" s="93">
        <v>0</v>
      </c>
      <c r="U394" s="93">
        <v>0</v>
      </c>
      <c r="V394" s="93">
        <v>0</v>
      </c>
      <c r="W394" s="93">
        <v>0</v>
      </c>
      <c r="X394" s="93">
        <v>0</v>
      </c>
      <c r="Y394" s="93">
        <v>0</v>
      </c>
      <c r="Z394" s="93">
        <v>0</v>
      </c>
      <c r="AA394" s="93">
        <v>0</v>
      </c>
    </row>
    <row r="395" spans="1:27" ht="15" customHeight="1" x14ac:dyDescent="0.25">
      <c r="A395" s="54" t="s">
        <v>228</v>
      </c>
      <c r="B395" s="55" t="s">
        <v>229</v>
      </c>
      <c r="C395" s="56" t="s">
        <v>188</v>
      </c>
      <c r="D395" s="54" t="s">
        <v>36</v>
      </c>
      <c r="E395" s="54" t="s">
        <v>42</v>
      </c>
      <c r="F395" s="54" t="s">
        <v>42</v>
      </c>
      <c r="G395" s="54" t="s">
        <v>42</v>
      </c>
      <c r="H395" s="54" t="s">
        <v>496</v>
      </c>
      <c r="I395" s="54" t="s">
        <v>560</v>
      </c>
      <c r="J395" s="54"/>
      <c r="K395" s="54"/>
      <c r="L395" s="54"/>
      <c r="M395" s="54" t="s">
        <v>37</v>
      </c>
      <c r="N395" s="94" t="s">
        <v>38</v>
      </c>
      <c r="O395" s="54" t="s">
        <v>39</v>
      </c>
      <c r="P395" s="55" t="s">
        <v>142</v>
      </c>
      <c r="Q395" s="93">
        <v>45000000</v>
      </c>
      <c r="R395" s="93">
        <v>0</v>
      </c>
      <c r="S395" s="93">
        <v>0</v>
      </c>
      <c r="T395" s="93">
        <v>45000000</v>
      </c>
      <c r="U395" s="93">
        <v>0</v>
      </c>
      <c r="V395" s="93">
        <v>45000000</v>
      </c>
      <c r="W395" s="93">
        <v>0</v>
      </c>
      <c r="X395" s="93">
        <v>20433201</v>
      </c>
      <c r="Y395" s="93">
        <v>20433201</v>
      </c>
      <c r="Z395" s="93">
        <v>20433201</v>
      </c>
      <c r="AA395" s="93">
        <v>20433201</v>
      </c>
    </row>
    <row r="396" spans="1:27" ht="15" customHeight="1" x14ac:dyDescent="0.25">
      <c r="A396" s="54" t="s">
        <v>228</v>
      </c>
      <c r="B396" s="55" t="s">
        <v>229</v>
      </c>
      <c r="C396" s="56" t="s">
        <v>189</v>
      </c>
      <c r="D396" s="54" t="s">
        <v>36</v>
      </c>
      <c r="E396" s="54" t="s">
        <v>42</v>
      </c>
      <c r="F396" s="54" t="s">
        <v>42</v>
      </c>
      <c r="G396" s="54" t="s">
        <v>42</v>
      </c>
      <c r="H396" s="54" t="s">
        <v>506</v>
      </c>
      <c r="I396" s="54" t="s">
        <v>555</v>
      </c>
      <c r="J396" s="54"/>
      <c r="K396" s="54"/>
      <c r="L396" s="54"/>
      <c r="M396" s="54" t="s">
        <v>37</v>
      </c>
      <c r="N396" s="94" t="s">
        <v>38</v>
      </c>
      <c r="O396" s="54" t="s">
        <v>39</v>
      </c>
      <c r="P396" s="55" t="s">
        <v>143</v>
      </c>
      <c r="Q396" s="93">
        <v>22975584</v>
      </c>
      <c r="R396" s="93">
        <v>0</v>
      </c>
      <c r="S396" s="93">
        <v>22975584</v>
      </c>
      <c r="T396" s="93">
        <v>0</v>
      </c>
      <c r="U396" s="93">
        <v>0</v>
      </c>
      <c r="V396" s="93">
        <v>0</v>
      </c>
      <c r="W396" s="93">
        <v>0</v>
      </c>
      <c r="X396" s="93">
        <v>0</v>
      </c>
      <c r="Y396" s="93">
        <v>0</v>
      </c>
      <c r="Z396" s="93">
        <v>0</v>
      </c>
      <c r="AA396" s="93">
        <v>0</v>
      </c>
    </row>
    <row r="397" spans="1:27" ht="15" customHeight="1" x14ac:dyDescent="0.25">
      <c r="A397" s="54" t="s">
        <v>228</v>
      </c>
      <c r="B397" s="55" t="s">
        <v>229</v>
      </c>
      <c r="C397" s="56" t="s">
        <v>101</v>
      </c>
      <c r="D397" s="54" t="s">
        <v>36</v>
      </c>
      <c r="E397" s="54" t="s">
        <v>42</v>
      </c>
      <c r="F397" s="54" t="s">
        <v>42</v>
      </c>
      <c r="G397" s="54" t="s">
        <v>42</v>
      </c>
      <c r="H397" s="54" t="s">
        <v>506</v>
      </c>
      <c r="I397" s="54" t="s">
        <v>556</v>
      </c>
      <c r="J397" s="54"/>
      <c r="K397" s="54"/>
      <c r="L397" s="54"/>
      <c r="M397" s="54" t="s">
        <v>37</v>
      </c>
      <c r="N397" s="94" t="s">
        <v>38</v>
      </c>
      <c r="O397" s="54" t="s">
        <v>39</v>
      </c>
      <c r="P397" s="55" t="s">
        <v>144</v>
      </c>
      <c r="Q397" s="93">
        <v>22975584</v>
      </c>
      <c r="R397" s="93">
        <v>0</v>
      </c>
      <c r="S397" s="93">
        <v>0</v>
      </c>
      <c r="T397" s="93">
        <v>22975584</v>
      </c>
      <c r="U397" s="93">
        <v>0</v>
      </c>
      <c r="V397" s="93">
        <v>22975584</v>
      </c>
      <c r="W397" s="93">
        <v>0</v>
      </c>
      <c r="X397" s="93">
        <v>11487792</v>
      </c>
      <c r="Y397" s="93">
        <v>11487792</v>
      </c>
      <c r="Z397" s="93">
        <v>11487792</v>
      </c>
      <c r="AA397" s="93">
        <v>11487792</v>
      </c>
    </row>
    <row r="398" spans="1:27" ht="15" customHeight="1" x14ac:dyDescent="0.25">
      <c r="A398" s="54" t="s">
        <v>228</v>
      </c>
      <c r="B398" s="55" t="s">
        <v>229</v>
      </c>
      <c r="C398" s="56" t="s">
        <v>191</v>
      </c>
      <c r="D398" s="54" t="s">
        <v>36</v>
      </c>
      <c r="E398" s="54" t="s">
        <v>42</v>
      </c>
      <c r="F398" s="54" t="s">
        <v>42</v>
      </c>
      <c r="G398" s="54" t="s">
        <v>42</v>
      </c>
      <c r="H398" s="54" t="s">
        <v>491</v>
      </c>
      <c r="I398" s="54" t="s">
        <v>558</v>
      </c>
      <c r="J398" s="54"/>
      <c r="K398" s="54"/>
      <c r="L398" s="54"/>
      <c r="M398" s="54" t="s">
        <v>37</v>
      </c>
      <c r="N398" s="94" t="s">
        <v>38</v>
      </c>
      <c r="O398" s="54" t="s">
        <v>39</v>
      </c>
      <c r="P398" s="55" t="s">
        <v>146</v>
      </c>
      <c r="Q398" s="93">
        <v>1900000</v>
      </c>
      <c r="R398" s="93">
        <v>0</v>
      </c>
      <c r="S398" s="93">
        <v>0</v>
      </c>
      <c r="T398" s="93">
        <v>1900000</v>
      </c>
      <c r="U398" s="93">
        <v>0</v>
      </c>
      <c r="V398" s="93">
        <v>1900000</v>
      </c>
      <c r="W398" s="93">
        <v>0</v>
      </c>
      <c r="X398" s="93">
        <v>1366732</v>
      </c>
      <c r="Y398" s="93">
        <v>1366732</v>
      </c>
      <c r="Z398" s="93">
        <v>1366732</v>
      </c>
      <c r="AA398" s="93">
        <v>1366732</v>
      </c>
    </row>
    <row r="399" spans="1:27" ht="15" customHeight="1" x14ac:dyDescent="0.25">
      <c r="A399" s="54" t="s">
        <v>228</v>
      </c>
      <c r="B399" s="55" t="s">
        <v>229</v>
      </c>
      <c r="C399" s="56" t="s">
        <v>192</v>
      </c>
      <c r="D399" s="54" t="s">
        <v>36</v>
      </c>
      <c r="E399" s="54" t="s">
        <v>42</v>
      </c>
      <c r="F399" s="54" t="s">
        <v>42</v>
      </c>
      <c r="G399" s="54" t="s">
        <v>42</v>
      </c>
      <c r="H399" s="54" t="s">
        <v>560</v>
      </c>
      <c r="I399" s="54" t="s">
        <v>558</v>
      </c>
      <c r="J399" s="54"/>
      <c r="K399" s="54"/>
      <c r="L399" s="54"/>
      <c r="M399" s="54" t="s">
        <v>37</v>
      </c>
      <c r="N399" s="94" t="s">
        <v>38</v>
      </c>
      <c r="O399" s="54" t="s">
        <v>39</v>
      </c>
      <c r="P399" s="55" t="s">
        <v>147</v>
      </c>
      <c r="Q399" s="93">
        <v>4200000</v>
      </c>
      <c r="R399" s="93">
        <v>0</v>
      </c>
      <c r="S399" s="93">
        <v>0</v>
      </c>
      <c r="T399" s="93">
        <v>4200000</v>
      </c>
      <c r="U399" s="93">
        <v>0</v>
      </c>
      <c r="V399" s="93">
        <v>4200000</v>
      </c>
      <c r="W399" s="93">
        <v>0</v>
      </c>
      <c r="X399" s="93">
        <v>2874075</v>
      </c>
      <c r="Y399" s="93">
        <v>2874075</v>
      </c>
      <c r="Z399" s="93">
        <v>2874075</v>
      </c>
      <c r="AA399" s="93">
        <v>2874075</v>
      </c>
    </row>
    <row r="400" spans="1:27" ht="15" customHeight="1" x14ac:dyDescent="0.25">
      <c r="A400" s="54" t="s">
        <v>228</v>
      </c>
      <c r="B400" s="55" t="s">
        <v>229</v>
      </c>
      <c r="C400" s="56" t="s">
        <v>193</v>
      </c>
      <c r="D400" s="54" t="s">
        <v>36</v>
      </c>
      <c r="E400" s="54" t="s">
        <v>42</v>
      </c>
      <c r="F400" s="54" t="s">
        <v>42</v>
      </c>
      <c r="G400" s="54" t="s">
        <v>42</v>
      </c>
      <c r="H400" s="54" t="s">
        <v>561</v>
      </c>
      <c r="I400" s="54"/>
      <c r="J400" s="54"/>
      <c r="K400" s="54"/>
      <c r="L400" s="54"/>
      <c r="M400" s="54" t="s">
        <v>37</v>
      </c>
      <c r="N400" s="94" t="s">
        <v>38</v>
      </c>
      <c r="O400" s="54" t="s">
        <v>39</v>
      </c>
      <c r="P400" s="55" t="s">
        <v>148</v>
      </c>
      <c r="Q400" s="93">
        <v>0</v>
      </c>
      <c r="R400" s="93">
        <v>258320</v>
      </c>
      <c r="S400" s="93">
        <v>0</v>
      </c>
      <c r="T400" s="93">
        <v>258320</v>
      </c>
      <c r="U400" s="93">
        <v>0</v>
      </c>
      <c r="V400" s="93">
        <v>258320</v>
      </c>
      <c r="W400" s="93">
        <v>0</v>
      </c>
      <c r="X400" s="93">
        <v>258320</v>
      </c>
      <c r="Y400" s="93">
        <v>258320</v>
      </c>
      <c r="Z400" s="93">
        <v>258320</v>
      </c>
      <c r="AA400" s="93">
        <v>258320</v>
      </c>
    </row>
    <row r="401" spans="1:27" ht="15" customHeight="1" x14ac:dyDescent="0.25">
      <c r="A401" s="54" t="s">
        <v>228</v>
      </c>
      <c r="B401" s="55" t="s">
        <v>229</v>
      </c>
      <c r="C401" s="56" t="s">
        <v>196</v>
      </c>
      <c r="D401" s="54" t="s">
        <v>36</v>
      </c>
      <c r="E401" s="54" t="s">
        <v>557</v>
      </c>
      <c r="F401" s="54" t="s">
        <v>484</v>
      </c>
      <c r="G401" s="54" t="s">
        <v>42</v>
      </c>
      <c r="H401" s="54" t="s">
        <v>555</v>
      </c>
      <c r="I401" s="54"/>
      <c r="J401" s="54"/>
      <c r="K401" s="54"/>
      <c r="L401" s="54"/>
      <c r="M401" s="54" t="s">
        <v>37</v>
      </c>
      <c r="N401" s="94" t="s">
        <v>38</v>
      </c>
      <c r="O401" s="54" t="s">
        <v>39</v>
      </c>
      <c r="P401" s="55" t="s">
        <v>151</v>
      </c>
      <c r="Q401" s="93">
        <v>0</v>
      </c>
      <c r="R401" s="93">
        <v>7473663</v>
      </c>
      <c r="S401" s="93">
        <v>0</v>
      </c>
      <c r="T401" s="93">
        <v>7473663</v>
      </c>
      <c r="U401" s="93">
        <v>0</v>
      </c>
      <c r="V401" s="93">
        <v>7473663</v>
      </c>
      <c r="W401" s="93">
        <v>0</v>
      </c>
      <c r="X401" s="93">
        <v>7473663</v>
      </c>
      <c r="Y401" s="93">
        <v>7473663</v>
      </c>
      <c r="Z401" s="93">
        <v>7473663</v>
      </c>
      <c r="AA401" s="93">
        <v>7473663</v>
      </c>
    </row>
    <row r="402" spans="1:27" ht="15" customHeight="1" x14ac:dyDescent="0.25">
      <c r="A402" s="54" t="s">
        <v>228</v>
      </c>
      <c r="B402" s="55" t="s">
        <v>229</v>
      </c>
      <c r="C402" s="56" t="s">
        <v>197</v>
      </c>
      <c r="D402" s="54" t="s">
        <v>36</v>
      </c>
      <c r="E402" s="54" t="s">
        <v>557</v>
      </c>
      <c r="F402" s="54" t="s">
        <v>484</v>
      </c>
      <c r="G402" s="54" t="s">
        <v>42</v>
      </c>
      <c r="H402" s="54" t="s">
        <v>485</v>
      </c>
      <c r="I402" s="54"/>
      <c r="J402" s="54"/>
      <c r="K402" s="54"/>
      <c r="L402" s="54"/>
      <c r="M402" s="54" t="s">
        <v>48</v>
      </c>
      <c r="N402" s="94" t="s">
        <v>49</v>
      </c>
      <c r="O402" s="54" t="s">
        <v>39</v>
      </c>
      <c r="P402" s="55" t="s">
        <v>152</v>
      </c>
      <c r="Q402" s="93">
        <v>0</v>
      </c>
      <c r="R402" s="93">
        <v>14705000</v>
      </c>
      <c r="S402" s="93">
        <v>0</v>
      </c>
      <c r="T402" s="93">
        <v>14705000</v>
      </c>
      <c r="U402" s="93">
        <v>0</v>
      </c>
      <c r="V402" s="93">
        <v>14705000</v>
      </c>
      <c r="W402" s="93">
        <v>0</v>
      </c>
      <c r="X402" s="93">
        <v>14705000</v>
      </c>
      <c r="Y402" s="93">
        <v>14705000</v>
      </c>
      <c r="Z402" s="93">
        <v>14705000</v>
      </c>
      <c r="AA402" s="93">
        <v>14705000</v>
      </c>
    </row>
    <row r="403" spans="1:27" ht="15" customHeight="1" x14ac:dyDescent="0.25">
      <c r="A403" s="54" t="s">
        <v>228</v>
      </c>
      <c r="B403" s="55" t="s">
        <v>229</v>
      </c>
      <c r="C403" s="56" t="s">
        <v>199</v>
      </c>
      <c r="D403" s="54" t="s">
        <v>61</v>
      </c>
      <c r="E403" s="54" t="s">
        <v>74</v>
      </c>
      <c r="F403" s="54" t="s">
        <v>63</v>
      </c>
      <c r="G403" s="54" t="s">
        <v>71</v>
      </c>
      <c r="H403" s="54" t="s">
        <v>153</v>
      </c>
      <c r="I403" s="54" t="s">
        <v>156</v>
      </c>
      <c r="J403" s="54" t="s">
        <v>42</v>
      </c>
      <c r="K403" s="54"/>
      <c r="L403" s="54"/>
      <c r="M403" s="54" t="s">
        <v>37</v>
      </c>
      <c r="N403" s="94" t="s">
        <v>38</v>
      </c>
      <c r="O403" s="54" t="s">
        <v>39</v>
      </c>
      <c r="P403" s="55" t="s">
        <v>157</v>
      </c>
      <c r="Q403" s="93">
        <v>0</v>
      </c>
      <c r="R403" s="93">
        <v>248103853</v>
      </c>
      <c r="S403" s="93">
        <v>0</v>
      </c>
      <c r="T403" s="93">
        <v>248103853</v>
      </c>
      <c r="U403" s="93">
        <v>0</v>
      </c>
      <c r="V403" s="93">
        <v>247663294</v>
      </c>
      <c r="W403" s="93">
        <v>440559</v>
      </c>
      <c r="X403" s="93">
        <v>242763244</v>
      </c>
      <c r="Y403" s="93">
        <v>93019163</v>
      </c>
      <c r="Z403" s="93">
        <v>63364273</v>
      </c>
      <c r="AA403" s="93">
        <v>60684144</v>
      </c>
    </row>
    <row r="404" spans="1:27" ht="15" customHeight="1" x14ac:dyDescent="0.25">
      <c r="A404" s="54" t="s">
        <v>228</v>
      </c>
      <c r="B404" s="55" t="s">
        <v>229</v>
      </c>
      <c r="C404" s="56" t="s">
        <v>199</v>
      </c>
      <c r="D404" s="54" t="s">
        <v>61</v>
      </c>
      <c r="E404" s="54" t="s">
        <v>74</v>
      </c>
      <c r="F404" s="54" t="s">
        <v>63</v>
      </c>
      <c r="G404" s="54" t="s">
        <v>71</v>
      </c>
      <c r="H404" s="54" t="s">
        <v>153</v>
      </c>
      <c r="I404" s="54" t="s">
        <v>156</v>
      </c>
      <c r="J404" s="54" t="s">
        <v>42</v>
      </c>
      <c r="K404" s="54"/>
      <c r="L404" s="54"/>
      <c r="M404" s="54" t="s">
        <v>37</v>
      </c>
      <c r="N404" s="94" t="s">
        <v>76</v>
      </c>
      <c r="O404" s="54" t="s">
        <v>39</v>
      </c>
      <c r="P404" s="55" t="s">
        <v>157</v>
      </c>
      <c r="Q404" s="93">
        <v>0</v>
      </c>
      <c r="R404" s="93">
        <v>274293803</v>
      </c>
      <c r="S404" s="93">
        <v>0</v>
      </c>
      <c r="T404" s="93">
        <v>274293803</v>
      </c>
      <c r="U404" s="93">
        <v>0</v>
      </c>
      <c r="V404" s="93">
        <v>274293803</v>
      </c>
      <c r="W404" s="93">
        <v>0</v>
      </c>
      <c r="X404" s="93">
        <v>162663785</v>
      </c>
      <c r="Y404" s="93">
        <v>29200121</v>
      </c>
      <c r="Z404" s="93">
        <v>21264219</v>
      </c>
      <c r="AA404" s="93">
        <v>21264219</v>
      </c>
    </row>
    <row r="405" spans="1:27" ht="15" customHeight="1" x14ac:dyDescent="0.25">
      <c r="A405" s="54" t="s">
        <v>228</v>
      </c>
      <c r="B405" s="55" t="s">
        <v>229</v>
      </c>
      <c r="C405" s="56" t="s">
        <v>200</v>
      </c>
      <c r="D405" s="54" t="s">
        <v>61</v>
      </c>
      <c r="E405" s="54" t="s">
        <v>74</v>
      </c>
      <c r="F405" s="54" t="s">
        <v>63</v>
      </c>
      <c r="G405" s="54" t="s">
        <v>71</v>
      </c>
      <c r="H405" s="54" t="s">
        <v>153</v>
      </c>
      <c r="I405" s="54" t="s">
        <v>158</v>
      </c>
      <c r="J405" s="54" t="s">
        <v>42</v>
      </c>
      <c r="K405" s="54"/>
      <c r="L405" s="54"/>
      <c r="M405" s="54" t="s">
        <v>48</v>
      </c>
      <c r="N405" s="94" t="s">
        <v>49</v>
      </c>
      <c r="O405" s="54" t="s">
        <v>39</v>
      </c>
      <c r="P405" s="55" t="s">
        <v>159</v>
      </c>
      <c r="Q405" s="93">
        <v>0</v>
      </c>
      <c r="R405" s="93">
        <v>34807890</v>
      </c>
      <c r="S405" s="93">
        <v>0</v>
      </c>
      <c r="T405" s="93">
        <v>34807890</v>
      </c>
      <c r="U405" s="93">
        <v>0</v>
      </c>
      <c r="V405" s="93">
        <v>34807890</v>
      </c>
      <c r="W405" s="93">
        <v>0</v>
      </c>
      <c r="X405" s="93">
        <v>28273680</v>
      </c>
      <c r="Y405" s="93">
        <v>2709561</v>
      </c>
      <c r="Z405" s="93">
        <v>2709561</v>
      </c>
      <c r="AA405" s="93">
        <v>2709561</v>
      </c>
    </row>
    <row r="406" spans="1:27" ht="15" customHeight="1" x14ac:dyDescent="0.25">
      <c r="A406" s="54" t="s">
        <v>228</v>
      </c>
      <c r="B406" s="55" t="s">
        <v>229</v>
      </c>
      <c r="C406" s="56" t="s">
        <v>201</v>
      </c>
      <c r="D406" s="54" t="s">
        <v>61</v>
      </c>
      <c r="E406" s="54" t="s">
        <v>82</v>
      </c>
      <c r="F406" s="54" t="s">
        <v>63</v>
      </c>
      <c r="G406" s="54" t="s">
        <v>83</v>
      </c>
      <c r="H406" s="54" t="s">
        <v>153</v>
      </c>
      <c r="I406" s="54" t="s">
        <v>160</v>
      </c>
      <c r="J406" s="54" t="s">
        <v>42</v>
      </c>
      <c r="K406" s="54"/>
      <c r="L406" s="54"/>
      <c r="M406" s="54" t="s">
        <v>48</v>
      </c>
      <c r="N406" s="94" t="s">
        <v>49</v>
      </c>
      <c r="O406" s="54" t="s">
        <v>39</v>
      </c>
      <c r="P406" s="55" t="s">
        <v>161</v>
      </c>
      <c r="Q406" s="93">
        <v>0</v>
      </c>
      <c r="R406" s="93">
        <v>24269760</v>
      </c>
      <c r="S406" s="93">
        <v>0</v>
      </c>
      <c r="T406" s="93">
        <v>24269760</v>
      </c>
      <c r="U406" s="93">
        <v>0</v>
      </c>
      <c r="V406" s="93">
        <v>24269760</v>
      </c>
      <c r="W406" s="93">
        <v>0</v>
      </c>
      <c r="X406" s="93">
        <v>21236040</v>
      </c>
      <c r="Y406" s="93">
        <v>0</v>
      </c>
      <c r="Z406" s="93">
        <v>0</v>
      </c>
      <c r="AA406" s="93">
        <v>0</v>
      </c>
    </row>
    <row r="407" spans="1:27" ht="15" customHeight="1" x14ac:dyDescent="0.25">
      <c r="A407" s="54" t="s">
        <v>228</v>
      </c>
      <c r="B407" s="55" t="s">
        <v>229</v>
      </c>
      <c r="C407" s="56" t="s">
        <v>203</v>
      </c>
      <c r="D407" s="54" t="s">
        <v>61</v>
      </c>
      <c r="E407" s="54" t="s">
        <v>82</v>
      </c>
      <c r="F407" s="54" t="s">
        <v>63</v>
      </c>
      <c r="G407" s="54" t="s">
        <v>86</v>
      </c>
      <c r="H407" s="54" t="s">
        <v>153</v>
      </c>
      <c r="I407" s="54" t="s">
        <v>164</v>
      </c>
      <c r="J407" s="54" t="s">
        <v>42</v>
      </c>
      <c r="K407" s="54"/>
      <c r="L407" s="54"/>
      <c r="M407" s="54" t="s">
        <v>37</v>
      </c>
      <c r="N407" s="94" t="s">
        <v>38</v>
      </c>
      <c r="O407" s="54" t="s">
        <v>39</v>
      </c>
      <c r="P407" s="55" t="s">
        <v>165</v>
      </c>
      <c r="Q407" s="93">
        <v>0</v>
      </c>
      <c r="R407" s="93">
        <v>60904750</v>
      </c>
      <c r="S407" s="93">
        <v>0</v>
      </c>
      <c r="T407" s="93">
        <v>60904750</v>
      </c>
      <c r="U407" s="93">
        <v>0</v>
      </c>
      <c r="V407" s="93">
        <v>60904750</v>
      </c>
      <c r="W407" s="93">
        <v>0</v>
      </c>
      <c r="X407" s="93">
        <v>60904750</v>
      </c>
      <c r="Y407" s="93">
        <v>37622850</v>
      </c>
      <c r="Z407" s="93">
        <v>37622850</v>
      </c>
      <c r="AA407" s="93">
        <v>25081900</v>
      </c>
    </row>
    <row r="408" spans="1:27" ht="15" customHeight="1" x14ac:dyDescent="0.25">
      <c r="A408" s="54" t="s">
        <v>230</v>
      </c>
      <c r="B408" s="55" t="s">
        <v>231</v>
      </c>
      <c r="C408" s="56" t="s">
        <v>166</v>
      </c>
      <c r="D408" s="54" t="s">
        <v>36</v>
      </c>
      <c r="E408" s="54" t="s">
        <v>484</v>
      </c>
      <c r="F408" s="54" t="s">
        <v>484</v>
      </c>
      <c r="G408" s="54" t="s">
        <v>484</v>
      </c>
      <c r="H408" s="54" t="s">
        <v>555</v>
      </c>
      <c r="I408" s="54" t="s">
        <v>555</v>
      </c>
      <c r="J408" s="54"/>
      <c r="K408" s="54"/>
      <c r="L408" s="54"/>
      <c r="M408" s="54" t="s">
        <v>37</v>
      </c>
      <c r="N408" s="94" t="s">
        <v>38</v>
      </c>
      <c r="O408" s="54" t="s">
        <v>39</v>
      </c>
      <c r="P408" s="55" t="s">
        <v>120</v>
      </c>
      <c r="Q408" s="93">
        <v>620093000</v>
      </c>
      <c r="R408" s="93">
        <v>0</v>
      </c>
      <c r="S408" s="93">
        <v>0</v>
      </c>
      <c r="T408" s="93">
        <v>620093000</v>
      </c>
      <c r="U408" s="93">
        <v>0</v>
      </c>
      <c r="V408" s="93">
        <v>315800018</v>
      </c>
      <c r="W408" s="93">
        <v>304292982</v>
      </c>
      <c r="X408" s="93">
        <v>315800018</v>
      </c>
      <c r="Y408" s="93">
        <v>315800018</v>
      </c>
      <c r="Z408" s="93">
        <v>315800018</v>
      </c>
      <c r="AA408" s="93">
        <v>315800018</v>
      </c>
    </row>
    <row r="409" spans="1:27" ht="15" customHeight="1" x14ac:dyDescent="0.25">
      <c r="A409" s="54" t="s">
        <v>230</v>
      </c>
      <c r="B409" s="55" t="s">
        <v>231</v>
      </c>
      <c r="C409" s="56" t="s">
        <v>168</v>
      </c>
      <c r="D409" s="54" t="s">
        <v>36</v>
      </c>
      <c r="E409" s="54" t="s">
        <v>484</v>
      </c>
      <c r="F409" s="54" t="s">
        <v>484</v>
      </c>
      <c r="G409" s="54" t="s">
        <v>484</v>
      </c>
      <c r="H409" s="54" t="s">
        <v>555</v>
      </c>
      <c r="I409" s="54" t="s">
        <v>558</v>
      </c>
      <c r="J409" s="54"/>
      <c r="K409" s="54"/>
      <c r="L409" s="54"/>
      <c r="M409" s="54" t="s">
        <v>37</v>
      </c>
      <c r="N409" s="94" t="s">
        <v>38</v>
      </c>
      <c r="O409" s="54" t="s">
        <v>39</v>
      </c>
      <c r="P409" s="55" t="s">
        <v>122</v>
      </c>
      <c r="Q409" s="93">
        <v>14875000</v>
      </c>
      <c r="R409" s="93">
        <v>0</v>
      </c>
      <c r="S409" s="93">
        <v>0</v>
      </c>
      <c r="T409" s="93">
        <v>14875000</v>
      </c>
      <c r="U409" s="93">
        <v>0</v>
      </c>
      <c r="V409" s="93">
        <v>8304431</v>
      </c>
      <c r="W409" s="93">
        <v>6570569</v>
      </c>
      <c r="X409" s="93">
        <v>8304431</v>
      </c>
      <c r="Y409" s="93">
        <v>8304431</v>
      </c>
      <c r="Z409" s="93">
        <v>8304431</v>
      </c>
      <c r="AA409" s="93">
        <v>8304431</v>
      </c>
    </row>
    <row r="410" spans="1:27" ht="15" customHeight="1" x14ac:dyDescent="0.25">
      <c r="A410" s="54" t="s">
        <v>230</v>
      </c>
      <c r="B410" s="55" t="s">
        <v>231</v>
      </c>
      <c r="C410" s="56" t="s">
        <v>169</v>
      </c>
      <c r="D410" s="54" t="s">
        <v>36</v>
      </c>
      <c r="E410" s="54" t="s">
        <v>484</v>
      </c>
      <c r="F410" s="54" t="s">
        <v>484</v>
      </c>
      <c r="G410" s="54" t="s">
        <v>484</v>
      </c>
      <c r="H410" s="54" t="s">
        <v>555</v>
      </c>
      <c r="I410" s="54" t="s">
        <v>559</v>
      </c>
      <c r="J410" s="54"/>
      <c r="K410" s="54"/>
      <c r="L410" s="54"/>
      <c r="M410" s="54" t="s">
        <v>37</v>
      </c>
      <c r="N410" s="94" t="s">
        <v>38</v>
      </c>
      <c r="O410" s="54" t="s">
        <v>39</v>
      </c>
      <c r="P410" s="55" t="s">
        <v>123</v>
      </c>
      <c r="Q410" s="93">
        <v>20622000</v>
      </c>
      <c r="R410" s="93">
        <v>0</v>
      </c>
      <c r="S410" s="93">
        <v>0</v>
      </c>
      <c r="T410" s="93">
        <v>20622000</v>
      </c>
      <c r="U410" s="93">
        <v>0</v>
      </c>
      <c r="V410" s="93">
        <v>12304766</v>
      </c>
      <c r="W410" s="93">
        <v>8317234</v>
      </c>
      <c r="X410" s="93">
        <v>12304766</v>
      </c>
      <c r="Y410" s="93">
        <v>12304766</v>
      </c>
      <c r="Z410" s="93">
        <v>12304766</v>
      </c>
      <c r="AA410" s="93">
        <v>12304766</v>
      </c>
    </row>
    <row r="411" spans="1:27" ht="15" customHeight="1" x14ac:dyDescent="0.25">
      <c r="A411" s="54" t="s">
        <v>230</v>
      </c>
      <c r="B411" s="55" t="s">
        <v>231</v>
      </c>
      <c r="C411" s="56" t="s">
        <v>170</v>
      </c>
      <c r="D411" s="54" t="s">
        <v>36</v>
      </c>
      <c r="E411" s="54" t="s">
        <v>484</v>
      </c>
      <c r="F411" s="54" t="s">
        <v>484</v>
      </c>
      <c r="G411" s="54" t="s">
        <v>484</v>
      </c>
      <c r="H411" s="54" t="s">
        <v>555</v>
      </c>
      <c r="I411" s="54" t="s">
        <v>496</v>
      </c>
      <c r="J411" s="54"/>
      <c r="K411" s="54"/>
      <c r="L411" s="54"/>
      <c r="M411" s="54" t="s">
        <v>37</v>
      </c>
      <c r="N411" s="94" t="s">
        <v>38</v>
      </c>
      <c r="O411" s="54" t="s">
        <v>39</v>
      </c>
      <c r="P411" s="55" t="s">
        <v>124</v>
      </c>
      <c r="Q411" s="93">
        <v>57556000</v>
      </c>
      <c r="R411" s="93">
        <v>5466467</v>
      </c>
      <c r="S411" s="93">
        <v>0</v>
      </c>
      <c r="T411" s="93">
        <v>63022467</v>
      </c>
      <c r="U411" s="93">
        <v>0</v>
      </c>
      <c r="V411" s="93">
        <v>63022467</v>
      </c>
      <c r="W411" s="93">
        <v>0</v>
      </c>
      <c r="X411" s="93">
        <v>63022467</v>
      </c>
      <c r="Y411" s="93">
        <v>63022467</v>
      </c>
      <c r="Z411" s="93">
        <v>63022467</v>
      </c>
      <c r="AA411" s="93">
        <v>63022467</v>
      </c>
    </row>
    <row r="412" spans="1:27" ht="15" customHeight="1" x14ac:dyDescent="0.25">
      <c r="A412" s="54" t="s">
        <v>230</v>
      </c>
      <c r="B412" s="55" t="s">
        <v>231</v>
      </c>
      <c r="C412" s="56" t="s">
        <v>171</v>
      </c>
      <c r="D412" s="54" t="s">
        <v>36</v>
      </c>
      <c r="E412" s="54" t="s">
        <v>484</v>
      </c>
      <c r="F412" s="54" t="s">
        <v>484</v>
      </c>
      <c r="G412" s="54" t="s">
        <v>484</v>
      </c>
      <c r="H412" s="54" t="s">
        <v>555</v>
      </c>
      <c r="I412" s="54" t="s">
        <v>506</v>
      </c>
      <c r="J412" s="54"/>
      <c r="K412" s="54"/>
      <c r="L412" s="54"/>
      <c r="M412" s="54" t="s">
        <v>37</v>
      </c>
      <c r="N412" s="94" t="s">
        <v>38</v>
      </c>
      <c r="O412" s="54" t="s">
        <v>39</v>
      </c>
      <c r="P412" s="55" t="s">
        <v>125</v>
      </c>
      <c r="Q412" s="93">
        <v>22118000</v>
      </c>
      <c r="R412" s="93">
        <v>0</v>
      </c>
      <c r="S412" s="93">
        <v>0</v>
      </c>
      <c r="T412" s="93">
        <v>22118000</v>
      </c>
      <c r="U412" s="93">
        <v>0</v>
      </c>
      <c r="V412" s="93">
        <v>12366136</v>
      </c>
      <c r="W412" s="93">
        <v>9751864</v>
      </c>
      <c r="X412" s="93">
        <v>12366136</v>
      </c>
      <c r="Y412" s="93">
        <v>12366136</v>
      </c>
      <c r="Z412" s="93">
        <v>12366136</v>
      </c>
      <c r="AA412" s="93">
        <v>12366136</v>
      </c>
    </row>
    <row r="413" spans="1:27" ht="15" customHeight="1" x14ac:dyDescent="0.25">
      <c r="A413" s="54" t="s">
        <v>230</v>
      </c>
      <c r="B413" s="55" t="s">
        <v>231</v>
      </c>
      <c r="C413" s="56" t="s">
        <v>172</v>
      </c>
      <c r="D413" s="54" t="s">
        <v>36</v>
      </c>
      <c r="E413" s="54" t="s">
        <v>484</v>
      </c>
      <c r="F413" s="54" t="s">
        <v>484</v>
      </c>
      <c r="G413" s="54" t="s">
        <v>484</v>
      </c>
      <c r="H413" s="54" t="s">
        <v>555</v>
      </c>
      <c r="I413" s="54" t="s">
        <v>560</v>
      </c>
      <c r="J413" s="54"/>
      <c r="K413" s="54"/>
      <c r="L413" s="54"/>
      <c r="M413" s="54" t="s">
        <v>37</v>
      </c>
      <c r="N413" s="94" t="s">
        <v>38</v>
      </c>
      <c r="O413" s="54" t="s">
        <v>39</v>
      </c>
      <c r="P413" s="55" t="s">
        <v>126</v>
      </c>
      <c r="Q413" s="93">
        <v>77639000</v>
      </c>
      <c r="R413" s="93">
        <v>0</v>
      </c>
      <c r="S413" s="93">
        <v>0</v>
      </c>
      <c r="T413" s="93">
        <v>77639000</v>
      </c>
      <c r="U413" s="93">
        <v>0</v>
      </c>
      <c r="V413" s="93">
        <v>0</v>
      </c>
      <c r="W413" s="93">
        <v>77639000</v>
      </c>
      <c r="X413" s="93">
        <v>0</v>
      </c>
      <c r="Y413" s="93">
        <v>0</v>
      </c>
      <c r="Z413" s="93">
        <v>0</v>
      </c>
      <c r="AA413" s="93">
        <v>0</v>
      </c>
    </row>
    <row r="414" spans="1:27" ht="15" customHeight="1" x14ac:dyDescent="0.25">
      <c r="A414" s="54" t="s">
        <v>230</v>
      </c>
      <c r="B414" s="55" t="s">
        <v>231</v>
      </c>
      <c r="C414" s="56" t="s">
        <v>173</v>
      </c>
      <c r="D414" s="54" t="s">
        <v>36</v>
      </c>
      <c r="E414" s="54" t="s">
        <v>484</v>
      </c>
      <c r="F414" s="54" t="s">
        <v>484</v>
      </c>
      <c r="G414" s="54" t="s">
        <v>484</v>
      </c>
      <c r="H414" s="54" t="s">
        <v>555</v>
      </c>
      <c r="I414" s="54" t="s">
        <v>561</v>
      </c>
      <c r="J414" s="54"/>
      <c r="K414" s="54"/>
      <c r="L414" s="54"/>
      <c r="M414" s="54" t="s">
        <v>37</v>
      </c>
      <c r="N414" s="94" t="s">
        <v>38</v>
      </c>
      <c r="O414" s="54" t="s">
        <v>39</v>
      </c>
      <c r="P414" s="55" t="s">
        <v>127</v>
      </c>
      <c r="Q414" s="93">
        <v>35416000</v>
      </c>
      <c r="R414" s="93">
        <v>0</v>
      </c>
      <c r="S414" s="93">
        <v>0</v>
      </c>
      <c r="T414" s="93">
        <v>35416000</v>
      </c>
      <c r="U414" s="93">
        <v>0</v>
      </c>
      <c r="V414" s="93">
        <v>18934958</v>
      </c>
      <c r="W414" s="93">
        <v>16481042</v>
      </c>
      <c r="X414" s="93">
        <v>18934958</v>
      </c>
      <c r="Y414" s="93">
        <v>18934958</v>
      </c>
      <c r="Z414" s="93">
        <v>18934958</v>
      </c>
      <c r="AA414" s="93">
        <v>18934958</v>
      </c>
    </row>
    <row r="415" spans="1:27" ht="15" customHeight="1" x14ac:dyDescent="0.25">
      <c r="A415" s="54" t="s">
        <v>230</v>
      </c>
      <c r="B415" s="55" t="s">
        <v>231</v>
      </c>
      <c r="C415" s="56" t="s">
        <v>174</v>
      </c>
      <c r="D415" s="54" t="s">
        <v>36</v>
      </c>
      <c r="E415" s="54" t="s">
        <v>484</v>
      </c>
      <c r="F415" s="54" t="s">
        <v>484</v>
      </c>
      <c r="G415" s="54" t="s">
        <v>42</v>
      </c>
      <c r="H415" s="54" t="s">
        <v>555</v>
      </c>
      <c r="I415" s="54"/>
      <c r="J415" s="54"/>
      <c r="K415" s="54"/>
      <c r="L415" s="54"/>
      <c r="M415" s="54" t="s">
        <v>37</v>
      </c>
      <c r="N415" s="94" t="s">
        <v>38</v>
      </c>
      <c r="O415" s="54" t="s">
        <v>39</v>
      </c>
      <c r="P415" s="55" t="s">
        <v>128</v>
      </c>
      <c r="Q415" s="93">
        <v>80399000</v>
      </c>
      <c r="R415" s="93">
        <v>0</v>
      </c>
      <c r="S415" s="93">
        <v>0</v>
      </c>
      <c r="T415" s="93">
        <v>80399000</v>
      </c>
      <c r="U415" s="93">
        <v>0</v>
      </c>
      <c r="V415" s="93">
        <v>36023800</v>
      </c>
      <c r="W415" s="93">
        <v>44375200</v>
      </c>
      <c r="X415" s="93">
        <v>36023800</v>
      </c>
      <c r="Y415" s="93">
        <v>36023800</v>
      </c>
      <c r="Z415" s="93">
        <v>36023800</v>
      </c>
      <c r="AA415" s="93">
        <v>36023800</v>
      </c>
    </row>
    <row r="416" spans="1:27" ht="15" customHeight="1" x14ac:dyDescent="0.25">
      <c r="A416" s="54" t="s">
        <v>230</v>
      </c>
      <c r="B416" s="55" t="s">
        <v>231</v>
      </c>
      <c r="C416" s="56" t="s">
        <v>175</v>
      </c>
      <c r="D416" s="54" t="s">
        <v>36</v>
      </c>
      <c r="E416" s="54" t="s">
        <v>484</v>
      </c>
      <c r="F416" s="54" t="s">
        <v>484</v>
      </c>
      <c r="G416" s="54" t="s">
        <v>42</v>
      </c>
      <c r="H416" s="54" t="s">
        <v>556</v>
      </c>
      <c r="I416" s="54"/>
      <c r="J416" s="54"/>
      <c r="K416" s="54"/>
      <c r="L416" s="54"/>
      <c r="M416" s="54" t="s">
        <v>37</v>
      </c>
      <c r="N416" s="94" t="s">
        <v>38</v>
      </c>
      <c r="O416" s="54" t="s">
        <v>39</v>
      </c>
      <c r="P416" s="55" t="s">
        <v>129</v>
      </c>
      <c r="Q416" s="93">
        <v>56953000</v>
      </c>
      <c r="R416" s="93">
        <v>0</v>
      </c>
      <c r="S416" s="93">
        <v>0</v>
      </c>
      <c r="T416" s="93">
        <v>56953000</v>
      </c>
      <c r="U416" s="93">
        <v>0</v>
      </c>
      <c r="V416" s="93">
        <v>29456900</v>
      </c>
      <c r="W416" s="93">
        <v>27496100</v>
      </c>
      <c r="X416" s="93">
        <v>29456900</v>
      </c>
      <c r="Y416" s="93">
        <v>29456900</v>
      </c>
      <c r="Z416" s="93">
        <v>29456900</v>
      </c>
      <c r="AA416" s="93">
        <v>29456900</v>
      </c>
    </row>
    <row r="417" spans="1:27" ht="15" customHeight="1" x14ac:dyDescent="0.25">
      <c r="A417" s="54" t="s">
        <v>230</v>
      </c>
      <c r="B417" s="55" t="s">
        <v>231</v>
      </c>
      <c r="C417" s="56" t="s">
        <v>176</v>
      </c>
      <c r="D417" s="54" t="s">
        <v>36</v>
      </c>
      <c r="E417" s="54" t="s">
        <v>484</v>
      </c>
      <c r="F417" s="54" t="s">
        <v>484</v>
      </c>
      <c r="G417" s="54" t="s">
        <v>42</v>
      </c>
      <c r="H417" s="54" t="s">
        <v>558</v>
      </c>
      <c r="I417" s="54"/>
      <c r="J417" s="54"/>
      <c r="K417" s="54"/>
      <c r="L417" s="54"/>
      <c r="M417" s="54" t="s">
        <v>37</v>
      </c>
      <c r="N417" s="94" t="s">
        <v>38</v>
      </c>
      <c r="O417" s="54" t="s">
        <v>39</v>
      </c>
      <c r="P417" s="55" t="s">
        <v>130</v>
      </c>
      <c r="Q417" s="93">
        <v>35700000</v>
      </c>
      <c r="R417" s="93">
        <v>0</v>
      </c>
      <c r="S417" s="93">
        <v>0</v>
      </c>
      <c r="T417" s="93">
        <v>35700000</v>
      </c>
      <c r="U417" s="93">
        <v>0</v>
      </c>
      <c r="V417" s="93">
        <v>17857000</v>
      </c>
      <c r="W417" s="93">
        <v>17843000</v>
      </c>
      <c r="X417" s="93">
        <v>17857000</v>
      </c>
      <c r="Y417" s="93">
        <v>17857000</v>
      </c>
      <c r="Z417" s="93">
        <v>17857000</v>
      </c>
      <c r="AA417" s="93">
        <v>17857000</v>
      </c>
    </row>
    <row r="418" spans="1:27" ht="15" customHeight="1" x14ac:dyDescent="0.25">
      <c r="A418" s="54" t="s">
        <v>230</v>
      </c>
      <c r="B418" s="55" t="s">
        <v>231</v>
      </c>
      <c r="C418" s="56" t="s">
        <v>177</v>
      </c>
      <c r="D418" s="54" t="s">
        <v>36</v>
      </c>
      <c r="E418" s="54" t="s">
        <v>484</v>
      </c>
      <c r="F418" s="54" t="s">
        <v>484</v>
      </c>
      <c r="G418" s="54" t="s">
        <v>42</v>
      </c>
      <c r="H418" s="54" t="s">
        <v>559</v>
      </c>
      <c r="I418" s="54"/>
      <c r="J418" s="54"/>
      <c r="K418" s="54"/>
      <c r="L418" s="54"/>
      <c r="M418" s="54" t="s">
        <v>37</v>
      </c>
      <c r="N418" s="94" t="s">
        <v>38</v>
      </c>
      <c r="O418" s="54" t="s">
        <v>39</v>
      </c>
      <c r="P418" s="55" t="s">
        <v>131</v>
      </c>
      <c r="Q418" s="93">
        <v>9192000</v>
      </c>
      <c r="R418" s="93">
        <v>0</v>
      </c>
      <c r="S418" s="93">
        <v>0</v>
      </c>
      <c r="T418" s="93">
        <v>9192000</v>
      </c>
      <c r="U418" s="93">
        <v>0</v>
      </c>
      <c r="V418" s="93">
        <v>5065300</v>
      </c>
      <c r="W418" s="93">
        <v>4126700</v>
      </c>
      <c r="X418" s="93">
        <v>5065300</v>
      </c>
      <c r="Y418" s="93">
        <v>5065300</v>
      </c>
      <c r="Z418" s="93">
        <v>5065300</v>
      </c>
      <c r="AA418" s="93">
        <v>5065300</v>
      </c>
    </row>
    <row r="419" spans="1:27" ht="15" customHeight="1" x14ac:dyDescent="0.25">
      <c r="A419" s="54" t="s">
        <v>230</v>
      </c>
      <c r="B419" s="55" t="s">
        <v>231</v>
      </c>
      <c r="C419" s="56" t="s">
        <v>178</v>
      </c>
      <c r="D419" s="54" t="s">
        <v>36</v>
      </c>
      <c r="E419" s="54" t="s">
        <v>484</v>
      </c>
      <c r="F419" s="54" t="s">
        <v>484</v>
      </c>
      <c r="G419" s="54" t="s">
        <v>42</v>
      </c>
      <c r="H419" s="54" t="s">
        <v>496</v>
      </c>
      <c r="I419" s="54"/>
      <c r="J419" s="54"/>
      <c r="K419" s="54"/>
      <c r="L419" s="54"/>
      <c r="M419" s="54" t="s">
        <v>37</v>
      </c>
      <c r="N419" s="94" t="s">
        <v>38</v>
      </c>
      <c r="O419" s="54" t="s">
        <v>39</v>
      </c>
      <c r="P419" s="55" t="s">
        <v>132</v>
      </c>
      <c r="Q419" s="93">
        <v>26780000</v>
      </c>
      <c r="R419" s="93">
        <v>0</v>
      </c>
      <c r="S419" s="93">
        <v>0</v>
      </c>
      <c r="T419" s="93">
        <v>26780000</v>
      </c>
      <c r="U419" s="93">
        <v>0</v>
      </c>
      <c r="V419" s="93">
        <v>13396300</v>
      </c>
      <c r="W419" s="93">
        <v>13383700</v>
      </c>
      <c r="X419" s="93">
        <v>13396300</v>
      </c>
      <c r="Y419" s="93">
        <v>13396300</v>
      </c>
      <c r="Z419" s="93">
        <v>13396300</v>
      </c>
      <c r="AA419" s="93">
        <v>13396300</v>
      </c>
    </row>
    <row r="420" spans="1:27" ht="15" customHeight="1" x14ac:dyDescent="0.25">
      <c r="A420" s="54" t="s">
        <v>230</v>
      </c>
      <c r="B420" s="55" t="s">
        <v>231</v>
      </c>
      <c r="C420" s="56" t="s">
        <v>179</v>
      </c>
      <c r="D420" s="54" t="s">
        <v>36</v>
      </c>
      <c r="E420" s="54" t="s">
        <v>484</v>
      </c>
      <c r="F420" s="54" t="s">
        <v>484</v>
      </c>
      <c r="G420" s="54" t="s">
        <v>42</v>
      </c>
      <c r="H420" s="54" t="s">
        <v>506</v>
      </c>
      <c r="I420" s="54"/>
      <c r="J420" s="54"/>
      <c r="K420" s="54"/>
      <c r="L420" s="54"/>
      <c r="M420" s="54" t="s">
        <v>37</v>
      </c>
      <c r="N420" s="94" t="s">
        <v>38</v>
      </c>
      <c r="O420" s="54" t="s">
        <v>39</v>
      </c>
      <c r="P420" s="55" t="s">
        <v>133</v>
      </c>
      <c r="Q420" s="93">
        <v>17857000</v>
      </c>
      <c r="R420" s="93">
        <v>0</v>
      </c>
      <c r="S420" s="93">
        <v>0</v>
      </c>
      <c r="T420" s="93">
        <v>17857000</v>
      </c>
      <c r="U420" s="93">
        <v>0</v>
      </c>
      <c r="V420" s="93">
        <v>8933100</v>
      </c>
      <c r="W420" s="93">
        <v>8923900</v>
      </c>
      <c r="X420" s="93">
        <v>8933100</v>
      </c>
      <c r="Y420" s="93">
        <v>8933100</v>
      </c>
      <c r="Z420" s="93">
        <v>8933100</v>
      </c>
      <c r="AA420" s="93">
        <v>8933100</v>
      </c>
    </row>
    <row r="421" spans="1:27" ht="15" customHeight="1" x14ac:dyDescent="0.25">
      <c r="A421" s="54" t="s">
        <v>230</v>
      </c>
      <c r="B421" s="55" t="s">
        <v>231</v>
      </c>
      <c r="C421" s="56" t="s">
        <v>180</v>
      </c>
      <c r="D421" s="54" t="s">
        <v>36</v>
      </c>
      <c r="E421" s="54" t="s">
        <v>484</v>
      </c>
      <c r="F421" s="54" t="s">
        <v>484</v>
      </c>
      <c r="G421" s="54" t="s">
        <v>552</v>
      </c>
      <c r="H421" s="54" t="s">
        <v>555</v>
      </c>
      <c r="I421" s="54" t="s">
        <v>555</v>
      </c>
      <c r="J421" s="54"/>
      <c r="K421" s="54"/>
      <c r="L421" s="54"/>
      <c r="M421" s="54" t="s">
        <v>37</v>
      </c>
      <c r="N421" s="94" t="s">
        <v>38</v>
      </c>
      <c r="O421" s="54" t="s">
        <v>39</v>
      </c>
      <c r="P421" s="55" t="s">
        <v>134</v>
      </c>
      <c r="Q421" s="93">
        <v>22646610</v>
      </c>
      <c r="R421" s="93">
        <v>0</v>
      </c>
      <c r="S421" s="93">
        <v>0</v>
      </c>
      <c r="T421" s="93">
        <v>22646610</v>
      </c>
      <c r="U421" s="93">
        <v>0</v>
      </c>
      <c r="V421" s="93">
        <v>14567945</v>
      </c>
      <c r="W421" s="93">
        <v>8078665</v>
      </c>
      <c r="X421" s="93">
        <v>14567945</v>
      </c>
      <c r="Y421" s="93">
        <v>14567945</v>
      </c>
      <c r="Z421" s="93">
        <v>14567945</v>
      </c>
      <c r="AA421" s="93">
        <v>14567945</v>
      </c>
    </row>
    <row r="422" spans="1:27" ht="15" customHeight="1" x14ac:dyDescent="0.25">
      <c r="A422" s="54" t="s">
        <v>230</v>
      </c>
      <c r="B422" s="55" t="s">
        <v>231</v>
      </c>
      <c r="C422" s="56" t="s">
        <v>181</v>
      </c>
      <c r="D422" s="54" t="s">
        <v>36</v>
      </c>
      <c r="E422" s="54" t="s">
        <v>484</v>
      </c>
      <c r="F422" s="54" t="s">
        <v>484</v>
      </c>
      <c r="G422" s="54" t="s">
        <v>552</v>
      </c>
      <c r="H422" s="54" t="s">
        <v>555</v>
      </c>
      <c r="I422" s="54" t="s">
        <v>556</v>
      </c>
      <c r="J422" s="54"/>
      <c r="K422" s="54"/>
      <c r="L422" s="54"/>
      <c r="M422" s="54" t="s">
        <v>37</v>
      </c>
      <c r="N422" s="94" t="s">
        <v>38</v>
      </c>
      <c r="O422" s="54" t="s">
        <v>39</v>
      </c>
      <c r="P422" s="55" t="s">
        <v>135</v>
      </c>
      <c r="Q422" s="93">
        <v>0</v>
      </c>
      <c r="R422" s="93">
        <v>10775192</v>
      </c>
      <c r="S422" s="93">
        <v>0</v>
      </c>
      <c r="T422" s="93">
        <v>10775192</v>
      </c>
      <c r="U422" s="93">
        <v>0</v>
      </c>
      <c r="V422" s="93">
        <v>8325796</v>
      </c>
      <c r="W422" s="93">
        <v>2449396</v>
      </c>
      <c r="X422" s="93">
        <v>8325796</v>
      </c>
      <c r="Y422" s="93">
        <v>8325796</v>
      </c>
      <c r="Z422" s="93">
        <v>8325796</v>
      </c>
      <c r="AA422" s="93">
        <v>8325796</v>
      </c>
    </row>
    <row r="423" spans="1:27" ht="15" customHeight="1" x14ac:dyDescent="0.25">
      <c r="A423" s="54" t="s">
        <v>230</v>
      </c>
      <c r="B423" s="55" t="s">
        <v>231</v>
      </c>
      <c r="C423" s="56" t="s">
        <v>182</v>
      </c>
      <c r="D423" s="54" t="s">
        <v>36</v>
      </c>
      <c r="E423" s="54" t="s">
        <v>484</v>
      </c>
      <c r="F423" s="54" t="s">
        <v>484</v>
      </c>
      <c r="G423" s="54" t="s">
        <v>552</v>
      </c>
      <c r="H423" s="54" t="s">
        <v>555</v>
      </c>
      <c r="I423" s="54" t="s">
        <v>485</v>
      </c>
      <c r="J423" s="54"/>
      <c r="K423" s="54"/>
      <c r="L423" s="54"/>
      <c r="M423" s="54" t="s">
        <v>37</v>
      </c>
      <c r="N423" s="94" t="s">
        <v>38</v>
      </c>
      <c r="O423" s="54" t="s">
        <v>39</v>
      </c>
      <c r="P423" s="55" t="s">
        <v>136</v>
      </c>
      <c r="Q423" s="93">
        <v>1823850</v>
      </c>
      <c r="R423" s="93">
        <v>0</v>
      </c>
      <c r="S423" s="93">
        <v>0</v>
      </c>
      <c r="T423" s="93">
        <v>1823850</v>
      </c>
      <c r="U423" s="93">
        <v>0</v>
      </c>
      <c r="V423" s="93">
        <v>1782378</v>
      </c>
      <c r="W423" s="93">
        <v>41472</v>
      </c>
      <c r="X423" s="93">
        <v>1782378</v>
      </c>
      <c r="Y423" s="93">
        <v>1782378</v>
      </c>
      <c r="Z423" s="93">
        <v>1782378</v>
      </c>
      <c r="AA423" s="93">
        <v>1782378</v>
      </c>
    </row>
    <row r="424" spans="1:27" ht="15" customHeight="1" x14ac:dyDescent="0.25">
      <c r="A424" s="54" t="s">
        <v>230</v>
      </c>
      <c r="B424" s="55" t="s">
        <v>231</v>
      </c>
      <c r="C424" s="56" t="s">
        <v>183</v>
      </c>
      <c r="D424" s="54" t="s">
        <v>36</v>
      </c>
      <c r="E424" s="54" t="s">
        <v>484</v>
      </c>
      <c r="F424" s="54" t="s">
        <v>484</v>
      </c>
      <c r="G424" s="54" t="s">
        <v>552</v>
      </c>
      <c r="H424" s="54" t="s">
        <v>556</v>
      </c>
      <c r="I424" s="54"/>
      <c r="J424" s="54"/>
      <c r="K424" s="54"/>
      <c r="L424" s="54"/>
      <c r="M424" s="54" t="s">
        <v>37</v>
      </c>
      <c r="N424" s="94" t="s">
        <v>38</v>
      </c>
      <c r="O424" s="54" t="s">
        <v>39</v>
      </c>
      <c r="P424" s="55" t="s">
        <v>137</v>
      </c>
      <c r="Q424" s="93">
        <v>16936290</v>
      </c>
      <c r="R424" s="93">
        <v>0</v>
      </c>
      <c r="S424" s="93">
        <v>0</v>
      </c>
      <c r="T424" s="93">
        <v>16936290</v>
      </c>
      <c r="U424" s="93">
        <v>0</v>
      </c>
      <c r="V424" s="93">
        <v>14129802</v>
      </c>
      <c r="W424" s="93">
        <v>2806488</v>
      </c>
      <c r="X424" s="93">
        <v>14129802</v>
      </c>
      <c r="Y424" s="93">
        <v>14129802</v>
      </c>
      <c r="Z424" s="93">
        <v>14129802</v>
      </c>
      <c r="AA424" s="93">
        <v>14129802</v>
      </c>
    </row>
    <row r="425" spans="1:27" ht="15" customHeight="1" x14ac:dyDescent="0.25">
      <c r="A425" s="54" t="s">
        <v>230</v>
      </c>
      <c r="B425" s="55" t="s">
        <v>231</v>
      </c>
      <c r="C425" s="56" t="s">
        <v>186</v>
      </c>
      <c r="D425" s="54" t="s">
        <v>36</v>
      </c>
      <c r="E425" s="54" t="s">
        <v>42</v>
      </c>
      <c r="F425" s="54" t="s">
        <v>42</v>
      </c>
      <c r="G425" s="54" t="s">
        <v>484</v>
      </c>
      <c r="H425" s="54" t="s">
        <v>485</v>
      </c>
      <c r="I425" s="54" t="s">
        <v>485</v>
      </c>
      <c r="J425" s="54"/>
      <c r="K425" s="54"/>
      <c r="L425" s="54"/>
      <c r="M425" s="54" t="s">
        <v>37</v>
      </c>
      <c r="N425" s="94" t="s">
        <v>38</v>
      </c>
      <c r="O425" s="54" t="s">
        <v>39</v>
      </c>
      <c r="P425" s="55" t="s">
        <v>140</v>
      </c>
      <c r="Q425" s="93">
        <v>0</v>
      </c>
      <c r="R425" s="93">
        <v>900000</v>
      </c>
      <c r="S425" s="93">
        <v>0</v>
      </c>
      <c r="T425" s="93">
        <v>900000</v>
      </c>
      <c r="U425" s="93">
        <v>0</v>
      </c>
      <c r="V425" s="93">
        <v>900000</v>
      </c>
      <c r="W425" s="93">
        <v>0</v>
      </c>
      <c r="X425" s="93">
        <v>0</v>
      </c>
      <c r="Y425" s="93">
        <v>0</v>
      </c>
      <c r="Z425" s="93">
        <v>0</v>
      </c>
      <c r="AA425" s="93">
        <v>0</v>
      </c>
    </row>
    <row r="426" spans="1:27" ht="15" customHeight="1" x14ac:dyDescent="0.25">
      <c r="A426" s="54" t="s">
        <v>230</v>
      </c>
      <c r="B426" s="55" t="s">
        <v>231</v>
      </c>
      <c r="C426" s="56" t="s">
        <v>187</v>
      </c>
      <c r="D426" s="54" t="s">
        <v>36</v>
      </c>
      <c r="E426" s="54" t="s">
        <v>42</v>
      </c>
      <c r="F426" s="54" t="s">
        <v>42</v>
      </c>
      <c r="G426" s="54" t="s">
        <v>42</v>
      </c>
      <c r="H426" s="54" t="s">
        <v>496</v>
      </c>
      <c r="I426" s="54" t="s">
        <v>558</v>
      </c>
      <c r="J426" s="54"/>
      <c r="K426" s="54"/>
      <c r="L426" s="54"/>
      <c r="M426" s="54" t="s">
        <v>37</v>
      </c>
      <c r="N426" s="94" t="s">
        <v>38</v>
      </c>
      <c r="O426" s="54" t="s">
        <v>39</v>
      </c>
      <c r="P426" s="55" t="s">
        <v>141</v>
      </c>
      <c r="Q426" s="93">
        <v>0</v>
      </c>
      <c r="R426" s="93">
        <v>78400</v>
      </c>
      <c r="S426" s="93">
        <v>0</v>
      </c>
      <c r="T426" s="93">
        <v>78400</v>
      </c>
      <c r="U426" s="93">
        <v>0</v>
      </c>
      <c r="V426" s="93">
        <v>78400</v>
      </c>
      <c r="W426" s="93">
        <v>0</v>
      </c>
      <c r="X426" s="93">
        <v>78400</v>
      </c>
      <c r="Y426" s="93">
        <v>78400</v>
      </c>
      <c r="Z426" s="93">
        <v>78400</v>
      </c>
      <c r="AA426" s="93">
        <v>78400</v>
      </c>
    </row>
    <row r="427" spans="1:27" ht="15" customHeight="1" x14ac:dyDescent="0.25">
      <c r="A427" s="54" t="s">
        <v>230</v>
      </c>
      <c r="B427" s="55" t="s">
        <v>231</v>
      </c>
      <c r="C427" s="56" t="s">
        <v>188</v>
      </c>
      <c r="D427" s="54" t="s">
        <v>36</v>
      </c>
      <c r="E427" s="54" t="s">
        <v>42</v>
      </c>
      <c r="F427" s="54" t="s">
        <v>42</v>
      </c>
      <c r="G427" s="54" t="s">
        <v>42</v>
      </c>
      <c r="H427" s="54" t="s">
        <v>496</v>
      </c>
      <c r="I427" s="54" t="s">
        <v>560</v>
      </c>
      <c r="J427" s="54"/>
      <c r="K427" s="54"/>
      <c r="L427" s="54"/>
      <c r="M427" s="54" t="s">
        <v>37</v>
      </c>
      <c r="N427" s="94" t="s">
        <v>38</v>
      </c>
      <c r="O427" s="54" t="s">
        <v>39</v>
      </c>
      <c r="P427" s="55" t="s">
        <v>142</v>
      </c>
      <c r="Q427" s="93">
        <v>28000000</v>
      </c>
      <c r="R427" s="93">
        <v>0</v>
      </c>
      <c r="S427" s="93">
        <v>0</v>
      </c>
      <c r="T427" s="93">
        <v>28000000</v>
      </c>
      <c r="U427" s="93">
        <v>0</v>
      </c>
      <c r="V427" s="93">
        <v>28000000</v>
      </c>
      <c r="W427" s="93">
        <v>0</v>
      </c>
      <c r="X427" s="93">
        <v>14958584</v>
      </c>
      <c r="Y427" s="93">
        <v>14958584</v>
      </c>
      <c r="Z427" s="93">
        <v>14958584</v>
      </c>
      <c r="AA427" s="93">
        <v>14958584</v>
      </c>
    </row>
    <row r="428" spans="1:27" ht="15" customHeight="1" x14ac:dyDescent="0.25">
      <c r="A428" s="54" t="s">
        <v>230</v>
      </c>
      <c r="B428" s="55" t="s">
        <v>231</v>
      </c>
      <c r="C428" s="56" t="s">
        <v>189</v>
      </c>
      <c r="D428" s="54" t="s">
        <v>36</v>
      </c>
      <c r="E428" s="54" t="s">
        <v>42</v>
      </c>
      <c r="F428" s="54" t="s">
        <v>42</v>
      </c>
      <c r="G428" s="54" t="s">
        <v>42</v>
      </c>
      <c r="H428" s="54" t="s">
        <v>506</v>
      </c>
      <c r="I428" s="54" t="s">
        <v>555</v>
      </c>
      <c r="J428" s="54"/>
      <c r="K428" s="54"/>
      <c r="L428" s="54"/>
      <c r="M428" s="54" t="s">
        <v>37</v>
      </c>
      <c r="N428" s="94" t="s">
        <v>38</v>
      </c>
      <c r="O428" s="54" t="s">
        <v>39</v>
      </c>
      <c r="P428" s="55" t="s">
        <v>143</v>
      </c>
      <c r="Q428" s="93">
        <v>28716096</v>
      </c>
      <c r="R428" s="93">
        <v>0</v>
      </c>
      <c r="S428" s="93">
        <v>28716096</v>
      </c>
      <c r="T428" s="93">
        <v>0</v>
      </c>
      <c r="U428" s="93">
        <v>0</v>
      </c>
      <c r="V428" s="93">
        <v>0</v>
      </c>
      <c r="W428" s="93">
        <v>0</v>
      </c>
      <c r="X428" s="93">
        <v>0</v>
      </c>
      <c r="Y428" s="93">
        <v>0</v>
      </c>
      <c r="Z428" s="93">
        <v>0</v>
      </c>
      <c r="AA428" s="93">
        <v>0</v>
      </c>
    </row>
    <row r="429" spans="1:27" ht="15" customHeight="1" x14ac:dyDescent="0.25">
      <c r="A429" s="54" t="s">
        <v>230</v>
      </c>
      <c r="B429" s="55" t="s">
        <v>231</v>
      </c>
      <c r="C429" s="56" t="s">
        <v>101</v>
      </c>
      <c r="D429" s="54" t="s">
        <v>36</v>
      </c>
      <c r="E429" s="54" t="s">
        <v>42</v>
      </c>
      <c r="F429" s="54" t="s">
        <v>42</v>
      </c>
      <c r="G429" s="54" t="s">
        <v>42</v>
      </c>
      <c r="H429" s="54" t="s">
        <v>506</v>
      </c>
      <c r="I429" s="54" t="s">
        <v>556</v>
      </c>
      <c r="J429" s="54"/>
      <c r="K429" s="54"/>
      <c r="L429" s="54"/>
      <c r="M429" s="54" t="s">
        <v>37</v>
      </c>
      <c r="N429" s="94" t="s">
        <v>38</v>
      </c>
      <c r="O429" s="54" t="s">
        <v>39</v>
      </c>
      <c r="P429" s="55" t="s">
        <v>144</v>
      </c>
      <c r="Q429" s="93">
        <v>0</v>
      </c>
      <c r="R429" s="93">
        <v>32316096</v>
      </c>
      <c r="S429" s="93">
        <v>0</v>
      </c>
      <c r="T429" s="93">
        <v>32316096</v>
      </c>
      <c r="U429" s="93">
        <v>0</v>
      </c>
      <c r="V429" s="93">
        <v>32316096</v>
      </c>
      <c r="W429" s="93">
        <v>0</v>
      </c>
      <c r="X429" s="93">
        <v>17879528</v>
      </c>
      <c r="Y429" s="93">
        <v>15219528</v>
      </c>
      <c r="Z429" s="93">
        <v>15219528</v>
      </c>
      <c r="AA429" s="93">
        <v>15219528</v>
      </c>
    </row>
    <row r="430" spans="1:27" ht="15" customHeight="1" x14ac:dyDescent="0.25">
      <c r="A430" s="54" t="s">
        <v>230</v>
      </c>
      <c r="B430" s="55" t="s">
        <v>231</v>
      </c>
      <c r="C430" s="56" t="s">
        <v>101</v>
      </c>
      <c r="D430" s="54" t="s">
        <v>36</v>
      </c>
      <c r="E430" s="54" t="s">
        <v>42</v>
      </c>
      <c r="F430" s="54" t="s">
        <v>42</v>
      </c>
      <c r="G430" s="54" t="s">
        <v>42</v>
      </c>
      <c r="H430" s="54" t="s">
        <v>506</v>
      </c>
      <c r="I430" s="54" t="s">
        <v>556</v>
      </c>
      <c r="J430" s="54"/>
      <c r="K430" s="54"/>
      <c r="L430" s="54"/>
      <c r="M430" s="54" t="s">
        <v>48</v>
      </c>
      <c r="N430" s="94" t="s">
        <v>49</v>
      </c>
      <c r="O430" s="54" t="s">
        <v>39</v>
      </c>
      <c r="P430" s="55" t="s">
        <v>144</v>
      </c>
      <c r="Q430" s="93">
        <v>0</v>
      </c>
      <c r="R430" s="93">
        <v>50000000</v>
      </c>
      <c r="S430" s="93">
        <v>6000000</v>
      </c>
      <c r="T430" s="93">
        <v>44000000</v>
      </c>
      <c r="U430" s="93">
        <v>0</v>
      </c>
      <c r="V430" s="93">
        <v>44000000</v>
      </c>
      <c r="W430" s="93">
        <v>0</v>
      </c>
      <c r="X430" s="93">
        <v>44000000</v>
      </c>
      <c r="Y430" s="93">
        <v>9600000</v>
      </c>
      <c r="Z430" s="93">
        <v>9600000</v>
      </c>
      <c r="AA430" s="93">
        <v>9600000</v>
      </c>
    </row>
    <row r="431" spans="1:27" ht="15" customHeight="1" x14ac:dyDescent="0.25">
      <c r="A431" s="54" t="s">
        <v>230</v>
      </c>
      <c r="B431" s="55" t="s">
        <v>231</v>
      </c>
      <c r="C431" s="56" t="s">
        <v>191</v>
      </c>
      <c r="D431" s="54" t="s">
        <v>36</v>
      </c>
      <c r="E431" s="54" t="s">
        <v>42</v>
      </c>
      <c r="F431" s="54" t="s">
        <v>42</v>
      </c>
      <c r="G431" s="54" t="s">
        <v>42</v>
      </c>
      <c r="H431" s="54" t="s">
        <v>491</v>
      </c>
      <c r="I431" s="54" t="s">
        <v>558</v>
      </c>
      <c r="J431" s="54"/>
      <c r="K431" s="54"/>
      <c r="L431" s="54"/>
      <c r="M431" s="54" t="s">
        <v>37</v>
      </c>
      <c r="N431" s="94" t="s">
        <v>38</v>
      </c>
      <c r="O431" s="54" t="s">
        <v>39</v>
      </c>
      <c r="P431" s="55" t="s">
        <v>146</v>
      </c>
      <c r="Q431" s="93">
        <v>3200000</v>
      </c>
      <c r="R431" s="93">
        <v>0</v>
      </c>
      <c r="S431" s="93">
        <v>0</v>
      </c>
      <c r="T431" s="93">
        <v>3200000</v>
      </c>
      <c r="U431" s="93">
        <v>0</v>
      </c>
      <c r="V431" s="93">
        <v>3200000</v>
      </c>
      <c r="W431" s="93">
        <v>0</v>
      </c>
      <c r="X431" s="93">
        <v>1774946</v>
      </c>
      <c r="Y431" s="93">
        <v>1648081</v>
      </c>
      <c r="Z431" s="93">
        <v>1648081</v>
      </c>
      <c r="AA431" s="93">
        <v>1648081</v>
      </c>
    </row>
    <row r="432" spans="1:27" ht="15" customHeight="1" x14ac:dyDescent="0.25">
      <c r="A432" s="54" t="s">
        <v>230</v>
      </c>
      <c r="B432" s="55" t="s">
        <v>231</v>
      </c>
      <c r="C432" s="56" t="s">
        <v>192</v>
      </c>
      <c r="D432" s="54" t="s">
        <v>36</v>
      </c>
      <c r="E432" s="54" t="s">
        <v>42</v>
      </c>
      <c r="F432" s="54" t="s">
        <v>42</v>
      </c>
      <c r="G432" s="54" t="s">
        <v>42</v>
      </c>
      <c r="H432" s="54" t="s">
        <v>560</v>
      </c>
      <c r="I432" s="54" t="s">
        <v>558</v>
      </c>
      <c r="J432" s="54"/>
      <c r="K432" s="54"/>
      <c r="L432" s="54"/>
      <c r="M432" s="54" t="s">
        <v>37</v>
      </c>
      <c r="N432" s="94" t="s">
        <v>38</v>
      </c>
      <c r="O432" s="54" t="s">
        <v>39</v>
      </c>
      <c r="P432" s="55" t="s">
        <v>147</v>
      </c>
      <c r="Q432" s="93">
        <v>2500000</v>
      </c>
      <c r="R432" s="93">
        <v>0</v>
      </c>
      <c r="S432" s="93">
        <v>0</v>
      </c>
      <c r="T432" s="93">
        <v>2500000</v>
      </c>
      <c r="U432" s="93">
        <v>0</v>
      </c>
      <c r="V432" s="93">
        <v>2500000</v>
      </c>
      <c r="W432" s="93">
        <v>0</v>
      </c>
      <c r="X432" s="93">
        <v>1010791</v>
      </c>
      <c r="Y432" s="93">
        <v>1010791</v>
      </c>
      <c r="Z432" s="93">
        <v>1010791</v>
      </c>
      <c r="AA432" s="93">
        <v>1010791</v>
      </c>
    </row>
    <row r="433" spans="1:27" ht="15" customHeight="1" x14ac:dyDescent="0.25">
      <c r="A433" s="54" t="s">
        <v>230</v>
      </c>
      <c r="B433" s="55" t="s">
        <v>231</v>
      </c>
      <c r="C433" s="56" t="s">
        <v>193</v>
      </c>
      <c r="D433" s="54" t="s">
        <v>36</v>
      </c>
      <c r="E433" s="54" t="s">
        <v>42</v>
      </c>
      <c r="F433" s="54" t="s">
        <v>42</v>
      </c>
      <c r="G433" s="54" t="s">
        <v>42</v>
      </c>
      <c r="H433" s="54" t="s">
        <v>561</v>
      </c>
      <c r="I433" s="54"/>
      <c r="J433" s="54"/>
      <c r="K433" s="54"/>
      <c r="L433" s="54"/>
      <c r="M433" s="54" t="s">
        <v>37</v>
      </c>
      <c r="N433" s="94" t="s">
        <v>38</v>
      </c>
      <c r="O433" s="54" t="s">
        <v>39</v>
      </c>
      <c r="P433" s="55" t="s">
        <v>148</v>
      </c>
      <c r="Q433" s="93">
        <v>0</v>
      </c>
      <c r="R433" s="93">
        <v>387480</v>
      </c>
      <c r="S433" s="93">
        <v>0</v>
      </c>
      <c r="T433" s="93">
        <v>387480</v>
      </c>
      <c r="U433" s="93">
        <v>0</v>
      </c>
      <c r="V433" s="93">
        <v>387480</v>
      </c>
      <c r="W433" s="93">
        <v>0</v>
      </c>
      <c r="X433" s="93">
        <v>387480</v>
      </c>
      <c r="Y433" s="93">
        <v>387480</v>
      </c>
      <c r="Z433" s="93">
        <v>387480</v>
      </c>
      <c r="AA433" s="93">
        <v>387480</v>
      </c>
    </row>
    <row r="434" spans="1:27" ht="15" customHeight="1" x14ac:dyDescent="0.25">
      <c r="A434" s="54" t="s">
        <v>230</v>
      </c>
      <c r="B434" s="55" t="s">
        <v>231</v>
      </c>
      <c r="C434" s="56" t="s">
        <v>194</v>
      </c>
      <c r="D434" s="54" t="s">
        <v>36</v>
      </c>
      <c r="E434" s="54" t="s">
        <v>552</v>
      </c>
      <c r="F434" s="54" t="s">
        <v>553</v>
      </c>
      <c r="G434" s="54" t="s">
        <v>42</v>
      </c>
      <c r="H434" s="54" t="s">
        <v>554</v>
      </c>
      <c r="I434" s="54" t="s">
        <v>555</v>
      </c>
      <c r="J434" s="54"/>
      <c r="K434" s="54"/>
      <c r="L434" s="54"/>
      <c r="M434" s="54" t="s">
        <v>37</v>
      </c>
      <c r="N434" s="94" t="s">
        <v>38</v>
      </c>
      <c r="O434" s="54" t="s">
        <v>39</v>
      </c>
      <c r="P434" s="55" t="s">
        <v>149</v>
      </c>
      <c r="Q434" s="93">
        <v>0</v>
      </c>
      <c r="R434" s="93">
        <v>117233</v>
      </c>
      <c r="S434" s="93">
        <v>0</v>
      </c>
      <c r="T434" s="93">
        <v>117233</v>
      </c>
      <c r="U434" s="93">
        <v>0</v>
      </c>
      <c r="V434" s="93">
        <v>117233</v>
      </c>
      <c r="W434" s="93">
        <v>0</v>
      </c>
      <c r="X434" s="93">
        <v>117233</v>
      </c>
      <c r="Y434" s="93">
        <v>117233</v>
      </c>
      <c r="Z434" s="93">
        <v>117233</v>
      </c>
      <c r="AA434" s="93">
        <v>117233</v>
      </c>
    </row>
    <row r="435" spans="1:27" ht="15" customHeight="1" x14ac:dyDescent="0.25">
      <c r="A435" s="54" t="s">
        <v>230</v>
      </c>
      <c r="B435" s="55" t="s">
        <v>231</v>
      </c>
      <c r="C435" s="56" t="s">
        <v>196</v>
      </c>
      <c r="D435" s="54" t="s">
        <v>36</v>
      </c>
      <c r="E435" s="54" t="s">
        <v>557</v>
      </c>
      <c r="F435" s="54" t="s">
        <v>484</v>
      </c>
      <c r="G435" s="54" t="s">
        <v>42</v>
      </c>
      <c r="H435" s="54" t="s">
        <v>555</v>
      </c>
      <c r="I435" s="54"/>
      <c r="J435" s="54"/>
      <c r="K435" s="54"/>
      <c r="L435" s="54"/>
      <c r="M435" s="54" t="s">
        <v>37</v>
      </c>
      <c r="N435" s="94" t="s">
        <v>38</v>
      </c>
      <c r="O435" s="54" t="s">
        <v>39</v>
      </c>
      <c r="P435" s="55" t="s">
        <v>151</v>
      </c>
      <c r="Q435" s="93">
        <v>0</v>
      </c>
      <c r="R435" s="93">
        <v>9927077</v>
      </c>
      <c r="S435" s="93">
        <v>0</v>
      </c>
      <c r="T435" s="93">
        <v>9927077</v>
      </c>
      <c r="U435" s="93">
        <v>0</v>
      </c>
      <c r="V435" s="93">
        <v>9927077</v>
      </c>
      <c r="W435" s="93">
        <v>0</v>
      </c>
      <c r="X435" s="93">
        <v>9927077</v>
      </c>
      <c r="Y435" s="93">
        <v>9927077</v>
      </c>
      <c r="Z435" s="93">
        <v>9927077</v>
      </c>
      <c r="AA435" s="93">
        <v>9927077</v>
      </c>
    </row>
    <row r="436" spans="1:27" ht="15" customHeight="1" x14ac:dyDescent="0.25">
      <c r="A436" s="54" t="s">
        <v>230</v>
      </c>
      <c r="B436" s="55" t="s">
        <v>231</v>
      </c>
      <c r="C436" s="56" t="s">
        <v>199</v>
      </c>
      <c r="D436" s="54" t="s">
        <v>61</v>
      </c>
      <c r="E436" s="54" t="s">
        <v>74</v>
      </c>
      <c r="F436" s="54" t="s">
        <v>63</v>
      </c>
      <c r="G436" s="54" t="s">
        <v>71</v>
      </c>
      <c r="H436" s="54" t="s">
        <v>153</v>
      </c>
      <c r="I436" s="54" t="s">
        <v>156</v>
      </c>
      <c r="J436" s="54" t="s">
        <v>42</v>
      </c>
      <c r="K436" s="54"/>
      <c r="L436" s="54"/>
      <c r="M436" s="54" t="s">
        <v>37</v>
      </c>
      <c r="N436" s="94" t="s">
        <v>38</v>
      </c>
      <c r="O436" s="54" t="s">
        <v>39</v>
      </c>
      <c r="P436" s="55" t="s">
        <v>157</v>
      </c>
      <c r="Q436" s="93">
        <v>0</v>
      </c>
      <c r="R436" s="93">
        <v>326932750</v>
      </c>
      <c r="S436" s="93">
        <v>0</v>
      </c>
      <c r="T436" s="93">
        <v>326932750</v>
      </c>
      <c r="U436" s="93">
        <v>0</v>
      </c>
      <c r="V436" s="93">
        <v>326932750</v>
      </c>
      <c r="W436" s="93">
        <v>0</v>
      </c>
      <c r="X436" s="93">
        <v>326932750</v>
      </c>
      <c r="Y436" s="93">
        <v>69609049</v>
      </c>
      <c r="Z436" s="93">
        <v>69609049</v>
      </c>
      <c r="AA436" s="93">
        <v>69609049</v>
      </c>
    </row>
    <row r="437" spans="1:27" ht="15" customHeight="1" x14ac:dyDescent="0.25">
      <c r="A437" s="54" t="s">
        <v>230</v>
      </c>
      <c r="B437" s="55" t="s">
        <v>231</v>
      </c>
      <c r="C437" s="56" t="s">
        <v>199</v>
      </c>
      <c r="D437" s="54" t="s">
        <v>61</v>
      </c>
      <c r="E437" s="54" t="s">
        <v>74</v>
      </c>
      <c r="F437" s="54" t="s">
        <v>63</v>
      </c>
      <c r="G437" s="54" t="s">
        <v>71</v>
      </c>
      <c r="H437" s="54" t="s">
        <v>153</v>
      </c>
      <c r="I437" s="54" t="s">
        <v>156</v>
      </c>
      <c r="J437" s="54" t="s">
        <v>42</v>
      </c>
      <c r="K437" s="54"/>
      <c r="L437" s="54"/>
      <c r="M437" s="54" t="s">
        <v>37</v>
      </c>
      <c r="N437" s="94" t="s">
        <v>76</v>
      </c>
      <c r="O437" s="54" t="s">
        <v>39</v>
      </c>
      <c r="P437" s="55" t="s">
        <v>157</v>
      </c>
      <c r="Q437" s="93">
        <v>0</v>
      </c>
      <c r="R437" s="93">
        <v>163082968</v>
      </c>
      <c r="S437" s="93">
        <v>0</v>
      </c>
      <c r="T437" s="93">
        <v>163082968</v>
      </c>
      <c r="U437" s="93">
        <v>0</v>
      </c>
      <c r="V437" s="93">
        <v>163082968</v>
      </c>
      <c r="W437" s="93">
        <v>0</v>
      </c>
      <c r="X437" s="93">
        <v>128959643</v>
      </c>
      <c r="Y437" s="93">
        <v>32489041</v>
      </c>
      <c r="Z437" s="93">
        <v>32489041</v>
      </c>
      <c r="AA437" s="93">
        <v>32489041</v>
      </c>
    </row>
    <row r="438" spans="1:27" ht="15" customHeight="1" x14ac:dyDescent="0.25">
      <c r="A438" s="54" t="s">
        <v>230</v>
      </c>
      <c r="B438" s="55" t="s">
        <v>231</v>
      </c>
      <c r="C438" s="56" t="s">
        <v>200</v>
      </c>
      <c r="D438" s="54" t="s">
        <v>61</v>
      </c>
      <c r="E438" s="54" t="s">
        <v>74</v>
      </c>
      <c r="F438" s="54" t="s">
        <v>63</v>
      </c>
      <c r="G438" s="54" t="s">
        <v>71</v>
      </c>
      <c r="H438" s="54" t="s">
        <v>153</v>
      </c>
      <c r="I438" s="54" t="s">
        <v>158</v>
      </c>
      <c r="J438" s="54" t="s">
        <v>42</v>
      </c>
      <c r="K438" s="54"/>
      <c r="L438" s="54"/>
      <c r="M438" s="54" t="s">
        <v>48</v>
      </c>
      <c r="N438" s="94" t="s">
        <v>49</v>
      </c>
      <c r="O438" s="54" t="s">
        <v>39</v>
      </c>
      <c r="P438" s="55" t="s">
        <v>159</v>
      </c>
      <c r="Q438" s="93">
        <v>0</v>
      </c>
      <c r="R438" s="93">
        <v>104807890</v>
      </c>
      <c r="S438" s="93">
        <v>0</v>
      </c>
      <c r="T438" s="93">
        <v>104807890</v>
      </c>
      <c r="U438" s="93">
        <v>0</v>
      </c>
      <c r="V438" s="93">
        <v>104807890</v>
      </c>
      <c r="W438" s="93">
        <v>0</v>
      </c>
      <c r="X438" s="93">
        <v>89130116</v>
      </c>
      <c r="Y438" s="93">
        <v>4744067</v>
      </c>
      <c r="Z438" s="93">
        <v>4744067</v>
      </c>
      <c r="AA438" s="93">
        <v>4744067</v>
      </c>
    </row>
    <row r="439" spans="1:27" ht="15" customHeight="1" x14ac:dyDescent="0.25">
      <c r="A439" s="54" t="s">
        <v>230</v>
      </c>
      <c r="B439" s="55" t="s">
        <v>231</v>
      </c>
      <c r="C439" s="56" t="s">
        <v>201</v>
      </c>
      <c r="D439" s="54" t="s">
        <v>61</v>
      </c>
      <c r="E439" s="54" t="s">
        <v>82</v>
      </c>
      <c r="F439" s="54" t="s">
        <v>63</v>
      </c>
      <c r="G439" s="54" t="s">
        <v>83</v>
      </c>
      <c r="H439" s="54" t="s">
        <v>153</v>
      </c>
      <c r="I439" s="54" t="s">
        <v>160</v>
      </c>
      <c r="J439" s="54" t="s">
        <v>42</v>
      </c>
      <c r="K439" s="54"/>
      <c r="L439" s="54"/>
      <c r="M439" s="54" t="s">
        <v>48</v>
      </c>
      <c r="N439" s="94" t="s">
        <v>49</v>
      </c>
      <c r="O439" s="54" t="s">
        <v>39</v>
      </c>
      <c r="P439" s="55" t="s">
        <v>161</v>
      </c>
      <c r="Q439" s="93">
        <v>0</v>
      </c>
      <c r="R439" s="93">
        <v>24269760</v>
      </c>
      <c r="S439" s="93">
        <v>0</v>
      </c>
      <c r="T439" s="93">
        <v>24269760</v>
      </c>
      <c r="U439" s="93">
        <v>0</v>
      </c>
      <c r="V439" s="93">
        <v>24269760</v>
      </c>
      <c r="W439" s="93">
        <v>0</v>
      </c>
      <c r="X439" s="93">
        <v>24269760</v>
      </c>
      <c r="Y439" s="93">
        <v>1921356</v>
      </c>
      <c r="Z439" s="93">
        <v>1921356</v>
      </c>
      <c r="AA439" s="93">
        <v>1921356</v>
      </c>
    </row>
    <row r="440" spans="1:27" ht="15" customHeight="1" x14ac:dyDescent="0.25">
      <c r="A440" s="54" t="s">
        <v>230</v>
      </c>
      <c r="B440" s="55" t="s">
        <v>231</v>
      </c>
      <c r="C440" s="56" t="s">
        <v>202</v>
      </c>
      <c r="D440" s="54" t="s">
        <v>61</v>
      </c>
      <c r="E440" s="54" t="s">
        <v>82</v>
      </c>
      <c r="F440" s="54" t="s">
        <v>63</v>
      </c>
      <c r="G440" s="54" t="s">
        <v>86</v>
      </c>
      <c r="H440" s="54" t="s">
        <v>153</v>
      </c>
      <c r="I440" s="54" t="s">
        <v>162</v>
      </c>
      <c r="J440" s="54" t="s">
        <v>42</v>
      </c>
      <c r="K440" s="54"/>
      <c r="L440" s="54"/>
      <c r="M440" s="54" t="s">
        <v>37</v>
      </c>
      <c r="N440" s="94" t="s">
        <v>38</v>
      </c>
      <c r="O440" s="54" t="s">
        <v>39</v>
      </c>
      <c r="P440" s="55" t="s">
        <v>163</v>
      </c>
      <c r="Q440" s="93">
        <v>0</v>
      </c>
      <c r="R440" s="93">
        <v>9197042</v>
      </c>
      <c r="S440" s="93">
        <v>0</v>
      </c>
      <c r="T440" s="93">
        <v>9197042</v>
      </c>
      <c r="U440" s="93">
        <v>0</v>
      </c>
      <c r="V440" s="93">
        <v>9197042</v>
      </c>
      <c r="W440" s="93">
        <v>0</v>
      </c>
      <c r="X440" s="93">
        <v>0</v>
      </c>
      <c r="Y440" s="93">
        <v>0</v>
      </c>
      <c r="Z440" s="93">
        <v>0</v>
      </c>
      <c r="AA440" s="93">
        <v>0</v>
      </c>
    </row>
    <row r="441" spans="1:27" ht="15" customHeight="1" x14ac:dyDescent="0.25">
      <c r="A441" s="54" t="s">
        <v>232</v>
      </c>
      <c r="B441" s="55" t="s">
        <v>233</v>
      </c>
      <c r="C441" s="56" t="s">
        <v>166</v>
      </c>
      <c r="D441" s="54" t="s">
        <v>36</v>
      </c>
      <c r="E441" s="54" t="s">
        <v>484</v>
      </c>
      <c r="F441" s="54" t="s">
        <v>484</v>
      </c>
      <c r="G441" s="54" t="s">
        <v>484</v>
      </c>
      <c r="H441" s="54" t="s">
        <v>555</v>
      </c>
      <c r="I441" s="54" t="s">
        <v>555</v>
      </c>
      <c r="J441" s="54"/>
      <c r="K441" s="54"/>
      <c r="L441" s="54"/>
      <c r="M441" s="54" t="s">
        <v>37</v>
      </c>
      <c r="N441" s="94" t="s">
        <v>38</v>
      </c>
      <c r="O441" s="54" t="s">
        <v>39</v>
      </c>
      <c r="P441" s="55" t="s">
        <v>120</v>
      </c>
      <c r="Q441" s="93">
        <v>558421000</v>
      </c>
      <c r="R441" s="93">
        <v>0</v>
      </c>
      <c r="S441" s="93">
        <v>0</v>
      </c>
      <c r="T441" s="93">
        <v>558421000</v>
      </c>
      <c r="U441" s="93">
        <v>0</v>
      </c>
      <c r="V441" s="93">
        <v>289535529</v>
      </c>
      <c r="W441" s="93">
        <v>268885471</v>
      </c>
      <c r="X441" s="93">
        <v>289535529</v>
      </c>
      <c r="Y441" s="93">
        <v>289535529</v>
      </c>
      <c r="Z441" s="93">
        <v>289535529</v>
      </c>
      <c r="AA441" s="93">
        <v>289535529</v>
      </c>
    </row>
    <row r="442" spans="1:27" ht="15" customHeight="1" x14ac:dyDescent="0.25">
      <c r="A442" s="54" t="s">
        <v>232</v>
      </c>
      <c r="B442" s="55" t="s">
        <v>233</v>
      </c>
      <c r="C442" s="56" t="s">
        <v>167</v>
      </c>
      <c r="D442" s="54" t="s">
        <v>36</v>
      </c>
      <c r="E442" s="54" t="s">
        <v>484</v>
      </c>
      <c r="F442" s="54" t="s">
        <v>484</v>
      </c>
      <c r="G442" s="54" t="s">
        <v>484</v>
      </c>
      <c r="H442" s="54" t="s">
        <v>555</v>
      </c>
      <c r="I442" s="54" t="s">
        <v>485</v>
      </c>
      <c r="J442" s="54"/>
      <c r="K442" s="54"/>
      <c r="L442" s="54"/>
      <c r="M442" s="54" t="s">
        <v>37</v>
      </c>
      <c r="N442" s="94" t="s">
        <v>38</v>
      </c>
      <c r="O442" s="54" t="s">
        <v>39</v>
      </c>
      <c r="P442" s="55" t="s">
        <v>121</v>
      </c>
      <c r="Q442" s="93">
        <v>0</v>
      </c>
      <c r="R442" s="93">
        <v>21194703</v>
      </c>
      <c r="S442" s="93">
        <v>21194703</v>
      </c>
      <c r="T442" s="93">
        <v>0</v>
      </c>
      <c r="U442" s="93">
        <v>0</v>
      </c>
      <c r="V442" s="93">
        <v>0</v>
      </c>
      <c r="W442" s="93">
        <v>0</v>
      </c>
      <c r="X442" s="93">
        <v>0</v>
      </c>
      <c r="Y442" s="93">
        <v>0</v>
      </c>
      <c r="Z442" s="93">
        <v>0</v>
      </c>
      <c r="AA442" s="93">
        <v>0</v>
      </c>
    </row>
    <row r="443" spans="1:27" ht="15" customHeight="1" x14ac:dyDescent="0.25">
      <c r="A443" s="54" t="s">
        <v>232</v>
      </c>
      <c r="B443" s="55" t="s">
        <v>233</v>
      </c>
      <c r="C443" s="56" t="s">
        <v>168</v>
      </c>
      <c r="D443" s="54" t="s">
        <v>36</v>
      </c>
      <c r="E443" s="54" t="s">
        <v>484</v>
      </c>
      <c r="F443" s="54" t="s">
        <v>484</v>
      </c>
      <c r="G443" s="54" t="s">
        <v>484</v>
      </c>
      <c r="H443" s="54" t="s">
        <v>555</v>
      </c>
      <c r="I443" s="54" t="s">
        <v>558</v>
      </c>
      <c r="J443" s="54"/>
      <c r="K443" s="54"/>
      <c r="L443" s="54"/>
      <c r="M443" s="54" t="s">
        <v>37</v>
      </c>
      <c r="N443" s="94" t="s">
        <v>38</v>
      </c>
      <c r="O443" s="54" t="s">
        <v>39</v>
      </c>
      <c r="P443" s="55" t="s">
        <v>122</v>
      </c>
      <c r="Q443" s="93">
        <v>11899000</v>
      </c>
      <c r="R443" s="93">
        <v>0</v>
      </c>
      <c r="S443" s="93">
        <v>0</v>
      </c>
      <c r="T443" s="93">
        <v>11899000</v>
      </c>
      <c r="U443" s="93">
        <v>0</v>
      </c>
      <c r="V443" s="93">
        <v>5885033</v>
      </c>
      <c r="W443" s="93">
        <v>6013967</v>
      </c>
      <c r="X443" s="93">
        <v>5885033</v>
      </c>
      <c r="Y443" s="93">
        <v>5885033</v>
      </c>
      <c r="Z443" s="93">
        <v>5885033</v>
      </c>
      <c r="AA443" s="93">
        <v>5885033</v>
      </c>
    </row>
    <row r="444" spans="1:27" ht="15" customHeight="1" x14ac:dyDescent="0.25">
      <c r="A444" s="54" t="s">
        <v>232</v>
      </c>
      <c r="B444" s="55" t="s">
        <v>233</v>
      </c>
      <c r="C444" s="56" t="s">
        <v>169</v>
      </c>
      <c r="D444" s="54" t="s">
        <v>36</v>
      </c>
      <c r="E444" s="54" t="s">
        <v>484</v>
      </c>
      <c r="F444" s="54" t="s">
        <v>484</v>
      </c>
      <c r="G444" s="54" t="s">
        <v>484</v>
      </c>
      <c r="H444" s="54" t="s">
        <v>555</v>
      </c>
      <c r="I444" s="54" t="s">
        <v>559</v>
      </c>
      <c r="J444" s="54"/>
      <c r="K444" s="54"/>
      <c r="L444" s="54"/>
      <c r="M444" s="54" t="s">
        <v>37</v>
      </c>
      <c r="N444" s="94" t="s">
        <v>38</v>
      </c>
      <c r="O444" s="54" t="s">
        <v>39</v>
      </c>
      <c r="P444" s="55" t="s">
        <v>123</v>
      </c>
      <c r="Q444" s="93">
        <v>17265000</v>
      </c>
      <c r="R444" s="93">
        <v>0</v>
      </c>
      <c r="S444" s="93">
        <v>0</v>
      </c>
      <c r="T444" s="93">
        <v>17265000</v>
      </c>
      <c r="U444" s="93">
        <v>0</v>
      </c>
      <c r="V444" s="93">
        <v>9157436</v>
      </c>
      <c r="W444" s="93">
        <v>8107564</v>
      </c>
      <c r="X444" s="93">
        <v>9157436</v>
      </c>
      <c r="Y444" s="93">
        <v>9157436</v>
      </c>
      <c r="Z444" s="93">
        <v>9157436</v>
      </c>
      <c r="AA444" s="93">
        <v>9157436</v>
      </c>
    </row>
    <row r="445" spans="1:27" ht="15" customHeight="1" x14ac:dyDescent="0.25">
      <c r="A445" s="54" t="s">
        <v>232</v>
      </c>
      <c r="B445" s="55" t="s">
        <v>233</v>
      </c>
      <c r="C445" s="56" t="s">
        <v>170</v>
      </c>
      <c r="D445" s="54" t="s">
        <v>36</v>
      </c>
      <c r="E445" s="54" t="s">
        <v>484</v>
      </c>
      <c r="F445" s="54" t="s">
        <v>484</v>
      </c>
      <c r="G445" s="54" t="s">
        <v>484</v>
      </c>
      <c r="H445" s="54" t="s">
        <v>555</v>
      </c>
      <c r="I445" s="54" t="s">
        <v>496</v>
      </c>
      <c r="J445" s="54"/>
      <c r="K445" s="54"/>
      <c r="L445" s="54"/>
      <c r="M445" s="54" t="s">
        <v>37</v>
      </c>
      <c r="N445" s="94" t="s">
        <v>38</v>
      </c>
      <c r="O445" s="54" t="s">
        <v>39</v>
      </c>
      <c r="P445" s="55" t="s">
        <v>124</v>
      </c>
      <c r="Q445" s="93">
        <v>49363000</v>
      </c>
      <c r="R445" s="93">
        <v>8105472</v>
      </c>
      <c r="S445" s="93">
        <v>0</v>
      </c>
      <c r="T445" s="93">
        <v>57468472</v>
      </c>
      <c r="U445" s="93">
        <v>0</v>
      </c>
      <c r="V445" s="93">
        <v>57468472</v>
      </c>
      <c r="W445" s="93">
        <v>0</v>
      </c>
      <c r="X445" s="93">
        <v>57468472</v>
      </c>
      <c r="Y445" s="93">
        <v>57468472</v>
      </c>
      <c r="Z445" s="93">
        <v>57468472</v>
      </c>
      <c r="AA445" s="93">
        <v>57468472</v>
      </c>
    </row>
    <row r="446" spans="1:27" ht="15" customHeight="1" x14ac:dyDescent="0.25">
      <c r="A446" s="54" t="s">
        <v>232</v>
      </c>
      <c r="B446" s="55" t="s">
        <v>233</v>
      </c>
      <c r="C446" s="56" t="s">
        <v>171</v>
      </c>
      <c r="D446" s="54" t="s">
        <v>36</v>
      </c>
      <c r="E446" s="54" t="s">
        <v>484</v>
      </c>
      <c r="F446" s="54" t="s">
        <v>484</v>
      </c>
      <c r="G446" s="54" t="s">
        <v>484</v>
      </c>
      <c r="H446" s="54" t="s">
        <v>555</v>
      </c>
      <c r="I446" s="54" t="s">
        <v>506</v>
      </c>
      <c r="J446" s="54"/>
      <c r="K446" s="54"/>
      <c r="L446" s="54"/>
      <c r="M446" s="54" t="s">
        <v>37</v>
      </c>
      <c r="N446" s="94" t="s">
        <v>38</v>
      </c>
      <c r="O446" s="54" t="s">
        <v>39</v>
      </c>
      <c r="P446" s="55" t="s">
        <v>125</v>
      </c>
      <c r="Q446" s="93">
        <v>19777000</v>
      </c>
      <c r="R446" s="93">
        <v>0</v>
      </c>
      <c r="S446" s="93">
        <v>0</v>
      </c>
      <c r="T446" s="93">
        <v>19777000</v>
      </c>
      <c r="U446" s="93">
        <v>0</v>
      </c>
      <c r="V446" s="93">
        <v>7501088</v>
      </c>
      <c r="W446" s="93">
        <v>12275912</v>
      </c>
      <c r="X446" s="93">
        <v>7501088</v>
      </c>
      <c r="Y446" s="93">
        <v>7501088</v>
      </c>
      <c r="Z446" s="93">
        <v>7501088</v>
      </c>
      <c r="AA446" s="93">
        <v>7501088</v>
      </c>
    </row>
    <row r="447" spans="1:27" ht="15" customHeight="1" x14ac:dyDescent="0.25">
      <c r="A447" s="54" t="s">
        <v>232</v>
      </c>
      <c r="B447" s="55" t="s">
        <v>233</v>
      </c>
      <c r="C447" s="56" t="s">
        <v>172</v>
      </c>
      <c r="D447" s="54" t="s">
        <v>36</v>
      </c>
      <c r="E447" s="54" t="s">
        <v>484</v>
      </c>
      <c r="F447" s="54" t="s">
        <v>484</v>
      </c>
      <c r="G447" s="54" t="s">
        <v>484</v>
      </c>
      <c r="H447" s="54" t="s">
        <v>555</v>
      </c>
      <c r="I447" s="54" t="s">
        <v>560</v>
      </c>
      <c r="J447" s="54"/>
      <c r="K447" s="54"/>
      <c r="L447" s="54"/>
      <c r="M447" s="54" t="s">
        <v>37</v>
      </c>
      <c r="N447" s="94" t="s">
        <v>38</v>
      </c>
      <c r="O447" s="54" t="s">
        <v>39</v>
      </c>
      <c r="P447" s="55" t="s">
        <v>126</v>
      </c>
      <c r="Q447" s="93">
        <v>64568000</v>
      </c>
      <c r="R447" s="93">
        <v>0</v>
      </c>
      <c r="S447" s="93">
        <v>0</v>
      </c>
      <c r="T447" s="93">
        <v>64568000</v>
      </c>
      <c r="U447" s="93">
        <v>0</v>
      </c>
      <c r="V447" s="93">
        <v>0</v>
      </c>
      <c r="W447" s="93">
        <v>64568000</v>
      </c>
      <c r="X447" s="93">
        <v>0</v>
      </c>
      <c r="Y447" s="93">
        <v>0</v>
      </c>
      <c r="Z447" s="93">
        <v>0</v>
      </c>
      <c r="AA447" s="93">
        <v>0</v>
      </c>
    </row>
    <row r="448" spans="1:27" ht="15" customHeight="1" x14ac:dyDescent="0.25">
      <c r="A448" s="54" t="s">
        <v>232</v>
      </c>
      <c r="B448" s="55" t="s">
        <v>233</v>
      </c>
      <c r="C448" s="56" t="s">
        <v>173</v>
      </c>
      <c r="D448" s="54" t="s">
        <v>36</v>
      </c>
      <c r="E448" s="54" t="s">
        <v>484</v>
      </c>
      <c r="F448" s="54" t="s">
        <v>484</v>
      </c>
      <c r="G448" s="54" t="s">
        <v>484</v>
      </c>
      <c r="H448" s="54" t="s">
        <v>555</v>
      </c>
      <c r="I448" s="54" t="s">
        <v>561</v>
      </c>
      <c r="J448" s="54"/>
      <c r="K448" s="54"/>
      <c r="L448" s="54"/>
      <c r="M448" s="54" t="s">
        <v>37</v>
      </c>
      <c r="N448" s="94" t="s">
        <v>38</v>
      </c>
      <c r="O448" s="54" t="s">
        <v>39</v>
      </c>
      <c r="P448" s="55" t="s">
        <v>127</v>
      </c>
      <c r="Q448" s="93">
        <v>29428000</v>
      </c>
      <c r="R448" s="93">
        <v>0</v>
      </c>
      <c r="S448" s="93">
        <v>0</v>
      </c>
      <c r="T448" s="93">
        <v>29428000</v>
      </c>
      <c r="U448" s="93">
        <v>0</v>
      </c>
      <c r="V448" s="93">
        <v>23950166</v>
      </c>
      <c r="W448" s="93">
        <v>5477834</v>
      </c>
      <c r="X448" s="93">
        <v>23950166</v>
      </c>
      <c r="Y448" s="93">
        <v>23950166</v>
      </c>
      <c r="Z448" s="93">
        <v>23950166</v>
      </c>
      <c r="AA448" s="93">
        <v>23950166</v>
      </c>
    </row>
    <row r="449" spans="1:27" ht="15" customHeight="1" x14ac:dyDescent="0.25">
      <c r="A449" s="54" t="s">
        <v>232</v>
      </c>
      <c r="B449" s="55" t="s">
        <v>233</v>
      </c>
      <c r="C449" s="56" t="s">
        <v>174</v>
      </c>
      <c r="D449" s="54" t="s">
        <v>36</v>
      </c>
      <c r="E449" s="54" t="s">
        <v>484</v>
      </c>
      <c r="F449" s="54" t="s">
        <v>484</v>
      </c>
      <c r="G449" s="54" t="s">
        <v>42</v>
      </c>
      <c r="H449" s="54" t="s">
        <v>555</v>
      </c>
      <c r="I449" s="54"/>
      <c r="J449" s="54"/>
      <c r="K449" s="54"/>
      <c r="L449" s="54"/>
      <c r="M449" s="54" t="s">
        <v>37</v>
      </c>
      <c r="N449" s="94" t="s">
        <v>38</v>
      </c>
      <c r="O449" s="54" t="s">
        <v>39</v>
      </c>
      <c r="P449" s="55" t="s">
        <v>128</v>
      </c>
      <c r="Q449" s="93">
        <v>73339000</v>
      </c>
      <c r="R449" s="93">
        <v>0</v>
      </c>
      <c r="S449" s="93">
        <v>0</v>
      </c>
      <c r="T449" s="93">
        <v>73339000</v>
      </c>
      <c r="U449" s="93">
        <v>0</v>
      </c>
      <c r="V449" s="93">
        <v>33363071</v>
      </c>
      <c r="W449" s="93">
        <v>39975929</v>
      </c>
      <c r="X449" s="93">
        <v>33363071</v>
      </c>
      <c r="Y449" s="93">
        <v>33363071</v>
      </c>
      <c r="Z449" s="93">
        <v>33363071</v>
      </c>
      <c r="AA449" s="93">
        <v>33363071</v>
      </c>
    </row>
    <row r="450" spans="1:27" ht="15" customHeight="1" x14ac:dyDescent="0.25">
      <c r="A450" s="54" t="s">
        <v>232</v>
      </c>
      <c r="B450" s="55" t="s">
        <v>233</v>
      </c>
      <c r="C450" s="56" t="s">
        <v>175</v>
      </c>
      <c r="D450" s="54" t="s">
        <v>36</v>
      </c>
      <c r="E450" s="54" t="s">
        <v>484</v>
      </c>
      <c r="F450" s="54" t="s">
        <v>484</v>
      </c>
      <c r="G450" s="54" t="s">
        <v>42</v>
      </c>
      <c r="H450" s="54" t="s">
        <v>556</v>
      </c>
      <c r="I450" s="54"/>
      <c r="J450" s="54"/>
      <c r="K450" s="54"/>
      <c r="L450" s="54"/>
      <c r="M450" s="54" t="s">
        <v>37</v>
      </c>
      <c r="N450" s="94" t="s">
        <v>38</v>
      </c>
      <c r="O450" s="54" t="s">
        <v>39</v>
      </c>
      <c r="P450" s="55" t="s">
        <v>129</v>
      </c>
      <c r="Q450" s="93">
        <v>51948000</v>
      </c>
      <c r="R450" s="93">
        <v>0</v>
      </c>
      <c r="S450" s="93">
        <v>0</v>
      </c>
      <c r="T450" s="93">
        <v>51948000</v>
      </c>
      <c r="U450" s="93">
        <v>0</v>
      </c>
      <c r="V450" s="93">
        <v>27213829</v>
      </c>
      <c r="W450" s="93">
        <v>24734171</v>
      </c>
      <c r="X450" s="93">
        <v>27213829</v>
      </c>
      <c r="Y450" s="93">
        <v>27213829</v>
      </c>
      <c r="Z450" s="93">
        <v>27213829</v>
      </c>
      <c r="AA450" s="93">
        <v>27213829</v>
      </c>
    </row>
    <row r="451" spans="1:27" ht="15" customHeight="1" x14ac:dyDescent="0.25">
      <c r="A451" s="54" t="s">
        <v>232</v>
      </c>
      <c r="B451" s="55" t="s">
        <v>233</v>
      </c>
      <c r="C451" s="56" t="s">
        <v>176</v>
      </c>
      <c r="D451" s="54" t="s">
        <v>36</v>
      </c>
      <c r="E451" s="54" t="s">
        <v>484</v>
      </c>
      <c r="F451" s="54" t="s">
        <v>484</v>
      </c>
      <c r="G451" s="54" t="s">
        <v>42</v>
      </c>
      <c r="H451" s="54" t="s">
        <v>558</v>
      </c>
      <c r="I451" s="54"/>
      <c r="J451" s="54"/>
      <c r="K451" s="54"/>
      <c r="L451" s="54"/>
      <c r="M451" s="54" t="s">
        <v>37</v>
      </c>
      <c r="N451" s="94" t="s">
        <v>38</v>
      </c>
      <c r="O451" s="54" t="s">
        <v>39</v>
      </c>
      <c r="P451" s="55" t="s">
        <v>130</v>
      </c>
      <c r="Q451" s="93">
        <v>30804000</v>
      </c>
      <c r="R451" s="93">
        <v>0</v>
      </c>
      <c r="S451" s="93">
        <v>0</v>
      </c>
      <c r="T451" s="93">
        <v>30804000</v>
      </c>
      <c r="U451" s="93">
        <v>0</v>
      </c>
      <c r="V451" s="93">
        <v>16681300</v>
      </c>
      <c r="W451" s="93">
        <v>14122700</v>
      </c>
      <c r="X451" s="93">
        <v>16681300</v>
      </c>
      <c r="Y451" s="93">
        <v>16681300</v>
      </c>
      <c r="Z451" s="93">
        <v>16681300</v>
      </c>
      <c r="AA451" s="93">
        <v>16681300</v>
      </c>
    </row>
    <row r="452" spans="1:27" ht="15" customHeight="1" x14ac:dyDescent="0.25">
      <c r="A452" s="54" t="s">
        <v>232</v>
      </c>
      <c r="B452" s="55" t="s">
        <v>233</v>
      </c>
      <c r="C452" s="56" t="s">
        <v>177</v>
      </c>
      <c r="D452" s="54" t="s">
        <v>36</v>
      </c>
      <c r="E452" s="54" t="s">
        <v>484</v>
      </c>
      <c r="F452" s="54" t="s">
        <v>484</v>
      </c>
      <c r="G452" s="54" t="s">
        <v>42</v>
      </c>
      <c r="H452" s="54" t="s">
        <v>559</v>
      </c>
      <c r="I452" s="54"/>
      <c r="J452" s="54"/>
      <c r="K452" s="54"/>
      <c r="L452" s="54"/>
      <c r="M452" s="54" t="s">
        <v>37</v>
      </c>
      <c r="N452" s="94" t="s">
        <v>38</v>
      </c>
      <c r="O452" s="54" t="s">
        <v>39</v>
      </c>
      <c r="P452" s="55" t="s">
        <v>131</v>
      </c>
      <c r="Q452" s="93">
        <v>6725000</v>
      </c>
      <c r="R452" s="93">
        <v>0</v>
      </c>
      <c r="S452" s="93">
        <v>0</v>
      </c>
      <c r="T452" s="93">
        <v>6725000</v>
      </c>
      <c r="U452" s="93">
        <v>0</v>
      </c>
      <c r="V452" s="93">
        <v>3386600</v>
      </c>
      <c r="W452" s="93">
        <v>3338400</v>
      </c>
      <c r="X452" s="93">
        <v>3386600</v>
      </c>
      <c r="Y452" s="93">
        <v>3386600</v>
      </c>
      <c r="Z452" s="93">
        <v>3386600</v>
      </c>
      <c r="AA452" s="93">
        <v>3386600</v>
      </c>
    </row>
    <row r="453" spans="1:27" ht="15" customHeight="1" x14ac:dyDescent="0.25">
      <c r="A453" s="54" t="s">
        <v>232</v>
      </c>
      <c r="B453" s="55" t="s">
        <v>233</v>
      </c>
      <c r="C453" s="56" t="s">
        <v>178</v>
      </c>
      <c r="D453" s="54" t="s">
        <v>36</v>
      </c>
      <c r="E453" s="54" t="s">
        <v>484</v>
      </c>
      <c r="F453" s="54" t="s">
        <v>484</v>
      </c>
      <c r="G453" s="54" t="s">
        <v>42</v>
      </c>
      <c r="H453" s="54" t="s">
        <v>496</v>
      </c>
      <c r="I453" s="54"/>
      <c r="J453" s="54"/>
      <c r="K453" s="54"/>
      <c r="L453" s="54"/>
      <c r="M453" s="54" t="s">
        <v>37</v>
      </c>
      <c r="N453" s="94" t="s">
        <v>38</v>
      </c>
      <c r="O453" s="54" t="s">
        <v>39</v>
      </c>
      <c r="P453" s="55" t="s">
        <v>132</v>
      </c>
      <c r="Q453" s="93">
        <v>23107000</v>
      </c>
      <c r="R453" s="93">
        <v>0</v>
      </c>
      <c r="S453" s="93">
        <v>0</v>
      </c>
      <c r="T453" s="93">
        <v>23107000</v>
      </c>
      <c r="U453" s="93">
        <v>0</v>
      </c>
      <c r="V453" s="93">
        <v>12514600</v>
      </c>
      <c r="W453" s="93">
        <v>10592400</v>
      </c>
      <c r="X453" s="93">
        <v>12514600</v>
      </c>
      <c r="Y453" s="93">
        <v>12514600</v>
      </c>
      <c r="Z453" s="93">
        <v>12514600</v>
      </c>
      <c r="AA453" s="93">
        <v>12514600</v>
      </c>
    </row>
    <row r="454" spans="1:27" ht="15" customHeight="1" x14ac:dyDescent="0.25">
      <c r="A454" s="54" t="s">
        <v>232</v>
      </c>
      <c r="B454" s="55" t="s">
        <v>233</v>
      </c>
      <c r="C454" s="56" t="s">
        <v>179</v>
      </c>
      <c r="D454" s="54" t="s">
        <v>36</v>
      </c>
      <c r="E454" s="54" t="s">
        <v>484</v>
      </c>
      <c r="F454" s="54" t="s">
        <v>484</v>
      </c>
      <c r="G454" s="54" t="s">
        <v>42</v>
      </c>
      <c r="H454" s="54" t="s">
        <v>506</v>
      </c>
      <c r="I454" s="54"/>
      <c r="J454" s="54"/>
      <c r="K454" s="54"/>
      <c r="L454" s="54"/>
      <c r="M454" s="54" t="s">
        <v>37</v>
      </c>
      <c r="N454" s="94" t="s">
        <v>38</v>
      </c>
      <c r="O454" s="54" t="s">
        <v>39</v>
      </c>
      <c r="P454" s="55" t="s">
        <v>133</v>
      </c>
      <c r="Q454" s="93">
        <v>15408000</v>
      </c>
      <c r="R454" s="93">
        <v>0</v>
      </c>
      <c r="S454" s="93">
        <v>0</v>
      </c>
      <c r="T454" s="93">
        <v>15408000</v>
      </c>
      <c r="U454" s="93">
        <v>0</v>
      </c>
      <c r="V454" s="93">
        <v>8344500</v>
      </c>
      <c r="W454" s="93">
        <v>7063500</v>
      </c>
      <c r="X454" s="93">
        <v>8344500</v>
      </c>
      <c r="Y454" s="93">
        <v>8344500</v>
      </c>
      <c r="Z454" s="93">
        <v>8344500</v>
      </c>
      <c r="AA454" s="93">
        <v>8344500</v>
      </c>
    </row>
    <row r="455" spans="1:27" ht="15" customHeight="1" x14ac:dyDescent="0.25">
      <c r="A455" s="54" t="s">
        <v>232</v>
      </c>
      <c r="B455" s="55" t="s">
        <v>233</v>
      </c>
      <c r="C455" s="56" t="s">
        <v>180</v>
      </c>
      <c r="D455" s="54" t="s">
        <v>36</v>
      </c>
      <c r="E455" s="54" t="s">
        <v>484</v>
      </c>
      <c r="F455" s="54" t="s">
        <v>484</v>
      </c>
      <c r="G455" s="54" t="s">
        <v>552</v>
      </c>
      <c r="H455" s="54" t="s">
        <v>555</v>
      </c>
      <c r="I455" s="54" t="s">
        <v>555</v>
      </c>
      <c r="J455" s="54"/>
      <c r="K455" s="54"/>
      <c r="L455" s="54"/>
      <c r="M455" s="54" t="s">
        <v>37</v>
      </c>
      <c r="N455" s="94" t="s">
        <v>38</v>
      </c>
      <c r="O455" s="54" t="s">
        <v>39</v>
      </c>
      <c r="P455" s="55" t="s">
        <v>134</v>
      </c>
      <c r="Q455" s="93">
        <v>3702510</v>
      </c>
      <c r="R455" s="93">
        <v>23515742</v>
      </c>
      <c r="S455" s="93">
        <v>0</v>
      </c>
      <c r="T455" s="93">
        <v>27218252</v>
      </c>
      <c r="U455" s="93">
        <v>0</v>
      </c>
      <c r="V455" s="93">
        <v>27218246</v>
      </c>
      <c r="W455" s="93">
        <v>6</v>
      </c>
      <c r="X455" s="93">
        <v>27218246</v>
      </c>
      <c r="Y455" s="93">
        <v>27218246</v>
      </c>
      <c r="Z455" s="93">
        <v>27218246</v>
      </c>
      <c r="AA455" s="93">
        <v>27218246</v>
      </c>
    </row>
    <row r="456" spans="1:27" ht="15" customHeight="1" x14ac:dyDescent="0.25">
      <c r="A456" s="54" t="s">
        <v>232</v>
      </c>
      <c r="B456" s="55" t="s">
        <v>233</v>
      </c>
      <c r="C456" s="56" t="s">
        <v>182</v>
      </c>
      <c r="D456" s="54" t="s">
        <v>36</v>
      </c>
      <c r="E456" s="54" t="s">
        <v>484</v>
      </c>
      <c r="F456" s="54" t="s">
        <v>484</v>
      </c>
      <c r="G456" s="54" t="s">
        <v>552</v>
      </c>
      <c r="H456" s="54" t="s">
        <v>555</v>
      </c>
      <c r="I456" s="54" t="s">
        <v>485</v>
      </c>
      <c r="J456" s="54"/>
      <c r="K456" s="54"/>
      <c r="L456" s="54"/>
      <c r="M456" s="54" t="s">
        <v>37</v>
      </c>
      <c r="N456" s="94" t="s">
        <v>38</v>
      </c>
      <c r="O456" s="54" t="s">
        <v>39</v>
      </c>
      <c r="P456" s="55" t="s">
        <v>136</v>
      </c>
      <c r="Q456" s="93">
        <v>1641150</v>
      </c>
      <c r="R456" s="93">
        <v>557984</v>
      </c>
      <c r="S456" s="93">
        <v>0</v>
      </c>
      <c r="T456" s="93">
        <v>2199134</v>
      </c>
      <c r="U456" s="93">
        <v>0</v>
      </c>
      <c r="V456" s="93">
        <v>2104972</v>
      </c>
      <c r="W456" s="93">
        <v>94162</v>
      </c>
      <c r="X456" s="93">
        <v>2104972</v>
      </c>
      <c r="Y456" s="93">
        <v>2104972</v>
      </c>
      <c r="Z456" s="93">
        <v>2104972</v>
      </c>
      <c r="AA456" s="93">
        <v>2104972</v>
      </c>
    </row>
    <row r="457" spans="1:27" ht="15" customHeight="1" x14ac:dyDescent="0.25">
      <c r="A457" s="54" t="s">
        <v>232</v>
      </c>
      <c r="B457" s="55" t="s">
        <v>233</v>
      </c>
      <c r="C457" s="56" t="s">
        <v>183</v>
      </c>
      <c r="D457" s="54" t="s">
        <v>36</v>
      </c>
      <c r="E457" s="54" t="s">
        <v>484</v>
      </c>
      <c r="F457" s="54" t="s">
        <v>484</v>
      </c>
      <c r="G457" s="54" t="s">
        <v>552</v>
      </c>
      <c r="H457" s="54" t="s">
        <v>556</v>
      </c>
      <c r="I457" s="54"/>
      <c r="J457" s="54"/>
      <c r="K457" s="54"/>
      <c r="L457" s="54"/>
      <c r="M457" s="54" t="s">
        <v>37</v>
      </c>
      <c r="N457" s="94" t="s">
        <v>38</v>
      </c>
      <c r="O457" s="54" t="s">
        <v>39</v>
      </c>
      <c r="P457" s="55" t="s">
        <v>137</v>
      </c>
      <c r="Q457" s="93">
        <v>0</v>
      </c>
      <c r="R457" s="93">
        <v>24648655</v>
      </c>
      <c r="S457" s="93">
        <v>0</v>
      </c>
      <c r="T457" s="93">
        <v>24648655</v>
      </c>
      <c r="U457" s="93">
        <v>0</v>
      </c>
      <c r="V457" s="93">
        <v>10518853</v>
      </c>
      <c r="W457" s="93">
        <v>14129802</v>
      </c>
      <c r="X457" s="93">
        <v>10518853</v>
      </c>
      <c r="Y457" s="93">
        <v>10518853</v>
      </c>
      <c r="Z457" s="93">
        <v>10518853</v>
      </c>
      <c r="AA457" s="93">
        <v>10518853</v>
      </c>
    </row>
    <row r="458" spans="1:27" ht="15" customHeight="1" x14ac:dyDescent="0.25">
      <c r="A458" s="54" t="s">
        <v>232</v>
      </c>
      <c r="B458" s="55" t="s">
        <v>233</v>
      </c>
      <c r="C458" s="56" t="s">
        <v>186</v>
      </c>
      <c r="D458" s="54" t="s">
        <v>36</v>
      </c>
      <c r="E458" s="54" t="s">
        <v>42</v>
      </c>
      <c r="F458" s="54" t="s">
        <v>42</v>
      </c>
      <c r="G458" s="54" t="s">
        <v>484</v>
      </c>
      <c r="H458" s="54" t="s">
        <v>485</v>
      </c>
      <c r="I458" s="54" t="s">
        <v>485</v>
      </c>
      <c r="J458" s="54"/>
      <c r="K458" s="54"/>
      <c r="L458" s="54"/>
      <c r="M458" s="54" t="s">
        <v>37</v>
      </c>
      <c r="N458" s="94" t="s">
        <v>38</v>
      </c>
      <c r="O458" s="54" t="s">
        <v>39</v>
      </c>
      <c r="P458" s="55" t="s">
        <v>140</v>
      </c>
      <c r="Q458" s="93">
        <v>0</v>
      </c>
      <c r="R458" s="93">
        <v>900000</v>
      </c>
      <c r="S458" s="93">
        <v>0</v>
      </c>
      <c r="T458" s="93">
        <v>900000</v>
      </c>
      <c r="U458" s="93">
        <v>0</v>
      </c>
      <c r="V458" s="93">
        <v>900000</v>
      </c>
      <c r="W458" s="93">
        <v>0</v>
      </c>
      <c r="X458" s="93">
        <v>0</v>
      </c>
      <c r="Y458" s="93">
        <v>0</v>
      </c>
      <c r="Z458" s="93">
        <v>0</v>
      </c>
      <c r="AA458" s="93">
        <v>0</v>
      </c>
    </row>
    <row r="459" spans="1:27" ht="15" customHeight="1" x14ac:dyDescent="0.25">
      <c r="A459" s="54" t="s">
        <v>232</v>
      </c>
      <c r="B459" s="55" t="s">
        <v>233</v>
      </c>
      <c r="C459" s="56" t="s">
        <v>187</v>
      </c>
      <c r="D459" s="54" t="s">
        <v>36</v>
      </c>
      <c r="E459" s="54" t="s">
        <v>42</v>
      </c>
      <c r="F459" s="54" t="s">
        <v>42</v>
      </c>
      <c r="G459" s="54" t="s">
        <v>42</v>
      </c>
      <c r="H459" s="54" t="s">
        <v>496</v>
      </c>
      <c r="I459" s="54" t="s">
        <v>558</v>
      </c>
      <c r="J459" s="54"/>
      <c r="K459" s="54"/>
      <c r="L459" s="54"/>
      <c r="M459" s="54" t="s">
        <v>37</v>
      </c>
      <c r="N459" s="94" t="s">
        <v>38</v>
      </c>
      <c r="O459" s="54" t="s">
        <v>39</v>
      </c>
      <c r="P459" s="55" t="s">
        <v>141</v>
      </c>
      <c r="Q459" s="93">
        <v>0</v>
      </c>
      <c r="R459" s="93">
        <v>78400</v>
      </c>
      <c r="S459" s="93">
        <v>0</v>
      </c>
      <c r="T459" s="93">
        <v>78400</v>
      </c>
      <c r="U459" s="93">
        <v>0</v>
      </c>
      <c r="V459" s="93">
        <v>78400</v>
      </c>
      <c r="W459" s="93">
        <v>0</v>
      </c>
      <c r="X459" s="93">
        <v>78400</v>
      </c>
      <c r="Y459" s="93">
        <v>78400</v>
      </c>
      <c r="Z459" s="93">
        <v>78400</v>
      </c>
      <c r="AA459" s="93">
        <v>78400</v>
      </c>
    </row>
    <row r="460" spans="1:27" ht="15" customHeight="1" x14ac:dyDescent="0.25">
      <c r="A460" s="54" t="s">
        <v>232</v>
      </c>
      <c r="B460" s="55" t="s">
        <v>233</v>
      </c>
      <c r="C460" s="56" t="s">
        <v>188</v>
      </c>
      <c r="D460" s="54" t="s">
        <v>36</v>
      </c>
      <c r="E460" s="54" t="s">
        <v>42</v>
      </c>
      <c r="F460" s="54" t="s">
        <v>42</v>
      </c>
      <c r="G460" s="54" t="s">
        <v>42</v>
      </c>
      <c r="H460" s="54" t="s">
        <v>496</v>
      </c>
      <c r="I460" s="54" t="s">
        <v>560</v>
      </c>
      <c r="J460" s="54"/>
      <c r="K460" s="54"/>
      <c r="L460" s="54"/>
      <c r="M460" s="54" t="s">
        <v>37</v>
      </c>
      <c r="N460" s="94" t="s">
        <v>38</v>
      </c>
      <c r="O460" s="54" t="s">
        <v>39</v>
      </c>
      <c r="P460" s="55" t="s">
        <v>142</v>
      </c>
      <c r="Q460" s="93">
        <v>75000000</v>
      </c>
      <c r="R460" s="93">
        <v>0</v>
      </c>
      <c r="S460" s="93">
        <v>2000000</v>
      </c>
      <c r="T460" s="93">
        <v>73000000</v>
      </c>
      <c r="U460" s="93">
        <v>0</v>
      </c>
      <c r="V460" s="93">
        <v>73000000</v>
      </c>
      <c r="W460" s="93">
        <v>0</v>
      </c>
      <c r="X460" s="93">
        <v>30928790</v>
      </c>
      <c r="Y460" s="93">
        <v>30928790</v>
      </c>
      <c r="Z460" s="93">
        <v>30928790</v>
      </c>
      <c r="AA460" s="93">
        <v>30928790</v>
      </c>
    </row>
    <row r="461" spans="1:27" ht="15" customHeight="1" x14ac:dyDescent="0.25">
      <c r="A461" s="54" t="s">
        <v>232</v>
      </c>
      <c r="B461" s="55" t="s">
        <v>233</v>
      </c>
      <c r="C461" s="56" t="s">
        <v>189</v>
      </c>
      <c r="D461" s="54" t="s">
        <v>36</v>
      </c>
      <c r="E461" s="54" t="s">
        <v>42</v>
      </c>
      <c r="F461" s="54" t="s">
        <v>42</v>
      </c>
      <c r="G461" s="54" t="s">
        <v>42</v>
      </c>
      <c r="H461" s="54" t="s">
        <v>506</v>
      </c>
      <c r="I461" s="54" t="s">
        <v>555</v>
      </c>
      <c r="J461" s="54"/>
      <c r="K461" s="54"/>
      <c r="L461" s="54"/>
      <c r="M461" s="54" t="s">
        <v>37</v>
      </c>
      <c r="N461" s="94" t="s">
        <v>38</v>
      </c>
      <c r="O461" s="54" t="s">
        <v>39</v>
      </c>
      <c r="P461" s="55" t="s">
        <v>143</v>
      </c>
      <c r="Q461" s="93">
        <v>63971850</v>
      </c>
      <c r="R461" s="93">
        <v>0</v>
      </c>
      <c r="S461" s="93">
        <v>63971850</v>
      </c>
      <c r="T461" s="93">
        <v>0</v>
      </c>
      <c r="U461" s="93">
        <v>0</v>
      </c>
      <c r="V461" s="93">
        <v>0</v>
      </c>
      <c r="W461" s="93">
        <v>0</v>
      </c>
      <c r="X461" s="93">
        <v>0</v>
      </c>
      <c r="Y461" s="93">
        <v>0</v>
      </c>
      <c r="Z461" s="93">
        <v>0</v>
      </c>
      <c r="AA461" s="93">
        <v>0</v>
      </c>
    </row>
    <row r="462" spans="1:27" ht="15" customHeight="1" x14ac:dyDescent="0.25">
      <c r="A462" s="54" t="s">
        <v>232</v>
      </c>
      <c r="B462" s="55" t="s">
        <v>233</v>
      </c>
      <c r="C462" s="56" t="s">
        <v>101</v>
      </c>
      <c r="D462" s="54" t="s">
        <v>36</v>
      </c>
      <c r="E462" s="54" t="s">
        <v>42</v>
      </c>
      <c r="F462" s="54" t="s">
        <v>42</v>
      </c>
      <c r="G462" s="54" t="s">
        <v>42</v>
      </c>
      <c r="H462" s="54" t="s">
        <v>506</v>
      </c>
      <c r="I462" s="54" t="s">
        <v>556</v>
      </c>
      <c r="J462" s="54"/>
      <c r="K462" s="54"/>
      <c r="L462" s="54"/>
      <c r="M462" s="54" t="s">
        <v>37</v>
      </c>
      <c r="N462" s="94" t="s">
        <v>38</v>
      </c>
      <c r="O462" s="54" t="s">
        <v>39</v>
      </c>
      <c r="P462" s="55" t="s">
        <v>144</v>
      </c>
      <c r="Q462" s="93">
        <v>63971850</v>
      </c>
      <c r="R462" s="93">
        <v>0</v>
      </c>
      <c r="S462" s="93">
        <v>2796589</v>
      </c>
      <c r="T462" s="93">
        <v>61175261</v>
      </c>
      <c r="U462" s="93">
        <v>0</v>
      </c>
      <c r="V462" s="93">
        <v>61175261</v>
      </c>
      <c r="W462" s="93">
        <v>0</v>
      </c>
      <c r="X462" s="93">
        <v>61175261</v>
      </c>
      <c r="Y462" s="93">
        <v>25450087</v>
      </c>
      <c r="Z462" s="93">
        <v>25450087</v>
      </c>
      <c r="AA462" s="93">
        <v>25450087</v>
      </c>
    </row>
    <row r="463" spans="1:27" ht="15" customHeight="1" x14ac:dyDescent="0.25">
      <c r="A463" s="54" t="s">
        <v>232</v>
      </c>
      <c r="B463" s="55" t="s">
        <v>233</v>
      </c>
      <c r="C463" s="56" t="s">
        <v>191</v>
      </c>
      <c r="D463" s="54" t="s">
        <v>36</v>
      </c>
      <c r="E463" s="54" t="s">
        <v>42</v>
      </c>
      <c r="F463" s="54" t="s">
        <v>42</v>
      </c>
      <c r="G463" s="54" t="s">
        <v>42</v>
      </c>
      <c r="H463" s="54" t="s">
        <v>491</v>
      </c>
      <c r="I463" s="54" t="s">
        <v>558</v>
      </c>
      <c r="J463" s="54"/>
      <c r="K463" s="54"/>
      <c r="L463" s="54"/>
      <c r="M463" s="54" t="s">
        <v>37</v>
      </c>
      <c r="N463" s="94" t="s">
        <v>38</v>
      </c>
      <c r="O463" s="54" t="s">
        <v>39</v>
      </c>
      <c r="P463" s="55" t="s">
        <v>146</v>
      </c>
      <c r="Q463" s="93">
        <v>3200000</v>
      </c>
      <c r="R463" s="93">
        <v>0</v>
      </c>
      <c r="S463" s="93">
        <v>0</v>
      </c>
      <c r="T463" s="93">
        <v>3200000</v>
      </c>
      <c r="U463" s="93">
        <v>0</v>
      </c>
      <c r="V463" s="93">
        <v>3200000</v>
      </c>
      <c r="W463" s="93">
        <v>0</v>
      </c>
      <c r="X463" s="93">
        <v>707349</v>
      </c>
      <c r="Y463" s="93">
        <v>707349</v>
      </c>
      <c r="Z463" s="93">
        <v>707349</v>
      </c>
      <c r="AA463" s="93">
        <v>707349</v>
      </c>
    </row>
    <row r="464" spans="1:27" ht="15" customHeight="1" x14ac:dyDescent="0.25">
      <c r="A464" s="54" t="s">
        <v>232</v>
      </c>
      <c r="B464" s="55" t="s">
        <v>233</v>
      </c>
      <c r="C464" s="56" t="s">
        <v>192</v>
      </c>
      <c r="D464" s="54" t="s">
        <v>36</v>
      </c>
      <c r="E464" s="54" t="s">
        <v>42</v>
      </c>
      <c r="F464" s="54" t="s">
        <v>42</v>
      </c>
      <c r="G464" s="54" t="s">
        <v>42</v>
      </c>
      <c r="H464" s="54" t="s">
        <v>560</v>
      </c>
      <c r="I464" s="54" t="s">
        <v>558</v>
      </c>
      <c r="J464" s="54"/>
      <c r="K464" s="54"/>
      <c r="L464" s="54"/>
      <c r="M464" s="54" t="s">
        <v>37</v>
      </c>
      <c r="N464" s="94" t="s">
        <v>38</v>
      </c>
      <c r="O464" s="54" t="s">
        <v>39</v>
      </c>
      <c r="P464" s="55" t="s">
        <v>147</v>
      </c>
      <c r="Q464" s="93">
        <v>200000</v>
      </c>
      <c r="R464" s="93">
        <v>0</v>
      </c>
      <c r="S464" s="93">
        <v>200000</v>
      </c>
      <c r="T464" s="93">
        <v>0</v>
      </c>
      <c r="U464" s="93">
        <v>0</v>
      </c>
      <c r="V464" s="93">
        <v>0</v>
      </c>
      <c r="W464" s="93">
        <v>0</v>
      </c>
      <c r="X464" s="93">
        <v>0</v>
      </c>
      <c r="Y464" s="93">
        <v>0</v>
      </c>
      <c r="Z464" s="93">
        <v>0</v>
      </c>
      <c r="AA464" s="93">
        <v>0</v>
      </c>
    </row>
    <row r="465" spans="1:27" ht="15" customHeight="1" x14ac:dyDescent="0.25">
      <c r="A465" s="54" t="s">
        <v>232</v>
      </c>
      <c r="B465" s="55" t="s">
        <v>233</v>
      </c>
      <c r="C465" s="56" t="s">
        <v>193</v>
      </c>
      <c r="D465" s="54" t="s">
        <v>36</v>
      </c>
      <c r="E465" s="54" t="s">
        <v>42</v>
      </c>
      <c r="F465" s="54" t="s">
        <v>42</v>
      </c>
      <c r="G465" s="54" t="s">
        <v>42</v>
      </c>
      <c r="H465" s="54" t="s">
        <v>561</v>
      </c>
      <c r="I465" s="54"/>
      <c r="J465" s="54"/>
      <c r="K465" s="54"/>
      <c r="L465" s="54"/>
      <c r="M465" s="54" t="s">
        <v>37</v>
      </c>
      <c r="N465" s="94" t="s">
        <v>38</v>
      </c>
      <c r="O465" s="54" t="s">
        <v>39</v>
      </c>
      <c r="P465" s="55" t="s">
        <v>148</v>
      </c>
      <c r="Q465" s="93">
        <v>0</v>
      </c>
      <c r="R465" s="93">
        <v>258320</v>
      </c>
      <c r="S465" s="93">
        <v>0</v>
      </c>
      <c r="T465" s="93">
        <v>258320</v>
      </c>
      <c r="U465" s="93">
        <v>0</v>
      </c>
      <c r="V465" s="93">
        <v>258320</v>
      </c>
      <c r="W465" s="93">
        <v>0</v>
      </c>
      <c r="X465" s="93">
        <v>258320</v>
      </c>
      <c r="Y465" s="93">
        <v>258320</v>
      </c>
      <c r="Z465" s="93">
        <v>258320</v>
      </c>
      <c r="AA465" s="93">
        <v>258320</v>
      </c>
    </row>
    <row r="466" spans="1:27" ht="15" customHeight="1" x14ac:dyDescent="0.25">
      <c r="A466" s="54" t="s">
        <v>232</v>
      </c>
      <c r="B466" s="55" t="s">
        <v>233</v>
      </c>
      <c r="C466" s="56" t="s">
        <v>194</v>
      </c>
      <c r="D466" s="54" t="s">
        <v>36</v>
      </c>
      <c r="E466" s="54" t="s">
        <v>552</v>
      </c>
      <c r="F466" s="54" t="s">
        <v>553</v>
      </c>
      <c r="G466" s="54" t="s">
        <v>42</v>
      </c>
      <c r="H466" s="54" t="s">
        <v>554</v>
      </c>
      <c r="I466" s="54" t="s">
        <v>555</v>
      </c>
      <c r="J466" s="54"/>
      <c r="K466" s="54"/>
      <c r="L466" s="54"/>
      <c r="M466" s="54" t="s">
        <v>37</v>
      </c>
      <c r="N466" s="94" t="s">
        <v>38</v>
      </c>
      <c r="O466" s="54" t="s">
        <v>39</v>
      </c>
      <c r="P466" s="55" t="s">
        <v>149</v>
      </c>
      <c r="Q466" s="93">
        <v>0</v>
      </c>
      <c r="R466" s="93">
        <v>39050</v>
      </c>
      <c r="S466" s="93">
        <v>0</v>
      </c>
      <c r="T466" s="93">
        <v>39050</v>
      </c>
      <c r="U466" s="93">
        <v>0</v>
      </c>
      <c r="V466" s="93">
        <v>39050</v>
      </c>
      <c r="W466" s="93">
        <v>0</v>
      </c>
      <c r="X466" s="93">
        <v>39050</v>
      </c>
      <c r="Y466" s="93">
        <v>39050</v>
      </c>
      <c r="Z466" s="93">
        <v>39050</v>
      </c>
      <c r="AA466" s="93">
        <v>39050</v>
      </c>
    </row>
    <row r="467" spans="1:27" ht="15" customHeight="1" x14ac:dyDescent="0.25">
      <c r="A467" s="54" t="s">
        <v>232</v>
      </c>
      <c r="B467" s="55" t="s">
        <v>233</v>
      </c>
      <c r="C467" s="56" t="s">
        <v>196</v>
      </c>
      <c r="D467" s="54" t="s">
        <v>36</v>
      </c>
      <c r="E467" s="54" t="s">
        <v>557</v>
      </c>
      <c r="F467" s="54" t="s">
        <v>484</v>
      </c>
      <c r="G467" s="54" t="s">
        <v>42</v>
      </c>
      <c r="H467" s="54" t="s">
        <v>555</v>
      </c>
      <c r="I467" s="54"/>
      <c r="J467" s="54"/>
      <c r="K467" s="54"/>
      <c r="L467" s="54"/>
      <c r="M467" s="54" t="s">
        <v>37</v>
      </c>
      <c r="N467" s="94" t="s">
        <v>38</v>
      </c>
      <c r="O467" s="54" t="s">
        <v>39</v>
      </c>
      <c r="P467" s="55" t="s">
        <v>151</v>
      </c>
      <c r="Q467" s="93">
        <v>0</v>
      </c>
      <c r="R467" s="93">
        <v>24198400</v>
      </c>
      <c r="S467" s="93">
        <v>0</v>
      </c>
      <c r="T467" s="93">
        <v>24198400</v>
      </c>
      <c r="U467" s="93">
        <v>0</v>
      </c>
      <c r="V467" s="93">
        <v>24198400</v>
      </c>
      <c r="W467" s="93">
        <v>0</v>
      </c>
      <c r="X467" s="93">
        <v>24198400</v>
      </c>
      <c r="Y467" s="93">
        <v>24198400</v>
      </c>
      <c r="Z467" s="93">
        <v>24198400</v>
      </c>
      <c r="AA467" s="93">
        <v>24198400</v>
      </c>
    </row>
    <row r="468" spans="1:27" ht="15" customHeight="1" x14ac:dyDescent="0.25">
      <c r="A468" s="54" t="s">
        <v>232</v>
      </c>
      <c r="B468" s="55" t="s">
        <v>233</v>
      </c>
      <c r="C468" s="56" t="s">
        <v>199</v>
      </c>
      <c r="D468" s="54" t="s">
        <v>61</v>
      </c>
      <c r="E468" s="54" t="s">
        <v>74</v>
      </c>
      <c r="F468" s="54" t="s">
        <v>63</v>
      </c>
      <c r="G468" s="54" t="s">
        <v>71</v>
      </c>
      <c r="H468" s="54" t="s">
        <v>153</v>
      </c>
      <c r="I468" s="54" t="s">
        <v>156</v>
      </c>
      <c r="J468" s="54" t="s">
        <v>42</v>
      </c>
      <c r="K468" s="54"/>
      <c r="L468" s="54"/>
      <c r="M468" s="54" t="s">
        <v>37</v>
      </c>
      <c r="N468" s="94" t="s">
        <v>38</v>
      </c>
      <c r="O468" s="54" t="s">
        <v>39</v>
      </c>
      <c r="P468" s="55" t="s">
        <v>157</v>
      </c>
      <c r="Q468" s="93">
        <v>0</v>
      </c>
      <c r="R468" s="93">
        <v>339142750</v>
      </c>
      <c r="S468" s="93">
        <v>0</v>
      </c>
      <c r="T468" s="93">
        <v>339142750</v>
      </c>
      <c r="U468" s="93">
        <v>0</v>
      </c>
      <c r="V468" s="93">
        <v>290500392</v>
      </c>
      <c r="W468" s="93">
        <v>48642358</v>
      </c>
      <c r="X468" s="93">
        <v>288848700</v>
      </c>
      <c r="Y468" s="93">
        <v>59294900</v>
      </c>
      <c r="Z468" s="93">
        <v>59294900</v>
      </c>
      <c r="AA468" s="93">
        <v>59294900</v>
      </c>
    </row>
    <row r="469" spans="1:27" ht="15" customHeight="1" x14ac:dyDescent="0.25">
      <c r="A469" s="54" t="s">
        <v>232</v>
      </c>
      <c r="B469" s="55" t="s">
        <v>233</v>
      </c>
      <c r="C469" s="56" t="s">
        <v>199</v>
      </c>
      <c r="D469" s="54" t="s">
        <v>61</v>
      </c>
      <c r="E469" s="54" t="s">
        <v>74</v>
      </c>
      <c r="F469" s="54" t="s">
        <v>63</v>
      </c>
      <c r="G469" s="54" t="s">
        <v>71</v>
      </c>
      <c r="H469" s="54" t="s">
        <v>153</v>
      </c>
      <c r="I469" s="54" t="s">
        <v>156</v>
      </c>
      <c r="J469" s="54" t="s">
        <v>42</v>
      </c>
      <c r="K469" s="54"/>
      <c r="L469" s="54"/>
      <c r="M469" s="54" t="s">
        <v>37</v>
      </c>
      <c r="N469" s="94" t="s">
        <v>76</v>
      </c>
      <c r="O469" s="54" t="s">
        <v>39</v>
      </c>
      <c r="P469" s="55" t="s">
        <v>157</v>
      </c>
      <c r="Q469" s="93">
        <v>0</v>
      </c>
      <c r="R469" s="93">
        <v>31672848</v>
      </c>
      <c r="S469" s="93">
        <v>0</v>
      </c>
      <c r="T469" s="93">
        <v>31672848</v>
      </c>
      <c r="U469" s="93">
        <v>0</v>
      </c>
      <c r="V469" s="93">
        <v>31672848</v>
      </c>
      <c r="W469" s="93">
        <v>0</v>
      </c>
      <c r="X469" s="93">
        <v>2412479</v>
      </c>
      <c r="Y469" s="93">
        <v>2412479</v>
      </c>
      <c r="Z469" s="93">
        <v>2412479</v>
      </c>
      <c r="AA469" s="93">
        <v>2412479</v>
      </c>
    </row>
    <row r="470" spans="1:27" ht="15" customHeight="1" x14ac:dyDescent="0.25">
      <c r="A470" s="54" t="s">
        <v>232</v>
      </c>
      <c r="B470" s="55" t="s">
        <v>233</v>
      </c>
      <c r="C470" s="56" t="s">
        <v>200</v>
      </c>
      <c r="D470" s="54" t="s">
        <v>61</v>
      </c>
      <c r="E470" s="54" t="s">
        <v>74</v>
      </c>
      <c r="F470" s="54" t="s">
        <v>63</v>
      </c>
      <c r="G470" s="54" t="s">
        <v>71</v>
      </c>
      <c r="H470" s="54" t="s">
        <v>153</v>
      </c>
      <c r="I470" s="54" t="s">
        <v>158</v>
      </c>
      <c r="J470" s="54" t="s">
        <v>42</v>
      </c>
      <c r="K470" s="54"/>
      <c r="L470" s="54"/>
      <c r="M470" s="54" t="s">
        <v>48</v>
      </c>
      <c r="N470" s="94" t="s">
        <v>49</v>
      </c>
      <c r="O470" s="54" t="s">
        <v>39</v>
      </c>
      <c r="P470" s="55" t="s">
        <v>159</v>
      </c>
      <c r="Q470" s="93">
        <v>0</v>
      </c>
      <c r="R470" s="93">
        <v>34807890</v>
      </c>
      <c r="S470" s="93">
        <v>0</v>
      </c>
      <c r="T470" s="93">
        <v>34807890</v>
      </c>
      <c r="U470" s="93">
        <v>0</v>
      </c>
      <c r="V470" s="93">
        <v>25972365</v>
      </c>
      <c r="W470" s="93">
        <v>8835525</v>
      </c>
      <c r="X470" s="93">
        <v>25972365</v>
      </c>
      <c r="Y470" s="93">
        <v>0</v>
      </c>
      <c r="Z470" s="93">
        <v>0</v>
      </c>
      <c r="AA470" s="93">
        <v>0</v>
      </c>
    </row>
    <row r="471" spans="1:27" ht="15" customHeight="1" x14ac:dyDescent="0.25">
      <c r="A471" s="54" t="s">
        <v>232</v>
      </c>
      <c r="B471" s="55" t="s">
        <v>233</v>
      </c>
      <c r="C471" s="56" t="s">
        <v>201</v>
      </c>
      <c r="D471" s="54" t="s">
        <v>61</v>
      </c>
      <c r="E471" s="54" t="s">
        <v>82</v>
      </c>
      <c r="F471" s="54" t="s">
        <v>63</v>
      </c>
      <c r="G471" s="54" t="s">
        <v>83</v>
      </c>
      <c r="H471" s="54" t="s">
        <v>153</v>
      </c>
      <c r="I471" s="54" t="s">
        <v>160</v>
      </c>
      <c r="J471" s="54" t="s">
        <v>42</v>
      </c>
      <c r="K471" s="54"/>
      <c r="L471" s="54"/>
      <c r="M471" s="54" t="s">
        <v>48</v>
      </c>
      <c r="N471" s="94" t="s">
        <v>49</v>
      </c>
      <c r="O471" s="54" t="s">
        <v>39</v>
      </c>
      <c r="P471" s="55" t="s">
        <v>161</v>
      </c>
      <c r="Q471" s="93">
        <v>0</v>
      </c>
      <c r="R471" s="93">
        <v>24269760</v>
      </c>
      <c r="S471" s="93">
        <v>0</v>
      </c>
      <c r="T471" s="93">
        <v>24269760</v>
      </c>
      <c r="U471" s="93">
        <v>0</v>
      </c>
      <c r="V471" s="93">
        <v>24269760</v>
      </c>
      <c r="W471" s="93">
        <v>0</v>
      </c>
      <c r="X471" s="93">
        <v>22752900</v>
      </c>
      <c r="Y471" s="93">
        <v>1516860</v>
      </c>
      <c r="Z471" s="93">
        <v>1516860</v>
      </c>
      <c r="AA471" s="93">
        <v>1516860</v>
      </c>
    </row>
    <row r="472" spans="1:27" ht="15" customHeight="1" x14ac:dyDescent="0.25">
      <c r="A472" s="54" t="s">
        <v>232</v>
      </c>
      <c r="B472" s="55" t="s">
        <v>233</v>
      </c>
      <c r="C472" s="56" t="s">
        <v>202</v>
      </c>
      <c r="D472" s="54" t="s">
        <v>61</v>
      </c>
      <c r="E472" s="54" t="s">
        <v>82</v>
      </c>
      <c r="F472" s="54" t="s">
        <v>63</v>
      </c>
      <c r="G472" s="54" t="s">
        <v>86</v>
      </c>
      <c r="H472" s="54" t="s">
        <v>153</v>
      </c>
      <c r="I472" s="54" t="s">
        <v>162</v>
      </c>
      <c r="J472" s="54" t="s">
        <v>42</v>
      </c>
      <c r="K472" s="54"/>
      <c r="L472" s="54"/>
      <c r="M472" s="54" t="s">
        <v>37</v>
      </c>
      <c r="N472" s="94" t="s">
        <v>38</v>
      </c>
      <c r="O472" s="54" t="s">
        <v>39</v>
      </c>
      <c r="P472" s="55" t="s">
        <v>163</v>
      </c>
      <c r="Q472" s="93">
        <v>0</v>
      </c>
      <c r="R472" s="93">
        <v>3578330</v>
      </c>
      <c r="S472" s="93">
        <v>0</v>
      </c>
      <c r="T472" s="93">
        <v>3578330</v>
      </c>
      <c r="U472" s="93">
        <v>0</v>
      </c>
      <c r="V472" s="93">
        <v>3578330</v>
      </c>
      <c r="W472" s="93">
        <v>0</v>
      </c>
      <c r="X472" s="93">
        <v>3486664</v>
      </c>
      <c r="Y472" s="93">
        <v>0</v>
      </c>
      <c r="Z472" s="93">
        <v>0</v>
      </c>
      <c r="AA472" s="93">
        <v>0</v>
      </c>
    </row>
    <row r="473" spans="1:27" ht="15" customHeight="1" x14ac:dyDescent="0.25">
      <c r="A473" s="54" t="s">
        <v>234</v>
      </c>
      <c r="B473" s="55" t="s">
        <v>235</v>
      </c>
      <c r="C473" s="56" t="s">
        <v>166</v>
      </c>
      <c r="D473" s="54" t="s">
        <v>36</v>
      </c>
      <c r="E473" s="54" t="s">
        <v>484</v>
      </c>
      <c r="F473" s="54" t="s">
        <v>484</v>
      </c>
      <c r="G473" s="54" t="s">
        <v>484</v>
      </c>
      <c r="H473" s="54" t="s">
        <v>555</v>
      </c>
      <c r="I473" s="54" t="s">
        <v>555</v>
      </c>
      <c r="J473" s="54"/>
      <c r="K473" s="54"/>
      <c r="L473" s="54"/>
      <c r="M473" s="54" t="s">
        <v>37</v>
      </c>
      <c r="N473" s="94" t="s">
        <v>38</v>
      </c>
      <c r="O473" s="54" t="s">
        <v>39</v>
      </c>
      <c r="P473" s="55" t="s">
        <v>120</v>
      </c>
      <c r="Q473" s="93">
        <v>424702000</v>
      </c>
      <c r="R473" s="93">
        <v>0</v>
      </c>
      <c r="S473" s="93">
        <v>0</v>
      </c>
      <c r="T473" s="93">
        <v>424702000</v>
      </c>
      <c r="U473" s="93">
        <v>0</v>
      </c>
      <c r="V473" s="93">
        <v>210346327</v>
      </c>
      <c r="W473" s="93">
        <v>214355673</v>
      </c>
      <c r="X473" s="93">
        <v>210346327</v>
      </c>
      <c r="Y473" s="93">
        <v>210346327</v>
      </c>
      <c r="Z473" s="93">
        <v>210346327</v>
      </c>
      <c r="AA473" s="93">
        <v>210346327</v>
      </c>
    </row>
    <row r="474" spans="1:27" ht="15" customHeight="1" x14ac:dyDescent="0.25">
      <c r="A474" s="54" t="s">
        <v>234</v>
      </c>
      <c r="B474" s="55" t="s">
        <v>235</v>
      </c>
      <c r="C474" s="56" t="s">
        <v>168</v>
      </c>
      <c r="D474" s="54" t="s">
        <v>36</v>
      </c>
      <c r="E474" s="54" t="s">
        <v>484</v>
      </c>
      <c r="F474" s="54" t="s">
        <v>484</v>
      </c>
      <c r="G474" s="54" t="s">
        <v>484</v>
      </c>
      <c r="H474" s="54" t="s">
        <v>555</v>
      </c>
      <c r="I474" s="54" t="s">
        <v>558</v>
      </c>
      <c r="J474" s="54"/>
      <c r="K474" s="54"/>
      <c r="L474" s="54"/>
      <c r="M474" s="54" t="s">
        <v>37</v>
      </c>
      <c r="N474" s="94" t="s">
        <v>38</v>
      </c>
      <c r="O474" s="54" t="s">
        <v>39</v>
      </c>
      <c r="P474" s="55" t="s">
        <v>122</v>
      </c>
      <c r="Q474" s="93">
        <v>7966000</v>
      </c>
      <c r="R474" s="93">
        <v>0</v>
      </c>
      <c r="S474" s="93">
        <v>0</v>
      </c>
      <c r="T474" s="93">
        <v>7966000</v>
      </c>
      <c r="U474" s="93">
        <v>0</v>
      </c>
      <c r="V474" s="93">
        <v>3717605</v>
      </c>
      <c r="W474" s="93">
        <v>4248395</v>
      </c>
      <c r="X474" s="93">
        <v>3717605</v>
      </c>
      <c r="Y474" s="93">
        <v>3717605</v>
      </c>
      <c r="Z474" s="93">
        <v>3717605</v>
      </c>
      <c r="AA474" s="93">
        <v>3717605</v>
      </c>
    </row>
    <row r="475" spans="1:27" ht="15" customHeight="1" x14ac:dyDescent="0.25">
      <c r="A475" s="54" t="s">
        <v>234</v>
      </c>
      <c r="B475" s="55" t="s">
        <v>235</v>
      </c>
      <c r="C475" s="56" t="s">
        <v>169</v>
      </c>
      <c r="D475" s="54" t="s">
        <v>36</v>
      </c>
      <c r="E475" s="54" t="s">
        <v>484</v>
      </c>
      <c r="F475" s="54" t="s">
        <v>484</v>
      </c>
      <c r="G475" s="54" t="s">
        <v>484</v>
      </c>
      <c r="H475" s="54" t="s">
        <v>555</v>
      </c>
      <c r="I475" s="54" t="s">
        <v>559</v>
      </c>
      <c r="J475" s="54"/>
      <c r="K475" s="54"/>
      <c r="L475" s="54"/>
      <c r="M475" s="54" t="s">
        <v>37</v>
      </c>
      <c r="N475" s="94" t="s">
        <v>38</v>
      </c>
      <c r="O475" s="54" t="s">
        <v>39</v>
      </c>
      <c r="P475" s="55" t="s">
        <v>123</v>
      </c>
      <c r="Q475" s="93">
        <v>8150000</v>
      </c>
      <c r="R475" s="93">
        <v>0</v>
      </c>
      <c r="S475" s="93">
        <v>0</v>
      </c>
      <c r="T475" s="93">
        <v>8150000</v>
      </c>
      <c r="U475" s="93">
        <v>0</v>
      </c>
      <c r="V475" s="93">
        <v>4679857</v>
      </c>
      <c r="W475" s="93">
        <v>3470143</v>
      </c>
      <c r="X475" s="93">
        <v>4679857</v>
      </c>
      <c r="Y475" s="93">
        <v>4679857</v>
      </c>
      <c r="Z475" s="93">
        <v>4679857</v>
      </c>
      <c r="AA475" s="93">
        <v>4679857</v>
      </c>
    </row>
    <row r="476" spans="1:27" ht="15" customHeight="1" x14ac:dyDescent="0.25">
      <c r="A476" s="54" t="s">
        <v>234</v>
      </c>
      <c r="B476" s="55" t="s">
        <v>235</v>
      </c>
      <c r="C476" s="56" t="s">
        <v>170</v>
      </c>
      <c r="D476" s="54" t="s">
        <v>36</v>
      </c>
      <c r="E476" s="54" t="s">
        <v>484</v>
      </c>
      <c r="F476" s="54" t="s">
        <v>484</v>
      </c>
      <c r="G476" s="54" t="s">
        <v>484</v>
      </c>
      <c r="H476" s="54" t="s">
        <v>555</v>
      </c>
      <c r="I476" s="54" t="s">
        <v>496</v>
      </c>
      <c r="J476" s="54"/>
      <c r="K476" s="54"/>
      <c r="L476" s="54"/>
      <c r="M476" s="54" t="s">
        <v>37</v>
      </c>
      <c r="N476" s="94" t="s">
        <v>38</v>
      </c>
      <c r="O476" s="54" t="s">
        <v>39</v>
      </c>
      <c r="P476" s="55" t="s">
        <v>124</v>
      </c>
      <c r="Q476" s="93">
        <v>43048000</v>
      </c>
      <c r="R476" s="93">
        <v>7762418</v>
      </c>
      <c r="S476" s="93">
        <v>7762418</v>
      </c>
      <c r="T476" s="93">
        <v>43048000</v>
      </c>
      <c r="U476" s="93">
        <v>0</v>
      </c>
      <c r="V476" s="93">
        <v>41049341</v>
      </c>
      <c r="W476" s="93">
        <v>1998659</v>
      </c>
      <c r="X476" s="93">
        <v>41049341</v>
      </c>
      <c r="Y476" s="93">
        <v>41049341</v>
      </c>
      <c r="Z476" s="93">
        <v>41049341</v>
      </c>
      <c r="AA476" s="93">
        <v>41049341</v>
      </c>
    </row>
    <row r="477" spans="1:27" ht="15" customHeight="1" x14ac:dyDescent="0.25">
      <c r="A477" s="54" t="s">
        <v>234</v>
      </c>
      <c r="B477" s="55" t="s">
        <v>235</v>
      </c>
      <c r="C477" s="56" t="s">
        <v>171</v>
      </c>
      <c r="D477" s="54" t="s">
        <v>36</v>
      </c>
      <c r="E477" s="54" t="s">
        <v>484</v>
      </c>
      <c r="F477" s="54" t="s">
        <v>484</v>
      </c>
      <c r="G477" s="54" t="s">
        <v>484</v>
      </c>
      <c r="H477" s="54" t="s">
        <v>555</v>
      </c>
      <c r="I477" s="54" t="s">
        <v>506</v>
      </c>
      <c r="J477" s="54"/>
      <c r="K477" s="54"/>
      <c r="L477" s="54"/>
      <c r="M477" s="54" t="s">
        <v>37</v>
      </c>
      <c r="N477" s="94" t="s">
        <v>38</v>
      </c>
      <c r="O477" s="54" t="s">
        <v>39</v>
      </c>
      <c r="P477" s="55" t="s">
        <v>125</v>
      </c>
      <c r="Q477" s="93">
        <v>16018000</v>
      </c>
      <c r="R477" s="93">
        <v>0</v>
      </c>
      <c r="S477" s="93">
        <v>0</v>
      </c>
      <c r="T477" s="93">
        <v>16018000</v>
      </c>
      <c r="U477" s="93">
        <v>0</v>
      </c>
      <c r="V477" s="93">
        <v>8831885</v>
      </c>
      <c r="W477" s="93">
        <v>7186115</v>
      </c>
      <c r="X477" s="93">
        <v>8831885</v>
      </c>
      <c r="Y477" s="93">
        <v>8831885</v>
      </c>
      <c r="Z477" s="93">
        <v>8831885</v>
      </c>
      <c r="AA477" s="93">
        <v>8831885</v>
      </c>
    </row>
    <row r="478" spans="1:27" ht="15" customHeight="1" x14ac:dyDescent="0.25">
      <c r="A478" s="54" t="s">
        <v>234</v>
      </c>
      <c r="B478" s="55" t="s">
        <v>235</v>
      </c>
      <c r="C478" s="56" t="s">
        <v>172</v>
      </c>
      <c r="D478" s="54" t="s">
        <v>36</v>
      </c>
      <c r="E478" s="54" t="s">
        <v>484</v>
      </c>
      <c r="F478" s="54" t="s">
        <v>484</v>
      </c>
      <c r="G478" s="54" t="s">
        <v>484</v>
      </c>
      <c r="H478" s="54" t="s">
        <v>555</v>
      </c>
      <c r="I478" s="54" t="s">
        <v>560</v>
      </c>
      <c r="J478" s="54"/>
      <c r="K478" s="54"/>
      <c r="L478" s="54"/>
      <c r="M478" s="54" t="s">
        <v>37</v>
      </c>
      <c r="N478" s="94" t="s">
        <v>38</v>
      </c>
      <c r="O478" s="54" t="s">
        <v>39</v>
      </c>
      <c r="P478" s="55" t="s">
        <v>126</v>
      </c>
      <c r="Q478" s="93">
        <v>49888000</v>
      </c>
      <c r="R478" s="93">
        <v>0</v>
      </c>
      <c r="S478" s="93">
        <v>0</v>
      </c>
      <c r="T478" s="93">
        <v>49888000</v>
      </c>
      <c r="U478" s="93">
        <v>0</v>
      </c>
      <c r="V478" s="93">
        <v>522676</v>
      </c>
      <c r="W478" s="93">
        <v>49365324</v>
      </c>
      <c r="X478" s="93">
        <v>522676</v>
      </c>
      <c r="Y478" s="93">
        <v>522676</v>
      </c>
      <c r="Z478" s="93">
        <v>522676</v>
      </c>
      <c r="AA478" s="93">
        <v>522676</v>
      </c>
    </row>
    <row r="479" spans="1:27" ht="15" customHeight="1" x14ac:dyDescent="0.25">
      <c r="A479" s="54" t="s">
        <v>234</v>
      </c>
      <c r="B479" s="55" t="s">
        <v>235</v>
      </c>
      <c r="C479" s="56" t="s">
        <v>173</v>
      </c>
      <c r="D479" s="54" t="s">
        <v>36</v>
      </c>
      <c r="E479" s="54" t="s">
        <v>484</v>
      </c>
      <c r="F479" s="54" t="s">
        <v>484</v>
      </c>
      <c r="G479" s="54" t="s">
        <v>484</v>
      </c>
      <c r="H479" s="54" t="s">
        <v>555</v>
      </c>
      <c r="I479" s="54" t="s">
        <v>561</v>
      </c>
      <c r="J479" s="54"/>
      <c r="K479" s="54"/>
      <c r="L479" s="54"/>
      <c r="M479" s="54" t="s">
        <v>37</v>
      </c>
      <c r="N479" s="94" t="s">
        <v>38</v>
      </c>
      <c r="O479" s="54" t="s">
        <v>39</v>
      </c>
      <c r="P479" s="55" t="s">
        <v>127</v>
      </c>
      <c r="Q479" s="93">
        <v>29439000</v>
      </c>
      <c r="R479" s="93">
        <v>0</v>
      </c>
      <c r="S479" s="93">
        <v>0</v>
      </c>
      <c r="T479" s="93">
        <v>29439000</v>
      </c>
      <c r="U479" s="93">
        <v>0</v>
      </c>
      <c r="V479" s="93">
        <v>17024878</v>
      </c>
      <c r="W479" s="93">
        <v>12414122</v>
      </c>
      <c r="X479" s="93">
        <v>17024878</v>
      </c>
      <c r="Y479" s="93">
        <v>17024878</v>
      </c>
      <c r="Z479" s="93">
        <v>17024878</v>
      </c>
      <c r="AA479" s="93">
        <v>17024878</v>
      </c>
    </row>
    <row r="480" spans="1:27" ht="15" customHeight="1" x14ac:dyDescent="0.25">
      <c r="A480" s="54" t="s">
        <v>234</v>
      </c>
      <c r="B480" s="55" t="s">
        <v>235</v>
      </c>
      <c r="C480" s="56" t="s">
        <v>174</v>
      </c>
      <c r="D480" s="54" t="s">
        <v>36</v>
      </c>
      <c r="E480" s="54" t="s">
        <v>484</v>
      </c>
      <c r="F480" s="54" t="s">
        <v>484</v>
      </c>
      <c r="G480" s="54" t="s">
        <v>42</v>
      </c>
      <c r="H480" s="54" t="s">
        <v>555</v>
      </c>
      <c r="I480" s="54"/>
      <c r="J480" s="54"/>
      <c r="K480" s="54"/>
      <c r="L480" s="54"/>
      <c r="M480" s="54" t="s">
        <v>37</v>
      </c>
      <c r="N480" s="94" t="s">
        <v>38</v>
      </c>
      <c r="O480" s="54" t="s">
        <v>39</v>
      </c>
      <c r="P480" s="55" t="s">
        <v>128</v>
      </c>
      <c r="Q480" s="93">
        <v>56829000</v>
      </c>
      <c r="R480" s="93">
        <v>0</v>
      </c>
      <c r="S480" s="93">
        <v>0</v>
      </c>
      <c r="T480" s="93">
        <v>56829000</v>
      </c>
      <c r="U480" s="93">
        <v>0</v>
      </c>
      <c r="V480" s="93">
        <v>24577800</v>
      </c>
      <c r="W480" s="93">
        <v>32251200</v>
      </c>
      <c r="X480" s="93">
        <v>24577800</v>
      </c>
      <c r="Y480" s="93">
        <v>24577800</v>
      </c>
      <c r="Z480" s="93">
        <v>24577800</v>
      </c>
      <c r="AA480" s="93">
        <v>24577800</v>
      </c>
    </row>
    <row r="481" spans="1:27" ht="15" customHeight="1" x14ac:dyDescent="0.25">
      <c r="A481" s="54" t="s">
        <v>234</v>
      </c>
      <c r="B481" s="55" t="s">
        <v>235</v>
      </c>
      <c r="C481" s="56" t="s">
        <v>175</v>
      </c>
      <c r="D481" s="54" t="s">
        <v>36</v>
      </c>
      <c r="E481" s="54" t="s">
        <v>484</v>
      </c>
      <c r="F481" s="54" t="s">
        <v>484</v>
      </c>
      <c r="G481" s="54" t="s">
        <v>42</v>
      </c>
      <c r="H481" s="54" t="s">
        <v>556</v>
      </c>
      <c r="I481" s="54"/>
      <c r="J481" s="54"/>
      <c r="K481" s="54"/>
      <c r="L481" s="54"/>
      <c r="M481" s="54" t="s">
        <v>37</v>
      </c>
      <c r="N481" s="94" t="s">
        <v>38</v>
      </c>
      <c r="O481" s="54" t="s">
        <v>39</v>
      </c>
      <c r="P481" s="55" t="s">
        <v>129</v>
      </c>
      <c r="Q481" s="93">
        <v>40254000</v>
      </c>
      <c r="R481" s="93">
        <v>0</v>
      </c>
      <c r="S481" s="93">
        <v>0</v>
      </c>
      <c r="T481" s="93">
        <v>40254000</v>
      </c>
      <c r="U481" s="93">
        <v>0</v>
      </c>
      <c r="V481" s="93">
        <v>20165800</v>
      </c>
      <c r="W481" s="93">
        <v>20088200</v>
      </c>
      <c r="X481" s="93">
        <v>20165800</v>
      </c>
      <c r="Y481" s="93">
        <v>20165800</v>
      </c>
      <c r="Z481" s="93">
        <v>20165800</v>
      </c>
      <c r="AA481" s="93">
        <v>20165800</v>
      </c>
    </row>
    <row r="482" spans="1:27" ht="15" customHeight="1" x14ac:dyDescent="0.25">
      <c r="A482" s="54" t="s">
        <v>234</v>
      </c>
      <c r="B482" s="55" t="s">
        <v>235</v>
      </c>
      <c r="C482" s="56" t="s">
        <v>176</v>
      </c>
      <c r="D482" s="54" t="s">
        <v>36</v>
      </c>
      <c r="E482" s="54" t="s">
        <v>484</v>
      </c>
      <c r="F482" s="54" t="s">
        <v>484</v>
      </c>
      <c r="G482" s="54" t="s">
        <v>42</v>
      </c>
      <c r="H482" s="54" t="s">
        <v>558</v>
      </c>
      <c r="I482" s="54"/>
      <c r="J482" s="54"/>
      <c r="K482" s="54"/>
      <c r="L482" s="54"/>
      <c r="M482" s="54" t="s">
        <v>37</v>
      </c>
      <c r="N482" s="94" t="s">
        <v>38</v>
      </c>
      <c r="O482" s="54" t="s">
        <v>39</v>
      </c>
      <c r="P482" s="55" t="s">
        <v>130</v>
      </c>
      <c r="Q482" s="93">
        <v>24058000</v>
      </c>
      <c r="R482" s="93">
        <v>0</v>
      </c>
      <c r="S482" s="93">
        <v>0</v>
      </c>
      <c r="T482" s="93">
        <v>24058000</v>
      </c>
      <c r="U482" s="93">
        <v>0</v>
      </c>
      <c r="V482" s="93">
        <v>11929400</v>
      </c>
      <c r="W482" s="93">
        <v>12128600</v>
      </c>
      <c r="X482" s="93">
        <v>11929400</v>
      </c>
      <c r="Y482" s="93">
        <v>11929400</v>
      </c>
      <c r="Z482" s="93">
        <v>11929400</v>
      </c>
      <c r="AA482" s="93">
        <v>11929400</v>
      </c>
    </row>
    <row r="483" spans="1:27" ht="15" customHeight="1" x14ac:dyDescent="0.25">
      <c r="A483" s="54" t="s">
        <v>234</v>
      </c>
      <c r="B483" s="55" t="s">
        <v>235</v>
      </c>
      <c r="C483" s="56" t="s">
        <v>177</v>
      </c>
      <c r="D483" s="54" t="s">
        <v>36</v>
      </c>
      <c r="E483" s="54" t="s">
        <v>484</v>
      </c>
      <c r="F483" s="54" t="s">
        <v>484</v>
      </c>
      <c r="G483" s="54" t="s">
        <v>42</v>
      </c>
      <c r="H483" s="54" t="s">
        <v>559</v>
      </c>
      <c r="I483" s="54"/>
      <c r="J483" s="54"/>
      <c r="K483" s="54"/>
      <c r="L483" s="54"/>
      <c r="M483" s="54" t="s">
        <v>37</v>
      </c>
      <c r="N483" s="94" t="s">
        <v>38</v>
      </c>
      <c r="O483" s="54" t="s">
        <v>39</v>
      </c>
      <c r="P483" s="55" t="s">
        <v>131</v>
      </c>
      <c r="Q483" s="93">
        <v>5367000</v>
      </c>
      <c r="R483" s="93">
        <v>0</v>
      </c>
      <c r="S483" s="93">
        <v>0</v>
      </c>
      <c r="T483" s="93">
        <v>5367000</v>
      </c>
      <c r="U483" s="93">
        <v>0</v>
      </c>
      <c r="V483" s="93">
        <v>2841100</v>
      </c>
      <c r="W483" s="93">
        <v>2525900</v>
      </c>
      <c r="X483" s="93">
        <v>2841100</v>
      </c>
      <c r="Y483" s="93">
        <v>2841100</v>
      </c>
      <c r="Z483" s="93">
        <v>2841100</v>
      </c>
      <c r="AA483" s="93">
        <v>2841100</v>
      </c>
    </row>
    <row r="484" spans="1:27" ht="15" customHeight="1" x14ac:dyDescent="0.25">
      <c r="A484" s="54" t="s">
        <v>234</v>
      </c>
      <c r="B484" s="55" t="s">
        <v>235</v>
      </c>
      <c r="C484" s="56" t="s">
        <v>178</v>
      </c>
      <c r="D484" s="54" t="s">
        <v>36</v>
      </c>
      <c r="E484" s="54" t="s">
        <v>484</v>
      </c>
      <c r="F484" s="54" t="s">
        <v>484</v>
      </c>
      <c r="G484" s="54" t="s">
        <v>42</v>
      </c>
      <c r="H484" s="54" t="s">
        <v>496</v>
      </c>
      <c r="I484" s="54"/>
      <c r="J484" s="54"/>
      <c r="K484" s="54"/>
      <c r="L484" s="54"/>
      <c r="M484" s="54" t="s">
        <v>37</v>
      </c>
      <c r="N484" s="94" t="s">
        <v>38</v>
      </c>
      <c r="O484" s="54" t="s">
        <v>39</v>
      </c>
      <c r="P484" s="55" t="s">
        <v>132</v>
      </c>
      <c r="Q484" s="93">
        <v>18047000</v>
      </c>
      <c r="R484" s="93">
        <v>0</v>
      </c>
      <c r="S484" s="93">
        <v>0</v>
      </c>
      <c r="T484" s="93">
        <v>18047000</v>
      </c>
      <c r="U484" s="93">
        <v>0</v>
      </c>
      <c r="V484" s="93">
        <v>8948300</v>
      </c>
      <c r="W484" s="93">
        <v>9098700</v>
      </c>
      <c r="X484" s="93">
        <v>8948300</v>
      </c>
      <c r="Y484" s="93">
        <v>8948300</v>
      </c>
      <c r="Z484" s="93">
        <v>8948300</v>
      </c>
      <c r="AA484" s="93">
        <v>8948300</v>
      </c>
    </row>
    <row r="485" spans="1:27" ht="15" customHeight="1" x14ac:dyDescent="0.25">
      <c r="A485" s="54" t="s">
        <v>234</v>
      </c>
      <c r="B485" s="55" t="s">
        <v>235</v>
      </c>
      <c r="C485" s="56" t="s">
        <v>179</v>
      </c>
      <c r="D485" s="54" t="s">
        <v>36</v>
      </c>
      <c r="E485" s="54" t="s">
        <v>484</v>
      </c>
      <c r="F485" s="54" t="s">
        <v>484</v>
      </c>
      <c r="G485" s="54" t="s">
        <v>42</v>
      </c>
      <c r="H485" s="54" t="s">
        <v>506</v>
      </c>
      <c r="I485" s="54"/>
      <c r="J485" s="54"/>
      <c r="K485" s="54"/>
      <c r="L485" s="54"/>
      <c r="M485" s="54" t="s">
        <v>37</v>
      </c>
      <c r="N485" s="94" t="s">
        <v>38</v>
      </c>
      <c r="O485" s="54" t="s">
        <v>39</v>
      </c>
      <c r="P485" s="55" t="s">
        <v>133</v>
      </c>
      <c r="Q485" s="93">
        <v>12034000</v>
      </c>
      <c r="R485" s="93">
        <v>0</v>
      </c>
      <c r="S485" s="93">
        <v>0</v>
      </c>
      <c r="T485" s="93">
        <v>12034000</v>
      </c>
      <c r="U485" s="93">
        <v>0</v>
      </c>
      <c r="V485" s="93">
        <v>5967800</v>
      </c>
      <c r="W485" s="93">
        <v>6066200</v>
      </c>
      <c r="X485" s="93">
        <v>5967800</v>
      </c>
      <c r="Y485" s="93">
        <v>5967800</v>
      </c>
      <c r="Z485" s="93">
        <v>5967800</v>
      </c>
      <c r="AA485" s="93">
        <v>5967800</v>
      </c>
    </row>
    <row r="486" spans="1:27" ht="15" customHeight="1" x14ac:dyDescent="0.25">
      <c r="A486" s="54" t="s">
        <v>234</v>
      </c>
      <c r="B486" s="55" t="s">
        <v>235</v>
      </c>
      <c r="C486" s="56" t="s">
        <v>180</v>
      </c>
      <c r="D486" s="54" t="s">
        <v>36</v>
      </c>
      <c r="E486" s="54" t="s">
        <v>484</v>
      </c>
      <c r="F486" s="54" t="s">
        <v>484</v>
      </c>
      <c r="G486" s="54" t="s">
        <v>552</v>
      </c>
      <c r="H486" s="54" t="s">
        <v>555</v>
      </c>
      <c r="I486" s="54" t="s">
        <v>555</v>
      </c>
      <c r="J486" s="54"/>
      <c r="K486" s="54"/>
      <c r="L486" s="54"/>
      <c r="M486" s="54" t="s">
        <v>37</v>
      </c>
      <c r="N486" s="94" t="s">
        <v>38</v>
      </c>
      <c r="O486" s="54" t="s">
        <v>39</v>
      </c>
      <c r="P486" s="55" t="s">
        <v>134</v>
      </c>
      <c r="Q486" s="93">
        <v>19760580</v>
      </c>
      <c r="R486" s="93">
        <v>0</v>
      </c>
      <c r="S486" s="93">
        <v>0</v>
      </c>
      <c r="T486" s="93">
        <v>19760580</v>
      </c>
      <c r="U486" s="93">
        <v>0</v>
      </c>
      <c r="V486" s="93">
        <v>11766729</v>
      </c>
      <c r="W486" s="93">
        <v>7993851</v>
      </c>
      <c r="X486" s="93">
        <v>11766729</v>
      </c>
      <c r="Y486" s="93">
        <v>11766729</v>
      </c>
      <c r="Z486" s="93">
        <v>11766729</v>
      </c>
      <c r="AA486" s="93">
        <v>11766729</v>
      </c>
    </row>
    <row r="487" spans="1:27" ht="15" customHeight="1" x14ac:dyDescent="0.25">
      <c r="A487" s="54" t="s">
        <v>234</v>
      </c>
      <c r="B487" s="55" t="s">
        <v>235</v>
      </c>
      <c r="C487" s="56" t="s">
        <v>181</v>
      </c>
      <c r="D487" s="54" t="s">
        <v>36</v>
      </c>
      <c r="E487" s="54" t="s">
        <v>484</v>
      </c>
      <c r="F487" s="54" t="s">
        <v>484</v>
      </c>
      <c r="G487" s="54" t="s">
        <v>552</v>
      </c>
      <c r="H487" s="54" t="s">
        <v>555</v>
      </c>
      <c r="I487" s="54" t="s">
        <v>556</v>
      </c>
      <c r="J487" s="54"/>
      <c r="K487" s="54"/>
      <c r="L487" s="54"/>
      <c r="M487" s="54" t="s">
        <v>37</v>
      </c>
      <c r="N487" s="94" t="s">
        <v>38</v>
      </c>
      <c r="O487" s="54" t="s">
        <v>39</v>
      </c>
      <c r="P487" s="55" t="s">
        <v>135</v>
      </c>
      <c r="Q487" s="93">
        <v>0</v>
      </c>
      <c r="R487" s="93">
        <v>7691000</v>
      </c>
      <c r="S487" s="93">
        <v>1492870</v>
      </c>
      <c r="T487" s="93">
        <v>6198130</v>
      </c>
      <c r="U487" s="93">
        <v>0</v>
      </c>
      <c r="V487" s="93">
        <v>6098130</v>
      </c>
      <c r="W487" s="93">
        <v>100000</v>
      </c>
      <c r="X487" s="93">
        <v>6098130</v>
      </c>
      <c r="Y487" s="93">
        <v>6098130</v>
      </c>
      <c r="Z487" s="93">
        <v>6098130</v>
      </c>
      <c r="AA487" s="93">
        <v>6098130</v>
      </c>
    </row>
    <row r="488" spans="1:27" ht="15" customHeight="1" x14ac:dyDescent="0.25">
      <c r="A488" s="54" t="s">
        <v>234</v>
      </c>
      <c r="B488" s="55" t="s">
        <v>235</v>
      </c>
      <c r="C488" s="56" t="s">
        <v>182</v>
      </c>
      <c r="D488" s="54" t="s">
        <v>36</v>
      </c>
      <c r="E488" s="54" t="s">
        <v>484</v>
      </c>
      <c r="F488" s="54" t="s">
        <v>484</v>
      </c>
      <c r="G488" s="54" t="s">
        <v>552</v>
      </c>
      <c r="H488" s="54" t="s">
        <v>555</v>
      </c>
      <c r="I488" s="54" t="s">
        <v>485</v>
      </c>
      <c r="J488" s="54"/>
      <c r="K488" s="54"/>
      <c r="L488" s="54"/>
      <c r="M488" s="54" t="s">
        <v>37</v>
      </c>
      <c r="N488" s="94" t="s">
        <v>38</v>
      </c>
      <c r="O488" s="54" t="s">
        <v>39</v>
      </c>
      <c r="P488" s="55" t="s">
        <v>136</v>
      </c>
      <c r="Q488" s="93">
        <v>1495620</v>
      </c>
      <c r="R488" s="93">
        <v>0</v>
      </c>
      <c r="S488" s="93">
        <v>0</v>
      </c>
      <c r="T488" s="93">
        <v>1495620</v>
      </c>
      <c r="U488" s="93">
        <v>0</v>
      </c>
      <c r="V488" s="93">
        <v>1414587</v>
      </c>
      <c r="W488" s="93">
        <v>81033</v>
      </c>
      <c r="X488" s="93">
        <v>1414587</v>
      </c>
      <c r="Y488" s="93">
        <v>1414587</v>
      </c>
      <c r="Z488" s="93">
        <v>1414587</v>
      </c>
      <c r="AA488" s="93">
        <v>1414587</v>
      </c>
    </row>
    <row r="489" spans="1:27" ht="15" customHeight="1" x14ac:dyDescent="0.25">
      <c r="A489" s="54" t="s">
        <v>234</v>
      </c>
      <c r="B489" s="55" t="s">
        <v>235</v>
      </c>
      <c r="C489" s="56" t="s">
        <v>183</v>
      </c>
      <c r="D489" s="54" t="s">
        <v>36</v>
      </c>
      <c r="E489" s="54" t="s">
        <v>484</v>
      </c>
      <c r="F489" s="54" t="s">
        <v>484</v>
      </c>
      <c r="G489" s="54" t="s">
        <v>552</v>
      </c>
      <c r="H489" s="54" t="s">
        <v>556</v>
      </c>
      <c r="I489" s="54"/>
      <c r="J489" s="54"/>
      <c r="K489" s="54"/>
      <c r="L489" s="54"/>
      <c r="M489" s="54" t="s">
        <v>37</v>
      </c>
      <c r="N489" s="94" t="s">
        <v>38</v>
      </c>
      <c r="O489" s="54" t="s">
        <v>39</v>
      </c>
      <c r="P489" s="55" t="s">
        <v>137</v>
      </c>
      <c r="Q489" s="93">
        <v>16936290</v>
      </c>
      <c r="R489" s="93">
        <v>0</v>
      </c>
      <c r="S489" s="93">
        <v>0</v>
      </c>
      <c r="T489" s="93">
        <v>16936290</v>
      </c>
      <c r="U489" s="93">
        <v>0</v>
      </c>
      <c r="V489" s="93">
        <v>14129802</v>
      </c>
      <c r="W489" s="93">
        <v>2806488</v>
      </c>
      <c r="X489" s="93">
        <v>14129802</v>
      </c>
      <c r="Y489" s="93">
        <v>14129802</v>
      </c>
      <c r="Z489" s="93">
        <v>14129802</v>
      </c>
      <c r="AA489" s="93">
        <v>14129802</v>
      </c>
    </row>
    <row r="490" spans="1:27" ht="15" customHeight="1" x14ac:dyDescent="0.25">
      <c r="A490" s="54" t="s">
        <v>234</v>
      </c>
      <c r="B490" s="55" t="s">
        <v>235</v>
      </c>
      <c r="C490" s="56" t="s">
        <v>184</v>
      </c>
      <c r="D490" s="54" t="s">
        <v>36</v>
      </c>
      <c r="E490" s="54" t="s">
        <v>484</v>
      </c>
      <c r="F490" s="54" t="s">
        <v>484</v>
      </c>
      <c r="G490" s="54" t="s">
        <v>552</v>
      </c>
      <c r="H490" s="54" t="s">
        <v>562</v>
      </c>
      <c r="I490" s="54"/>
      <c r="J490" s="54"/>
      <c r="K490" s="54"/>
      <c r="L490" s="54"/>
      <c r="M490" s="54" t="s">
        <v>37</v>
      </c>
      <c r="N490" s="94" t="s">
        <v>38</v>
      </c>
      <c r="O490" s="54" t="s">
        <v>39</v>
      </c>
      <c r="P490" s="55" t="s">
        <v>138</v>
      </c>
      <c r="Q490" s="93">
        <v>2740500</v>
      </c>
      <c r="R490" s="93">
        <v>0</v>
      </c>
      <c r="S490" s="93">
        <v>0</v>
      </c>
      <c r="T490" s="93">
        <v>2740500</v>
      </c>
      <c r="U490" s="93">
        <v>0</v>
      </c>
      <c r="V490" s="93">
        <v>0</v>
      </c>
      <c r="W490" s="93">
        <v>2740500</v>
      </c>
      <c r="X490" s="93">
        <v>0</v>
      </c>
      <c r="Y490" s="93">
        <v>0</v>
      </c>
      <c r="Z490" s="93">
        <v>0</v>
      </c>
      <c r="AA490" s="93">
        <v>0</v>
      </c>
    </row>
    <row r="491" spans="1:27" ht="15" customHeight="1" x14ac:dyDescent="0.25">
      <c r="A491" s="54" t="s">
        <v>234</v>
      </c>
      <c r="B491" s="55" t="s">
        <v>235</v>
      </c>
      <c r="C491" s="56" t="s">
        <v>187</v>
      </c>
      <c r="D491" s="54" t="s">
        <v>36</v>
      </c>
      <c r="E491" s="54" t="s">
        <v>42</v>
      </c>
      <c r="F491" s="54" t="s">
        <v>42</v>
      </c>
      <c r="G491" s="54" t="s">
        <v>42</v>
      </c>
      <c r="H491" s="54" t="s">
        <v>496</v>
      </c>
      <c r="I491" s="54" t="s">
        <v>558</v>
      </c>
      <c r="J491" s="54"/>
      <c r="K491" s="54"/>
      <c r="L491" s="54"/>
      <c r="M491" s="54" t="s">
        <v>37</v>
      </c>
      <c r="N491" s="94" t="s">
        <v>38</v>
      </c>
      <c r="O491" s="54" t="s">
        <v>39</v>
      </c>
      <c r="P491" s="55" t="s">
        <v>141</v>
      </c>
      <c r="Q491" s="93">
        <v>0</v>
      </c>
      <c r="R491" s="93">
        <v>78400</v>
      </c>
      <c r="S491" s="93">
        <v>0</v>
      </c>
      <c r="T491" s="93">
        <v>78400</v>
      </c>
      <c r="U491" s="93">
        <v>0</v>
      </c>
      <c r="V491" s="93">
        <v>78400</v>
      </c>
      <c r="W491" s="93">
        <v>0</v>
      </c>
      <c r="X491" s="93">
        <v>78400</v>
      </c>
      <c r="Y491" s="93">
        <v>78400</v>
      </c>
      <c r="Z491" s="93">
        <v>78400</v>
      </c>
      <c r="AA491" s="93">
        <v>78400</v>
      </c>
    </row>
    <row r="492" spans="1:27" ht="15" customHeight="1" x14ac:dyDescent="0.25">
      <c r="A492" s="54" t="s">
        <v>234</v>
      </c>
      <c r="B492" s="55" t="s">
        <v>235</v>
      </c>
      <c r="C492" s="56" t="s">
        <v>188</v>
      </c>
      <c r="D492" s="54" t="s">
        <v>36</v>
      </c>
      <c r="E492" s="54" t="s">
        <v>42</v>
      </c>
      <c r="F492" s="54" t="s">
        <v>42</v>
      </c>
      <c r="G492" s="54" t="s">
        <v>42</v>
      </c>
      <c r="H492" s="54" t="s">
        <v>496</v>
      </c>
      <c r="I492" s="54" t="s">
        <v>560</v>
      </c>
      <c r="J492" s="54"/>
      <c r="K492" s="54"/>
      <c r="L492" s="54"/>
      <c r="M492" s="54" t="s">
        <v>37</v>
      </c>
      <c r="N492" s="94" t="s">
        <v>38</v>
      </c>
      <c r="O492" s="54" t="s">
        <v>39</v>
      </c>
      <c r="P492" s="55" t="s">
        <v>142</v>
      </c>
      <c r="Q492" s="93">
        <v>20000000</v>
      </c>
      <c r="R492" s="93">
        <v>0</v>
      </c>
      <c r="S492" s="93">
        <v>0</v>
      </c>
      <c r="T492" s="93">
        <v>20000000</v>
      </c>
      <c r="U492" s="93">
        <v>0</v>
      </c>
      <c r="V492" s="93">
        <v>20000000</v>
      </c>
      <c r="W492" s="93">
        <v>0</v>
      </c>
      <c r="X492" s="93">
        <v>9658870</v>
      </c>
      <c r="Y492" s="93">
        <v>9658870</v>
      </c>
      <c r="Z492" s="93">
        <v>9658870</v>
      </c>
      <c r="AA492" s="93">
        <v>9658870</v>
      </c>
    </row>
    <row r="493" spans="1:27" ht="15" customHeight="1" x14ac:dyDescent="0.25">
      <c r="A493" s="54" t="s">
        <v>234</v>
      </c>
      <c r="B493" s="55" t="s">
        <v>235</v>
      </c>
      <c r="C493" s="56" t="s">
        <v>189</v>
      </c>
      <c r="D493" s="54" t="s">
        <v>36</v>
      </c>
      <c r="E493" s="54" t="s">
        <v>42</v>
      </c>
      <c r="F493" s="54" t="s">
        <v>42</v>
      </c>
      <c r="G493" s="54" t="s">
        <v>42</v>
      </c>
      <c r="H493" s="54" t="s">
        <v>506</v>
      </c>
      <c r="I493" s="54" t="s">
        <v>555</v>
      </c>
      <c r="J493" s="54"/>
      <c r="K493" s="54"/>
      <c r="L493" s="54"/>
      <c r="M493" s="54" t="s">
        <v>37</v>
      </c>
      <c r="N493" s="94" t="s">
        <v>38</v>
      </c>
      <c r="O493" s="54" t="s">
        <v>39</v>
      </c>
      <c r="P493" s="55" t="s">
        <v>143</v>
      </c>
      <c r="Q493" s="93">
        <v>11520000</v>
      </c>
      <c r="R493" s="93">
        <v>0</v>
      </c>
      <c r="S493" s="93">
        <v>11520000</v>
      </c>
      <c r="T493" s="93">
        <v>0</v>
      </c>
      <c r="U493" s="93">
        <v>0</v>
      </c>
      <c r="V493" s="93">
        <v>0</v>
      </c>
      <c r="W493" s="93">
        <v>0</v>
      </c>
      <c r="X493" s="93">
        <v>0</v>
      </c>
      <c r="Y493" s="93">
        <v>0</v>
      </c>
      <c r="Z493" s="93">
        <v>0</v>
      </c>
      <c r="AA493" s="93">
        <v>0</v>
      </c>
    </row>
    <row r="494" spans="1:27" ht="15" customHeight="1" x14ac:dyDescent="0.25">
      <c r="A494" s="54" t="s">
        <v>234</v>
      </c>
      <c r="B494" s="55" t="s">
        <v>235</v>
      </c>
      <c r="C494" s="56" t="s">
        <v>101</v>
      </c>
      <c r="D494" s="54" t="s">
        <v>36</v>
      </c>
      <c r="E494" s="54" t="s">
        <v>42</v>
      </c>
      <c r="F494" s="54" t="s">
        <v>42</v>
      </c>
      <c r="G494" s="54" t="s">
        <v>42</v>
      </c>
      <c r="H494" s="54" t="s">
        <v>506</v>
      </c>
      <c r="I494" s="54" t="s">
        <v>556</v>
      </c>
      <c r="J494" s="54"/>
      <c r="K494" s="54"/>
      <c r="L494" s="54"/>
      <c r="M494" s="54" t="s">
        <v>37</v>
      </c>
      <c r="N494" s="94" t="s">
        <v>38</v>
      </c>
      <c r="O494" s="54" t="s">
        <v>39</v>
      </c>
      <c r="P494" s="55" t="s">
        <v>144</v>
      </c>
      <c r="Q494" s="93">
        <v>11520000</v>
      </c>
      <c r="R494" s="93">
        <v>384000</v>
      </c>
      <c r="S494" s="93">
        <v>0</v>
      </c>
      <c r="T494" s="93">
        <v>11904000</v>
      </c>
      <c r="U494" s="93">
        <v>0</v>
      </c>
      <c r="V494" s="93">
        <v>11902000</v>
      </c>
      <c r="W494" s="93">
        <v>2000</v>
      </c>
      <c r="X494" s="93">
        <v>11902000</v>
      </c>
      <c r="Y494" s="93">
        <v>11902000</v>
      </c>
      <c r="Z494" s="93">
        <v>11902000</v>
      </c>
      <c r="AA494" s="93">
        <v>11902000</v>
      </c>
    </row>
    <row r="495" spans="1:27" ht="15" customHeight="1" x14ac:dyDescent="0.25">
      <c r="A495" s="54" t="s">
        <v>234</v>
      </c>
      <c r="B495" s="55" t="s">
        <v>235</v>
      </c>
      <c r="C495" s="56" t="s">
        <v>191</v>
      </c>
      <c r="D495" s="54" t="s">
        <v>36</v>
      </c>
      <c r="E495" s="54" t="s">
        <v>42</v>
      </c>
      <c r="F495" s="54" t="s">
        <v>42</v>
      </c>
      <c r="G495" s="54" t="s">
        <v>42</v>
      </c>
      <c r="H495" s="54" t="s">
        <v>491</v>
      </c>
      <c r="I495" s="54" t="s">
        <v>558</v>
      </c>
      <c r="J495" s="54"/>
      <c r="K495" s="54"/>
      <c r="L495" s="54"/>
      <c r="M495" s="54" t="s">
        <v>37</v>
      </c>
      <c r="N495" s="94" t="s">
        <v>38</v>
      </c>
      <c r="O495" s="54" t="s">
        <v>39</v>
      </c>
      <c r="P495" s="55" t="s">
        <v>146</v>
      </c>
      <c r="Q495" s="93">
        <v>900000</v>
      </c>
      <c r="R495" s="93">
        <v>0</v>
      </c>
      <c r="S495" s="93">
        <v>0</v>
      </c>
      <c r="T495" s="93">
        <v>900000</v>
      </c>
      <c r="U495" s="93">
        <v>0</v>
      </c>
      <c r="V495" s="93">
        <v>900000</v>
      </c>
      <c r="W495" s="93">
        <v>0</v>
      </c>
      <c r="X495" s="93">
        <v>434877</v>
      </c>
      <c r="Y495" s="93">
        <v>434877</v>
      </c>
      <c r="Z495" s="93">
        <v>434877</v>
      </c>
      <c r="AA495" s="93">
        <v>434877</v>
      </c>
    </row>
    <row r="496" spans="1:27" ht="15" customHeight="1" x14ac:dyDescent="0.25">
      <c r="A496" s="54" t="s">
        <v>234</v>
      </c>
      <c r="B496" s="55" t="s">
        <v>235</v>
      </c>
      <c r="C496" s="56" t="s">
        <v>192</v>
      </c>
      <c r="D496" s="54" t="s">
        <v>36</v>
      </c>
      <c r="E496" s="54" t="s">
        <v>42</v>
      </c>
      <c r="F496" s="54" t="s">
        <v>42</v>
      </c>
      <c r="G496" s="54" t="s">
        <v>42</v>
      </c>
      <c r="H496" s="54" t="s">
        <v>560</v>
      </c>
      <c r="I496" s="54" t="s">
        <v>558</v>
      </c>
      <c r="J496" s="54"/>
      <c r="K496" s="54"/>
      <c r="L496" s="54"/>
      <c r="M496" s="54" t="s">
        <v>37</v>
      </c>
      <c r="N496" s="94" t="s">
        <v>38</v>
      </c>
      <c r="O496" s="54" t="s">
        <v>39</v>
      </c>
      <c r="P496" s="55" t="s">
        <v>147</v>
      </c>
      <c r="Q496" s="93">
        <v>1700000</v>
      </c>
      <c r="R496" s="93">
        <v>0</v>
      </c>
      <c r="S496" s="93">
        <v>0</v>
      </c>
      <c r="T496" s="93">
        <v>1700000</v>
      </c>
      <c r="U496" s="93">
        <v>0</v>
      </c>
      <c r="V496" s="93">
        <v>1700000</v>
      </c>
      <c r="W496" s="93">
        <v>0</v>
      </c>
      <c r="X496" s="93">
        <v>1221121</v>
      </c>
      <c r="Y496" s="93">
        <v>1221121</v>
      </c>
      <c r="Z496" s="93">
        <v>1221121</v>
      </c>
      <c r="AA496" s="93">
        <v>1221121</v>
      </c>
    </row>
    <row r="497" spans="1:27" ht="15" customHeight="1" x14ac:dyDescent="0.25">
      <c r="A497" s="54" t="s">
        <v>234</v>
      </c>
      <c r="B497" s="55" t="s">
        <v>235</v>
      </c>
      <c r="C497" s="56" t="s">
        <v>193</v>
      </c>
      <c r="D497" s="54" t="s">
        <v>36</v>
      </c>
      <c r="E497" s="54" t="s">
        <v>42</v>
      </c>
      <c r="F497" s="54" t="s">
        <v>42</v>
      </c>
      <c r="G497" s="54" t="s">
        <v>42</v>
      </c>
      <c r="H497" s="54" t="s">
        <v>561</v>
      </c>
      <c r="I497" s="54"/>
      <c r="J497" s="54"/>
      <c r="K497" s="54"/>
      <c r="L497" s="54"/>
      <c r="M497" s="54" t="s">
        <v>37</v>
      </c>
      <c r="N497" s="94" t="s">
        <v>38</v>
      </c>
      <c r="O497" s="54" t="s">
        <v>39</v>
      </c>
      <c r="P497" s="55" t="s">
        <v>148</v>
      </c>
      <c r="Q497" s="93">
        <v>0</v>
      </c>
      <c r="R497" s="93">
        <v>258320</v>
      </c>
      <c r="S497" s="93">
        <v>0</v>
      </c>
      <c r="T497" s="93">
        <v>258320</v>
      </c>
      <c r="U497" s="93">
        <v>0</v>
      </c>
      <c r="V497" s="93">
        <v>258320</v>
      </c>
      <c r="W497" s="93">
        <v>0</v>
      </c>
      <c r="X497" s="93">
        <v>258320</v>
      </c>
      <c r="Y497" s="93">
        <v>258320</v>
      </c>
      <c r="Z497" s="93">
        <v>258320</v>
      </c>
      <c r="AA497" s="93">
        <v>258320</v>
      </c>
    </row>
    <row r="498" spans="1:27" ht="15" customHeight="1" x14ac:dyDescent="0.25">
      <c r="A498" s="54" t="s">
        <v>234</v>
      </c>
      <c r="B498" s="55" t="s">
        <v>235</v>
      </c>
      <c r="C498" s="56" t="s">
        <v>194</v>
      </c>
      <c r="D498" s="54" t="s">
        <v>36</v>
      </c>
      <c r="E498" s="54" t="s">
        <v>552</v>
      </c>
      <c r="F498" s="54" t="s">
        <v>553</v>
      </c>
      <c r="G498" s="54" t="s">
        <v>42</v>
      </c>
      <c r="H498" s="54" t="s">
        <v>554</v>
      </c>
      <c r="I498" s="54" t="s">
        <v>555</v>
      </c>
      <c r="J498" s="54"/>
      <c r="K498" s="54"/>
      <c r="L498" s="54"/>
      <c r="M498" s="54" t="s">
        <v>37</v>
      </c>
      <c r="N498" s="94" t="s">
        <v>38</v>
      </c>
      <c r="O498" s="54" t="s">
        <v>39</v>
      </c>
      <c r="P498" s="55" t="s">
        <v>149</v>
      </c>
      <c r="Q498" s="93">
        <v>0</v>
      </c>
      <c r="R498" s="93">
        <v>4019314</v>
      </c>
      <c r="S498" s="93">
        <v>0</v>
      </c>
      <c r="T498" s="93">
        <v>4019314</v>
      </c>
      <c r="U498" s="93">
        <v>0</v>
      </c>
      <c r="V498" s="93">
        <v>2479063</v>
      </c>
      <c r="W498" s="93">
        <v>1540251</v>
      </c>
      <c r="X498" s="93">
        <v>2479063</v>
      </c>
      <c r="Y498" s="93">
        <v>2341043.67</v>
      </c>
      <c r="Z498" s="93">
        <v>2341043.67</v>
      </c>
      <c r="AA498" s="93">
        <v>2341043.67</v>
      </c>
    </row>
    <row r="499" spans="1:27" ht="15" customHeight="1" x14ac:dyDescent="0.25">
      <c r="A499" s="54" t="s">
        <v>234</v>
      </c>
      <c r="B499" s="55" t="s">
        <v>235</v>
      </c>
      <c r="C499" s="56" t="s">
        <v>196</v>
      </c>
      <c r="D499" s="54" t="s">
        <v>36</v>
      </c>
      <c r="E499" s="54" t="s">
        <v>557</v>
      </c>
      <c r="F499" s="54" t="s">
        <v>484</v>
      </c>
      <c r="G499" s="54" t="s">
        <v>42</v>
      </c>
      <c r="H499" s="54" t="s">
        <v>555</v>
      </c>
      <c r="I499" s="54"/>
      <c r="J499" s="54"/>
      <c r="K499" s="54"/>
      <c r="L499" s="54"/>
      <c r="M499" s="54" t="s">
        <v>37</v>
      </c>
      <c r="N499" s="94" t="s">
        <v>38</v>
      </c>
      <c r="O499" s="54" t="s">
        <v>39</v>
      </c>
      <c r="P499" s="55" t="s">
        <v>151</v>
      </c>
      <c r="Q499" s="93">
        <v>0</v>
      </c>
      <c r="R499" s="93">
        <v>7213000</v>
      </c>
      <c r="S499" s="93">
        <v>0</v>
      </c>
      <c r="T499" s="93">
        <v>7213000</v>
      </c>
      <c r="U499" s="93">
        <v>0</v>
      </c>
      <c r="V499" s="93">
        <v>7212854</v>
      </c>
      <c r="W499" s="93">
        <v>146</v>
      </c>
      <c r="X499" s="93">
        <v>7212854</v>
      </c>
      <c r="Y499" s="93">
        <v>7212854</v>
      </c>
      <c r="Z499" s="93">
        <v>7212854</v>
      </c>
      <c r="AA499" s="93">
        <v>7212854</v>
      </c>
    </row>
    <row r="500" spans="1:27" ht="15" customHeight="1" x14ac:dyDescent="0.25">
      <c r="A500" s="54" t="s">
        <v>234</v>
      </c>
      <c r="B500" s="55" t="s">
        <v>235</v>
      </c>
      <c r="C500" s="56" t="s">
        <v>197</v>
      </c>
      <c r="D500" s="54" t="s">
        <v>36</v>
      </c>
      <c r="E500" s="54" t="s">
        <v>557</v>
      </c>
      <c r="F500" s="54" t="s">
        <v>484</v>
      </c>
      <c r="G500" s="54" t="s">
        <v>42</v>
      </c>
      <c r="H500" s="54" t="s">
        <v>485</v>
      </c>
      <c r="I500" s="54"/>
      <c r="J500" s="54"/>
      <c r="K500" s="54"/>
      <c r="L500" s="54"/>
      <c r="M500" s="54" t="s">
        <v>48</v>
      </c>
      <c r="N500" s="94" t="s">
        <v>49</v>
      </c>
      <c r="O500" s="54" t="s">
        <v>39</v>
      </c>
      <c r="P500" s="55" t="s">
        <v>152</v>
      </c>
      <c r="Q500" s="93">
        <v>0</v>
      </c>
      <c r="R500" s="93">
        <v>3500000</v>
      </c>
      <c r="S500" s="93">
        <v>0</v>
      </c>
      <c r="T500" s="93">
        <v>3500000</v>
      </c>
      <c r="U500" s="93">
        <v>0</v>
      </c>
      <c r="V500" s="93">
        <v>3116279</v>
      </c>
      <c r="W500" s="93">
        <v>383721</v>
      </c>
      <c r="X500" s="93">
        <v>3116279</v>
      </c>
      <c r="Y500" s="93">
        <v>3116279</v>
      </c>
      <c r="Z500" s="93">
        <v>3116279</v>
      </c>
      <c r="AA500" s="93">
        <v>3116279</v>
      </c>
    </row>
    <row r="501" spans="1:27" ht="15" customHeight="1" x14ac:dyDescent="0.25">
      <c r="A501" s="54" t="s">
        <v>234</v>
      </c>
      <c r="B501" s="55" t="s">
        <v>235</v>
      </c>
      <c r="C501" s="56" t="s">
        <v>199</v>
      </c>
      <c r="D501" s="54" t="s">
        <v>61</v>
      </c>
      <c r="E501" s="54" t="s">
        <v>74</v>
      </c>
      <c r="F501" s="54" t="s">
        <v>63</v>
      </c>
      <c r="G501" s="54" t="s">
        <v>71</v>
      </c>
      <c r="H501" s="54" t="s">
        <v>153</v>
      </c>
      <c r="I501" s="54" t="s">
        <v>156</v>
      </c>
      <c r="J501" s="54" t="s">
        <v>42</v>
      </c>
      <c r="K501" s="54"/>
      <c r="L501" s="54"/>
      <c r="M501" s="54" t="s">
        <v>37</v>
      </c>
      <c r="N501" s="94" t="s">
        <v>38</v>
      </c>
      <c r="O501" s="54" t="s">
        <v>39</v>
      </c>
      <c r="P501" s="55" t="s">
        <v>157</v>
      </c>
      <c r="Q501" s="93">
        <v>0</v>
      </c>
      <c r="R501" s="93">
        <v>128027550</v>
      </c>
      <c r="S501" s="93">
        <v>0</v>
      </c>
      <c r="T501" s="93">
        <v>128027550</v>
      </c>
      <c r="U501" s="93">
        <v>0</v>
      </c>
      <c r="V501" s="93">
        <v>127831972</v>
      </c>
      <c r="W501" s="93">
        <v>195578</v>
      </c>
      <c r="X501" s="93">
        <v>127831970</v>
      </c>
      <c r="Y501" s="93">
        <v>33739463</v>
      </c>
      <c r="Z501" s="93">
        <v>33739463</v>
      </c>
      <c r="AA501" s="93">
        <v>33739463</v>
      </c>
    </row>
    <row r="502" spans="1:27" ht="15" customHeight="1" x14ac:dyDescent="0.25">
      <c r="A502" s="54" t="s">
        <v>234</v>
      </c>
      <c r="B502" s="55" t="s">
        <v>235</v>
      </c>
      <c r="C502" s="56" t="s">
        <v>199</v>
      </c>
      <c r="D502" s="54" t="s">
        <v>61</v>
      </c>
      <c r="E502" s="54" t="s">
        <v>74</v>
      </c>
      <c r="F502" s="54" t="s">
        <v>63</v>
      </c>
      <c r="G502" s="54" t="s">
        <v>71</v>
      </c>
      <c r="H502" s="54" t="s">
        <v>153</v>
      </c>
      <c r="I502" s="54" t="s">
        <v>156</v>
      </c>
      <c r="J502" s="54" t="s">
        <v>42</v>
      </c>
      <c r="K502" s="54"/>
      <c r="L502" s="54"/>
      <c r="M502" s="54" t="s">
        <v>37</v>
      </c>
      <c r="N502" s="94" t="s">
        <v>76</v>
      </c>
      <c r="O502" s="54" t="s">
        <v>39</v>
      </c>
      <c r="P502" s="55" t="s">
        <v>157</v>
      </c>
      <c r="Q502" s="93">
        <v>0</v>
      </c>
      <c r="R502" s="93">
        <v>14047426</v>
      </c>
      <c r="S502" s="93">
        <v>0</v>
      </c>
      <c r="T502" s="93">
        <v>14047426</v>
      </c>
      <c r="U502" s="93">
        <v>0</v>
      </c>
      <c r="V502" s="93">
        <v>14047426</v>
      </c>
      <c r="W502" s="93">
        <v>0</v>
      </c>
      <c r="X502" s="93">
        <v>226808</v>
      </c>
      <c r="Y502" s="93">
        <v>226808</v>
      </c>
      <c r="Z502" s="93">
        <v>226808</v>
      </c>
      <c r="AA502" s="93">
        <v>226808</v>
      </c>
    </row>
    <row r="503" spans="1:27" ht="15" customHeight="1" x14ac:dyDescent="0.25">
      <c r="A503" s="54" t="s">
        <v>234</v>
      </c>
      <c r="B503" s="55" t="s">
        <v>235</v>
      </c>
      <c r="C503" s="56" t="s">
        <v>200</v>
      </c>
      <c r="D503" s="54" t="s">
        <v>61</v>
      </c>
      <c r="E503" s="54" t="s">
        <v>74</v>
      </c>
      <c r="F503" s="54" t="s">
        <v>63</v>
      </c>
      <c r="G503" s="54" t="s">
        <v>71</v>
      </c>
      <c r="H503" s="54" t="s">
        <v>153</v>
      </c>
      <c r="I503" s="54" t="s">
        <v>158</v>
      </c>
      <c r="J503" s="54" t="s">
        <v>42</v>
      </c>
      <c r="K503" s="54"/>
      <c r="L503" s="54"/>
      <c r="M503" s="54" t="s">
        <v>48</v>
      </c>
      <c r="N503" s="94" t="s">
        <v>49</v>
      </c>
      <c r="O503" s="54" t="s">
        <v>39</v>
      </c>
      <c r="P503" s="55" t="s">
        <v>159</v>
      </c>
      <c r="Q503" s="93">
        <v>0</v>
      </c>
      <c r="R503" s="93">
        <v>2000000</v>
      </c>
      <c r="S503" s="93">
        <v>0</v>
      </c>
      <c r="T503" s="93">
        <v>2000000</v>
      </c>
      <c r="U503" s="93">
        <v>0</v>
      </c>
      <c r="V503" s="93">
        <v>2000000</v>
      </c>
      <c r="W503" s="93">
        <v>0</v>
      </c>
      <c r="X503" s="93">
        <v>0</v>
      </c>
      <c r="Y503" s="93">
        <v>0</v>
      </c>
      <c r="Z503" s="93">
        <v>0</v>
      </c>
      <c r="AA503" s="93">
        <v>0</v>
      </c>
    </row>
    <row r="504" spans="1:27" ht="15" customHeight="1" x14ac:dyDescent="0.25">
      <c r="A504" s="54" t="s">
        <v>234</v>
      </c>
      <c r="B504" s="55" t="s">
        <v>235</v>
      </c>
      <c r="C504" s="56" t="s">
        <v>201</v>
      </c>
      <c r="D504" s="54" t="s">
        <v>61</v>
      </c>
      <c r="E504" s="54" t="s">
        <v>82</v>
      </c>
      <c r="F504" s="54" t="s">
        <v>63</v>
      </c>
      <c r="G504" s="54" t="s">
        <v>83</v>
      </c>
      <c r="H504" s="54" t="s">
        <v>153</v>
      </c>
      <c r="I504" s="54" t="s">
        <v>160</v>
      </c>
      <c r="J504" s="54" t="s">
        <v>42</v>
      </c>
      <c r="K504" s="54"/>
      <c r="L504" s="54"/>
      <c r="M504" s="54" t="s">
        <v>48</v>
      </c>
      <c r="N504" s="94" t="s">
        <v>49</v>
      </c>
      <c r="O504" s="54" t="s">
        <v>39</v>
      </c>
      <c r="P504" s="55" t="s">
        <v>161</v>
      </c>
      <c r="Q504" s="93">
        <v>0</v>
      </c>
      <c r="R504" s="93">
        <v>24269760</v>
      </c>
      <c r="S504" s="93">
        <v>0</v>
      </c>
      <c r="T504" s="93">
        <v>24269760</v>
      </c>
      <c r="U504" s="93">
        <v>0</v>
      </c>
      <c r="V504" s="93">
        <v>24269760</v>
      </c>
      <c r="W504" s="93">
        <v>0</v>
      </c>
      <c r="X504" s="93">
        <v>24269760</v>
      </c>
      <c r="Y504" s="93">
        <v>1921356</v>
      </c>
      <c r="Z504" s="93">
        <v>1921356</v>
      </c>
      <c r="AA504" s="93">
        <v>1921356</v>
      </c>
    </row>
    <row r="505" spans="1:27" ht="15" customHeight="1" x14ac:dyDescent="0.25">
      <c r="A505" s="54" t="s">
        <v>236</v>
      </c>
      <c r="B505" s="55" t="s">
        <v>237</v>
      </c>
      <c r="C505" s="56" t="s">
        <v>166</v>
      </c>
      <c r="D505" s="54" t="s">
        <v>36</v>
      </c>
      <c r="E505" s="54" t="s">
        <v>484</v>
      </c>
      <c r="F505" s="54" t="s">
        <v>484</v>
      </c>
      <c r="G505" s="54" t="s">
        <v>484</v>
      </c>
      <c r="H505" s="54" t="s">
        <v>555</v>
      </c>
      <c r="I505" s="54" t="s">
        <v>555</v>
      </c>
      <c r="J505" s="54"/>
      <c r="K505" s="54"/>
      <c r="L505" s="54"/>
      <c r="M505" s="54" t="s">
        <v>37</v>
      </c>
      <c r="N505" s="94" t="s">
        <v>38</v>
      </c>
      <c r="O505" s="54" t="s">
        <v>39</v>
      </c>
      <c r="P505" s="55" t="s">
        <v>120</v>
      </c>
      <c r="Q505" s="93">
        <v>568197000</v>
      </c>
      <c r="R505" s="93">
        <v>0</v>
      </c>
      <c r="S505" s="93">
        <v>0</v>
      </c>
      <c r="T505" s="93">
        <v>568197000</v>
      </c>
      <c r="U505" s="93">
        <v>0</v>
      </c>
      <c r="V505" s="93">
        <v>288664227</v>
      </c>
      <c r="W505" s="93">
        <v>279532773</v>
      </c>
      <c r="X505" s="93">
        <v>288664227</v>
      </c>
      <c r="Y505" s="93">
        <v>288664227</v>
      </c>
      <c r="Z505" s="93">
        <v>288664227</v>
      </c>
      <c r="AA505" s="93">
        <v>288664227</v>
      </c>
    </row>
    <row r="506" spans="1:27" ht="15" customHeight="1" x14ac:dyDescent="0.25">
      <c r="A506" s="54" t="s">
        <v>236</v>
      </c>
      <c r="B506" s="55" t="s">
        <v>237</v>
      </c>
      <c r="C506" s="56" t="s">
        <v>168</v>
      </c>
      <c r="D506" s="54" t="s">
        <v>36</v>
      </c>
      <c r="E506" s="54" t="s">
        <v>484</v>
      </c>
      <c r="F506" s="54" t="s">
        <v>484</v>
      </c>
      <c r="G506" s="54" t="s">
        <v>484</v>
      </c>
      <c r="H506" s="54" t="s">
        <v>555</v>
      </c>
      <c r="I506" s="54" t="s">
        <v>558</v>
      </c>
      <c r="J506" s="54"/>
      <c r="K506" s="54"/>
      <c r="L506" s="54"/>
      <c r="M506" s="54" t="s">
        <v>37</v>
      </c>
      <c r="N506" s="94" t="s">
        <v>38</v>
      </c>
      <c r="O506" s="54" t="s">
        <v>39</v>
      </c>
      <c r="P506" s="55" t="s">
        <v>122</v>
      </c>
      <c r="Q506" s="93">
        <v>12551000</v>
      </c>
      <c r="R506" s="93">
        <v>0</v>
      </c>
      <c r="S506" s="93">
        <v>0</v>
      </c>
      <c r="T506" s="93">
        <v>12551000</v>
      </c>
      <c r="U506" s="93">
        <v>0</v>
      </c>
      <c r="V506" s="93">
        <v>6235352</v>
      </c>
      <c r="W506" s="93">
        <v>6315648</v>
      </c>
      <c r="X506" s="93">
        <v>6235352</v>
      </c>
      <c r="Y506" s="93">
        <v>6235352</v>
      </c>
      <c r="Z506" s="93">
        <v>6235352</v>
      </c>
      <c r="AA506" s="93">
        <v>6235352</v>
      </c>
    </row>
    <row r="507" spans="1:27" ht="15" customHeight="1" x14ac:dyDescent="0.25">
      <c r="A507" s="54" t="s">
        <v>236</v>
      </c>
      <c r="B507" s="55" t="s">
        <v>237</v>
      </c>
      <c r="C507" s="56" t="s">
        <v>169</v>
      </c>
      <c r="D507" s="54" t="s">
        <v>36</v>
      </c>
      <c r="E507" s="54" t="s">
        <v>484</v>
      </c>
      <c r="F507" s="54" t="s">
        <v>484</v>
      </c>
      <c r="G507" s="54" t="s">
        <v>484</v>
      </c>
      <c r="H507" s="54" t="s">
        <v>555</v>
      </c>
      <c r="I507" s="54" t="s">
        <v>559</v>
      </c>
      <c r="J507" s="54"/>
      <c r="K507" s="54"/>
      <c r="L507" s="54"/>
      <c r="M507" s="54" t="s">
        <v>37</v>
      </c>
      <c r="N507" s="94" t="s">
        <v>38</v>
      </c>
      <c r="O507" s="54" t="s">
        <v>39</v>
      </c>
      <c r="P507" s="55" t="s">
        <v>123</v>
      </c>
      <c r="Q507" s="93">
        <v>16078000</v>
      </c>
      <c r="R507" s="93">
        <v>0</v>
      </c>
      <c r="S507" s="93">
        <v>0</v>
      </c>
      <c r="T507" s="93">
        <v>16078000</v>
      </c>
      <c r="U507" s="93">
        <v>0</v>
      </c>
      <c r="V507" s="93">
        <v>8608881</v>
      </c>
      <c r="W507" s="93">
        <v>7469119</v>
      </c>
      <c r="X507" s="93">
        <v>8608881</v>
      </c>
      <c r="Y507" s="93">
        <v>8608881</v>
      </c>
      <c r="Z507" s="93">
        <v>8608881</v>
      </c>
      <c r="AA507" s="93">
        <v>8608881</v>
      </c>
    </row>
    <row r="508" spans="1:27" ht="15" customHeight="1" x14ac:dyDescent="0.25">
      <c r="A508" s="54" t="s">
        <v>236</v>
      </c>
      <c r="B508" s="55" t="s">
        <v>237</v>
      </c>
      <c r="C508" s="56" t="s">
        <v>170</v>
      </c>
      <c r="D508" s="54" t="s">
        <v>36</v>
      </c>
      <c r="E508" s="54" t="s">
        <v>484</v>
      </c>
      <c r="F508" s="54" t="s">
        <v>484</v>
      </c>
      <c r="G508" s="54" t="s">
        <v>484</v>
      </c>
      <c r="H508" s="54" t="s">
        <v>555</v>
      </c>
      <c r="I508" s="54" t="s">
        <v>496</v>
      </c>
      <c r="J508" s="54"/>
      <c r="K508" s="54"/>
      <c r="L508" s="54"/>
      <c r="M508" s="54" t="s">
        <v>37</v>
      </c>
      <c r="N508" s="94" t="s">
        <v>38</v>
      </c>
      <c r="O508" s="54" t="s">
        <v>39</v>
      </c>
      <c r="P508" s="55" t="s">
        <v>124</v>
      </c>
      <c r="Q508" s="93">
        <v>56480000</v>
      </c>
      <c r="R508" s="93">
        <v>1503715</v>
      </c>
      <c r="S508" s="93">
        <v>0</v>
      </c>
      <c r="T508" s="93">
        <v>57983715</v>
      </c>
      <c r="U508" s="93">
        <v>0</v>
      </c>
      <c r="V508" s="93">
        <v>57983715</v>
      </c>
      <c r="W508" s="93">
        <v>0</v>
      </c>
      <c r="X508" s="93">
        <v>57983715</v>
      </c>
      <c r="Y508" s="93">
        <v>57983715</v>
      </c>
      <c r="Z508" s="93">
        <v>57983715</v>
      </c>
      <c r="AA508" s="93">
        <v>57983715</v>
      </c>
    </row>
    <row r="509" spans="1:27" ht="15" customHeight="1" x14ac:dyDescent="0.25">
      <c r="A509" s="54" t="s">
        <v>236</v>
      </c>
      <c r="B509" s="55" t="s">
        <v>237</v>
      </c>
      <c r="C509" s="56" t="s">
        <v>171</v>
      </c>
      <c r="D509" s="54" t="s">
        <v>36</v>
      </c>
      <c r="E509" s="54" t="s">
        <v>484</v>
      </c>
      <c r="F509" s="54" t="s">
        <v>484</v>
      </c>
      <c r="G509" s="54" t="s">
        <v>484</v>
      </c>
      <c r="H509" s="54" t="s">
        <v>555</v>
      </c>
      <c r="I509" s="54" t="s">
        <v>506</v>
      </c>
      <c r="J509" s="54"/>
      <c r="K509" s="54"/>
      <c r="L509" s="54"/>
      <c r="M509" s="54" t="s">
        <v>37</v>
      </c>
      <c r="N509" s="94" t="s">
        <v>38</v>
      </c>
      <c r="O509" s="54" t="s">
        <v>39</v>
      </c>
      <c r="P509" s="55" t="s">
        <v>125</v>
      </c>
      <c r="Q509" s="93">
        <v>22427000</v>
      </c>
      <c r="R509" s="93">
        <v>0</v>
      </c>
      <c r="S509" s="93">
        <v>0</v>
      </c>
      <c r="T509" s="93">
        <v>22427000</v>
      </c>
      <c r="U509" s="93">
        <v>0</v>
      </c>
      <c r="V509" s="93">
        <v>10232766</v>
      </c>
      <c r="W509" s="93">
        <v>12194234</v>
      </c>
      <c r="X509" s="93">
        <v>10232766</v>
      </c>
      <c r="Y509" s="93">
        <v>10232766</v>
      </c>
      <c r="Z509" s="93">
        <v>10232766</v>
      </c>
      <c r="AA509" s="93">
        <v>10232766</v>
      </c>
    </row>
    <row r="510" spans="1:27" ht="15" customHeight="1" x14ac:dyDescent="0.25">
      <c r="A510" s="54" t="s">
        <v>236</v>
      </c>
      <c r="B510" s="55" t="s">
        <v>237</v>
      </c>
      <c r="C510" s="56" t="s">
        <v>172</v>
      </c>
      <c r="D510" s="54" t="s">
        <v>36</v>
      </c>
      <c r="E510" s="54" t="s">
        <v>484</v>
      </c>
      <c r="F510" s="54" t="s">
        <v>484</v>
      </c>
      <c r="G510" s="54" t="s">
        <v>484</v>
      </c>
      <c r="H510" s="54" t="s">
        <v>555</v>
      </c>
      <c r="I510" s="54" t="s">
        <v>560</v>
      </c>
      <c r="J510" s="54"/>
      <c r="K510" s="54"/>
      <c r="L510" s="54"/>
      <c r="M510" s="54" t="s">
        <v>37</v>
      </c>
      <c r="N510" s="94" t="s">
        <v>38</v>
      </c>
      <c r="O510" s="54" t="s">
        <v>39</v>
      </c>
      <c r="P510" s="55" t="s">
        <v>126</v>
      </c>
      <c r="Q510" s="93">
        <v>73922000</v>
      </c>
      <c r="R510" s="93">
        <v>0</v>
      </c>
      <c r="S510" s="93">
        <v>0</v>
      </c>
      <c r="T510" s="93">
        <v>73922000</v>
      </c>
      <c r="U510" s="93">
        <v>0</v>
      </c>
      <c r="V510" s="93">
        <v>0</v>
      </c>
      <c r="W510" s="93">
        <v>73922000</v>
      </c>
      <c r="X510" s="93">
        <v>0</v>
      </c>
      <c r="Y510" s="93">
        <v>0</v>
      </c>
      <c r="Z510" s="93">
        <v>0</v>
      </c>
      <c r="AA510" s="93">
        <v>0</v>
      </c>
    </row>
    <row r="511" spans="1:27" ht="15" customHeight="1" x14ac:dyDescent="0.25">
      <c r="A511" s="54" t="s">
        <v>236</v>
      </c>
      <c r="B511" s="55" t="s">
        <v>237</v>
      </c>
      <c r="C511" s="56" t="s">
        <v>173</v>
      </c>
      <c r="D511" s="54" t="s">
        <v>36</v>
      </c>
      <c r="E511" s="54" t="s">
        <v>484</v>
      </c>
      <c r="F511" s="54" t="s">
        <v>484</v>
      </c>
      <c r="G511" s="54" t="s">
        <v>484</v>
      </c>
      <c r="H511" s="54" t="s">
        <v>555</v>
      </c>
      <c r="I511" s="54" t="s">
        <v>561</v>
      </c>
      <c r="J511" s="54"/>
      <c r="K511" s="54"/>
      <c r="L511" s="54"/>
      <c r="M511" s="54" t="s">
        <v>37</v>
      </c>
      <c r="N511" s="94" t="s">
        <v>38</v>
      </c>
      <c r="O511" s="54" t="s">
        <v>39</v>
      </c>
      <c r="P511" s="55" t="s">
        <v>127</v>
      </c>
      <c r="Q511" s="93">
        <v>50491000</v>
      </c>
      <c r="R511" s="93">
        <v>0</v>
      </c>
      <c r="S511" s="93">
        <v>0</v>
      </c>
      <c r="T511" s="93">
        <v>50491000</v>
      </c>
      <c r="U511" s="93">
        <v>0</v>
      </c>
      <c r="V511" s="93">
        <v>23511673</v>
      </c>
      <c r="W511" s="93">
        <v>26979327</v>
      </c>
      <c r="X511" s="93">
        <v>23511673</v>
      </c>
      <c r="Y511" s="93">
        <v>23511673</v>
      </c>
      <c r="Z511" s="93">
        <v>23493113</v>
      </c>
      <c r="AA511" s="93">
        <v>23493113</v>
      </c>
    </row>
    <row r="512" spans="1:27" ht="15" customHeight="1" x14ac:dyDescent="0.25">
      <c r="A512" s="54" t="s">
        <v>236</v>
      </c>
      <c r="B512" s="55" t="s">
        <v>237</v>
      </c>
      <c r="C512" s="56" t="s">
        <v>174</v>
      </c>
      <c r="D512" s="54" t="s">
        <v>36</v>
      </c>
      <c r="E512" s="54" t="s">
        <v>484</v>
      </c>
      <c r="F512" s="54" t="s">
        <v>484</v>
      </c>
      <c r="G512" s="54" t="s">
        <v>42</v>
      </c>
      <c r="H512" s="54" t="s">
        <v>555</v>
      </c>
      <c r="I512" s="54"/>
      <c r="J512" s="54"/>
      <c r="K512" s="54"/>
      <c r="L512" s="54"/>
      <c r="M512" s="54" t="s">
        <v>37</v>
      </c>
      <c r="N512" s="94" t="s">
        <v>38</v>
      </c>
      <c r="O512" s="54" t="s">
        <v>39</v>
      </c>
      <c r="P512" s="55" t="s">
        <v>128</v>
      </c>
      <c r="Q512" s="93">
        <v>76157000</v>
      </c>
      <c r="R512" s="93">
        <v>0</v>
      </c>
      <c r="S512" s="93">
        <v>0</v>
      </c>
      <c r="T512" s="93">
        <v>76157000</v>
      </c>
      <c r="U512" s="93">
        <v>0</v>
      </c>
      <c r="V512" s="93">
        <v>33796100</v>
      </c>
      <c r="W512" s="93">
        <v>42360900</v>
      </c>
      <c r="X512" s="93">
        <v>33796100</v>
      </c>
      <c r="Y512" s="93">
        <v>33796100</v>
      </c>
      <c r="Z512" s="93">
        <v>33796100</v>
      </c>
      <c r="AA512" s="93">
        <v>33796100</v>
      </c>
    </row>
    <row r="513" spans="1:27" ht="15" customHeight="1" x14ac:dyDescent="0.25">
      <c r="A513" s="54" t="s">
        <v>236</v>
      </c>
      <c r="B513" s="55" t="s">
        <v>237</v>
      </c>
      <c r="C513" s="56" t="s">
        <v>175</v>
      </c>
      <c r="D513" s="54" t="s">
        <v>36</v>
      </c>
      <c r="E513" s="54" t="s">
        <v>484</v>
      </c>
      <c r="F513" s="54" t="s">
        <v>484</v>
      </c>
      <c r="G513" s="54" t="s">
        <v>42</v>
      </c>
      <c r="H513" s="54" t="s">
        <v>556</v>
      </c>
      <c r="I513" s="54"/>
      <c r="J513" s="54"/>
      <c r="K513" s="54"/>
      <c r="L513" s="54"/>
      <c r="M513" s="54" t="s">
        <v>37</v>
      </c>
      <c r="N513" s="94" t="s">
        <v>38</v>
      </c>
      <c r="O513" s="54" t="s">
        <v>39</v>
      </c>
      <c r="P513" s="55" t="s">
        <v>129</v>
      </c>
      <c r="Q513" s="93">
        <v>53945000</v>
      </c>
      <c r="R513" s="93">
        <v>0</v>
      </c>
      <c r="S513" s="93">
        <v>0</v>
      </c>
      <c r="T513" s="93">
        <v>53945000</v>
      </c>
      <c r="U513" s="93">
        <v>0</v>
      </c>
      <c r="V513" s="93">
        <v>27687900</v>
      </c>
      <c r="W513" s="93">
        <v>26257100</v>
      </c>
      <c r="X513" s="93">
        <v>27687900</v>
      </c>
      <c r="Y513" s="93">
        <v>27687900</v>
      </c>
      <c r="Z513" s="93">
        <v>27687900</v>
      </c>
      <c r="AA513" s="93">
        <v>27687900</v>
      </c>
    </row>
    <row r="514" spans="1:27" ht="15" customHeight="1" x14ac:dyDescent="0.25">
      <c r="A514" s="54" t="s">
        <v>236</v>
      </c>
      <c r="B514" s="55" t="s">
        <v>237</v>
      </c>
      <c r="C514" s="56" t="s">
        <v>176</v>
      </c>
      <c r="D514" s="54" t="s">
        <v>36</v>
      </c>
      <c r="E514" s="54" t="s">
        <v>484</v>
      </c>
      <c r="F514" s="54" t="s">
        <v>484</v>
      </c>
      <c r="G514" s="54" t="s">
        <v>42</v>
      </c>
      <c r="H514" s="54" t="s">
        <v>558</v>
      </c>
      <c r="I514" s="54"/>
      <c r="J514" s="54"/>
      <c r="K514" s="54"/>
      <c r="L514" s="54"/>
      <c r="M514" s="54" t="s">
        <v>37</v>
      </c>
      <c r="N514" s="94" t="s">
        <v>38</v>
      </c>
      <c r="O514" s="54" t="s">
        <v>39</v>
      </c>
      <c r="P514" s="55" t="s">
        <v>130</v>
      </c>
      <c r="Q514" s="93">
        <v>33902000</v>
      </c>
      <c r="R514" s="93">
        <v>0</v>
      </c>
      <c r="S514" s="93">
        <v>0</v>
      </c>
      <c r="T514" s="93">
        <v>33902000</v>
      </c>
      <c r="U514" s="93">
        <v>0</v>
      </c>
      <c r="V514" s="93">
        <v>16837500</v>
      </c>
      <c r="W514" s="93">
        <v>17064500</v>
      </c>
      <c r="X514" s="93">
        <v>16837500</v>
      </c>
      <c r="Y514" s="93">
        <v>16837500</v>
      </c>
      <c r="Z514" s="93">
        <v>16837500</v>
      </c>
      <c r="AA514" s="93">
        <v>16837500</v>
      </c>
    </row>
    <row r="515" spans="1:27" ht="15" customHeight="1" x14ac:dyDescent="0.25">
      <c r="A515" s="54" t="s">
        <v>236</v>
      </c>
      <c r="B515" s="55" t="s">
        <v>237</v>
      </c>
      <c r="C515" s="56" t="s">
        <v>177</v>
      </c>
      <c r="D515" s="54" t="s">
        <v>36</v>
      </c>
      <c r="E515" s="54" t="s">
        <v>484</v>
      </c>
      <c r="F515" s="54" t="s">
        <v>484</v>
      </c>
      <c r="G515" s="54" t="s">
        <v>42</v>
      </c>
      <c r="H515" s="54" t="s">
        <v>559</v>
      </c>
      <c r="I515" s="54"/>
      <c r="J515" s="54"/>
      <c r="K515" s="54"/>
      <c r="L515" s="54"/>
      <c r="M515" s="54" t="s">
        <v>37</v>
      </c>
      <c r="N515" s="94" t="s">
        <v>38</v>
      </c>
      <c r="O515" s="54" t="s">
        <v>39</v>
      </c>
      <c r="P515" s="55" t="s">
        <v>131</v>
      </c>
      <c r="Q515" s="93">
        <v>7753000</v>
      </c>
      <c r="R515" s="93">
        <v>0</v>
      </c>
      <c r="S515" s="93">
        <v>0</v>
      </c>
      <c r="T515" s="93">
        <v>7753000</v>
      </c>
      <c r="U515" s="93">
        <v>0</v>
      </c>
      <c r="V515" s="93">
        <v>3955000</v>
      </c>
      <c r="W515" s="93">
        <v>3798000</v>
      </c>
      <c r="X515" s="93">
        <v>3955000</v>
      </c>
      <c r="Y515" s="93">
        <v>3955000</v>
      </c>
      <c r="Z515" s="93">
        <v>3955000</v>
      </c>
      <c r="AA515" s="93">
        <v>3955000</v>
      </c>
    </row>
    <row r="516" spans="1:27" ht="15" customHeight="1" x14ac:dyDescent="0.25">
      <c r="A516" s="54" t="s">
        <v>236</v>
      </c>
      <c r="B516" s="55" t="s">
        <v>237</v>
      </c>
      <c r="C516" s="56" t="s">
        <v>178</v>
      </c>
      <c r="D516" s="54" t="s">
        <v>36</v>
      </c>
      <c r="E516" s="54" t="s">
        <v>484</v>
      </c>
      <c r="F516" s="54" t="s">
        <v>484</v>
      </c>
      <c r="G516" s="54" t="s">
        <v>42</v>
      </c>
      <c r="H516" s="54" t="s">
        <v>496</v>
      </c>
      <c r="I516" s="54"/>
      <c r="J516" s="54"/>
      <c r="K516" s="54"/>
      <c r="L516" s="54"/>
      <c r="M516" s="54" t="s">
        <v>37</v>
      </c>
      <c r="N516" s="94" t="s">
        <v>38</v>
      </c>
      <c r="O516" s="54" t="s">
        <v>39</v>
      </c>
      <c r="P516" s="55" t="s">
        <v>132</v>
      </c>
      <c r="Q516" s="93">
        <v>25432000</v>
      </c>
      <c r="R516" s="93">
        <v>0</v>
      </c>
      <c r="S516" s="93">
        <v>0</v>
      </c>
      <c r="T516" s="93">
        <v>25432000</v>
      </c>
      <c r="U516" s="93">
        <v>0</v>
      </c>
      <c r="V516" s="93">
        <v>12630100</v>
      </c>
      <c r="W516" s="93">
        <v>12801900</v>
      </c>
      <c r="X516" s="93">
        <v>12630100</v>
      </c>
      <c r="Y516" s="93">
        <v>12630100</v>
      </c>
      <c r="Z516" s="93">
        <v>12630100</v>
      </c>
      <c r="AA516" s="93">
        <v>12630100</v>
      </c>
    </row>
    <row r="517" spans="1:27" ht="15" customHeight="1" x14ac:dyDescent="0.25">
      <c r="A517" s="54" t="s">
        <v>236</v>
      </c>
      <c r="B517" s="55" t="s">
        <v>237</v>
      </c>
      <c r="C517" s="56" t="s">
        <v>179</v>
      </c>
      <c r="D517" s="54" t="s">
        <v>36</v>
      </c>
      <c r="E517" s="54" t="s">
        <v>484</v>
      </c>
      <c r="F517" s="54" t="s">
        <v>484</v>
      </c>
      <c r="G517" s="54" t="s">
        <v>42</v>
      </c>
      <c r="H517" s="54" t="s">
        <v>506</v>
      </c>
      <c r="I517" s="54"/>
      <c r="J517" s="54"/>
      <c r="K517" s="54"/>
      <c r="L517" s="54"/>
      <c r="M517" s="54" t="s">
        <v>37</v>
      </c>
      <c r="N517" s="94" t="s">
        <v>38</v>
      </c>
      <c r="O517" s="54" t="s">
        <v>39</v>
      </c>
      <c r="P517" s="55" t="s">
        <v>133</v>
      </c>
      <c r="Q517" s="93">
        <v>16959000</v>
      </c>
      <c r="R517" s="93">
        <v>0</v>
      </c>
      <c r="S517" s="93">
        <v>0</v>
      </c>
      <c r="T517" s="93">
        <v>16959000</v>
      </c>
      <c r="U517" s="93">
        <v>0</v>
      </c>
      <c r="V517" s="93">
        <v>8422900</v>
      </c>
      <c r="W517" s="93">
        <v>8536100</v>
      </c>
      <c r="X517" s="93">
        <v>8422900</v>
      </c>
      <c r="Y517" s="93">
        <v>8422900</v>
      </c>
      <c r="Z517" s="93">
        <v>8422900</v>
      </c>
      <c r="AA517" s="93">
        <v>8422900</v>
      </c>
    </row>
    <row r="518" spans="1:27" ht="15" customHeight="1" x14ac:dyDescent="0.25">
      <c r="A518" s="54" t="s">
        <v>236</v>
      </c>
      <c r="B518" s="55" t="s">
        <v>237</v>
      </c>
      <c r="C518" s="56" t="s">
        <v>180</v>
      </c>
      <c r="D518" s="54" t="s">
        <v>36</v>
      </c>
      <c r="E518" s="54" t="s">
        <v>484</v>
      </c>
      <c r="F518" s="54" t="s">
        <v>484</v>
      </c>
      <c r="G518" s="54" t="s">
        <v>552</v>
      </c>
      <c r="H518" s="54" t="s">
        <v>555</v>
      </c>
      <c r="I518" s="54" t="s">
        <v>555</v>
      </c>
      <c r="J518" s="54"/>
      <c r="K518" s="54"/>
      <c r="L518" s="54"/>
      <c r="M518" s="54" t="s">
        <v>37</v>
      </c>
      <c r="N518" s="94" t="s">
        <v>38</v>
      </c>
      <c r="O518" s="54" t="s">
        <v>39</v>
      </c>
      <c r="P518" s="55" t="s">
        <v>134</v>
      </c>
      <c r="Q518" s="93">
        <v>33528600</v>
      </c>
      <c r="R518" s="93">
        <v>0</v>
      </c>
      <c r="S518" s="93">
        <v>0</v>
      </c>
      <c r="T518" s="93">
        <v>33528600</v>
      </c>
      <c r="U518" s="93">
        <v>0</v>
      </c>
      <c r="V518" s="93">
        <v>24780880</v>
      </c>
      <c r="W518" s="93">
        <v>8747720</v>
      </c>
      <c r="X518" s="93">
        <v>24780880</v>
      </c>
      <c r="Y518" s="93">
        <v>24780880</v>
      </c>
      <c r="Z518" s="93">
        <v>24759432</v>
      </c>
      <c r="AA518" s="93">
        <v>24759432</v>
      </c>
    </row>
    <row r="519" spans="1:27" ht="15" customHeight="1" x14ac:dyDescent="0.25">
      <c r="A519" s="54" t="s">
        <v>236</v>
      </c>
      <c r="B519" s="55" t="s">
        <v>237</v>
      </c>
      <c r="C519" s="56" t="s">
        <v>181</v>
      </c>
      <c r="D519" s="54" t="s">
        <v>36</v>
      </c>
      <c r="E519" s="54" t="s">
        <v>484</v>
      </c>
      <c r="F519" s="54" t="s">
        <v>484</v>
      </c>
      <c r="G519" s="54" t="s">
        <v>552</v>
      </c>
      <c r="H519" s="54" t="s">
        <v>555</v>
      </c>
      <c r="I519" s="54" t="s">
        <v>556</v>
      </c>
      <c r="J519" s="54"/>
      <c r="K519" s="54"/>
      <c r="L519" s="54"/>
      <c r="M519" s="54" t="s">
        <v>37</v>
      </c>
      <c r="N519" s="94" t="s">
        <v>38</v>
      </c>
      <c r="O519" s="54" t="s">
        <v>39</v>
      </c>
      <c r="P519" s="55" t="s">
        <v>135</v>
      </c>
      <c r="Q519" s="93">
        <v>0</v>
      </c>
      <c r="R519" s="93">
        <v>628904</v>
      </c>
      <c r="S519" s="93">
        <v>0</v>
      </c>
      <c r="T519" s="93">
        <v>628904</v>
      </c>
      <c r="U519" s="93">
        <v>0</v>
      </c>
      <c r="V519" s="93">
        <v>628904</v>
      </c>
      <c r="W519" s="93">
        <v>0</v>
      </c>
      <c r="X519" s="93">
        <v>628904</v>
      </c>
      <c r="Y519" s="93">
        <v>628904</v>
      </c>
      <c r="Z519" s="93">
        <v>628904</v>
      </c>
      <c r="AA519" s="93">
        <v>628904</v>
      </c>
    </row>
    <row r="520" spans="1:27" ht="15" customHeight="1" x14ac:dyDescent="0.25">
      <c r="A520" s="54" t="s">
        <v>236</v>
      </c>
      <c r="B520" s="55" t="s">
        <v>237</v>
      </c>
      <c r="C520" s="56" t="s">
        <v>182</v>
      </c>
      <c r="D520" s="54" t="s">
        <v>36</v>
      </c>
      <c r="E520" s="54" t="s">
        <v>484</v>
      </c>
      <c r="F520" s="54" t="s">
        <v>484</v>
      </c>
      <c r="G520" s="54" t="s">
        <v>552</v>
      </c>
      <c r="H520" s="54" t="s">
        <v>555</v>
      </c>
      <c r="I520" s="54" t="s">
        <v>485</v>
      </c>
      <c r="J520" s="54"/>
      <c r="K520" s="54"/>
      <c r="L520" s="54"/>
      <c r="M520" s="54" t="s">
        <v>37</v>
      </c>
      <c r="N520" s="94" t="s">
        <v>38</v>
      </c>
      <c r="O520" s="54" t="s">
        <v>39</v>
      </c>
      <c r="P520" s="55" t="s">
        <v>136</v>
      </c>
      <c r="Q520" s="93">
        <v>2564730</v>
      </c>
      <c r="R520" s="93">
        <v>0</v>
      </c>
      <c r="S520" s="93">
        <v>0</v>
      </c>
      <c r="T520" s="93">
        <v>2564730</v>
      </c>
      <c r="U520" s="93">
        <v>0</v>
      </c>
      <c r="V520" s="93">
        <v>1774053</v>
      </c>
      <c r="W520" s="93">
        <v>790677</v>
      </c>
      <c r="X520" s="93">
        <v>1774053</v>
      </c>
      <c r="Y520" s="93">
        <v>1774053</v>
      </c>
      <c r="Z520" s="93">
        <v>1774053</v>
      </c>
      <c r="AA520" s="93">
        <v>1774053</v>
      </c>
    </row>
    <row r="521" spans="1:27" ht="15" customHeight="1" x14ac:dyDescent="0.25">
      <c r="A521" s="54" t="s">
        <v>236</v>
      </c>
      <c r="B521" s="55" t="s">
        <v>237</v>
      </c>
      <c r="C521" s="56" t="s">
        <v>183</v>
      </c>
      <c r="D521" s="54" t="s">
        <v>36</v>
      </c>
      <c r="E521" s="54" t="s">
        <v>484</v>
      </c>
      <c r="F521" s="54" t="s">
        <v>484</v>
      </c>
      <c r="G521" s="54" t="s">
        <v>552</v>
      </c>
      <c r="H521" s="54" t="s">
        <v>556</v>
      </c>
      <c r="I521" s="54"/>
      <c r="J521" s="54"/>
      <c r="K521" s="54"/>
      <c r="L521" s="54"/>
      <c r="M521" s="54" t="s">
        <v>37</v>
      </c>
      <c r="N521" s="94" t="s">
        <v>38</v>
      </c>
      <c r="O521" s="54" t="s">
        <v>39</v>
      </c>
      <c r="P521" s="55" t="s">
        <v>137</v>
      </c>
      <c r="Q521" s="93">
        <v>16936290</v>
      </c>
      <c r="R521" s="93">
        <v>0</v>
      </c>
      <c r="S521" s="93">
        <v>0</v>
      </c>
      <c r="T521" s="93">
        <v>16936290</v>
      </c>
      <c r="U521" s="93">
        <v>0</v>
      </c>
      <c r="V521" s="93">
        <v>14129802</v>
      </c>
      <c r="W521" s="93">
        <v>2806488</v>
      </c>
      <c r="X521" s="93">
        <v>14129802</v>
      </c>
      <c r="Y521" s="93">
        <v>14129802</v>
      </c>
      <c r="Z521" s="93">
        <v>14129802</v>
      </c>
      <c r="AA521" s="93">
        <v>14129802</v>
      </c>
    </row>
    <row r="522" spans="1:27" ht="15" customHeight="1" x14ac:dyDescent="0.25">
      <c r="A522" s="54" t="s">
        <v>236</v>
      </c>
      <c r="B522" s="55" t="s">
        <v>237</v>
      </c>
      <c r="C522" s="56" t="s">
        <v>184</v>
      </c>
      <c r="D522" s="54" t="s">
        <v>36</v>
      </c>
      <c r="E522" s="54" t="s">
        <v>484</v>
      </c>
      <c r="F522" s="54" t="s">
        <v>484</v>
      </c>
      <c r="G522" s="54" t="s">
        <v>552</v>
      </c>
      <c r="H522" s="54" t="s">
        <v>562</v>
      </c>
      <c r="I522" s="54"/>
      <c r="J522" s="54"/>
      <c r="K522" s="54"/>
      <c r="L522" s="54"/>
      <c r="M522" s="54" t="s">
        <v>37</v>
      </c>
      <c r="N522" s="94" t="s">
        <v>38</v>
      </c>
      <c r="O522" s="54" t="s">
        <v>39</v>
      </c>
      <c r="P522" s="55" t="s">
        <v>138</v>
      </c>
      <c r="Q522" s="93">
        <v>2664270</v>
      </c>
      <c r="R522" s="93">
        <v>0</v>
      </c>
      <c r="S522" s="93">
        <v>0</v>
      </c>
      <c r="T522" s="93">
        <v>2664270</v>
      </c>
      <c r="U522" s="93">
        <v>0</v>
      </c>
      <c r="V522" s="93">
        <v>0</v>
      </c>
      <c r="W522" s="93">
        <v>2664270</v>
      </c>
      <c r="X522" s="93">
        <v>0</v>
      </c>
      <c r="Y522" s="93">
        <v>0</v>
      </c>
      <c r="Z522" s="93">
        <v>0</v>
      </c>
      <c r="AA522" s="93">
        <v>0</v>
      </c>
    </row>
    <row r="523" spans="1:27" ht="15" customHeight="1" x14ac:dyDescent="0.25">
      <c r="A523" s="54" t="s">
        <v>236</v>
      </c>
      <c r="B523" s="55" t="s">
        <v>237</v>
      </c>
      <c r="C523" s="56" t="s">
        <v>187</v>
      </c>
      <c r="D523" s="54" t="s">
        <v>36</v>
      </c>
      <c r="E523" s="54" t="s">
        <v>42</v>
      </c>
      <c r="F523" s="54" t="s">
        <v>42</v>
      </c>
      <c r="G523" s="54" t="s">
        <v>42</v>
      </c>
      <c r="H523" s="54" t="s">
        <v>496</v>
      </c>
      <c r="I523" s="54" t="s">
        <v>558</v>
      </c>
      <c r="J523" s="54"/>
      <c r="K523" s="54"/>
      <c r="L523" s="54"/>
      <c r="M523" s="54" t="s">
        <v>37</v>
      </c>
      <c r="N523" s="94" t="s">
        <v>38</v>
      </c>
      <c r="O523" s="54" t="s">
        <v>39</v>
      </c>
      <c r="P523" s="55" t="s">
        <v>141</v>
      </c>
      <c r="Q523" s="93">
        <v>0</v>
      </c>
      <c r="R523" s="93">
        <v>78400</v>
      </c>
      <c r="S523" s="93">
        <v>0</v>
      </c>
      <c r="T523" s="93">
        <v>78400</v>
      </c>
      <c r="U523" s="93">
        <v>0</v>
      </c>
      <c r="V523" s="93">
        <v>78400</v>
      </c>
      <c r="W523" s="93">
        <v>0</v>
      </c>
      <c r="X523" s="93">
        <v>78400</v>
      </c>
      <c r="Y523" s="93">
        <v>78400</v>
      </c>
      <c r="Z523" s="93">
        <v>78400</v>
      </c>
      <c r="AA523" s="93">
        <v>78400</v>
      </c>
    </row>
    <row r="524" spans="1:27" ht="15" customHeight="1" x14ac:dyDescent="0.25">
      <c r="A524" s="54" t="s">
        <v>236</v>
      </c>
      <c r="B524" s="55" t="s">
        <v>237</v>
      </c>
      <c r="C524" s="56" t="s">
        <v>188</v>
      </c>
      <c r="D524" s="54" t="s">
        <v>36</v>
      </c>
      <c r="E524" s="54" t="s">
        <v>42</v>
      </c>
      <c r="F524" s="54" t="s">
        <v>42</v>
      </c>
      <c r="G524" s="54" t="s">
        <v>42</v>
      </c>
      <c r="H524" s="54" t="s">
        <v>496</v>
      </c>
      <c r="I524" s="54" t="s">
        <v>560</v>
      </c>
      <c r="J524" s="54"/>
      <c r="K524" s="54"/>
      <c r="L524" s="54"/>
      <c r="M524" s="54" t="s">
        <v>37</v>
      </c>
      <c r="N524" s="94" t="s">
        <v>38</v>
      </c>
      <c r="O524" s="54" t="s">
        <v>39</v>
      </c>
      <c r="P524" s="55" t="s">
        <v>142</v>
      </c>
      <c r="Q524" s="93">
        <v>22000000</v>
      </c>
      <c r="R524" s="93">
        <v>0</v>
      </c>
      <c r="S524" s="93">
        <v>0</v>
      </c>
      <c r="T524" s="93">
        <v>22000000</v>
      </c>
      <c r="U524" s="93">
        <v>0</v>
      </c>
      <c r="V524" s="93">
        <v>22000000</v>
      </c>
      <c r="W524" s="93">
        <v>0</v>
      </c>
      <c r="X524" s="93">
        <v>13240316</v>
      </c>
      <c r="Y524" s="93">
        <v>11733346</v>
      </c>
      <c r="Z524" s="93">
        <v>11733346</v>
      </c>
      <c r="AA524" s="93">
        <v>11733346</v>
      </c>
    </row>
    <row r="525" spans="1:27" ht="15" customHeight="1" x14ac:dyDescent="0.25">
      <c r="A525" s="54" t="s">
        <v>236</v>
      </c>
      <c r="B525" s="55" t="s">
        <v>237</v>
      </c>
      <c r="C525" s="56" t="s">
        <v>189</v>
      </c>
      <c r="D525" s="54" t="s">
        <v>36</v>
      </c>
      <c r="E525" s="54" t="s">
        <v>42</v>
      </c>
      <c r="F525" s="54" t="s">
        <v>42</v>
      </c>
      <c r="G525" s="54" t="s">
        <v>42</v>
      </c>
      <c r="H525" s="54" t="s">
        <v>506</v>
      </c>
      <c r="I525" s="54" t="s">
        <v>555</v>
      </c>
      <c r="J525" s="54"/>
      <c r="K525" s="54"/>
      <c r="L525" s="54"/>
      <c r="M525" s="54" t="s">
        <v>37</v>
      </c>
      <c r="N525" s="94" t="s">
        <v>38</v>
      </c>
      <c r="O525" s="54" t="s">
        <v>39</v>
      </c>
      <c r="P525" s="55" t="s">
        <v>143</v>
      </c>
      <c r="Q525" s="93">
        <v>50078400</v>
      </c>
      <c r="R525" s="93">
        <v>0</v>
      </c>
      <c r="S525" s="93">
        <v>50078400</v>
      </c>
      <c r="T525" s="93">
        <v>0</v>
      </c>
      <c r="U525" s="93">
        <v>0</v>
      </c>
      <c r="V525" s="93">
        <v>0</v>
      </c>
      <c r="W525" s="93">
        <v>0</v>
      </c>
      <c r="X525" s="93">
        <v>0</v>
      </c>
      <c r="Y525" s="93">
        <v>0</v>
      </c>
      <c r="Z525" s="93">
        <v>0</v>
      </c>
      <c r="AA525" s="93">
        <v>0</v>
      </c>
    </row>
    <row r="526" spans="1:27" ht="15" customHeight="1" x14ac:dyDescent="0.25">
      <c r="A526" s="54" t="s">
        <v>236</v>
      </c>
      <c r="B526" s="55" t="s">
        <v>237</v>
      </c>
      <c r="C526" s="56" t="s">
        <v>101</v>
      </c>
      <c r="D526" s="54" t="s">
        <v>36</v>
      </c>
      <c r="E526" s="54" t="s">
        <v>42</v>
      </c>
      <c r="F526" s="54" t="s">
        <v>42</v>
      </c>
      <c r="G526" s="54" t="s">
        <v>42</v>
      </c>
      <c r="H526" s="54" t="s">
        <v>506</v>
      </c>
      <c r="I526" s="54" t="s">
        <v>556</v>
      </c>
      <c r="J526" s="54"/>
      <c r="K526" s="54"/>
      <c r="L526" s="54"/>
      <c r="M526" s="54" t="s">
        <v>37</v>
      </c>
      <c r="N526" s="94" t="s">
        <v>38</v>
      </c>
      <c r="O526" s="54" t="s">
        <v>39</v>
      </c>
      <c r="P526" s="55" t="s">
        <v>144</v>
      </c>
      <c r="Q526" s="93">
        <v>50078400</v>
      </c>
      <c r="R526" s="93">
        <v>0</v>
      </c>
      <c r="S526" s="93">
        <v>0</v>
      </c>
      <c r="T526" s="93">
        <v>50078400</v>
      </c>
      <c r="U526" s="93">
        <v>0</v>
      </c>
      <c r="V526" s="93">
        <v>50078400</v>
      </c>
      <c r="W526" s="93">
        <v>0</v>
      </c>
      <c r="X526" s="93">
        <v>47105500</v>
      </c>
      <c r="Y526" s="93">
        <v>23552700</v>
      </c>
      <c r="Z526" s="93">
        <v>23552700</v>
      </c>
      <c r="AA526" s="93">
        <v>23552700</v>
      </c>
    </row>
    <row r="527" spans="1:27" ht="15" customHeight="1" x14ac:dyDescent="0.25">
      <c r="A527" s="54" t="s">
        <v>236</v>
      </c>
      <c r="B527" s="55" t="s">
        <v>237</v>
      </c>
      <c r="C527" s="56" t="s">
        <v>101</v>
      </c>
      <c r="D527" s="54" t="s">
        <v>36</v>
      </c>
      <c r="E527" s="54" t="s">
        <v>42</v>
      </c>
      <c r="F527" s="54" t="s">
        <v>42</v>
      </c>
      <c r="G527" s="54" t="s">
        <v>42</v>
      </c>
      <c r="H527" s="54" t="s">
        <v>506</v>
      </c>
      <c r="I527" s="54" t="s">
        <v>556</v>
      </c>
      <c r="J527" s="54"/>
      <c r="K527" s="54"/>
      <c r="L527" s="54"/>
      <c r="M527" s="54" t="s">
        <v>48</v>
      </c>
      <c r="N527" s="94" t="s">
        <v>49</v>
      </c>
      <c r="O527" s="54" t="s">
        <v>39</v>
      </c>
      <c r="P527" s="55" t="s">
        <v>144</v>
      </c>
      <c r="Q527" s="93">
        <v>0</v>
      </c>
      <c r="R527" s="93">
        <v>51646570</v>
      </c>
      <c r="S527" s="93">
        <v>0</v>
      </c>
      <c r="T527" s="93">
        <v>51646570</v>
      </c>
      <c r="U527" s="93">
        <v>0</v>
      </c>
      <c r="V527" s="93">
        <v>51646570</v>
      </c>
      <c r="W527" s="93">
        <v>0</v>
      </c>
      <c r="X527" s="93">
        <v>50097173</v>
      </c>
      <c r="Y527" s="93">
        <v>20658628</v>
      </c>
      <c r="Z527" s="93">
        <v>20658628</v>
      </c>
      <c r="AA527" s="93">
        <v>20658628</v>
      </c>
    </row>
    <row r="528" spans="1:27" ht="15" customHeight="1" x14ac:dyDescent="0.25">
      <c r="A528" s="54" t="s">
        <v>236</v>
      </c>
      <c r="B528" s="55" t="s">
        <v>237</v>
      </c>
      <c r="C528" s="56" t="s">
        <v>191</v>
      </c>
      <c r="D528" s="54" t="s">
        <v>36</v>
      </c>
      <c r="E528" s="54" t="s">
        <v>42</v>
      </c>
      <c r="F528" s="54" t="s">
        <v>42</v>
      </c>
      <c r="G528" s="54" t="s">
        <v>42</v>
      </c>
      <c r="H528" s="54" t="s">
        <v>491</v>
      </c>
      <c r="I528" s="54" t="s">
        <v>558</v>
      </c>
      <c r="J528" s="54"/>
      <c r="K528" s="54"/>
      <c r="L528" s="54"/>
      <c r="M528" s="54" t="s">
        <v>37</v>
      </c>
      <c r="N528" s="94" t="s">
        <v>38</v>
      </c>
      <c r="O528" s="54" t="s">
        <v>39</v>
      </c>
      <c r="P528" s="55" t="s">
        <v>146</v>
      </c>
      <c r="Q528" s="93">
        <v>4000000</v>
      </c>
      <c r="R528" s="93">
        <v>0</v>
      </c>
      <c r="S528" s="93">
        <v>0</v>
      </c>
      <c r="T528" s="93">
        <v>4000000</v>
      </c>
      <c r="U528" s="93">
        <v>0</v>
      </c>
      <c r="V528" s="93">
        <v>4000000</v>
      </c>
      <c r="W528" s="93">
        <v>0</v>
      </c>
      <c r="X528" s="93">
        <v>2390122</v>
      </c>
      <c r="Y528" s="93">
        <v>2351684</v>
      </c>
      <c r="Z528" s="93">
        <v>2351684</v>
      </c>
      <c r="AA528" s="93">
        <v>2351684</v>
      </c>
    </row>
    <row r="529" spans="1:27" ht="15" customHeight="1" x14ac:dyDescent="0.25">
      <c r="A529" s="54" t="s">
        <v>236</v>
      </c>
      <c r="B529" s="55" t="s">
        <v>237</v>
      </c>
      <c r="C529" s="56" t="s">
        <v>192</v>
      </c>
      <c r="D529" s="54" t="s">
        <v>36</v>
      </c>
      <c r="E529" s="54" t="s">
        <v>42</v>
      </c>
      <c r="F529" s="54" t="s">
        <v>42</v>
      </c>
      <c r="G529" s="54" t="s">
        <v>42</v>
      </c>
      <c r="H529" s="54" t="s">
        <v>560</v>
      </c>
      <c r="I529" s="54" t="s">
        <v>558</v>
      </c>
      <c r="J529" s="54"/>
      <c r="K529" s="54"/>
      <c r="L529" s="54"/>
      <c r="M529" s="54" t="s">
        <v>37</v>
      </c>
      <c r="N529" s="94" t="s">
        <v>38</v>
      </c>
      <c r="O529" s="54" t="s">
        <v>39</v>
      </c>
      <c r="P529" s="55" t="s">
        <v>147</v>
      </c>
      <c r="Q529" s="93">
        <v>1800000</v>
      </c>
      <c r="R529" s="93">
        <v>0</v>
      </c>
      <c r="S529" s="93">
        <v>0</v>
      </c>
      <c r="T529" s="93">
        <v>1800000</v>
      </c>
      <c r="U529" s="93">
        <v>0</v>
      </c>
      <c r="V529" s="93">
        <v>1800000</v>
      </c>
      <c r="W529" s="93">
        <v>0</v>
      </c>
      <c r="X529" s="93">
        <v>773224</v>
      </c>
      <c r="Y529" s="93">
        <v>705626</v>
      </c>
      <c r="Z529" s="93">
        <v>705626</v>
      </c>
      <c r="AA529" s="93">
        <v>705626</v>
      </c>
    </row>
    <row r="530" spans="1:27" ht="15" customHeight="1" x14ac:dyDescent="0.25">
      <c r="A530" s="54" t="s">
        <v>236</v>
      </c>
      <c r="B530" s="55" t="s">
        <v>237</v>
      </c>
      <c r="C530" s="56" t="s">
        <v>193</v>
      </c>
      <c r="D530" s="54" t="s">
        <v>36</v>
      </c>
      <c r="E530" s="54" t="s">
        <v>42</v>
      </c>
      <c r="F530" s="54" t="s">
        <v>42</v>
      </c>
      <c r="G530" s="54" t="s">
        <v>42</v>
      </c>
      <c r="H530" s="54" t="s">
        <v>561</v>
      </c>
      <c r="I530" s="54"/>
      <c r="J530" s="54"/>
      <c r="K530" s="54"/>
      <c r="L530" s="54"/>
      <c r="M530" s="54" t="s">
        <v>37</v>
      </c>
      <c r="N530" s="94" t="s">
        <v>38</v>
      </c>
      <c r="O530" s="54" t="s">
        <v>39</v>
      </c>
      <c r="P530" s="55" t="s">
        <v>148</v>
      </c>
      <c r="Q530" s="93">
        <v>0</v>
      </c>
      <c r="R530" s="93">
        <v>258320</v>
      </c>
      <c r="S530" s="93">
        <v>0</v>
      </c>
      <c r="T530" s="93">
        <v>258320</v>
      </c>
      <c r="U530" s="93">
        <v>0</v>
      </c>
      <c r="V530" s="93">
        <v>258320</v>
      </c>
      <c r="W530" s="93">
        <v>0</v>
      </c>
      <c r="X530" s="93">
        <v>258320</v>
      </c>
      <c r="Y530" s="93">
        <v>258320</v>
      </c>
      <c r="Z530" s="93">
        <v>258320</v>
      </c>
      <c r="AA530" s="93">
        <v>258320</v>
      </c>
    </row>
    <row r="531" spans="1:27" ht="15" customHeight="1" x14ac:dyDescent="0.25">
      <c r="A531" s="54" t="s">
        <v>236</v>
      </c>
      <c r="B531" s="55" t="s">
        <v>237</v>
      </c>
      <c r="C531" s="56" t="s">
        <v>194</v>
      </c>
      <c r="D531" s="54" t="s">
        <v>36</v>
      </c>
      <c r="E531" s="54" t="s">
        <v>552</v>
      </c>
      <c r="F531" s="54" t="s">
        <v>553</v>
      </c>
      <c r="G531" s="54" t="s">
        <v>42</v>
      </c>
      <c r="H531" s="54" t="s">
        <v>554</v>
      </c>
      <c r="I531" s="54" t="s">
        <v>555</v>
      </c>
      <c r="J531" s="54"/>
      <c r="K531" s="54"/>
      <c r="L531" s="54"/>
      <c r="M531" s="54" t="s">
        <v>37</v>
      </c>
      <c r="N531" s="94" t="s">
        <v>38</v>
      </c>
      <c r="O531" s="54" t="s">
        <v>39</v>
      </c>
      <c r="P531" s="55" t="s">
        <v>149</v>
      </c>
      <c r="Q531" s="93">
        <v>0</v>
      </c>
      <c r="R531" s="93">
        <v>39061</v>
      </c>
      <c r="S531" s="93">
        <v>0</v>
      </c>
      <c r="T531" s="93">
        <v>39061</v>
      </c>
      <c r="U531" s="93">
        <v>0</v>
      </c>
      <c r="V531" s="93">
        <v>39061</v>
      </c>
      <c r="W531" s="93">
        <v>0</v>
      </c>
      <c r="X531" s="93">
        <v>39061</v>
      </c>
      <c r="Y531" s="93">
        <v>39061</v>
      </c>
      <c r="Z531" s="93">
        <v>39061</v>
      </c>
      <c r="AA531" s="93">
        <v>39061</v>
      </c>
    </row>
    <row r="532" spans="1:27" ht="15" customHeight="1" x14ac:dyDescent="0.25">
      <c r="A532" s="54" t="s">
        <v>236</v>
      </c>
      <c r="B532" s="55" t="s">
        <v>237</v>
      </c>
      <c r="C532" s="56" t="s">
        <v>196</v>
      </c>
      <c r="D532" s="54" t="s">
        <v>36</v>
      </c>
      <c r="E532" s="54" t="s">
        <v>557</v>
      </c>
      <c r="F532" s="54" t="s">
        <v>484</v>
      </c>
      <c r="G532" s="54" t="s">
        <v>42</v>
      </c>
      <c r="H532" s="54" t="s">
        <v>555</v>
      </c>
      <c r="I532" s="54"/>
      <c r="J532" s="54"/>
      <c r="K532" s="54"/>
      <c r="L532" s="54"/>
      <c r="M532" s="54" t="s">
        <v>37</v>
      </c>
      <c r="N532" s="94" t="s">
        <v>38</v>
      </c>
      <c r="O532" s="54" t="s">
        <v>39</v>
      </c>
      <c r="P532" s="55" t="s">
        <v>151</v>
      </c>
      <c r="Q532" s="93">
        <v>0</v>
      </c>
      <c r="R532" s="93">
        <v>16730044</v>
      </c>
      <c r="S532" s="93">
        <v>0</v>
      </c>
      <c r="T532" s="93">
        <v>16730044</v>
      </c>
      <c r="U532" s="93">
        <v>0</v>
      </c>
      <c r="V532" s="93">
        <v>16730044</v>
      </c>
      <c r="W532" s="93">
        <v>0</v>
      </c>
      <c r="X532" s="93">
        <v>16730044</v>
      </c>
      <c r="Y532" s="93">
        <v>16730044</v>
      </c>
      <c r="Z532" s="93">
        <v>16730044</v>
      </c>
      <c r="AA532" s="93">
        <v>16730044</v>
      </c>
    </row>
    <row r="533" spans="1:27" ht="15" customHeight="1" x14ac:dyDescent="0.25">
      <c r="A533" s="54" t="s">
        <v>236</v>
      </c>
      <c r="B533" s="55" t="s">
        <v>237</v>
      </c>
      <c r="C533" s="56" t="s">
        <v>197</v>
      </c>
      <c r="D533" s="54" t="s">
        <v>36</v>
      </c>
      <c r="E533" s="54" t="s">
        <v>557</v>
      </c>
      <c r="F533" s="54" t="s">
        <v>484</v>
      </c>
      <c r="G533" s="54" t="s">
        <v>42</v>
      </c>
      <c r="H533" s="54" t="s">
        <v>485</v>
      </c>
      <c r="I533" s="54"/>
      <c r="J533" s="54"/>
      <c r="K533" s="54"/>
      <c r="L533" s="54"/>
      <c r="M533" s="54" t="s">
        <v>48</v>
      </c>
      <c r="N533" s="94" t="s">
        <v>49</v>
      </c>
      <c r="O533" s="54" t="s">
        <v>39</v>
      </c>
      <c r="P533" s="55" t="s">
        <v>152</v>
      </c>
      <c r="Q533" s="93">
        <v>0</v>
      </c>
      <c r="R533" s="93">
        <v>19817158</v>
      </c>
      <c r="S533" s="93">
        <v>0</v>
      </c>
      <c r="T533" s="93">
        <v>19817158</v>
      </c>
      <c r="U533" s="93">
        <v>0</v>
      </c>
      <c r="V533" s="93">
        <v>19790502.629999999</v>
      </c>
      <c r="W533" s="93">
        <v>26655.37</v>
      </c>
      <c r="X533" s="93">
        <v>19790502.629999999</v>
      </c>
      <c r="Y533" s="93">
        <v>19790502.629999999</v>
      </c>
      <c r="Z533" s="93">
        <v>19790502.629999999</v>
      </c>
      <c r="AA533" s="93">
        <v>19790502.629999999</v>
      </c>
    </row>
    <row r="534" spans="1:27" ht="15" customHeight="1" x14ac:dyDescent="0.25">
      <c r="A534" s="54" t="s">
        <v>236</v>
      </c>
      <c r="B534" s="55" t="s">
        <v>237</v>
      </c>
      <c r="C534" s="56" t="s">
        <v>199</v>
      </c>
      <c r="D534" s="54" t="s">
        <v>61</v>
      </c>
      <c r="E534" s="54" t="s">
        <v>74</v>
      </c>
      <c r="F534" s="54" t="s">
        <v>63</v>
      </c>
      <c r="G534" s="54" t="s">
        <v>71</v>
      </c>
      <c r="H534" s="54" t="s">
        <v>153</v>
      </c>
      <c r="I534" s="54" t="s">
        <v>156</v>
      </c>
      <c r="J534" s="54" t="s">
        <v>42</v>
      </c>
      <c r="K534" s="54"/>
      <c r="L534" s="54"/>
      <c r="M534" s="54" t="s">
        <v>37</v>
      </c>
      <c r="N534" s="94" t="s">
        <v>38</v>
      </c>
      <c r="O534" s="54" t="s">
        <v>39</v>
      </c>
      <c r="P534" s="55" t="s">
        <v>157</v>
      </c>
      <c r="Q534" s="93">
        <v>0</v>
      </c>
      <c r="R534" s="93">
        <v>78847200</v>
      </c>
      <c r="S534" s="93">
        <v>0</v>
      </c>
      <c r="T534" s="93">
        <v>78847200</v>
      </c>
      <c r="U534" s="93">
        <v>0</v>
      </c>
      <c r="V534" s="93">
        <v>78825034</v>
      </c>
      <c r="W534" s="93">
        <v>22166</v>
      </c>
      <c r="X534" s="93">
        <v>78825034</v>
      </c>
      <c r="Y534" s="93">
        <v>23438522</v>
      </c>
      <c r="Z534" s="93">
        <v>23438522</v>
      </c>
      <c r="AA534" s="93">
        <v>23438522</v>
      </c>
    </row>
    <row r="535" spans="1:27" ht="15" customHeight="1" x14ac:dyDescent="0.25">
      <c r="A535" s="54" t="s">
        <v>236</v>
      </c>
      <c r="B535" s="55" t="s">
        <v>237</v>
      </c>
      <c r="C535" s="56" t="s">
        <v>199</v>
      </c>
      <c r="D535" s="54" t="s">
        <v>61</v>
      </c>
      <c r="E535" s="54" t="s">
        <v>74</v>
      </c>
      <c r="F535" s="54" t="s">
        <v>63</v>
      </c>
      <c r="G535" s="54" t="s">
        <v>71</v>
      </c>
      <c r="H535" s="54" t="s">
        <v>153</v>
      </c>
      <c r="I535" s="54" t="s">
        <v>156</v>
      </c>
      <c r="J535" s="54" t="s">
        <v>42</v>
      </c>
      <c r="K535" s="54"/>
      <c r="L535" s="54"/>
      <c r="M535" s="54" t="s">
        <v>37</v>
      </c>
      <c r="N535" s="94" t="s">
        <v>76</v>
      </c>
      <c r="O535" s="54" t="s">
        <v>39</v>
      </c>
      <c r="P535" s="55" t="s">
        <v>157</v>
      </c>
      <c r="Q535" s="93">
        <v>0</v>
      </c>
      <c r="R535" s="93">
        <v>39339428</v>
      </c>
      <c r="S535" s="93">
        <v>0</v>
      </c>
      <c r="T535" s="93">
        <v>39339428</v>
      </c>
      <c r="U535" s="93">
        <v>0</v>
      </c>
      <c r="V535" s="93">
        <v>39339428</v>
      </c>
      <c r="W535" s="93">
        <v>0</v>
      </c>
      <c r="X535" s="93">
        <v>19537082</v>
      </c>
      <c r="Y535" s="93">
        <v>7975238</v>
      </c>
      <c r="Z535" s="93">
        <v>7975238</v>
      </c>
      <c r="AA535" s="93">
        <v>7975238</v>
      </c>
    </row>
    <row r="536" spans="1:27" ht="15" customHeight="1" x14ac:dyDescent="0.25">
      <c r="A536" s="54" t="s">
        <v>236</v>
      </c>
      <c r="B536" s="55" t="s">
        <v>237</v>
      </c>
      <c r="C536" s="56" t="s">
        <v>199</v>
      </c>
      <c r="D536" s="54" t="s">
        <v>61</v>
      </c>
      <c r="E536" s="54" t="s">
        <v>74</v>
      </c>
      <c r="F536" s="54" t="s">
        <v>63</v>
      </c>
      <c r="G536" s="54" t="s">
        <v>71</v>
      </c>
      <c r="H536" s="54" t="s">
        <v>153</v>
      </c>
      <c r="I536" s="54" t="s">
        <v>156</v>
      </c>
      <c r="J536" s="54" t="s">
        <v>42</v>
      </c>
      <c r="K536" s="54"/>
      <c r="L536" s="54"/>
      <c r="M536" s="54" t="s">
        <v>48</v>
      </c>
      <c r="N536" s="94" t="s">
        <v>49</v>
      </c>
      <c r="O536" s="54" t="s">
        <v>39</v>
      </c>
      <c r="P536" s="55" t="s">
        <v>157</v>
      </c>
      <c r="Q536" s="93">
        <v>0</v>
      </c>
      <c r="R536" s="93">
        <v>907592109</v>
      </c>
      <c r="S536" s="93">
        <v>0</v>
      </c>
      <c r="T536" s="93">
        <v>907592109</v>
      </c>
      <c r="U536" s="93">
        <v>0</v>
      </c>
      <c r="V536" s="93">
        <v>907592109</v>
      </c>
      <c r="W536" s="93">
        <v>0</v>
      </c>
      <c r="X536" s="93">
        <v>468574375</v>
      </c>
      <c r="Y536" s="93">
        <v>8452399</v>
      </c>
      <c r="Z536" s="93">
        <v>8452399</v>
      </c>
      <c r="AA536" s="93">
        <v>8452399</v>
      </c>
    </row>
    <row r="537" spans="1:27" ht="15" customHeight="1" x14ac:dyDescent="0.25">
      <c r="A537" s="54" t="s">
        <v>236</v>
      </c>
      <c r="B537" s="55" t="s">
        <v>237</v>
      </c>
      <c r="C537" s="56" t="s">
        <v>200</v>
      </c>
      <c r="D537" s="54" t="s">
        <v>61</v>
      </c>
      <c r="E537" s="54" t="s">
        <v>74</v>
      </c>
      <c r="F537" s="54" t="s">
        <v>63</v>
      </c>
      <c r="G537" s="54" t="s">
        <v>71</v>
      </c>
      <c r="H537" s="54" t="s">
        <v>153</v>
      </c>
      <c r="I537" s="54" t="s">
        <v>158</v>
      </c>
      <c r="J537" s="54" t="s">
        <v>42</v>
      </c>
      <c r="K537" s="54"/>
      <c r="L537" s="54"/>
      <c r="M537" s="54" t="s">
        <v>48</v>
      </c>
      <c r="N537" s="94" t="s">
        <v>49</v>
      </c>
      <c r="O537" s="54" t="s">
        <v>39</v>
      </c>
      <c r="P537" s="55" t="s">
        <v>159</v>
      </c>
      <c r="Q537" s="93">
        <v>0</v>
      </c>
      <c r="R537" s="93">
        <v>17000000</v>
      </c>
      <c r="S537" s="93">
        <v>0</v>
      </c>
      <c r="T537" s="93">
        <v>17000000</v>
      </c>
      <c r="U537" s="93">
        <v>0</v>
      </c>
      <c r="V537" s="93">
        <v>17000000</v>
      </c>
      <c r="W537" s="93">
        <v>0</v>
      </c>
      <c r="X537" s="93">
        <v>0</v>
      </c>
      <c r="Y537" s="93">
        <v>0</v>
      </c>
      <c r="Z537" s="93">
        <v>0</v>
      </c>
      <c r="AA537" s="93">
        <v>0</v>
      </c>
    </row>
    <row r="538" spans="1:27" ht="15" customHeight="1" x14ac:dyDescent="0.25">
      <c r="A538" s="54" t="s">
        <v>236</v>
      </c>
      <c r="B538" s="55" t="s">
        <v>237</v>
      </c>
      <c r="C538" s="56" t="s">
        <v>201</v>
      </c>
      <c r="D538" s="54" t="s">
        <v>61</v>
      </c>
      <c r="E538" s="54" t="s">
        <v>82</v>
      </c>
      <c r="F538" s="54" t="s">
        <v>63</v>
      </c>
      <c r="G538" s="54" t="s">
        <v>83</v>
      </c>
      <c r="H538" s="54" t="s">
        <v>153</v>
      </c>
      <c r="I538" s="54" t="s">
        <v>160</v>
      </c>
      <c r="J538" s="54" t="s">
        <v>42</v>
      </c>
      <c r="K538" s="54"/>
      <c r="L538" s="54"/>
      <c r="M538" s="54" t="s">
        <v>48</v>
      </c>
      <c r="N538" s="94" t="s">
        <v>49</v>
      </c>
      <c r="O538" s="54" t="s">
        <v>39</v>
      </c>
      <c r="P538" s="55" t="s">
        <v>161</v>
      </c>
      <c r="Q538" s="93">
        <v>0</v>
      </c>
      <c r="R538" s="93">
        <v>24269760</v>
      </c>
      <c r="S538" s="93">
        <v>0</v>
      </c>
      <c r="T538" s="93">
        <v>24269760</v>
      </c>
      <c r="U538" s="93">
        <v>0</v>
      </c>
      <c r="V538" s="93">
        <v>24269760</v>
      </c>
      <c r="W538" s="93">
        <v>0</v>
      </c>
      <c r="X538" s="93">
        <v>0</v>
      </c>
      <c r="Y538" s="93">
        <v>0</v>
      </c>
      <c r="Z538" s="93">
        <v>0</v>
      </c>
      <c r="AA538" s="93">
        <v>0</v>
      </c>
    </row>
    <row r="539" spans="1:27" ht="15" customHeight="1" x14ac:dyDescent="0.25">
      <c r="A539" s="54" t="s">
        <v>238</v>
      </c>
      <c r="B539" s="55" t="s">
        <v>239</v>
      </c>
      <c r="C539" s="56" t="s">
        <v>166</v>
      </c>
      <c r="D539" s="54" t="s">
        <v>36</v>
      </c>
      <c r="E539" s="54" t="s">
        <v>484</v>
      </c>
      <c r="F539" s="54" t="s">
        <v>484</v>
      </c>
      <c r="G539" s="54" t="s">
        <v>484</v>
      </c>
      <c r="H539" s="54" t="s">
        <v>555</v>
      </c>
      <c r="I539" s="54" t="s">
        <v>555</v>
      </c>
      <c r="J539" s="54"/>
      <c r="K539" s="54"/>
      <c r="L539" s="54"/>
      <c r="M539" s="54" t="s">
        <v>37</v>
      </c>
      <c r="N539" s="94" t="s">
        <v>38</v>
      </c>
      <c r="O539" s="54" t="s">
        <v>39</v>
      </c>
      <c r="P539" s="55" t="s">
        <v>120</v>
      </c>
      <c r="Q539" s="93">
        <v>832799000</v>
      </c>
      <c r="R539" s="93">
        <v>0</v>
      </c>
      <c r="S539" s="93">
        <v>0</v>
      </c>
      <c r="T539" s="93">
        <v>832799000</v>
      </c>
      <c r="U539" s="93">
        <v>0</v>
      </c>
      <c r="V539" s="93">
        <v>415910656</v>
      </c>
      <c r="W539" s="93">
        <v>416888344</v>
      </c>
      <c r="X539" s="93">
        <v>415910656</v>
      </c>
      <c r="Y539" s="93">
        <v>415910656</v>
      </c>
      <c r="Z539" s="93">
        <v>415910656</v>
      </c>
      <c r="AA539" s="93">
        <v>415910656</v>
      </c>
    </row>
    <row r="540" spans="1:27" ht="15" customHeight="1" x14ac:dyDescent="0.25">
      <c r="A540" s="54" t="s">
        <v>238</v>
      </c>
      <c r="B540" s="55" t="s">
        <v>239</v>
      </c>
      <c r="C540" s="56" t="s">
        <v>168</v>
      </c>
      <c r="D540" s="54" t="s">
        <v>36</v>
      </c>
      <c r="E540" s="54" t="s">
        <v>484</v>
      </c>
      <c r="F540" s="54" t="s">
        <v>484</v>
      </c>
      <c r="G540" s="54" t="s">
        <v>484</v>
      </c>
      <c r="H540" s="54" t="s">
        <v>555</v>
      </c>
      <c r="I540" s="54" t="s">
        <v>558</v>
      </c>
      <c r="J540" s="54"/>
      <c r="K540" s="54"/>
      <c r="L540" s="54"/>
      <c r="M540" s="54" t="s">
        <v>37</v>
      </c>
      <c r="N540" s="94" t="s">
        <v>38</v>
      </c>
      <c r="O540" s="54" t="s">
        <v>39</v>
      </c>
      <c r="P540" s="55" t="s">
        <v>122</v>
      </c>
      <c r="Q540" s="93">
        <v>21425000</v>
      </c>
      <c r="R540" s="93">
        <v>0</v>
      </c>
      <c r="S540" s="93">
        <v>0</v>
      </c>
      <c r="T540" s="93">
        <v>21425000</v>
      </c>
      <c r="U540" s="93">
        <v>0</v>
      </c>
      <c r="V540" s="93">
        <v>10992257</v>
      </c>
      <c r="W540" s="93">
        <v>10432743</v>
      </c>
      <c r="X540" s="93">
        <v>10992257</v>
      </c>
      <c r="Y540" s="93">
        <v>10992257</v>
      </c>
      <c r="Z540" s="93">
        <v>10992257</v>
      </c>
      <c r="AA540" s="93">
        <v>10992257</v>
      </c>
    </row>
    <row r="541" spans="1:27" ht="15" customHeight="1" x14ac:dyDescent="0.25">
      <c r="A541" s="54" t="s">
        <v>238</v>
      </c>
      <c r="B541" s="55" t="s">
        <v>239</v>
      </c>
      <c r="C541" s="56" t="s">
        <v>169</v>
      </c>
      <c r="D541" s="54" t="s">
        <v>36</v>
      </c>
      <c r="E541" s="54" t="s">
        <v>484</v>
      </c>
      <c r="F541" s="54" t="s">
        <v>484</v>
      </c>
      <c r="G541" s="54" t="s">
        <v>484</v>
      </c>
      <c r="H541" s="54" t="s">
        <v>555</v>
      </c>
      <c r="I541" s="54" t="s">
        <v>559</v>
      </c>
      <c r="J541" s="54"/>
      <c r="K541" s="54"/>
      <c r="L541" s="54"/>
      <c r="M541" s="54" t="s">
        <v>37</v>
      </c>
      <c r="N541" s="94" t="s">
        <v>38</v>
      </c>
      <c r="O541" s="54" t="s">
        <v>39</v>
      </c>
      <c r="P541" s="55" t="s">
        <v>123</v>
      </c>
      <c r="Q541" s="93">
        <v>28825000</v>
      </c>
      <c r="R541" s="93">
        <v>0</v>
      </c>
      <c r="S541" s="93">
        <v>0</v>
      </c>
      <c r="T541" s="93">
        <v>28825000</v>
      </c>
      <c r="U541" s="93">
        <v>0</v>
      </c>
      <c r="V541" s="93">
        <v>15394658</v>
      </c>
      <c r="W541" s="93">
        <v>13430342</v>
      </c>
      <c r="X541" s="93">
        <v>15394658</v>
      </c>
      <c r="Y541" s="93">
        <v>15394658</v>
      </c>
      <c r="Z541" s="93">
        <v>15394658</v>
      </c>
      <c r="AA541" s="93">
        <v>15394658</v>
      </c>
    </row>
    <row r="542" spans="1:27" ht="15" customHeight="1" x14ac:dyDescent="0.25">
      <c r="A542" s="54" t="s">
        <v>238</v>
      </c>
      <c r="B542" s="55" t="s">
        <v>239</v>
      </c>
      <c r="C542" s="56" t="s">
        <v>170</v>
      </c>
      <c r="D542" s="54" t="s">
        <v>36</v>
      </c>
      <c r="E542" s="54" t="s">
        <v>484</v>
      </c>
      <c r="F542" s="54" t="s">
        <v>484</v>
      </c>
      <c r="G542" s="54" t="s">
        <v>484</v>
      </c>
      <c r="H542" s="54" t="s">
        <v>555</v>
      </c>
      <c r="I542" s="54" t="s">
        <v>496</v>
      </c>
      <c r="J542" s="54"/>
      <c r="K542" s="54"/>
      <c r="L542" s="54"/>
      <c r="M542" s="54" t="s">
        <v>37</v>
      </c>
      <c r="N542" s="94" t="s">
        <v>38</v>
      </c>
      <c r="O542" s="54" t="s">
        <v>39</v>
      </c>
      <c r="P542" s="55" t="s">
        <v>124</v>
      </c>
      <c r="Q542" s="93">
        <v>81678000</v>
      </c>
      <c r="R542" s="93">
        <v>4000000</v>
      </c>
      <c r="S542" s="93">
        <v>0</v>
      </c>
      <c r="T542" s="93">
        <v>85678000</v>
      </c>
      <c r="U542" s="93">
        <v>0</v>
      </c>
      <c r="V542" s="93">
        <v>85222850</v>
      </c>
      <c r="W542" s="93">
        <v>455150</v>
      </c>
      <c r="X542" s="93">
        <v>85222850</v>
      </c>
      <c r="Y542" s="93">
        <v>85222850</v>
      </c>
      <c r="Z542" s="93">
        <v>85222850</v>
      </c>
      <c r="AA542" s="93">
        <v>85222850</v>
      </c>
    </row>
    <row r="543" spans="1:27" ht="15" customHeight="1" x14ac:dyDescent="0.25">
      <c r="A543" s="54" t="s">
        <v>238</v>
      </c>
      <c r="B543" s="55" t="s">
        <v>239</v>
      </c>
      <c r="C543" s="56" t="s">
        <v>171</v>
      </c>
      <c r="D543" s="54" t="s">
        <v>36</v>
      </c>
      <c r="E543" s="54" t="s">
        <v>484</v>
      </c>
      <c r="F543" s="54" t="s">
        <v>484</v>
      </c>
      <c r="G543" s="54" t="s">
        <v>484</v>
      </c>
      <c r="H543" s="54" t="s">
        <v>555</v>
      </c>
      <c r="I543" s="54" t="s">
        <v>506</v>
      </c>
      <c r="J543" s="54"/>
      <c r="K543" s="54"/>
      <c r="L543" s="54"/>
      <c r="M543" s="54" t="s">
        <v>37</v>
      </c>
      <c r="N543" s="94" t="s">
        <v>38</v>
      </c>
      <c r="O543" s="54" t="s">
        <v>39</v>
      </c>
      <c r="P543" s="55" t="s">
        <v>125</v>
      </c>
      <c r="Q543" s="93">
        <v>32714000</v>
      </c>
      <c r="R543" s="93">
        <v>0</v>
      </c>
      <c r="S543" s="93">
        <v>0</v>
      </c>
      <c r="T543" s="93">
        <v>32714000</v>
      </c>
      <c r="U543" s="93">
        <v>0</v>
      </c>
      <c r="V543" s="93">
        <v>14982116</v>
      </c>
      <c r="W543" s="93">
        <v>17731884</v>
      </c>
      <c r="X543" s="93">
        <v>14982116</v>
      </c>
      <c r="Y543" s="93">
        <v>14982116</v>
      </c>
      <c r="Z543" s="93">
        <v>14982116</v>
      </c>
      <c r="AA543" s="93">
        <v>14982116</v>
      </c>
    </row>
    <row r="544" spans="1:27" ht="15" customHeight="1" x14ac:dyDescent="0.25">
      <c r="A544" s="54" t="s">
        <v>238</v>
      </c>
      <c r="B544" s="55" t="s">
        <v>239</v>
      </c>
      <c r="C544" s="56" t="s">
        <v>172</v>
      </c>
      <c r="D544" s="54" t="s">
        <v>36</v>
      </c>
      <c r="E544" s="54" t="s">
        <v>484</v>
      </c>
      <c r="F544" s="54" t="s">
        <v>484</v>
      </c>
      <c r="G544" s="54" t="s">
        <v>484</v>
      </c>
      <c r="H544" s="54" t="s">
        <v>555</v>
      </c>
      <c r="I544" s="54" t="s">
        <v>560</v>
      </c>
      <c r="J544" s="54"/>
      <c r="K544" s="54"/>
      <c r="L544" s="54"/>
      <c r="M544" s="54" t="s">
        <v>37</v>
      </c>
      <c r="N544" s="94" t="s">
        <v>38</v>
      </c>
      <c r="O544" s="54" t="s">
        <v>39</v>
      </c>
      <c r="P544" s="55" t="s">
        <v>126</v>
      </c>
      <c r="Q544" s="93">
        <v>103930000</v>
      </c>
      <c r="R544" s="93">
        <v>0</v>
      </c>
      <c r="S544" s="93">
        <v>0</v>
      </c>
      <c r="T544" s="93">
        <v>103930000</v>
      </c>
      <c r="U544" s="93">
        <v>0</v>
      </c>
      <c r="V544" s="93">
        <v>0</v>
      </c>
      <c r="W544" s="93">
        <v>103930000</v>
      </c>
      <c r="X544" s="93">
        <v>0</v>
      </c>
      <c r="Y544" s="93">
        <v>0</v>
      </c>
      <c r="Z544" s="93">
        <v>0</v>
      </c>
      <c r="AA544" s="93">
        <v>0</v>
      </c>
    </row>
    <row r="545" spans="1:27" ht="15" customHeight="1" x14ac:dyDescent="0.25">
      <c r="A545" s="54" t="s">
        <v>238</v>
      </c>
      <c r="B545" s="55" t="s">
        <v>239</v>
      </c>
      <c r="C545" s="56" t="s">
        <v>173</v>
      </c>
      <c r="D545" s="54" t="s">
        <v>36</v>
      </c>
      <c r="E545" s="54" t="s">
        <v>484</v>
      </c>
      <c r="F545" s="54" t="s">
        <v>484</v>
      </c>
      <c r="G545" s="54" t="s">
        <v>484</v>
      </c>
      <c r="H545" s="54" t="s">
        <v>555</v>
      </c>
      <c r="I545" s="54" t="s">
        <v>561</v>
      </c>
      <c r="J545" s="54"/>
      <c r="K545" s="54"/>
      <c r="L545" s="54"/>
      <c r="M545" s="54" t="s">
        <v>37</v>
      </c>
      <c r="N545" s="94" t="s">
        <v>38</v>
      </c>
      <c r="O545" s="54" t="s">
        <v>39</v>
      </c>
      <c r="P545" s="55" t="s">
        <v>127</v>
      </c>
      <c r="Q545" s="93">
        <v>48953000</v>
      </c>
      <c r="R545" s="93">
        <v>0</v>
      </c>
      <c r="S545" s="93">
        <v>0</v>
      </c>
      <c r="T545" s="93">
        <v>48953000</v>
      </c>
      <c r="U545" s="93">
        <v>0</v>
      </c>
      <c r="V545" s="93">
        <v>36490347</v>
      </c>
      <c r="W545" s="93">
        <v>12462653</v>
      </c>
      <c r="X545" s="93">
        <v>36490347</v>
      </c>
      <c r="Y545" s="93">
        <v>36490347</v>
      </c>
      <c r="Z545" s="93">
        <v>36490347</v>
      </c>
      <c r="AA545" s="93">
        <v>36490347</v>
      </c>
    </row>
    <row r="546" spans="1:27" ht="15" customHeight="1" x14ac:dyDescent="0.25">
      <c r="A546" s="54" t="s">
        <v>238</v>
      </c>
      <c r="B546" s="55" t="s">
        <v>239</v>
      </c>
      <c r="C546" s="56" t="s">
        <v>174</v>
      </c>
      <c r="D546" s="54" t="s">
        <v>36</v>
      </c>
      <c r="E546" s="54" t="s">
        <v>484</v>
      </c>
      <c r="F546" s="54" t="s">
        <v>484</v>
      </c>
      <c r="G546" s="54" t="s">
        <v>42</v>
      </c>
      <c r="H546" s="54" t="s">
        <v>555</v>
      </c>
      <c r="I546" s="54"/>
      <c r="J546" s="54"/>
      <c r="K546" s="54"/>
      <c r="L546" s="54"/>
      <c r="M546" s="54" t="s">
        <v>37</v>
      </c>
      <c r="N546" s="94" t="s">
        <v>38</v>
      </c>
      <c r="O546" s="54" t="s">
        <v>39</v>
      </c>
      <c r="P546" s="55" t="s">
        <v>128</v>
      </c>
      <c r="Q546" s="93">
        <v>109007000</v>
      </c>
      <c r="R546" s="93">
        <v>0</v>
      </c>
      <c r="S546" s="93">
        <v>0</v>
      </c>
      <c r="T546" s="93">
        <v>109007000</v>
      </c>
      <c r="U546" s="93">
        <v>0</v>
      </c>
      <c r="V546" s="93">
        <v>49578900</v>
      </c>
      <c r="W546" s="93">
        <v>59428100</v>
      </c>
      <c r="X546" s="93">
        <v>49578900</v>
      </c>
      <c r="Y546" s="93">
        <v>49578900</v>
      </c>
      <c r="Z546" s="93">
        <v>49578900</v>
      </c>
      <c r="AA546" s="93">
        <v>49578900</v>
      </c>
    </row>
    <row r="547" spans="1:27" ht="15" customHeight="1" x14ac:dyDescent="0.25">
      <c r="A547" s="54" t="s">
        <v>238</v>
      </c>
      <c r="B547" s="55" t="s">
        <v>239</v>
      </c>
      <c r="C547" s="56" t="s">
        <v>175</v>
      </c>
      <c r="D547" s="54" t="s">
        <v>36</v>
      </c>
      <c r="E547" s="54" t="s">
        <v>484</v>
      </c>
      <c r="F547" s="54" t="s">
        <v>484</v>
      </c>
      <c r="G547" s="54" t="s">
        <v>42</v>
      </c>
      <c r="H547" s="54" t="s">
        <v>556</v>
      </c>
      <c r="I547" s="54"/>
      <c r="J547" s="54"/>
      <c r="K547" s="54"/>
      <c r="L547" s="54"/>
      <c r="M547" s="54" t="s">
        <v>37</v>
      </c>
      <c r="N547" s="94" t="s">
        <v>38</v>
      </c>
      <c r="O547" s="54" t="s">
        <v>39</v>
      </c>
      <c r="P547" s="55" t="s">
        <v>129</v>
      </c>
      <c r="Q547" s="93">
        <v>76175000</v>
      </c>
      <c r="R547" s="93">
        <v>0</v>
      </c>
      <c r="S547" s="93">
        <v>0</v>
      </c>
      <c r="T547" s="93">
        <v>76175000</v>
      </c>
      <c r="U547" s="93">
        <v>0</v>
      </c>
      <c r="V547" s="93">
        <v>40661200</v>
      </c>
      <c r="W547" s="93">
        <v>35513800</v>
      </c>
      <c r="X547" s="93">
        <v>40661200</v>
      </c>
      <c r="Y547" s="93">
        <v>40661200</v>
      </c>
      <c r="Z547" s="93">
        <v>40661200</v>
      </c>
      <c r="AA547" s="93">
        <v>40661200</v>
      </c>
    </row>
    <row r="548" spans="1:27" ht="15" customHeight="1" x14ac:dyDescent="0.25">
      <c r="A548" s="54" t="s">
        <v>238</v>
      </c>
      <c r="B548" s="55" t="s">
        <v>239</v>
      </c>
      <c r="C548" s="56" t="s">
        <v>176</v>
      </c>
      <c r="D548" s="54" t="s">
        <v>36</v>
      </c>
      <c r="E548" s="54" t="s">
        <v>484</v>
      </c>
      <c r="F548" s="54" t="s">
        <v>484</v>
      </c>
      <c r="G548" s="54" t="s">
        <v>42</v>
      </c>
      <c r="H548" s="54" t="s">
        <v>558</v>
      </c>
      <c r="I548" s="54"/>
      <c r="J548" s="54"/>
      <c r="K548" s="54"/>
      <c r="L548" s="54"/>
      <c r="M548" s="54" t="s">
        <v>37</v>
      </c>
      <c r="N548" s="94" t="s">
        <v>38</v>
      </c>
      <c r="O548" s="54" t="s">
        <v>39</v>
      </c>
      <c r="P548" s="55" t="s">
        <v>130</v>
      </c>
      <c r="Q548" s="93">
        <v>46325000</v>
      </c>
      <c r="R548" s="93">
        <v>0</v>
      </c>
      <c r="S548" s="93">
        <v>0</v>
      </c>
      <c r="T548" s="93">
        <v>46325000</v>
      </c>
      <c r="U548" s="93">
        <v>0</v>
      </c>
      <c r="V548" s="93">
        <v>24690500</v>
      </c>
      <c r="W548" s="93">
        <v>21634500</v>
      </c>
      <c r="X548" s="93">
        <v>24690500</v>
      </c>
      <c r="Y548" s="93">
        <v>24690500</v>
      </c>
      <c r="Z548" s="93">
        <v>24690500</v>
      </c>
      <c r="AA548" s="93">
        <v>24690500</v>
      </c>
    </row>
    <row r="549" spans="1:27" ht="15" customHeight="1" x14ac:dyDescent="0.25">
      <c r="A549" s="54" t="s">
        <v>238</v>
      </c>
      <c r="B549" s="55" t="s">
        <v>239</v>
      </c>
      <c r="C549" s="56" t="s">
        <v>177</v>
      </c>
      <c r="D549" s="54" t="s">
        <v>36</v>
      </c>
      <c r="E549" s="54" t="s">
        <v>484</v>
      </c>
      <c r="F549" s="54" t="s">
        <v>484</v>
      </c>
      <c r="G549" s="54" t="s">
        <v>42</v>
      </c>
      <c r="H549" s="54" t="s">
        <v>559</v>
      </c>
      <c r="I549" s="54"/>
      <c r="J549" s="54"/>
      <c r="K549" s="54"/>
      <c r="L549" s="54"/>
      <c r="M549" s="54" t="s">
        <v>37</v>
      </c>
      <c r="N549" s="94" t="s">
        <v>38</v>
      </c>
      <c r="O549" s="54" t="s">
        <v>39</v>
      </c>
      <c r="P549" s="55" t="s">
        <v>131</v>
      </c>
      <c r="Q549" s="93">
        <v>14536000</v>
      </c>
      <c r="R549" s="93">
        <v>0</v>
      </c>
      <c r="S549" s="93">
        <v>0</v>
      </c>
      <c r="T549" s="93">
        <v>14536000</v>
      </c>
      <c r="U549" s="93">
        <v>0</v>
      </c>
      <c r="V549" s="93">
        <v>7595200</v>
      </c>
      <c r="W549" s="93">
        <v>6940800</v>
      </c>
      <c r="X549" s="93">
        <v>7595200</v>
      </c>
      <c r="Y549" s="93">
        <v>7595200</v>
      </c>
      <c r="Z549" s="93">
        <v>7595200</v>
      </c>
      <c r="AA549" s="93">
        <v>7595200</v>
      </c>
    </row>
    <row r="550" spans="1:27" ht="15" customHeight="1" x14ac:dyDescent="0.25">
      <c r="A550" s="54" t="s">
        <v>238</v>
      </c>
      <c r="B550" s="55" t="s">
        <v>239</v>
      </c>
      <c r="C550" s="56" t="s">
        <v>178</v>
      </c>
      <c r="D550" s="54" t="s">
        <v>36</v>
      </c>
      <c r="E550" s="54" t="s">
        <v>484</v>
      </c>
      <c r="F550" s="54" t="s">
        <v>484</v>
      </c>
      <c r="G550" s="54" t="s">
        <v>42</v>
      </c>
      <c r="H550" s="54" t="s">
        <v>496</v>
      </c>
      <c r="I550" s="54"/>
      <c r="J550" s="54"/>
      <c r="K550" s="54"/>
      <c r="L550" s="54"/>
      <c r="M550" s="54" t="s">
        <v>37</v>
      </c>
      <c r="N550" s="94" t="s">
        <v>38</v>
      </c>
      <c r="O550" s="54" t="s">
        <v>39</v>
      </c>
      <c r="P550" s="55" t="s">
        <v>132</v>
      </c>
      <c r="Q550" s="93">
        <v>34752000</v>
      </c>
      <c r="R550" s="93">
        <v>0</v>
      </c>
      <c r="S550" s="93">
        <v>0</v>
      </c>
      <c r="T550" s="93">
        <v>34752000</v>
      </c>
      <c r="U550" s="93">
        <v>0</v>
      </c>
      <c r="V550" s="93">
        <v>18522600</v>
      </c>
      <c r="W550" s="93">
        <v>16229400</v>
      </c>
      <c r="X550" s="93">
        <v>18522600</v>
      </c>
      <c r="Y550" s="93">
        <v>18522600</v>
      </c>
      <c r="Z550" s="93">
        <v>18522600</v>
      </c>
      <c r="AA550" s="93">
        <v>18522600</v>
      </c>
    </row>
    <row r="551" spans="1:27" ht="15" customHeight="1" x14ac:dyDescent="0.25">
      <c r="A551" s="54" t="s">
        <v>238</v>
      </c>
      <c r="B551" s="55" t="s">
        <v>239</v>
      </c>
      <c r="C551" s="56" t="s">
        <v>179</v>
      </c>
      <c r="D551" s="54" t="s">
        <v>36</v>
      </c>
      <c r="E551" s="54" t="s">
        <v>484</v>
      </c>
      <c r="F551" s="54" t="s">
        <v>484</v>
      </c>
      <c r="G551" s="54" t="s">
        <v>42</v>
      </c>
      <c r="H551" s="54" t="s">
        <v>506</v>
      </c>
      <c r="I551" s="54"/>
      <c r="J551" s="54"/>
      <c r="K551" s="54"/>
      <c r="L551" s="54"/>
      <c r="M551" s="54" t="s">
        <v>37</v>
      </c>
      <c r="N551" s="94" t="s">
        <v>38</v>
      </c>
      <c r="O551" s="54" t="s">
        <v>39</v>
      </c>
      <c r="P551" s="55" t="s">
        <v>133</v>
      </c>
      <c r="Q551" s="93">
        <v>23176000</v>
      </c>
      <c r="R551" s="93">
        <v>0</v>
      </c>
      <c r="S551" s="93">
        <v>0</v>
      </c>
      <c r="T551" s="93">
        <v>23176000</v>
      </c>
      <c r="U551" s="93">
        <v>0</v>
      </c>
      <c r="V551" s="93">
        <v>12350300</v>
      </c>
      <c r="W551" s="93">
        <v>10825700</v>
      </c>
      <c r="X551" s="93">
        <v>12350300</v>
      </c>
      <c r="Y551" s="93">
        <v>12350300</v>
      </c>
      <c r="Z551" s="93">
        <v>12350300</v>
      </c>
      <c r="AA551" s="93">
        <v>12350300</v>
      </c>
    </row>
    <row r="552" spans="1:27" ht="15" customHeight="1" x14ac:dyDescent="0.25">
      <c r="A552" s="54" t="s">
        <v>238</v>
      </c>
      <c r="B552" s="55" t="s">
        <v>239</v>
      </c>
      <c r="C552" s="56" t="s">
        <v>180</v>
      </c>
      <c r="D552" s="54" t="s">
        <v>36</v>
      </c>
      <c r="E552" s="54" t="s">
        <v>484</v>
      </c>
      <c r="F552" s="54" t="s">
        <v>484</v>
      </c>
      <c r="G552" s="54" t="s">
        <v>552</v>
      </c>
      <c r="H552" s="54" t="s">
        <v>555</v>
      </c>
      <c r="I552" s="54" t="s">
        <v>555</v>
      </c>
      <c r="J552" s="54"/>
      <c r="K552" s="54"/>
      <c r="L552" s="54"/>
      <c r="M552" s="54" t="s">
        <v>37</v>
      </c>
      <c r="N552" s="94" t="s">
        <v>38</v>
      </c>
      <c r="O552" s="54" t="s">
        <v>39</v>
      </c>
      <c r="P552" s="55" t="s">
        <v>134</v>
      </c>
      <c r="Q552" s="93">
        <v>27212220</v>
      </c>
      <c r="R552" s="93">
        <v>14000000</v>
      </c>
      <c r="S552" s="93">
        <v>0</v>
      </c>
      <c r="T552" s="93">
        <v>41212220</v>
      </c>
      <c r="U552" s="93">
        <v>0</v>
      </c>
      <c r="V552" s="93">
        <v>40166775</v>
      </c>
      <c r="W552" s="93">
        <v>1045445</v>
      </c>
      <c r="X552" s="93">
        <v>40166775</v>
      </c>
      <c r="Y552" s="93">
        <v>40166775</v>
      </c>
      <c r="Z552" s="93">
        <v>40166775</v>
      </c>
      <c r="AA552" s="93">
        <v>40166775</v>
      </c>
    </row>
    <row r="553" spans="1:27" ht="15" customHeight="1" x14ac:dyDescent="0.25">
      <c r="A553" s="54" t="s">
        <v>238</v>
      </c>
      <c r="B553" s="55" t="s">
        <v>239</v>
      </c>
      <c r="C553" s="56" t="s">
        <v>181</v>
      </c>
      <c r="D553" s="54" t="s">
        <v>36</v>
      </c>
      <c r="E553" s="54" t="s">
        <v>484</v>
      </c>
      <c r="F553" s="54" t="s">
        <v>484</v>
      </c>
      <c r="G553" s="54" t="s">
        <v>552</v>
      </c>
      <c r="H553" s="54" t="s">
        <v>555</v>
      </c>
      <c r="I553" s="54" t="s">
        <v>556</v>
      </c>
      <c r="J553" s="54"/>
      <c r="K553" s="54"/>
      <c r="L553" s="54"/>
      <c r="M553" s="54" t="s">
        <v>37</v>
      </c>
      <c r="N553" s="94" t="s">
        <v>38</v>
      </c>
      <c r="O553" s="54" t="s">
        <v>39</v>
      </c>
      <c r="P553" s="55" t="s">
        <v>135</v>
      </c>
      <c r="Q553" s="93">
        <v>0</v>
      </c>
      <c r="R553" s="93">
        <v>302881</v>
      </c>
      <c r="S553" s="93">
        <v>0</v>
      </c>
      <c r="T553" s="93">
        <v>302881</v>
      </c>
      <c r="U553" s="93">
        <v>0</v>
      </c>
      <c r="V553" s="93">
        <v>302881</v>
      </c>
      <c r="W553" s="93">
        <v>0</v>
      </c>
      <c r="X553" s="93">
        <v>302881</v>
      </c>
      <c r="Y553" s="93">
        <v>302881</v>
      </c>
      <c r="Z553" s="93">
        <v>302881</v>
      </c>
      <c r="AA553" s="93">
        <v>302881</v>
      </c>
    </row>
    <row r="554" spans="1:27" ht="15" customHeight="1" x14ac:dyDescent="0.25">
      <c r="A554" s="54" t="s">
        <v>238</v>
      </c>
      <c r="B554" s="55" t="s">
        <v>239</v>
      </c>
      <c r="C554" s="56" t="s">
        <v>182</v>
      </c>
      <c r="D554" s="54" t="s">
        <v>36</v>
      </c>
      <c r="E554" s="54" t="s">
        <v>484</v>
      </c>
      <c r="F554" s="54" t="s">
        <v>484</v>
      </c>
      <c r="G554" s="54" t="s">
        <v>552</v>
      </c>
      <c r="H554" s="54" t="s">
        <v>555</v>
      </c>
      <c r="I554" s="54" t="s">
        <v>485</v>
      </c>
      <c r="J554" s="54"/>
      <c r="K554" s="54"/>
      <c r="L554" s="54"/>
      <c r="M554" s="54" t="s">
        <v>37</v>
      </c>
      <c r="N554" s="94" t="s">
        <v>38</v>
      </c>
      <c r="O554" s="54" t="s">
        <v>39</v>
      </c>
      <c r="P554" s="55" t="s">
        <v>136</v>
      </c>
      <c r="Q554" s="93">
        <v>2592450</v>
      </c>
      <c r="R554" s="93">
        <v>600000</v>
      </c>
      <c r="S554" s="93">
        <v>0</v>
      </c>
      <c r="T554" s="93">
        <v>3192450</v>
      </c>
      <c r="U554" s="93">
        <v>0</v>
      </c>
      <c r="V554" s="93">
        <v>3131194</v>
      </c>
      <c r="W554" s="93">
        <v>61256</v>
      </c>
      <c r="X554" s="93">
        <v>3131194</v>
      </c>
      <c r="Y554" s="93">
        <v>3131194</v>
      </c>
      <c r="Z554" s="93">
        <v>3131194</v>
      </c>
      <c r="AA554" s="93">
        <v>3131194</v>
      </c>
    </row>
    <row r="555" spans="1:27" ht="15" customHeight="1" x14ac:dyDescent="0.25">
      <c r="A555" s="54" t="s">
        <v>238</v>
      </c>
      <c r="B555" s="55" t="s">
        <v>239</v>
      </c>
      <c r="C555" s="56" t="s">
        <v>183</v>
      </c>
      <c r="D555" s="54" t="s">
        <v>36</v>
      </c>
      <c r="E555" s="54" t="s">
        <v>484</v>
      </c>
      <c r="F555" s="54" t="s">
        <v>484</v>
      </c>
      <c r="G555" s="54" t="s">
        <v>552</v>
      </c>
      <c r="H555" s="54" t="s">
        <v>556</v>
      </c>
      <c r="I555" s="54"/>
      <c r="J555" s="54"/>
      <c r="K555" s="54"/>
      <c r="L555" s="54"/>
      <c r="M555" s="54" t="s">
        <v>37</v>
      </c>
      <c r="N555" s="94" t="s">
        <v>38</v>
      </c>
      <c r="O555" s="54" t="s">
        <v>39</v>
      </c>
      <c r="P555" s="55" t="s">
        <v>137</v>
      </c>
      <c r="Q555" s="93">
        <v>16936290</v>
      </c>
      <c r="R555" s="93">
        <v>0</v>
      </c>
      <c r="S555" s="93">
        <v>0</v>
      </c>
      <c r="T555" s="93">
        <v>16936290</v>
      </c>
      <c r="U555" s="93">
        <v>0</v>
      </c>
      <c r="V555" s="93">
        <v>14129802</v>
      </c>
      <c r="W555" s="93">
        <v>2806488</v>
      </c>
      <c r="X555" s="93">
        <v>14129802</v>
      </c>
      <c r="Y555" s="93">
        <v>14129802</v>
      </c>
      <c r="Z555" s="93">
        <v>14129802</v>
      </c>
      <c r="AA555" s="93">
        <v>14129802</v>
      </c>
    </row>
    <row r="556" spans="1:27" ht="15" customHeight="1" x14ac:dyDescent="0.25">
      <c r="A556" s="54" t="s">
        <v>238</v>
      </c>
      <c r="B556" s="55" t="s">
        <v>239</v>
      </c>
      <c r="C556" s="56" t="s">
        <v>186</v>
      </c>
      <c r="D556" s="54" t="s">
        <v>36</v>
      </c>
      <c r="E556" s="54" t="s">
        <v>42</v>
      </c>
      <c r="F556" s="54" t="s">
        <v>42</v>
      </c>
      <c r="G556" s="54" t="s">
        <v>484</v>
      </c>
      <c r="H556" s="54" t="s">
        <v>485</v>
      </c>
      <c r="I556" s="54" t="s">
        <v>485</v>
      </c>
      <c r="J556" s="54"/>
      <c r="K556" s="54"/>
      <c r="L556" s="54"/>
      <c r="M556" s="54" t="s">
        <v>37</v>
      </c>
      <c r="N556" s="94" t="s">
        <v>38</v>
      </c>
      <c r="O556" s="54" t="s">
        <v>39</v>
      </c>
      <c r="P556" s="55" t="s">
        <v>140</v>
      </c>
      <c r="Q556" s="93">
        <v>0</v>
      </c>
      <c r="R556" s="93">
        <v>900000</v>
      </c>
      <c r="S556" s="93">
        <v>0</v>
      </c>
      <c r="T556" s="93">
        <v>900000</v>
      </c>
      <c r="U556" s="93">
        <v>0</v>
      </c>
      <c r="V556" s="93">
        <v>900000</v>
      </c>
      <c r="W556" s="93">
        <v>0</v>
      </c>
      <c r="X556" s="93">
        <v>0</v>
      </c>
      <c r="Y556" s="93">
        <v>0</v>
      </c>
      <c r="Z556" s="93">
        <v>0</v>
      </c>
      <c r="AA556" s="93">
        <v>0</v>
      </c>
    </row>
    <row r="557" spans="1:27" ht="15" customHeight="1" x14ac:dyDescent="0.25">
      <c r="A557" s="54" t="s">
        <v>238</v>
      </c>
      <c r="B557" s="55" t="s">
        <v>239</v>
      </c>
      <c r="C557" s="56" t="s">
        <v>187</v>
      </c>
      <c r="D557" s="54" t="s">
        <v>36</v>
      </c>
      <c r="E557" s="54" t="s">
        <v>42</v>
      </c>
      <c r="F557" s="54" t="s">
        <v>42</v>
      </c>
      <c r="G557" s="54" t="s">
        <v>42</v>
      </c>
      <c r="H557" s="54" t="s">
        <v>496</v>
      </c>
      <c r="I557" s="54" t="s">
        <v>558</v>
      </c>
      <c r="J557" s="54"/>
      <c r="K557" s="54"/>
      <c r="L557" s="54"/>
      <c r="M557" s="54" t="s">
        <v>37</v>
      </c>
      <c r="N557" s="94" t="s">
        <v>38</v>
      </c>
      <c r="O557" s="54" t="s">
        <v>39</v>
      </c>
      <c r="P557" s="55" t="s">
        <v>141</v>
      </c>
      <c r="Q557" s="93">
        <v>0</v>
      </c>
      <c r="R557" s="93">
        <v>78400</v>
      </c>
      <c r="S557" s="93">
        <v>0</v>
      </c>
      <c r="T557" s="93">
        <v>78400</v>
      </c>
      <c r="U557" s="93">
        <v>0</v>
      </c>
      <c r="V557" s="93">
        <v>78400</v>
      </c>
      <c r="W557" s="93">
        <v>0</v>
      </c>
      <c r="X557" s="93">
        <v>78400</v>
      </c>
      <c r="Y557" s="93">
        <v>78400</v>
      </c>
      <c r="Z557" s="93">
        <v>78400</v>
      </c>
      <c r="AA557" s="93">
        <v>78400</v>
      </c>
    </row>
    <row r="558" spans="1:27" ht="15" customHeight="1" x14ac:dyDescent="0.25">
      <c r="A558" s="54" t="s">
        <v>238</v>
      </c>
      <c r="B558" s="55" t="s">
        <v>239</v>
      </c>
      <c r="C558" s="56" t="s">
        <v>187</v>
      </c>
      <c r="D558" s="54" t="s">
        <v>36</v>
      </c>
      <c r="E558" s="54" t="s">
        <v>42</v>
      </c>
      <c r="F558" s="54" t="s">
        <v>42</v>
      </c>
      <c r="G558" s="54" t="s">
        <v>42</v>
      </c>
      <c r="H558" s="54" t="s">
        <v>496</v>
      </c>
      <c r="I558" s="54" t="s">
        <v>558</v>
      </c>
      <c r="J558" s="54"/>
      <c r="K558" s="54"/>
      <c r="L558" s="54"/>
      <c r="M558" s="54" t="s">
        <v>48</v>
      </c>
      <c r="N558" s="94" t="s">
        <v>49</v>
      </c>
      <c r="O558" s="54" t="s">
        <v>39</v>
      </c>
      <c r="P558" s="55" t="s">
        <v>141</v>
      </c>
      <c r="Q558" s="93">
        <v>0</v>
      </c>
      <c r="R558" s="93">
        <v>518600</v>
      </c>
      <c r="S558" s="93">
        <v>0</v>
      </c>
      <c r="T558" s="93">
        <v>518600</v>
      </c>
      <c r="U558" s="93">
        <v>0</v>
      </c>
      <c r="V558" s="93">
        <v>518600</v>
      </c>
      <c r="W558" s="93">
        <v>0</v>
      </c>
      <c r="X558" s="93">
        <v>205000</v>
      </c>
      <c r="Y558" s="93">
        <v>205000</v>
      </c>
      <c r="Z558" s="93">
        <v>205000</v>
      </c>
      <c r="AA558" s="93">
        <v>205000</v>
      </c>
    </row>
    <row r="559" spans="1:27" ht="15" customHeight="1" x14ac:dyDescent="0.25">
      <c r="A559" s="54" t="s">
        <v>238</v>
      </c>
      <c r="B559" s="55" t="s">
        <v>239</v>
      </c>
      <c r="C559" s="56" t="s">
        <v>188</v>
      </c>
      <c r="D559" s="54" t="s">
        <v>36</v>
      </c>
      <c r="E559" s="54" t="s">
        <v>42</v>
      </c>
      <c r="F559" s="54" t="s">
        <v>42</v>
      </c>
      <c r="G559" s="54" t="s">
        <v>42</v>
      </c>
      <c r="H559" s="54" t="s">
        <v>496</v>
      </c>
      <c r="I559" s="54" t="s">
        <v>560</v>
      </c>
      <c r="J559" s="54"/>
      <c r="K559" s="54"/>
      <c r="L559" s="54"/>
      <c r="M559" s="54" t="s">
        <v>37</v>
      </c>
      <c r="N559" s="94" t="s">
        <v>38</v>
      </c>
      <c r="O559" s="54" t="s">
        <v>39</v>
      </c>
      <c r="P559" s="55" t="s">
        <v>142</v>
      </c>
      <c r="Q559" s="93">
        <v>45000000</v>
      </c>
      <c r="R559" s="93">
        <v>0</v>
      </c>
      <c r="S559" s="93">
        <v>0</v>
      </c>
      <c r="T559" s="93">
        <v>45000000</v>
      </c>
      <c r="U559" s="93">
        <v>0</v>
      </c>
      <c r="V559" s="93">
        <v>45000000</v>
      </c>
      <c r="W559" s="93">
        <v>0</v>
      </c>
      <c r="X559" s="93">
        <v>32955612</v>
      </c>
      <c r="Y559" s="93">
        <v>32955612</v>
      </c>
      <c r="Z559" s="93">
        <v>32955612</v>
      </c>
      <c r="AA559" s="93">
        <v>32955612</v>
      </c>
    </row>
    <row r="560" spans="1:27" ht="15" customHeight="1" x14ac:dyDescent="0.25">
      <c r="A560" s="54" t="s">
        <v>238</v>
      </c>
      <c r="B560" s="55" t="s">
        <v>239</v>
      </c>
      <c r="C560" s="56" t="s">
        <v>189</v>
      </c>
      <c r="D560" s="54" t="s">
        <v>36</v>
      </c>
      <c r="E560" s="54" t="s">
        <v>42</v>
      </c>
      <c r="F560" s="54" t="s">
        <v>42</v>
      </c>
      <c r="G560" s="54" t="s">
        <v>42</v>
      </c>
      <c r="H560" s="54" t="s">
        <v>506</v>
      </c>
      <c r="I560" s="54" t="s">
        <v>555</v>
      </c>
      <c r="J560" s="54"/>
      <c r="K560" s="54"/>
      <c r="L560" s="54"/>
      <c r="M560" s="54" t="s">
        <v>37</v>
      </c>
      <c r="N560" s="94" t="s">
        <v>38</v>
      </c>
      <c r="O560" s="54" t="s">
        <v>39</v>
      </c>
      <c r="P560" s="55" t="s">
        <v>143</v>
      </c>
      <c r="Q560" s="93">
        <v>29314800</v>
      </c>
      <c r="R560" s="93">
        <v>0</v>
      </c>
      <c r="S560" s="93">
        <v>29314800</v>
      </c>
      <c r="T560" s="93">
        <v>0</v>
      </c>
      <c r="U560" s="93">
        <v>0</v>
      </c>
      <c r="V560" s="93">
        <v>0</v>
      </c>
      <c r="W560" s="93">
        <v>0</v>
      </c>
      <c r="X560" s="93">
        <v>0</v>
      </c>
      <c r="Y560" s="93">
        <v>0</v>
      </c>
      <c r="Z560" s="93">
        <v>0</v>
      </c>
      <c r="AA560" s="93">
        <v>0</v>
      </c>
    </row>
    <row r="561" spans="1:27" ht="15" customHeight="1" x14ac:dyDescent="0.25">
      <c r="A561" s="54" t="s">
        <v>238</v>
      </c>
      <c r="B561" s="55" t="s">
        <v>239</v>
      </c>
      <c r="C561" s="56" t="s">
        <v>101</v>
      </c>
      <c r="D561" s="54" t="s">
        <v>36</v>
      </c>
      <c r="E561" s="54" t="s">
        <v>42</v>
      </c>
      <c r="F561" s="54" t="s">
        <v>42</v>
      </c>
      <c r="G561" s="54" t="s">
        <v>42</v>
      </c>
      <c r="H561" s="54" t="s">
        <v>506</v>
      </c>
      <c r="I561" s="54" t="s">
        <v>556</v>
      </c>
      <c r="J561" s="54"/>
      <c r="K561" s="54"/>
      <c r="L561" s="54"/>
      <c r="M561" s="54" t="s">
        <v>37</v>
      </c>
      <c r="N561" s="94" t="s">
        <v>38</v>
      </c>
      <c r="O561" s="54" t="s">
        <v>39</v>
      </c>
      <c r="P561" s="55" t="s">
        <v>144</v>
      </c>
      <c r="Q561" s="93">
        <v>29314800</v>
      </c>
      <c r="R561" s="93">
        <v>0</v>
      </c>
      <c r="S561" s="93">
        <v>0</v>
      </c>
      <c r="T561" s="93">
        <v>29314800</v>
      </c>
      <c r="U561" s="93">
        <v>0</v>
      </c>
      <c r="V561" s="93">
        <v>29314800</v>
      </c>
      <c r="W561" s="93">
        <v>0</v>
      </c>
      <c r="X561" s="93">
        <v>13808268</v>
      </c>
      <c r="Y561" s="93">
        <v>13808268</v>
      </c>
      <c r="Z561" s="93">
        <v>13808268</v>
      </c>
      <c r="AA561" s="93">
        <v>13808268</v>
      </c>
    </row>
    <row r="562" spans="1:27" ht="15" customHeight="1" x14ac:dyDescent="0.25">
      <c r="A562" s="54" t="s">
        <v>238</v>
      </c>
      <c r="B562" s="55" t="s">
        <v>239</v>
      </c>
      <c r="C562" s="56" t="s">
        <v>191</v>
      </c>
      <c r="D562" s="54" t="s">
        <v>36</v>
      </c>
      <c r="E562" s="54" t="s">
        <v>42</v>
      </c>
      <c r="F562" s="54" t="s">
        <v>42</v>
      </c>
      <c r="G562" s="54" t="s">
        <v>42</v>
      </c>
      <c r="H562" s="54" t="s">
        <v>491</v>
      </c>
      <c r="I562" s="54" t="s">
        <v>558</v>
      </c>
      <c r="J562" s="54"/>
      <c r="K562" s="54"/>
      <c r="L562" s="54"/>
      <c r="M562" s="54" t="s">
        <v>37</v>
      </c>
      <c r="N562" s="94" t="s">
        <v>38</v>
      </c>
      <c r="O562" s="54" t="s">
        <v>39</v>
      </c>
      <c r="P562" s="55" t="s">
        <v>146</v>
      </c>
      <c r="Q562" s="93">
        <v>7800000</v>
      </c>
      <c r="R562" s="93">
        <v>0</v>
      </c>
      <c r="S562" s="93">
        <v>0</v>
      </c>
      <c r="T562" s="93">
        <v>7800000</v>
      </c>
      <c r="U562" s="93">
        <v>0</v>
      </c>
      <c r="V562" s="93">
        <v>7800000</v>
      </c>
      <c r="W562" s="93">
        <v>0</v>
      </c>
      <c r="X562" s="93">
        <v>2380522</v>
      </c>
      <c r="Y562" s="93">
        <v>2380522</v>
      </c>
      <c r="Z562" s="93">
        <v>2380522</v>
      </c>
      <c r="AA562" s="93">
        <v>2380522</v>
      </c>
    </row>
    <row r="563" spans="1:27" ht="15" customHeight="1" x14ac:dyDescent="0.25">
      <c r="A563" s="54" t="s">
        <v>238</v>
      </c>
      <c r="B563" s="55" t="s">
        <v>239</v>
      </c>
      <c r="C563" s="56" t="s">
        <v>192</v>
      </c>
      <c r="D563" s="54" t="s">
        <v>36</v>
      </c>
      <c r="E563" s="54" t="s">
        <v>42</v>
      </c>
      <c r="F563" s="54" t="s">
        <v>42</v>
      </c>
      <c r="G563" s="54" t="s">
        <v>42</v>
      </c>
      <c r="H563" s="54" t="s">
        <v>560</v>
      </c>
      <c r="I563" s="54" t="s">
        <v>558</v>
      </c>
      <c r="J563" s="54"/>
      <c r="K563" s="54"/>
      <c r="L563" s="54"/>
      <c r="M563" s="54" t="s">
        <v>37</v>
      </c>
      <c r="N563" s="94" t="s">
        <v>38</v>
      </c>
      <c r="O563" s="54" t="s">
        <v>39</v>
      </c>
      <c r="P563" s="55" t="s">
        <v>147</v>
      </c>
      <c r="Q563" s="93">
        <v>3000000</v>
      </c>
      <c r="R563" s="93">
        <v>0</v>
      </c>
      <c r="S563" s="93">
        <v>0</v>
      </c>
      <c r="T563" s="93">
        <v>3000000</v>
      </c>
      <c r="U563" s="93">
        <v>0</v>
      </c>
      <c r="V563" s="93">
        <v>3000000</v>
      </c>
      <c r="W563" s="93">
        <v>0</v>
      </c>
      <c r="X563" s="93">
        <v>2338514</v>
      </c>
      <c r="Y563" s="93">
        <v>2338514</v>
      </c>
      <c r="Z563" s="93">
        <v>2338514</v>
      </c>
      <c r="AA563" s="93">
        <v>2338514</v>
      </c>
    </row>
    <row r="564" spans="1:27" ht="15" customHeight="1" x14ac:dyDescent="0.25">
      <c r="A564" s="54" t="s">
        <v>238</v>
      </c>
      <c r="B564" s="55" t="s">
        <v>239</v>
      </c>
      <c r="C564" s="56" t="s">
        <v>193</v>
      </c>
      <c r="D564" s="54" t="s">
        <v>36</v>
      </c>
      <c r="E564" s="54" t="s">
        <v>42</v>
      </c>
      <c r="F564" s="54" t="s">
        <v>42</v>
      </c>
      <c r="G564" s="54" t="s">
        <v>42</v>
      </c>
      <c r="H564" s="54" t="s">
        <v>561</v>
      </c>
      <c r="I564" s="54"/>
      <c r="J564" s="54"/>
      <c r="K564" s="54"/>
      <c r="L564" s="54"/>
      <c r="M564" s="54" t="s">
        <v>37</v>
      </c>
      <c r="N564" s="94" t="s">
        <v>38</v>
      </c>
      <c r="O564" s="54" t="s">
        <v>39</v>
      </c>
      <c r="P564" s="55" t="s">
        <v>148</v>
      </c>
      <c r="Q564" s="93">
        <v>0</v>
      </c>
      <c r="R564" s="93">
        <v>258320</v>
      </c>
      <c r="S564" s="93">
        <v>0</v>
      </c>
      <c r="T564" s="93">
        <v>258320</v>
      </c>
      <c r="U564" s="93">
        <v>0</v>
      </c>
      <c r="V564" s="93">
        <v>258320</v>
      </c>
      <c r="W564" s="93">
        <v>0</v>
      </c>
      <c r="X564" s="93">
        <v>258320</v>
      </c>
      <c r="Y564" s="93">
        <v>258320</v>
      </c>
      <c r="Z564" s="93">
        <v>258320</v>
      </c>
      <c r="AA564" s="93">
        <v>258320</v>
      </c>
    </row>
    <row r="565" spans="1:27" ht="15" customHeight="1" x14ac:dyDescent="0.25">
      <c r="A565" s="54" t="s">
        <v>238</v>
      </c>
      <c r="B565" s="55" t="s">
        <v>239</v>
      </c>
      <c r="C565" s="56" t="s">
        <v>193</v>
      </c>
      <c r="D565" s="54" t="s">
        <v>36</v>
      </c>
      <c r="E565" s="54" t="s">
        <v>42</v>
      </c>
      <c r="F565" s="54" t="s">
        <v>42</v>
      </c>
      <c r="G565" s="54" t="s">
        <v>42</v>
      </c>
      <c r="H565" s="54" t="s">
        <v>561</v>
      </c>
      <c r="I565" s="54"/>
      <c r="J565" s="54"/>
      <c r="K565" s="54"/>
      <c r="L565" s="54"/>
      <c r="M565" s="54" t="s">
        <v>48</v>
      </c>
      <c r="N565" s="94" t="s">
        <v>49</v>
      </c>
      <c r="O565" s="54" t="s">
        <v>39</v>
      </c>
      <c r="P565" s="55" t="s">
        <v>148</v>
      </c>
      <c r="Q565" s="93">
        <v>0</v>
      </c>
      <c r="R565" s="93">
        <v>5557269</v>
      </c>
      <c r="S565" s="93">
        <v>313600</v>
      </c>
      <c r="T565" s="93">
        <v>5243669</v>
      </c>
      <c r="U565" s="93">
        <v>0</v>
      </c>
      <c r="V565" s="93">
        <v>5243669</v>
      </c>
      <c r="W565" s="93">
        <v>0</v>
      </c>
      <c r="X565" s="93">
        <v>1627189</v>
      </c>
      <c r="Y565" s="93">
        <v>1627189</v>
      </c>
      <c r="Z565" s="93">
        <v>1627189</v>
      </c>
      <c r="AA565" s="93">
        <v>1627189</v>
      </c>
    </row>
    <row r="566" spans="1:27" ht="15" customHeight="1" x14ac:dyDescent="0.25">
      <c r="A566" s="54" t="s">
        <v>238</v>
      </c>
      <c r="B566" s="55" t="s">
        <v>239</v>
      </c>
      <c r="C566" s="56" t="s">
        <v>194</v>
      </c>
      <c r="D566" s="54" t="s">
        <v>36</v>
      </c>
      <c r="E566" s="54" t="s">
        <v>552</v>
      </c>
      <c r="F566" s="54" t="s">
        <v>553</v>
      </c>
      <c r="G566" s="54" t="s">
        <v>42</v>
      </c>
      <c r="H566" s="54" t="s">
        <v>554</v>
      </c>
      <c r="I566" s="54" t="s">
        <v>555</v>
      </c>
      <c r="J566" s="54"/>
      <c r="K566" s="54"/>
      <c r="L566" s="54"/>
      <c r="M566" s="54" t="s">
        <v>37</v>
      </c>
      <c r="N566" s="94" t="s">
        <v>38</v>
      </c>
      <c r="O566" s="54" t="s">
        <v>39</v>
      </c>
      <c r="P566" s="55" t="s">
        <v>149</v>
      </c>
      <c r="Q566" s="93">
        <v>0</v>
      </c>
      <c r="R566" s="93">
        <v>2734986</v>
      </c>
      <c r="S566" s="93">
        <v>39050</v>
      </c>
      <c r="T566" s="93">
        <v>2695936</v>
      </c>
      <c r="U566" s="93">
        <v>0</v>
      </c>
      <c r="V566" s="93">
        <v>2588689</v>
      </c>
      <c r="W566" s="93">
        <v>107247</v>
      </c>
      <c r="X566" s="93">
        <v>2588689</v>
      </c>
      <c r="Y566" s="93">
        <v>1891701</v>
      </c>
      <c r="Z566" s="93">
        <v>1891701</v>
      </c>
      <c r="AA566" s="93">
        <v>1891701</v>
      </c>
    </row>
    <row r="567" spans="1:27" ht="15" customHeight="1" x14ac:dyDescent="0.25">
      <c r="A567" s="54" t="s">
        <v>238</v>
      </c>
      <c r="B567" s="55" t="s">
        <v>239</v>
      </c>
      <c r="C567" s="56" t="s">
        <v>195</v>
      </c>
      <c r="D567" s="54" t="s">
        <v>36</v>
      </c>
      <c r="E567" s="54" t="s">
        <v>552</v>
      </c>
      <c r="F567" s="54" t="s">
        <v>553</v>
      </c>
      <c r="G567" s="54" t="s">
        <v>42</v>
      </c>
      <c r="H567" s="54" t="s">
        <v>554</v>
      </c>
      <c r="I567" s="54" t="s">
        <v>556</v>
      </c>
      <c r="J567" s="54"/>
      <c r="K567" s="54"/>
      <c r="L567" s="54"/>
      <c r="M567" s="54" t="s">
        <v>37</v>
      </c>
      <c r="N567" s="94" t="s">
        <v>38</v>
      </c>
      <c r="O567" s="54" t="s">
        <v>39</v>
      </c>
      <c r="P567" s="55" t="s">
        <v>150</v>
      </c>
      <c r="Q567" s="93">
        <v>0</v>
      </c>
      <c r="R567" s="93">
        <v>12976236</v>
      </c>
      <c r="S567" s="93">
        <v>3823974</v>
      </c>
      <c r="T567" s="93">
        <v>9152262</v>
      </c>
      <c r="U567" s="93">
        <v>0</v>
      </c>
      <c r="V567" s="93">
        <v>9152262</v>
      </c>
      <c r="W567" s="93">
        <v>0</v>
      </c>
      <c r="X567" s="93">
        <v>9152262</v>
      </c>
      <c r="Y567" s="93">
        <v>9152262</v>
      </c>
      <c r="Z567" s="93">
        <v>9152262</v>
      </c>
      <c r="AA567" s="93">
        <v>9152262</v>
      </c>
    </row>
    <row r="568" spans="1:27" ht="15" customHeight="1" x14ac:dyDescent="0.25">
      <c r="A568" s="54" t="s">
        <v>238</v>
      </c>
      <c r="B568" s="55" t="s">
        <v>239</v>
      </c>
      <c r="C568" s="56" t="s">
        <v>196</v>
      </c>
      <c r="D568" s="54" t="s">
        <v>36</v>
      </c>
      <c r="E568" s="54" t="s">
        <v>557</v>
      </c>
      <c r="F568" s="54" t="s">
        <v>484</v>
      </c>
      <c r="G568" s="54" t="s">
        <v>42</v>
      </c>
      <c r="H568" s="54" t="s">
        <v>555</v>
      </c>
      <c r="I568" s="54"/>
      <c r="J568" s="54"/>
      <c r="K568" s="54"/>
      <c r="L568" s="54"/>
      <c r="M568" s="54" t="s">
        <v>37</v>
      </c>
      <c r="N568" s="94" t="s">
        <v>38</v>
      </c>
      <c r="O568" s="54" t="s">
        <v>39</v>
      </c>
      <c r="P568" s="55" t="s">
        <v>151</v>
      </c>
      <c r="Q568" s="93">
        <v>0</v>
      </c>
      <c r="R568" s="93">
        <v>27770000</v>
      </c>
      <c r="S568" s="93">
        <v>0</v>
      </c>
      <c r="T568" s="93">
        <v>27770000</v>
      </c>
      <c r="U568" s="93">
        <v>0</v>
      </c>
      <c r="V568" s="93">
        <v>27770000</v>
      </c>
      <c r="W568" s="93">
        <v>0</v>
      </c>
      <c r="X568" s="93">
        <v>27770000</v>
      </c>
      <c r="Y568" s="93">
        <v>27770000</v>
      </c>
      <c r="Z568" s="93">
        <v>27770000</v>
      </c>
      <c r="AA568" s="93">
        <v>27770000</v>
      </c>
    </row>
    <row r="569" spans="1:27" ht="15" customHeight="1" x14ac:dyDescent="0.25">
      <c r="A569" s="54" t="s">
        <v>238</v>
      </c>
      <c r="B569" s="55" t="s">
        <v>239</v>
      </c>
      <c r="C569" s="56" t="s">
        <v>197</v>
      </c>
      <c r="D569" s="54" t="s">
        <v>36</v>
      </c>
      <c r="E569" s="54" t="s">
        <v>557</v>
      </c>
      <c r="F569" s="54" t="s">
        <v>484</v>
      </c>
      <c r="G569" s="54" t="s">
        <v>42</v>
      </c>
      <c r="H569" s="54" t="s">
        <v>485</v>
      </c>
      <c r="I569" s="54"/>
      <c r="J569" s="54"/>
      <c r="K569" s="54"/>
      <c r="L569" s="54"/>
      <c r="M569" s="54" t="s">
        <v>48</v>
      </c>
      <c r="N569" s="94" t="s">
        <v>49</v>
      </c>
      <c r="O569" s="54" t="s">
        <v>39</v>
      </c>
      <c r="P569" s="55" t="s">
        <v>152</v>
      </c>
      <c r="Q569" s="93">
        <v>0</v>
      </c>
      <c r="R569" s="93">
        <v>33923000</v>
      </c>
      <c r="S569" s="93">
        <v>0</v>
      </c>
      <c r="T569" s="93">
        <v>33923000</v>
      </c>
      <c r="U569" s="93">
        <v>0</v>
      </c>
      <c r="V569" s="93">
        <v>33923000</v>
      </c>
      <c r="W569" s="93">
        <v>0</v>
      </c>
      <c r="X569" s="93">
        <v>33923000</v>
      </c>
      <c r="Y569" s="93">
        <v>33923000</v>
      </c>
      <c r="Z569" s="93">
        <v>33923000</v>
      </c>
      <c r="AA569" s="93">
        <v>33923000</v>
      </c>
    </row>
    <row r="570" spans="1:27" ht="15" customHeight="1" x14ac:dyDescent="0.25">
      <c r="A570" s="54" t="s">
        <v>238</v>
      </c>
      <c r="B570" s="55" t="s">
        <v>239</v>
      </c>
      <c r="C570" s="56" t="s">
        <v>199</v>
      </c>
      <c r="D570" s="54" t="s">
        <v>61</v>
      </c>
      <c r="E570" s="54" t="s">
        <v>74</v>
      </c>
      <c r="F570" s="54" t="s">
        <v>63</v>
      </c>
      <c r="G570" s="54" t="s">
        <v>71</v>
      </c>
      <c r="H570" s="54" t="s">
        <v>153</v>
      </c>
      <c r="I570" s="54" t="s">
        <v>156</v>
      </c>
      <c r="J570" s="54" t="s">
        <v>42</v>
      </c>
      <c r="K570" s="54"/>
      <c r="L570" s="54"/>
      <c r="M570" s="54" t="s">
        <v>37</v>
      </c>
      <c r="N570" s="94" t="s">
        <v>38</v>
      </c>
      <c r="O570" s="54" t="s">
        <v>39</v>
      </c>
      <c r="P570" s="55" t="s">
        <v>157</v>
      </c>
      <c r="Q570" s="93">
        <v>0</v>
      </c>
      <c r="R570" s="93">
        <v>540687988</v>
      </c>
      <c r="S570" s="93">
        <v>0</v>
      </c>
      <c r="T570" s="93">
        <v>540687988</v>
      </c>
      <c r="U570" s="93">
        <v>0</v>
      </c>
      <c r="V570" s="93">
        <v>528172894</v>
      </c>
      <c r="W570" s="93">
        <v>12515094</v>
      </c>
      <c r="X570" s="93">
        <v>517027412</v>
      </c>
      <c r="Y570" s="93">
        <v>81552855</v>
      </c>
      <c r="Z570" s="93">
        <v>81552855</v>
      </c>
      <c r="AA570" s="93">
        <v>81552855</v>
      </c>
    </row>
    <row r="571" spans="1:27" ht="15" customHeight="1" x14ac:dyDescent="0.25">
      <c r="A571" s="54" t="s">
        <v>238</v>
      </c>
      <c r="B571" s="55" t="s">
        <v>239</v>
      </c>
      <c r="C571" s="56" t="s">
        <v>199</v>
      </c>
      <c r="D571" s="54" t="s">
        <v>61</v>
      </c>
      <c r="E571" s="54" t="s">
        <v>74</v>
      </c>
      <c r="F571" s="54" t="s">
        <v>63</v>
      </c>
      <c r="G571" s="54" t="s">
        <v>71</v>
      </c>
      <c r="H571" s="54" t="s">
        <v>153</v>
      </c>
      <c r="I571" s="54" t="s">
        <v>156</v>
      </c>
      <c r="J571" s="54" t="s">
        <v>42</v>
      </c>
      <c r="K571" s="54"/>
      <c r="L571" s="54"/>
      <c r="M571" s="54" t="s">
        <v>37</v>
      </c>
      <c r="N571" s="94" t="s">
        <v>76</v>
      </c>
      <c r="O571" s="54" t="s">
        <v>39</v>
      </c>
      <c r="P571" s="55" t="s">
        <v>157</v>
      </c>
      <c r="Q571" s="93">
        <v>0</v>
      </c>
      <c r="R571" s="93">
        <v>69845340</v>
      </c>
      <c r="S571" s="93">
        <v>0</v>
      </c>
      <c r="T571" s="93">
        <v>69845340</v>
      </c>
      <c r="U571" s="93">
        <v>0</v>
      </c>
      <c r="V571" s="93">
        <v>69845340</v>
      </c>
      <c r="W571" s="93">
        <v>0</v>
      </c>
      <c r="X571" s="93">
        <v>25376921</v>
      </c>
      <c r="Y571" s="93">
        <v>3118588</v>
      </c>
      <c r="Z571" s="93">
        <v>3118588</v>
      </c>
      <c r="AA571" s="93">
        <v>3118588</v>
      </c>
    </row>
    <row r="572" spans="1:27" ht="15" customHeight="1" x14ac:dyDescent="0.25">
      <c r="A572" s="54" t="s">
        <v>238</v>
      </c>
      <c r="B572" s="55" t="s">
        <v>239</v>
      </c>
      <c r="C572" s="56" t="s">
        <v>200</v>
      </c>
      <c r="D572" s="54" t="s">
        <v>61</v>
      </c>
      <c r="E572" s="54" t="s">
        <v>74</v>
      </c>
      <c r="F572" s="54" t="s">
        <v>63</v>
      </c>
      <c r="G572" s="54" t="s">
        <v>71</v>
      </c>
      <c r="H572" s="54" t="s">
        <v>153</v>
      </c>
      <c r="I572" s="54" t="s">
        <v>158</v>
      </c>
      <c r="J572" s="54" t="s">
        <v>42</v>
      </c>
      <c r="K572" s="54"/>
      <c r="L572" s="54"/>
      <c r="M572" s="54" t="s">
        <v>48</v>
      </c>
      <c r="N572" s="94" t="s">
        <v>49</v>
      </c>
      <c r="O572" s="54" t="s">
        <v>39</v>
      </c>
      <c r="P572" s="55" t="s">
        <v>159</v>
      </c>
      <c r="Q572" s="93">
        <v>0</v>
      </c>
      <c r="R572" s="93">
        <v>34807890</v>
      </c>
      <c r="S572" s="93">
        <v>0</v>
      </c>
      <c r="T572" s="93">
        <v>34807890</v>
      </c>
      <c r="U572" s="93">
        <v>0</v>
      </c>
      <c r="V572" s="93">
        <v>34807890</v>
      </c>
      <c r="W572" s="93">
        <v>0</v>
      </c>
      <c r="X572" s="93">
        <v>0</v>
      </c>
      <c r="Y572" s="93">
        <v>0</v>
      </c>
      <c r="Z572" s="93">
        <v>0</v>
      </c>
      <c r="AA572" s="93">
        <v>0</v>
      </c>
    </row>
    <row r="573" spans="1:27" ht="15" customHeight="1" x14ac:dyDescent="0.25">
      <c r="A573" s="54" t="s">
        <v>238</v>
      </c>
      <c r="B573" s="55" t="s">
        <v>239</v>
      </c>
      <c r="C573" s="56" t="s">
        <v>201</v>
      </c>
      <c r="D573" s="54" t="s">
        <v>61</v>
      </c>
      <c r="E573" s="54" t="s">
        <v>82</v>
      </c>
      <c r="F573" s="54" t="s">
        <v>63</v>
      </c>
      <c r="G573" s="54" t="s">
        <v>83</v>
      </c>
      <c r="H573" s="54" t="s">
        <v>153</v>
      </c>
      <c r="I573" s="54" t="s">
        <v>160</v>
      </c>
      <c r="J573" s="54" t="s">
        <v>42</v>
      </c>
      <c r="K573" s="54"/>
      <c r="L573" s="54"/>
      <c r="M573" s="54" t="s">
        <v>48</v>
      </c>
      <c r="N573" s="94" t="s">
        <v>49</v>
      </c>
      <c r="O573" s="54" t="s">
        <v>39</v>
      </c>
      <c r="P573" s="55" t="s">
        <v>161</v>
      </c>
      <c r="Q573" s="93">
        <v>0</v>
      </c>
      <c r="R573" s="93">
        <v>24269760</v>
      </c>
      <c r="S573" s="93">
        <v>0</v>
      </c>
      <c r="T573" s="93">
        <v>24269760</v>
      </c>
      <c r="U573" s="93">
        <v>0</v>
      </c>
      <c r="V573" s="93">
        <v>24269760</v>
      </c>
      <c r="W573" s="93">
        <v>0</v>
      </c>
      <c r="X573" s="93">
        <v>0</v>
      </c>
      <c r="Y573" s="93">
        <v>0</v>
      </c>
      <c r="Z573" s="93">
        <v>0</v>
      </c>
      <c r="AA573" s="93">
        <v>0</v>
      </c>
    </row>
    <row r="574" spans="1:27" ht="15" customHeight="1" x14ac:dyDescent="0.25">
      <c r="A574" s="54" t="s">
        <v>238</v>
      </c>
      <c r="B574" s="55" t="s">
        <v>239</v>
      </c>
      <c r="C574" s="56" t="s">
        <v>202</v>
      </c>
      <c r="D574" s="54" t="s">
        <v>61</v>
      </c>
      <c r="E574" s="54" t="s">
        <v>82</v>
      </c>
      <c r="F574" s="54" t="s">
        <v>63</v>
      </c>
      <c r="G574" s="54" t="s">
        <v>86</v>
      </c>
      <c r="H574" s="54" t="s">
        <v>153</v>
      </c>
      <c r="I574" s="54" t="s">
        <v>162</v>
      </c>
      <c r="J574" s="54" t="s">
        <v>42</v>
      </c>
      <c r="K574" s="54"/>
      <c r="L574" s="54"/>
      <c r="M574" s="54" t="s">
        <v>37</v>
      </c>
      <c r="N574" s="94" t="s">
        <v>38</v>
      </c>
      <c r="O574" s="54" t="s">
        <v>39</v>
      </c>
      <c r="P574" s="55" t="s">
        <v>163</v>
      </c>
      <c r="Q574" s="93">
        <v>0</v>
      </c>
      <c r="R574" s="93">
        <v>7542329</v>
      </c>
      <c r="S574" s="93">
        <v>0</v>
      </c>
      <c r="T574" s="93">
        <v>7542329</v>
      </c>
      <c r="U574" s="93">
        <v>0</v>
      </c>
      <c r="V574" s="93">
        <v>5941420</v>
      </c>
      <c r="W574" s="93">
        <v>1600909</v>
      </c>
      <c r="X574" s="93">
        <v>0</v>
      </c>
      <c r="Y574" s="93">
        <v>0</v>
      </c>
      <c r="Z574" s="93">
        <v>0</v>
      </c>
      <c r="AA574" s="93">
        <v>0</v>
      </c>
    </row>
    <row r="575" spans="1:27" ht="15" customHeight="1" x14ac:dyDescent="0.25">
      <c r="A575" s="54" t="s">
        <v>240</v>
      </c>
      <c r="B575" s="55" t="s">
        <v>241</v>
      </c>
      <c r="C575" s="56" t="s">
        <v>166</v>
      </c>
      <c r="D575" s="54" t="s">
        <v>36</v>
      </c>
      <c r="E575" s="54" t="s">
        <v>484</v>
      </c>
      <c r="F575" s="54" t="s">
        <v>484</v>
      </c>
      <c r="G575" s="54" t="s">
        <v>484</v>
      </c>
      <c r="H575" s="54" t="s">
        <v>555</v>
      </c>
      <c r="I575" s="54" t="s">
        <v>555</v>
      </c>
      <c r="J575" s="54"/>
      <c r="K575" s="54"/>
      <c r="L575" s="54"/>
      <c r="M575" s="54" t="s">
        <v>37</v>
      </c>
      <c r="N575" s="94" t="s">
        <v>38</v>
      </c>
      <c r="O575" s="54" t="s">
        <v>39</v>
      </c>
      <c r="P575" s="55" t="s">
        <v>120</v>
      </c>
      <c r="Q575" s="93">
        <v>441394000</v>
      </c>
      <c r="R575" s="93">
        <v>0</v>
      </c>
      <c r="S575" s="93">
        <v>0</v>
      </c>
      <c r="T575" s="93">
        <v>441394000</v>
      </c>
      <c r="U575" s="93">
        <v>0</v>
      </c>
      <c r="V575" s="93">
        <v>215038881</v>
      </c>
      <c r="W575" s="93">
        <v>226355119</v>
      </c>
      <c r="X575" s="93">
        <v>215038881</v>
      </c>
      <c r="Y575" s="93">
        <v>215038881</v>
      </c>
      <c r="Z575" s="93">
        <v>215038881</v>
      </c>
      <c r="AA575" s="93">
        <v>215038881</v>
      </c>
    </row>
    <row r="576" spans="1:27" ht="15" customHeight="1" x14ac:dyDescent="0.25">
      <c r="A576" s="54" t="s">
        <v>240</v>
      </c>
      <c r="B576" s="55" t="s">
        <v>241</v>
      </c>
      <c r="C576" s="56" t="s">
        <v>168</v>
      </c>
      <c r="D576" s="54" t="s">
        <v>36</v>
      </c>
      <c r="E576" s="54" t="s">
        <v>484</v>
      </c>
      <c r="F576" s="54" t="s">
        <v>484</v>
      </c>
      <c r="G576" s="54" t="s">
        <v>484</v>
      </c>
      <c r="H576" s="54" t="s">
        <v>555</v>
      </c>
      <c r="I576" s="54" t="s">
        <v>558</v>
      </c>
      <c r="J576" s="54"/>
      <c r="K576" s="54"/>
      <c r="L576" s="54"/>
      <c r="M576" s="54" t="s">
        <v>37</v>
      </c>
      <c r="N576" s="94" t="s">
        <v>38</v>
      </c>
      <c r="O576" s="54" t="s">
        <v>39</v>
      </c>
      <c r="P576" s="55" t="s">
        <v>122</v>
      </c>
      <c r="Q576" s="93">
        <v>8650000</v>
      </c>
      <c r="R576" s="93">
        <v>0</v>
      </c>
      <c r="S576" s="93">
        <v>0</v>
      </c>
      <c r="T576" s="93">
        <v>8650000</v>
      </c>
      <c r="U576" s="93">
        <v>0</v>
      </c>
      <c r="V576" s="93">
        <v>4045518</v>
      </c>
      <c r="W576" s="93">
        <v>4604482</v>
      </c>
      <c r="X576" s="93">
        <v>4045518</v>
      </c>
      <c r="Y576" s="93">
        <v>4045518</v>
      </c>
      <c r="Z576" s="93">
        <v>4045518</v>
      </c>
      <c r="AA576" s="93">
        <v>4045518</v>
      </c>
    </row>
    <row r="577" spans="1:27" ht="15" customHeight="1" x14ac:dyDescent="0.25">
      <c r="A577" s="54" t="s">
        <v>240</v>
      </c>
      <c r="B577" s="55" t="s">
        <v>241</v>
      </c>
      <c r="C577" s="56" t="s">
        <v>169</v>
      </c>
      <c r="D577" s="54" t="s">
        <v>36</v>
      </c>
      <c r="E577" s="54" t="s">
        <v>484</v>
      </c>
      <c r="F577" s="54" t="s">
        <v>484</v>
      </c>
      <c r="G577" s="54" t="s">
        <v>484</v>
      </c>
      <c r="H577" s="54" t="s">
        <v>555</v>
      </c>
      <c r="I577" s="54" t="s">
        <v>559</v>
      </c>
      <c r="J577" s="54"/>
      <c r="K577" s="54"/>
      <c r="L577" s="54"/>
      <c r="M577" s="54" t="s">
        <v>37</v>
      </c>
      <c r="N577" s="94" t="s">
        <v>38</v>
      </c>
      <c r="O577" s="54" t="s">
        <v>39</v>
      </c>
      <c r="P577" s="55" t="s">
        <v>123</v>
      </c>
      <c r="Q577" s="93">
        <v>10997000</v>
      </c>
      <c r="R577" s="93">
        <v>0</v>
      </c>
      <c r="S577" s="93">
        <v>0</v>
      </c>
      <c r="T577" s="93">
        <v>10997000</v>
      </c>
      <c r="U577" s="93">
        <v>0</v>
      </c>
      <c r="V577" s="93">
        <v>5869535</v>
      </c>
      <c r="W577" s="93">
        <v>5127465</v>
      </c>
      <c r="X577" s="93">
        <v>5869535</v>
      </c>
      <c r="Y577" s="93">
        <v>5869535</v>
      </c>
      <c r="Z577" s="93">
        <v>5869535</v>
      </c>
      <c r="AA577" s="93">
        <v>5869535</v>
      </c>
    </row>
    <row r="578" spans="1:27" ht="15" customHeight="1" x14ac:dyDescent="0.25">
      <c r="A578" s="54" t="s">
        <v>240</v>
      </c>
      <c r="B578" s="55" t="s">
        <v>241</v>
      </c>
      <c r="C578" s="56" t="s">
        <v>170</v>
      </c>
      <c r="D578" s="54" t="s">
        <v>36</v>
      </c>
      <c r="E578" s="54" t="s">
        <v>484</v>
      </c>
      <c r="F578" s="54" t="s">
        <v>484</v>
      </c>
      <c r="G578" s="54" t="s">
        <v>484</v>
      </c>
      <c r="H578" s="54" t="s">
        <v>555</v>
      </c>
      <c r="I578" s="54" t="s">
        <v>496</v>
      </c>
      <c r="J578" s="54"/>
      <c r="K578" s="54"/>
      <c r="L578" s="54"/>
      <c r="M578" s="54" t="s">
        <v>37</v>
      </c>
      <c r="N578" s="94" t="s">
        <v>38</v>
      </c>
      <c r="O578" s="54" t="s">
        <v>39</v>
      </c>
      <c r="P578" s="55" t="s">
        <v>124</v>
      </c>
      <c r="Q578" s="93">
        <v>42289000</v>
      </c>
      <c r="R578" s="93">
        <v>0</v>
      </c>
      <c r="S578" s="93">
        <v>0</v>
      </c>
      <c r="T578" s="93">
        <v>42289000</v>
      </c>
      <c r="U578" s="93">
        <v>0</v>
      </c>
      <c r="V578" s="93">
        <v>41498528</v>
      </c>
      <c r="W578" s="93">
        <v>790472</v>
      </c>
      <c r="X578" s="93">
        <v>41498528</v>
      </c>
      <c r="Y578" s="93">
        <v>41498528</v>
      </c>
      <c r="Z578" s="93">
        <v>41498528</v>
      </c>
      <c r="AA578" s="93">
        <v>41498528</v>
      </c>
    </row>
    <row r="579" spans="1:27" ht="15" customHeight="1" x14ac:dyDescent="0.25">
      <c r="A579" s="54" t="s">
        <v>240</v>
      </c>
      <c r="B579" s="55" t="s">
        <v>241</v>
      </c>
      <c r="C579" s="56" t="s">
        <v>171</v>
      </c>
      <c r="D579" s="54" t="s">
        <v>36</v>
      </c>
      <c r="E579" s="54" t="s">
        <v>484</v>
      </c>
      <c r="F579" s="54" t="s">
        <v>484</v>
      </c>
      <c r="G579" s="54" t="s">
        <v>484</v>
      </c>
      <c r="H579" s="54" t="s">
        <v>555</v>
      </c>
      <c r="I579" s="54" t="s">
        <v>506</v>
      </c>
      <c r="J579" s="54"/>
      <c r="K579" s="54"/>
      <c r="L579" s="54"/>
      <c r="M579" s="54" t="s">
        <v>37</v>
      </c>
      <c r="N579" s="94" t="s">
        <v>38</v>
      </c>
      <c r="O579" s="54" t="s">
        <v>39</v>
      </c>
      <c r="P579" s="55" t="s">
        <v>125</v>
      </c>
      <c r="Q579" s="93">
        <v>16093000</v>
      </c>
      <c r="R579" s="93">
        <v>0</v>
      </c>
      <c r="S579" s="93">
        <v>0</v>
      </c>
      <c r="T579" s="93">
        <v>16093000</v>
      </c>
      <c r="U579" s="93">
        <v>0</v>
      </c>
      <c r="V579" s="93">
        <v>7426853</v>
      </c>
      <c r="W579" s="93">
        <v>8666147</v>
      </c>
      <c r="X579" s="93">
        <v>7426853</v>
      </c>
      <c r="Y579" s="93">
        <v>7426853</v>
      </c>
      <c r="Z579" s="93">
        <v>7426853</v>
      </c>
      <c r="AA579" s="93">
        <v>7426853</v>
      </c>
    </row>
    <row r="580" spans="1:27" ht="15" customHeight="1" x14ac:dyDescent="0.25">
      <c r="A580" s="54" t="s">
        <v>240</v>
      </c>
      <c r="B580" s="55" t="s">
        <v>241</v>
      </c>
      <c r="C580" s="56" t="s">
        <v>172</v>
      </c>
      <c r="D580" s="54" t="s">
        <v>36</v>
      </c>
      <c r="E580" s="54" t="s">
        <v>484</v>
      </c>
      <c r="F580" s="54" t="s">
        <v>484</v>
      </c>
      <c r="G580" s="54" t="s">
        <v>484</v>
      </c>
      <c r="H580" s="54" t="s">
        <v>555</v>
      </c>
      <c r="I580" s="54" t="s">
        <v>560</v>
      </c>
      <c r="J580" s="54"/>
      <c r="K580" s="54"/>
      <c r="L580" s="54"/>
      <c r="M580" s="54" t="s">
        <v>37</v>
      </c>
      <c r="N580" s="94" t="s">
        <v>38</v>
      </c>
      <c r="O580" s="54" t="s">
        <v>39</v>
      </c>
      <c r="P580" s="55" t="s">
        <v>126</v>
      </c>
      <c r="Q580" s="93">
        <v>53961000</v>
      </c>
      <c r="R580" s="93">
        <v>0</v>
      </c>
      <c r="S580" s="93">
        <v>0</v>
      </c>
      <c r="T580" s="93">
        <v>53961000</v>
      </c>
      <c r="U580" s="93">
        <v>0</v>
      </c>
      <c r="V580" s="93">
        <v>0</v>
      </c>
      <c r="W580" s="93">
        <v>53961000</v>
      </c>
      <c r="X580" s="93">
        <v>0</v>
      </c>
      <c r="Y580" s="93">
        <v>0</v>
      </c>
      <c r="Z580" s="93">
        <v>0</v>
      </c>
      <c r="AA580" s="93">
        <v>0</v>
      </c>
    </row>
    <row r="581" spans="1:27" ht="15" customHeight="1" x14ac:dyDescent="0.25">
      <c r="A581" s="54" t="s">
        <v>240</v>
      </c>
      <c r="B581" s="55" t="s">
        <v>241</v>
      </c>
      <c r="C581" s="56" t="s">
        <v>173</v>
      </c>
      <c r="D581" s="54" t="s">
        <v>36</v>
      </c>
      <c r="E581" s="54" t="s">
        <v>484</v>
      </c>
      <c r="F581" s="54" t="s">
        <v>484</v>
      </c>
      <c r="G581" s="54" t="s">
        <v>484</v>
      </c>
      <c r="H581" s="54" t="s">
        <v>555</v>
      </c>
      <c r="I581" s="54" t="s">
        <v>561</v>
      </c>
      <c r="J581" s="54"/>
      <c r="K581" s="54"/>
      <c r="L581" s="54"/>
      <c r="M581" s="54" t="s">
        <v>37</v>
      </c>
      <c r="N581" s="94" t="s">
        <v>38</v>
      </c>
      <c r="O581" s="54" t="s">
        <v>39</v>
      </c>
      <c r="P581" s="55" t="s">
        <v>127</v>
      </c>
      <c r="Q581" s="93">
        <v>25540000</v>
      </c>
      <c r="R581" s="93">
        <v>0</v>
      </c>
      <c r="S581" s="93">
        <v>0</v>
      </c>
      <c r="T581" s="93">
        <v>25540000</v>
      </c>
      <c r="U581" s="93">
        <v>0</v>
      </c>
      <c r="V581" s="93">
        <v>12704397</v>
      </c>
      <c r="W581" s="93">
        <v>12835603</v>
      </c>
      <c r="X581" s="93">
        <v>12704397</v>
      </c>
      <c r="Y581" s="93">
        <v>12704397</v>
      </c>
      <c r="Z581" s="93">
        <v>12704397</v>
      </c>
      <c r="AA581" s="93">
        <v>12704397</v>
      </c>
    </row>
    <row r="582" spans="1:27" ht="15" customHeight="1" x14ac:dyDescent="0.25">
      <c r="A582" s="54" t="s">
        <v>240</v>
      </c>
      <c r="B582" s="55" t="s">
        <v>241</v>
      </c>
      <c r="C582" s="56" t="s">
        <v>174</v>
      </c>
      <c r="D582" s="54" t="s">
        <v>36</v>
      </c>
      <c r="E582" s="54" t="s">
        <v>484</v>
      </c>
      <c r="F582" s="54" t="s">
        <v>484</v>
      </c>
      <c r="G582" s="54" t="s">
        <v>42</v>
      </c>
      <c r="H582" s="54" t="s">
        <v>555</v>
      </c>
      <c r="I582" s="54"/>
      <c r="J582" s="54"/>
      <c r="K582" s="54"/>
      <c r="L582" s="54"/>
      <c r="M582" s="54" t="s">
        <v>37</v>
      </c>
      <c r="N582" s="94" t="s">
        <v>38</v>
      </c>
      <c r="O582" s="54" t="s">
        <v>39</v>
      </c>
      <c r="P582" s="55" t="s">
        <v>128</v>
      </c>
      <c r="Q582" s="93">
        <v>57542000</v>
      </c>
      <c r="R582" s="93">
        <v>0</v>
      </c>
      <c r="S582" s="93">
        <v>0</v>
      </c>
      <c r="T582" s="93">
        <v>57542000</v>
      </c>
      <c r="U582" s="93">
        <v>0</v>
      </c>
      <c r="V582" s="93">
        <v>24706600</v>
      </c>
      <c r="W582" s="93">
        <v>32835400</v>
      </c>
      <c r="X582" s="93">
        <v>24706600</v>
      </c>
      <c r="Y582" s="93">
        <v>24706600</v>
      </c>
      <c r="Z582" s="93">
        <v>24706600</v>
      </c>
      <c r="AA582" s="93">
        <v>24706600</v>
      </c>
    </row>
    <row r="583" spans="1:27" ht="15" customHeight="1" x14ac:dyDescent="0.25">
      <c r="A583" s="54" t="s">
        <v>240</v>
      </c>
      <c r="B583" s="55" t="s">
        <v>241</v>
      </c>
      <c r="C583" s="56" t="s">
        <v>175</v>
      </c>
      <c r="D583" s="54" t="s">
        <v>36</v>
      </c>
      <c r="E583" s="54" t="s">
        <v>484</v>
      </c>
      <c r="F583" s="54" t="s">
        <v>484</v>
      </c>
      <c r="G583" s="54" t="s">
        <v>42</v>
      </c>
      <c r="H583" s="54" t="s">
        <v>556</v>
      </c>
      <c r="I583" s="54"/>
      <c r="J583" s="54"/>
      <c r="K583" s="54"/>
      <c r="L583" s="54"/>
      <c r="M583" s="54" t="s">
        <v>37</v>
      </c>
      <c r="N583" s="94" t="s">
        <v>38</v>
      </c>
      <c r="O583" s="54" t="s">
        <v>39</v>
      </c>
      <c r="P583" s="55" t="s">
        <v>129</v>
      </c>
      <c r="Q583" s="93">
        <v>40674000</v>
      </c>
      <c r="R583" s="93">
        <v>0</v>
      </c>
      <c r="S583" s="93">
        <v>0</v>
      </c>
      <c r="T583" s="93">
        <v>40674000</v>
      </c>
      <c r="U583" s="93">
        <v>0</v>
      </c>
      <c r="V583" s="93">
        <v>20226600</v>
      </c>
      <c r="W583" s="93">
        <v>20447400</v>
      </c>
      <c r="X583" s="93">
        <v>20226600</v>
      </c>
      <c r="Y583" s="93">
        <v>20226600</v>
      </c>
      <c r="Z583" s="93">
        <v>20226600</v>
      </c>
      <c r="AA583" s="93">
        <v>20226600</v>
      </c>
    </row>
    <row r="584" spans="1:27" ht="15" customHeight="1" x14ac:dyDescent="0.25">
      <c r="A584" s="54" t="s">
        <v>240</v>
      </c>
      <c r="B584" s="55" t="s">
        <v>241</v>
      </c>
      <c r="C584" s="56" t="s">
        <v>176</v>
      </c>
      <c r="D584" s="54" t="s">
        <v>36</v>
      </c>
      <c r="E584" s="54" t="s">
        <v>484</v>
      </c>
      <c r="F584" s="54" t="s">
        <v>484</v>
      </c>
      <c r="G584" s="54" t="s">
        <v>42</v>
      </c>
      <c r="H584" s="54" t="s">
        <v>558</v>
      </c>
      <c r="I584" s="54"/>
      <c r="J584" s="54"/>
      <c r="K584" s="54"/>
      <c r="L584" s="54"/>
      <c r="M584" s="54" t="s">
        <v>37</v>
      </c>
      <c r="N584" s="94" t="s">
        <v>38</v>
      </c>
      <c r="O584" s="54" t="s">
        <v>39</v>
      </c>
      <c r="P584" s="55" t="s">
        <v>130</v>
      </c>
      <c r="Q584" s="93">
        <v>23570000</v>
      </c>
      <c r="R584" s="93">
        <v>0</v>
      </c>
      <c r="S584" s="93">
        <v>0</v>
      </c>
      <c r="T584" s="93">
        <v>23570000</v>
      </c>
      <c r="U584" s="93">
        <v>0</v>
      </c>
      <c r="V584" s="93">
        <v>12005900</v>
      </c>
      <c r="W584" s="93">
        <v>11564100</v>
      </c>
      <c r="X584" s="93">
        <v>12005900</v>
      </c>
      <c r="Y584" s="93">
        <v>12005900</v>
      </c>
      <c r="Z584" s="93">
        <v>12005900</v>
      </c>
      <c r="AA584" s="93">
        <v>12005900</v>
      </c>
    </row>
    <row r="585" spans="1:27" ht="15" customHeight="1" x14ac:dyDescent="0.25">
      <c r="A585" s="54" t="s">
        <v>240</v>
      </c>
      <c r="B585" s="55" t="s">
        <v>241</v>
      </c>
      <c r="C585" s="56" t="s">
        <v>177</v>
      </c>
      <c r="D585" s="54" t="s">
        <v>36</v>
      </c>
      <c r="E585" s="54" t="s">
        <v>484</v>
      </c>
      <c r="F585" s="54" t="s">
        <v>484</v>
      </c>
      <c r="G585" s="54" t="s">
        <v>42</v>
      </c>
      <c r="H585" s="54" t="s">
        <v>559</v>
      </c>
      <c r="I585" s="54"/>
      <c r="J585" s="54"/>
      <c r="K585" s="54"/>
      <c r="L585" s="54"/>
      <c r="M585" s="54" t="s">
        <v>37</v>
      </c>
      <c r="N585" s="94" t="s">
        <v>38</v>
      </c>
      <c r="O585" s="54" t="s">
        <v>39</v>
      </c>
      <c r="P585" s="55" t="s">
        <v>131</v>
      </c>
      <c r="Q585" s="93">
        <v>5139000</v>
      </c>
      <c r="R585" s="93">
        <v>0</v>
      </c>
      <c r="S585" s="93">
        <v>0</v>
      </c>
      <c r="T585" s="93">
        <v>5139000</v>
      </c>
      <c r="U585" s="93">
        <v>0</v>
      </c>
      <c r="V585" s="93">
        <v>2469900</v>
      </c>
      <c r="W585" s="93">
        <v>2669100</v>
      </c>
      <c r="X585" s="93">
        <v>2469900</v>
      </c>
      <c r="Y585" s="93">
        <v>2469900</v>
      </c>
      <c r="Z585" s="93">
        <v>2469900</v>
      </c>
      <c r="AA585" s="93">
        <v>2469900</v>
      </c>
    </row>
    <row r="586" spans="1:27" ht="15" customHeight="1" x14ac:dyDescent="0.25">
      <c r="A586" s="54" t="s">
        <v>240</v>
      </c>
      <c r="B586" s="55" t="s">
        <v>241</v>
      </c>
      <c r="C586" s="56" t="s">
        <v>178</v>
      </c>
      <c r="D586" s="54" t="s">
        <v>36</v>
      </c>
      <c r="E586" s="54" t="s">
        <v>484</v>
      </c>
      <c r="F586" s="54" t="s">
        <v>484</v>
      </c>
      <c r="G586" s="54" t="s">
        <v>42</v>
      </c>
      <c r="H586" s="54" t="s">
        <v>496</v>
      </c>
      <c r="I586" s="54"/>
      <c r="J586" s="54"/>
      <c r="K586" s="54"/>
      <c r="L586" s="54"/>
      <c r="M586" s="54" t="s">
        <v>37</v>
      </c>
      <c r="N586" s="94" t="s">
        <v>38</v>
      </c>
      <c r="O586" s="54" t="s">
        <v>39</v>
      </c>
      <c r="P586" s="55" t="s">
        <v>132</v>
      </c>
      <c r="Q586" s="93">
        <v>17681000</v>
      </c>
      <c r="R586" s="93">
        <v>0</v>
      </c>
      <c r="S586" s="93">
        <v>0</v>
      </c>
      <c r="T586" s="93">
        <v>17681000</v>
      </c>
      <c r="U586" s="93">
        <v>0</v>
      </c>
      <c r="V586" s="93">
        <v>9006700</v>
      </c>
      <c r="W586" s="93">
        <v>8674300</v>
      </c>
      <c r="X586" s="93">
        <v>9006700</v>
      </c>
      <c r="Y586" s="93">
        <v>9006700</v>
      </c>
      <c r="Z586" s="93">
        <v>9006700</v>
      </c>
      <c r="AA586" s="93">
        <v>9006700</v>
      </c>
    </row>
    <row r="587" spans="1:27" ht="15" customHeight="1" x14ac:dyDescent="0.25">
      <c r="A587" s="54" t="s">
        <v>240</v>
      </c>
      <c r="B587" s="55" t="s">
        <v>241</v>
      </c>
      <c r="C587" s="56" t="s">
        <v>179</v>
      </c>
      <c r="D587" s="54" t="s">
        <v>36</v>
      </c>
      <c r="E587" s="54" t="s">
        <v>484</v>
      </c>
      <c r="F587" s="54" t="s">
        <v>484</v>
      </c>
      <c r="G587" s="54" t="s">
        <v>42</v>
      </c>
      <c r="H587" s="54" t="s">
        <v>506</v>
      </c>
      <c r="I587" s="54"/>
      <c r="J587" s="54"/>
      <c r="K587" s="54"/>
      <c r="L587" s="54"/>
      <c r="M587" s="54" t="s">
        <v>37</v>
      </c>
      <c r="N587" s="94" t="s">
        <v>38</v>
      </c>
      <c r="O587" s="54" t="s">
        <v>39</v>
      </c>
      <c r="P587" s="55" t="s">
        <v>133</v>
      </c>
      <c r="Q587" s="93">
        <v>11790000</v>
      </c>
      <c r="R587" s="93">
        <v>0</v>
      </c>
      <c r="S587" s="93">
        <v>0</v>
      </c>
      <c r="T587" s="93">
        <v>11790000</v>
      </c>
      <c r="U587" s="93">
        <v>0</v>
      </c>
      <c r="V587" s="93">
        <v>6005900</v>
      </c>
      <c r="W587" s="93">
        <v>5784100</v>
      </c>
      <c r="X587" s="93">
        <v>6005900</v>
      </c>
      <c r="Y587" s="93">
        <v>6005900</v>
      </c>
      <c r="Z587" s="93">
        <v>6005900</v>
      </c>
      <c r="AA587" s="93">
        <v>6005900</v>
      </c>
    </row>
    <row r="588" spans="1:27" ht="15" customHeight="1" x14ac:dyDescent="0.25">
      <c r="A588" s="54" t="s">
        <v>240</v>
      </c>
      <c r="B588" s="55" t="s">
        <v>241</v>
      </c>
      <c r="C588" s="56" t="s">
        <v>180</v>
      </c>
      <c r="D588" s="54" t="s">
        <v>36</v>
      </c>
      <c r="E588" s="54" t="s">
        <v>484</v>
      </c>
      <c r="F588" s="54" t="s">
        <v>484</v>
      </c>
      <c r="G588" s="54" t="s">
        <v>552</v>
      </c>
      <c r="H588" s="54" t="s">
        <v>555</v>
      </c>
      <c r="I588" s="54" t="s">
        <v>555</v>
      </c>
      <c r="J588" s="54"/>
      <c r="K588" s="54"/>
      <c r="L588" s="54"/>
      <c r="M588" s="54" t="s">
        <v>37</v>
      </c>
      <c r="N588" s="94" t="s">
        <v>38</v>
      </c>
      <c r="O588" s="54" t="s">
        <v>39</v>
      </c>
      <c r="P588" s="55" t="s">
        <v>134</v>
      </c>
      <c r="Q588" s="93">
        <v>16352910</v>
      </c>
      <c r="R588" s="93">
        <v>0</v>
      </c>
      <c r="S588" s="93">
        <v>0</v>
      </c>
      <c r="T588" s="93">
        <v>16352910</v>
      </c>
      <c r="U588" s="93">
        <v>0</v>
      </c>
      <c r="V588" s="93">
        <v>10171112</v>
      </c>
      <c r="W588" s="93">
        <v>6181798</v>
      </c>
      <c r="X588" s="93">
        <v>10171112</v>
      </c>
      <c r="Y588" s="93">
        <v>10171112</v>
      </c>
      <c r="Z588" s="93">
        <v>10171112</v>
      </c>
      <c r="AA588" s="93">
        <v>10171112</v>
      </c>
    </row>
    <row r="589" spans="1:27" ht="15" customHeight="1" x14ac:dyDescent="0.25">
      <c r="A589" s="54" t="s">
        <v>240</v>
      </c>
      <c r="B589" s="55" t="s">
        <v>241</v>
      </c>
      <c r="C589" s="56" t="s">
        <v>181</v>
      </c>
      <c r="D589" s="54" t="s">
        <v>36</v>
      </c>
      <c r="E589" s="54" t="s">
        <v>484</v>
      </c>
      <c r="F589" s="54" t="s">
        <v>484</v>
      </c>
      <c r="G589" s="54" t="s">
        <v>552</v>
      </c>
      <c r="H589" s="54" t="s">
        <v>555</v>
      </c>
      <c r="I589" s="54" t="s">
        <v>556</v>
      </c>
      <c r="J589" s="54"/>
      <c r="K589" s="54"/>
      <c r="L589" s="54"/>
      <c r="M589" s="54" t="s">
        <v>37</v>
      </c>
      <c r="N589" s="94" t="s">
        <v>38</v>
      </c>
      <c r="O589" s="54" t="s">
        <v>39</v>
      </c>
      <c r="P589" s="55" t="s">
        <v>135</v>
      </c>
      <c r="Q589" s="93">
        <v>0</v>
      </c>
      <c r="R589" s="93">
        <v>1349625</v>
      </c>
      <c r="S589" s="93">
        <v>0</v>
      </c>
      <c r="T589" s="93">
        <v>1349625</v>
      </c>
      <c r="U589" s="93">
        <v>0</v>
      </c>
      <c r="V589" s="93">
        <v>1349625</v>
      </c>
      <c r="W589" s="93">
        <v>0</v>
      </c>
      <c r="X589" s="93">
        <v>1349625</v>
      </c>
      <c r="Y589" s="93">
        <v>1349625</v>
      </c>
      <c r="Z589" s="93">
        <v>1349625</v>
      </c>
      <c r="AA589" s="93">
        <v>1349625</v>
      </c>
    </row>
    <row r="590" spans="1:27" ht="15" customHeight="1" x14ac:dyDescent="0.25">
      <c r="A590" s="54" t="s">
        <v>240</v>
      </c>
      <c r="B590" s="55" t="s">
        <v>241</v>
      </c>
      <c r="C590" s="56" t="s">
        <v>182</v>
      </c>
      <c r="D590" s="54" t="s">
        <v>36</v>
      </c>
      <c r="E590" s="54" t="s">
        <v>484</v>
      </c>
      <c r="F590" s="54" t="s">
        <v>484</v>
      </c>
      <c r="G590" s="54" t="s">
        <v>552</v>
      </c>
      <c r="H590" s="54" t="s">
        <v>555</v>
      </c>
      <c r="I590" s="54" t="s">
        <v>485</v>
      </c>
      <c r="J590" s="54"/>
      <c r="K590" s="54"/>
      <c r="L590" s="54"/>
      <c r="M590" s="54" t="s">
        <v>37</v>
      </c>
      <c r="N590" s="94" t="s">
        <v>38</v>
      </c>
      <c r="O590" s="54" t="s">
        <v>39</v>
      </c>
      <c r="P590" s="55" t="s">
        <v>136</v>
      </c>
      <c r="Q590" s="93">
        <v>1380330</v>
      </c>
      <c r="R590" s="93">
        <v>0</v>
      </c>
      <c r="S590" s="93">
        <v>0</v>
      </c>
      <c r="T590" s="93">
        <v>1380330</v>
      </c>
      <c r="U590" s="93">
        <v>0</v>
      </c>
      <c r="V590" s="93">
        <v>963288</v>
      </c>
      <c r="W590" s="93">
        <v>417042</v>
      </c>
      <c r="X590" s="93">
        <v>963288</v>
      </c>
      <c r="Y590" s="93">
        <v>963288</v>
      </c>
      <c r="Z590" s="93">
        <v>963288</v>
      </c>
      <c r="AA590" s="93">
        <v>963288</v>
      </c>
    </row>
    <row r="591" spans="1:27" ht="15" customHeight="1" x14ac:dyDescent="0.25">
      <c r="A591" s="54" t="s">
        <v>240</v>
      </c>
      <c r="B591" s="55" t="s">
        <v>241</v>
      </c>
      <c r="C591" s="56" t="s">
        <v>183</v>
      </c>
      <c r="D591" s="54" t="s">
        <v>36</v>
      </c>
      <c r="E591" s="54" t="s">
        <v>484</v>
      </c>
      <c r="F591" s="54" t="s">
        <v>484</v>
      </c>
      <c r="G591" s="54" t="s">
        <v>552</v>
      </c>
      <c r="H591" s="54" t="s">
        <v>556</v>
      </c>
      <c r="I591" s="54"/>
      <c r="J591" s="54"/>
      <c r="K591" s="54"/>
      <c r="L591" s="54"/>
      <c r="M591" s="54" t="s">
        <v>37</v>
      </c>
      <c r="N591" s="94" t="s">
        <v>38</v>
      </c>
      <c r="O591" s="54" t="s">
        <v>39</v>
      </c>
      <c r="P591" s="55" t="s">
        <v>137</v>
      </c>
      <c r="Q591" s="93">
        <v>16936290</v>
      </c>
      <c r="R591" s="93">
        <v>0</v>
      </c>
      <c r="S591" s="93">
        <v>0</v>
      </c>
      <c r="T591" s="93">
        <v>16936290</v>
      </c>
      <c r="U591" s="93">
        <v>0</v>
      </c>
      <c r="V591" s="93">
        <v>14129802</v>
      </c>
      <c r="W591" s="93">
        <v>2806488</v>
      </c>
      <c r="X591" s="93">
        <v>14129802</v>
      </c>
      <c r="Y591" s="93">
        <v>14129802</v>
      </c>
      <c r="Z591" s="93">
        <v>14129802</v>
      </c>
      <c r="AA591" s="93">
        <v>14129802</v>
      </c>
    </row>
    <row r="592" spans="1:27" ht="15" customHeight="1" x14ac:dyDescent="0.25">
      <c r="A592" s="54" t="s">
        <v>240</v>
      </c>
      <c r="B592" s="55" t="s">
        <v>241</v>
      </c>
      <c r="C592" s="56" t="s">
        <v>187</v>
      </c>
      <c r="D592" s="54" t="s">
        <v>36</v>
      </c>
      <c r="E592" s="54" t="s">
        <v>42</v>
      </c>
      <c r="F592" s="54" t="s">
        <v>42</v>
      </c>
      <c r="G592" s="54" t="s">
        <v>42</v>
      </c>
      <c r="H592" s="54" t="s">
        <v>496</v>
      </c>
      <c r="I592" s="54" t="s">
        <v>558</v>
      </c>
      <c r="J592" s="54"/>
      <c r="K592" s="54"/>
      <c r="L592" s="54"/>
      <c r="M592" s="54" t="s">
        <v>37</v>
      </c>
      <c r="N592" s="94" t="s">
        <v>38</v>
      </c>
      <c r="O592" s="54" t="s">
        <v>39</v>
      </c>
      <c r="P592" s="55" t="s">
        <v>141</v>
      </c>
      <c r="Q592" s="93">
        <v>0</v>
      </c>
      <c r="R592" s="93">
        <v>78400</v>
      </c>
      <c r="S592" s="93">
        <v>0</v>
      </c>
      <c r="T592" s="93">
        <v>78400</v>
      </c>
      <c r="U592" s="93">
        <v>0</v>
      </c>
      <c r="V592" s="93">
        <v>78400</v>
      </c>
      <c r="W592" s="93">
        <v>0</v>
      </c>
      <c r="X592" s="93">
        <v>78400</v>
      </c>
      <c r="Y592" s="93">
        <v>78400</v>
      </c>
      <c r="Z592" s="93">
        <v>78400</v>
      </c>
      <c r="AA592" s="93">
        <v>78400</v>
      </c>
    </row>
    <row r="593" spans="1:27" ht="15" customHeight="1" x14ac:dyDescent="0.25">
      <c r="A593" s="54" t="s">
        <v>240</v>
      </c>
      <c r="B593" s="55" t="s">
        <v>241</v>
      </c>
      <c r="C593" s="56" t="s">
        <v>188</v>
      </c>
      <c r="D593" s="54" t="s">
        <v>36</v>
      </c>
      <c r="E593" s="54" t="s">
        <v>42</v>
      </c>
      <c r="F593" s="54" t="s">
        <v>42</v>
      </c>
      <c r="G593" s="54" t="s">
        <v>42</v>
      </c>
      <c r="H593" s="54" t="s">
        <v>496</v>
      </c>
      <c r="I593" s="54" t="s">
        <v>560</v>
      </c>
      <c r="J593" s="54"/>
      <c r="K593" s="54"/>
      <c r="L593" s="54"/>
      <c r="M593" s="54" t="s">
        <v>37</v>
      </c>
      <c r="N593" s="94" t="s">
        <v>38</v>
      </c>
      <c r="O593" s="54" t="s">
        <v>39</v>
      </c>
      <c r="P593" s="55" t="s">
        <v>142</v>
      </c>
      <c r="Q593" s="93">
        <v>37000000</v>
      </c>
      <c r="R593" s="93">
        <v>0</v>
      </c>
      <c r="S593" s="93">
        <v>0</v>
      </c>
      <c r="T593" s="93">
        <v>37000000</v>
      </c>
      <c r="U593" s="93">
        <v>0</v>
      </c>
      <c r="V593" s="93">
        <v>37000000</v>
      </c>
      <c r="W593" s="93">
        <v>0</v>
      </c>
      <c r="X593" s="93">
        <v>18315403</v>
      </c>
      <c r="Y593" s="93">
        <v>18315403</v>
      </c>
      <c r="Z593" s="93">
        <v>18315403</v>
      </c>
      <c r="AA593" s="93">
        <v>18315403</v>
      </c>
    </row>
    <row r="594" spans="1:27" ht="15" customHeight="1" x14ac:dyDescent="0.25">
      <c r="A594" s="54" t="s">
        <v>240</v>
      </c>
      <c r="B594" s="55" t="s">
        <v>241</v>
      </c>
      <c r="C594" s="56" t="s">
        <v>189</v>
      </c>
      <c r="D594" s="54" t="s">
        <v>36</v>
      </c>
      <c r="E594" s="54" t="s">
        <v>42</v>
      </c>
      <c r="F594" s="54" t="s">
        <v>42</v>
      </c>
      <c r="G594" s="54" t="s">
        <v>42</v>
      </c>
      <c r="H594" s="54" t="s">
        <v>506</v>
      </c>
      <c r="I594" s="54" t="s">
        <v>555</v>
      </c>
      <c r="J594" s="54"/>
      <c r="K594" s="54"/>
      <c r="L594" s="54"/>
      <c r="M594" s="54" t="s">
        <v>37</v>
      </c>
      <c r="N594" s="94" t="s">
        <v>38</v>
      </c>
      <c r="O594" s="54" t="s">
        <v>39</v>
      </c>
      <c r="P594" s="55" t="s">
        <v>143</v>
      </c>
      <c r="Q594" s="93">
        <v>28240000</v>
      </c>
      <c r="R594" s="93">
        <v>0</v>
      </c>
      <c r="S594" s="93">
        <v>28240000</v>
      </c>
      <c r="T594" s="93">
        <v>0</v>
      </c>
      <c r="U594" s="93">
        <v>0</v>
      </c>
      <c r="V594" s="93">
        <v>0</v>
      </c>
      <c r="W594" s="93">
        <v>0</v>
      </c>
      <c r="X594" s="93">
        <v>0</v>
      </c>
      <c r="Y594" s="93">
        <v>0</v>
      </c>
      <c r="Z594" s="93">
        <v>0</v>
      </c>
      <c r="AA594" s="93">
        <v>0</v>
      </c>
    </row>
    <row r="595" spans="1:27" ht="15" customHeight="1" x14ac:dyDescent="0.25">
      <c r="A595" s="54" t="s">
        <v>240</v>
      </c>
      <c r="B595" s="55" t="s">
        <v>241</v>
      </c>
      <c r="C595" s="56" t="s">
        <v>101</v>
      </c>
      <c r="D595" s="54" t="s">
        <v>36</v>
      </c>
      <c r="E595" s="54" t="s">
        <v>42</v>
      </c>
      <c r="F595" s="54" t="s">
        <v>42</v>
      </c>
      <c r="G595" s="54" t="s">
        <v>42</v>
      </c>
      <c r="H595" s="54" t="s">
        <v>506</v>
      </c>
      <c r="I595" s="54" t="s">
        <v>556</v>
      </c>
      <c r="J595" s="54"/>
      <c r="K595" s="54"/>
      <c r="L595" s="54"/>
      <c r="M595" s="54" t="s">
        <v>37</v>
      </c>
      <c r="N595" s="94" t="s">
        <v>38</v>
      </c>
      <c r="O595" s="54" t="s">
        <v>39</v>
      </c>
      <c r="P595" s="55" t="s">
        <v>144</v>
      </c>
      <c r="Q595" s="93">
        <v>28240000</v>
      </c>
      <c r="R595" s="93">
        <v>0</v>
      </c>
      <c r="S595" s="93">
        <v>0</v>
      </c>
      <c r="T595" s="93">
        <v>28240000</v>
      </c>
      <c r="U595" s="93">
        <v>0</v>
      </c>
      <c r="V595" s="93">
        <v>28240000</v>
      </c>
      <c r="W595" s="93">
        <v>0</v>
      </c>
      <c r="X595" s="93">
        <v>28240000</v>
      </c>
      <c r="Y595" s="93">
        <v>13066667</v>
      </c>
      <c r="Z595" s="93">
        <v>13066667</v>
      </c>
      <c r="AA595" s="93">
        <v>13066667</v>
      </c>
    </row>
    <row r="596" spans="1:27" ht="15" customHeight="1" x14ac:dyDescent="0.25">
      <c r="A596" s="54" t="s">
        <v>240</v>
      </c>
      <c r="B596" s="55" t="s">
        <v>241</v>
      </c>
      <c r="C596" s="56" t="s">
        <v>191</v>
      </c>
      <c r="D596" s="54" t="s">
        <v>36</v>
      </c>
      <c r="E596" s="54" t="s">
        <v>42</v>
      </c>
      <c r="F596" s="54" t="s">
        <v>42</v>
      </c>
      <c r="G596" s="54" t="s">
        <v>42</v>
      </c>
      <c r="H596" s="54" t="s">
        <v>491</v>
      </c>
      <c r="I596" s="54" t="s">
        <v>558</v>
      </c>
      <c r="J596" s="54"/>
      <c r="K596" s="54"/>
      <c r="L596" s="54"/>
      <c r="M596" s="54" t="s">
        <v>37</v>
      </c>
      <c r="N596" s="94" t="s">
        <v>38</v>
      </c>
      <c r="O596" s="54" t="s">
        <v>39</v>
      </c>
      <c r="P596" s="55" t="s">
        <v>146</v>
      </c>
      <c r="Q596" s="93">
        <v>350000</v>
      </c>
      <c r="R596" s="93">
        <v>0</v>
      </c>
      <c r="S596" s="93">
        <v>0</v>
      </c>
      <c r="T596" s="93">
        <v>350000</v>
      </c>
      <c r="U596" s="93">
        <v>0</v>
      </c>
      <c r="V596" s="93">
        <v>350000</v>
      </c>
      <c r="W596" s="93">
        <v>0</v>
      </c>
      <c r="X596" s="93">
        <v>195107</v>
      </c>
      <c r="Y596" s="93">
        <v>195107</v>
      </c>
      <c r="Z596" s="93">
        <v>195107</v>
      </c>
      <c r="AA596" s="93">
        <v>195107</v>
      </c>
    </row>
    <row r="597" spans="1:27" ht="15" customHeight="1" x14ac:dyDescent="0.25">
      <c r="A597" s="54" t="s">
        <v>240</v>
      </c>
      <c r="B597" s="55" t="s">
        <v>241</v>
      </c>
      <c r="C597" s="56" t="s">
        <v>192</v>
      </c>
      <c r="D597" s="54" t="s">
        <v>36</v>
      </c>
      <c r="E597" s="54" t="s">
        <v>42</v>
      </c>
      <c r="F597" s="54" t="s">
        <v>42</v>
      </c>
      <c r="G597" s="54" t="s">
        <v>42</v>
      </c>
      <c r="H597" s="54" t="s">
        <v>560</v>
      </c>
      <c r="I597" s="54" t="s">
        <v>558</v>
      </c>
      <c r="J597" s="54"/>
      <c r="K597" s="54"/>
      <c r="L597" s="54"/>
      <c r="M597" s="54" t="s">
        <v>37</v>
      </c>
      <c r="N597" s="94" t="s">
        <v>38</v>
      </c>
      <c r="O597" s="54" t="s">
        <v>39</v>
      </c>
      <c r="P597" s="55" t="s">
        <v>147</v>
      </c>
      <c r="Q597" s="93">
        <v>1100000</v>
      </c>
      <c r="R597" s="93">
        <v>0</v>
      </c>
      <c r="S597" s="93">
        <v>0</v>
      </c>
      <c r="T597" s="93">
        <v>1100000</v>
      </c>
      <c r="U597" s="93">
        <v>0</v>
      </c>
      <c r="V597" s="93">
        <v>1100000</v>
      </c>
      <c r="W597" s="93">
        <v>0</v>
      </c>
      <c r="X597" s="93">
        <v>797173</v>
      </c>
      <c r="Y597" s="93">
        <v>780093</v>
      </c>
      <c r="Z597" s="93">
        <v>780093</v>
      </c>
      <c r="AA597" s="93">
        <v>780093</v>
      </c>
    </row>
    <row r="598" spans="1:27" ht="15" customHeight="1" x14ac:dyDescent="0.25">
      <c r="A598" s="54" t="s">
        <v>240</v>
      </c>
      <c r="B598" s="55" t="s">
        <v>241</v>
      </c>
      <c r="C598" s="56" t="s">
        <v>193</v>
      </c>
      <c r="D598" s="54" t="s">
        <v>36</v>
      </c>
      <c r="E598" s="54" t="s">
        <v>42</v>
      </c>
      <c r="F598" s="54" t="s">
        <v>42</v>
      </c>
      <c r="G598" s="54" t="s">
        <v>42</v>
      </c>
      <c r="H598" s="54" t="s">
        <v>561</v>
      </c>
      <c r="I598" s="54"/>
      <c r="J598" s="54"/>
      <c r="K598" s="54"/>
      <c r="L598" s="54"/>
      <c r="M598" s="54" t="s">
        <v>37</v>
      </c>
      <c r="N598" s="94" t="s">
        <v>38</v>
      </c>
      <c r="O598" s="54" t="s">
        <v>39</v>
      </c>
      <c r="P598" s="55" t="s">
        <v>148</v>
      </c>
      <c r="Q598" s="93">
        <v>0</v>
      </c>
      <c r="R598" s="93">
        <v>516640</v>
      </c>
      <c r="S598" s="93">
        <v>0</v>
      </c>
      <c r="T598" s="93">
        <v>516640</v>
      </c>
      <c r="U598" s="93">
        <v>0</v>
      </c>
      <c r="V598" s="93">
        <v>516640</v>
      </c>
      <c r="W598" s="93">
        <v>0</v>
      </c>
      <c r="X598" s="93">
        <v>516640</v>
      </c>
      <c r="Y598" s="93">
        <v>516640</v>
      </c>
      <c r="Z598" s="93">
        <v>516640</v>
      </c>
      <c r="AA598" s="93">
        <v>516640</v>
      </c>
    </row>
    <row r="599" spans="1:27" ht="15" customHeight="1" x14ac:dyDescent="0.25">
      <c r="A599" s="54" t="s">
        <v>240</v>
      </c>
      <c r="B599" s="55" t="s">
        <v>241</v>
      </c>
      <c r="C599" s="56" t="s">
        <v>194</v>
      </c>
      <c r="D599" s="54" t="s">
        <v>36</v>
      </c>
      <c r="E599" s="54" t="s">
        <v>552</v>
      </c>
      <c r="F599" s="54" t="s">
        <v>553</v>
      </c>
      <c r="G599" s="54" t="s">
        <v>42</v>
      </c>
      <c r="H599" s="54" t="s">
        <v>554</v>
      </c>
      <c r="I599" s="54" t="s">
        <v>555</v>
      </c>
      <c r="J599" s="54"/>
      <c r="K599" s="54"/>
      <c r="L599" s="54"/>
      <c r="M599" s="54" t="s">
        <v>37</v>
      </c>
      <c r="N599" s="94" t="s">
        <v>38</v>
      </c>
      <c r="O599" s="54" t="s">
        <v>39</v>
      </c>
      <c r="P599" s="55" t="s">
        <v>149</v>
      </c>
      <c r="Q599" s="93">
        <v>0</v>
      </c>
      <c r="R599" s="93">
        <v>1949505</v>
      </c>
      <c r="S599" s="93">
        <v>0</v>
      </c>
      <c r="T599" s="93">
        <v>1949505</v>
      </c>
      <c r="U599" s="93">
        <v>0</v>
      </c>
      <c r="V599" s="93">
        <v>1861725</v>
      </c>
      <c r="W599" s="93">
        <v>87780</v>
      </c>
      <c r="X599" s="93">
        <v>1861725</v>
      </c>
      <c r="Y599" s="93">
        <v>1861725</v>
      </c>
      <c r="Z599" s="93">
        <v>1861725</v>
      </c>
      <c r="AA599" s="93">
        <v>1861725</v>
      </c>
    </row>
    <row r="600" spans="1:27" ht="15" customHeight="1" x14ac:dyDescent="0.25">
      <c r="A600" s="54" t="s">
        <v>240</v>
      </c>
      <c r="B600" s="55" t="s">
        <v>241</v>
      </c>
      <c r="C600" s="56" t="s">
        <v>196</v>
      </c>
      <c r="D600" s="54" t="s">
        <v>36</v>
      </c>
      <c r="E600" s="54" t="s">
        <v>557</v>
      </c>
      <c r="F600" s="54" t="s">
        <v>484</v>
      </c>
      <c r="G600" s="54" t="s">
        <v>42</v>
      </c>
      <c r="H600" s="54" t="s">
        <v>555</v>
      </c>
      <c r="I600" s="54"/>
      <c r="J600" s="54"/>
      <c r="K600" s="54"/>
      <c r="L600" s="54"/>
      <c r="M600" s="54" t="s">
        <v>37</v>
      </c>
      <c r="N600" s="94" t="s">
        <v>38</v>
      </c>
      <c r="O600" s="54" t="s">
        <v>39</v>
      </c>
      <c r="P600" s="55" t="s">
        <v>151</v>
      </c>
      <c r="Q600" s="93">
        <v>0</v>
      </c>
      <c r="R600" s="93">
        <v>6769999</v>
      </c>
      <c r="S600" s="93">
        <v>443934</v>
      </c>
      <c r="T600" s="93">
        <v>6326065</v>
      </c>
      <c r="U600" s="93">
        <v>0</v>
      </c>
      <c r="V600" s="93">
        <v>6326065</v>
      </c>
      <c r="W600" s="93">
        <v>0</v>
      </c>
      <c r="X600" s="93">
        <v>6326065</v>
      </c>
      <c r="Y600" s="93">
        <v>6326065</v>
      </c>
      <c r="Z600" s="93">
        <v>6326065</v>
      </c>
      <c r="AA600" s="93">
        <v>6326065</v>
      </c>
    </row>
    <row r="601" spans="1:27" ht="15" customHeight="1" x14ac:dyDescent="0.25">
      <c r="A601" s="54" t="s">
        <v>240</v>
      </c>
      <c r="B601" s="55" t="s">
        <v>241</v>
      </c>
      <c r="C601" s="56" t="s">
        <v>199</v>
      </c>
      <c r="D601" s="54" t="s">
        <v>61</v>
      </c>
      <c r="E601" s="54" t="s">
        <v>74</v>
      </c>
      <c r="F601" s="54" t="s">
        <v>63</v>
      </c>
      <c r="G601" s="54" t="s">
        <v>71</v>
      </c>
      <c r="H601" s="54" t="s">
        <v>153</v>
      </c>
      <c r="I601" s="54" t="s">
        <v>156</v>
      </c>
      <c r="J601" s="54" t="s">
        <v>42</v>
      </c>
      <c r="K601" s="54"/>
      <c r="L601" s="54"/>
      <c r="M601" s="54" t="s">
        <v>37</v>
      </c>
      <c r="N601" s="94" t="s">
        <v>38</v>
      </c>
      <c r="O601" s="54" t="s">
        <v>39</v>
      </c>
      <c r="P601" s="55" t="s">
        <v>157</v>
      </c>
      <c r="Q601" s="93">
        <v>0</v>
      </c>
      <c r="R601" s="93">
        <v>128027550</v>
      </c>
      <c r="S601" s="93">
        <v>0</v>
      </c>
      <c r="T601" s="93">
        <v>128027550</v>
      </c>
      <c r="U601" s="93">
        <v>0</v>
      </c>
      <c r="V601" s="93">
        <v>128027550</v>
      </c>
      <c r="W601" s="93">
        <v>0</v>
      </c>
      <c r="X601" s="93">
        <v>127997278</v>
      </c>
      <c r="Y601" s="93">
        <v>49424110</v>
      </c>
      <c r="Z601" s="93">
        <v>49424110</v>
      </c>
      <c r="AA601" s="93">
        <v>37746520</v>
      </c>
    </row>
    <row r="602" spans="1:27" ht="15" customHeight="1" x14ac:dyDescent="0.25">
      <c r="A602" s="54" t="s">
        <v>240</v>
      </c>
      <c r="B602" s="55" t="s">
        <v>241</v>
      </c>
      <c r="C602" s="56" t="s">
        <v>199</v>
      </c>
      <c r="D602" s="54" t="s">
        <v>61</v>
      </c>
      <c r="E602" s="54" t="s">
        <v>74</v>
      </c>
      <c r="F602" s="54" t="s">
        <v>63</v>
      </c>
      <c r="G602" s="54" t="s">
        <v>71</v>
      </c>
      <c r="H602" s="54" t="s">
        <v>153</v>
      </c>
      <c r="I602" s="54" t="s">
        <v>156</v>
      </c>
      <c r="J602" s="54" t="s">
        <v>42</v>
      </c>
      <c r="K602" s="54"/>
      <c r="L602" s="54"/>
      <c r="M602" s="54" t="s">
        <v>37</v>
      </c>
      <c r="N602" s="94" t="s">
        <v>76</v>
      </c>
      <c r="O602" s="54" t="s">
        <v>39</v>
      </c>
      <c r="P602" s="55" t="s">
        <v>157</v>
      </c>
      <c r="Q602" s="93">
        <v>0</v>
      </c>
      <c r="R602" s="93">
        <v>36904302</v>
      </c>
      <c r="S602" s="93">
        <v>0</v>
      </c>
      <c r="T602" s="93">
        <v>36904302</v>
      </c>
      <c r="U602" s="93">
        <v>0</v>
      </c>
      <c r="V602" s="93">
        <v>34904302</v>
      </c>
      <c r="W602" s="93">
        <v>2000000</v>
      </c>
      <c r="X602" s="93">
        <v>27570583</v>
      </c>
      <c r="Y602" s="93">
        <v>9349999</v>
      </c>
      <c r="Z602" s="93">
        <v>9349999</v>
      </c>
      <c r="AA602" s="93">
        <v>6599999</v>
      </c>
    </row>
    <row r="603" spans="1:27" ht="15" customHeight="1" x14ac:dyDescent="0.25">
      <c r="A603" s="54" t="s">
        <v>240</v>
      </c>
      <c r="B603" s="55" t="s">
        <v>241</v>
      </c>
      <c r="C603" s="56" t="s">
        <v>200</v>
      </c>
      <c r="D603" s="54" t="s">
        <v>61</v>
      </c>
      <c r="E603" s="54" t="s">
        <v>74</v>
      </c>
      <c r="F603" s="54" t="s">
        <v>63</v>
      </c>
      <c r="G603" s="54" t="s">
        <v>71</v>
      </c>
      <c r="H603" s="54" t="s">
        <v>153</v>
      </c>
      <c r="I603" s="54" t="s">
        <v>158</v>
      </c>
      <c r="J603" s="54" t="s">
        <v>42</v>
      </c>
      <c r="K603" s="54"/>
      <c r="L603" s="54"/>
      <c r="M603" s="54" t="s">
        <v>48</v>
      </c>
      <c r="N603" s="94" t="s">
        <v>49</v>
      </c>
      <c r="O603" s="54" t="s">
        <v>39</v>
      </c>
      <c r="P603" s="55" t="s">
        <v>159</v>
      </c>
      <c r="Q603" s="93">
        <v>0</v>
      </c>
      <c r="R603" s="93">
        <v>54807890</v>
      </c>
      <c r="S603" s="93">
        <v>0</v>
      </c>
      <c r="T603" s="93">
        <v>54807890</v>
      </c>
      <c r="U603" s="93">
        <v>0</v>
      </c>
      <c r="V603" s="93">
        <v>54807890</v>
      </c>
      <c r="W603" s="93">
        <v>0</v>
      </c>
      <c r="X603" s="93">
        <v>51807890</v>
      </c>
      <c r="Y603" s="93">
        <v>5654736</v>
      </c>
      <c r="Z603" s="93">
        <v>5654736</v>
      </c>
      <c r="AA603" s="93">
        <v>5654736</v>
      </c>
    </row>
    <row r="604" spans="1:27" ht="15" customHeight="1" x14ac:dyDescent="0.25">
      <c r="A604" s="54" t="s">
        <v>240</v>
      </c>
      <c r="B604" s="55" t="s">
        <v>241</v>
      </c>
      <c r="C604" s="56" t="s">
        <v>201</v>
      </c>
      <c r="D604" s="54" t="s">
        <v>61</v>
      </c>
      <c r="E604" s="54" t="s">
        <v>82</v>
      </c>
      <c r="F604" s="54" t="s">
        <v>63</v>
      </c>
      <c r="G604" s="54" t="s">
        <v>83</v>
      </c>
      <c r="H604" s="54" t="s">
        <v>153</v>
      </c>
      <c r="I604" s="54" t="s">
        <v>160</v>
      </c>
      <c r="J604" s="54" t="s">
        <v>42</v>
      </c>
      <c r="K604" s="54"/>
      <c r="L604" s="54"/>
      <c r="M604" s="54" t="s">
        <v>48</v>
      </c>
      <c r="N604" s="94" t="s">
        <v>49</v>
      </c>
      <c r="O604" s="54" t="s">
        <v>39</v>
      </c>
      <c r="P604" s="55" t="s">
        <v>161</v>
      </c>
      <c r="Q604" s="93">
        <v>0</v>
      </c>
      <c r="R604" s="93">
        <v>24269760</v>
      </c>
      <c r="S604" s="93">
        <v>0</v>
      </c>
      <c r="T604" s="93">
        <v>24269760</v>
      </c>
      <c r="U604" s="93">
        <v>0</v>
      </c>
      <c r="V604" s="93">
        <v>24269760</v>
      </c>
      <c r="W604" s="93">
        <v>0</v>
      </c>
      <c r="X604" s="93">
        <v>24269760</v>
      </c>
      <c r="Y604" s="93">
        <v>3842712</v>
      </c>
      <c r="Z604" s="93">
        <v>3842712</v>
      </c>
      <c r="AA604" s="93">
        <v>3842712</v>
      </c>
    </row>
    <row r="605" spans="1:27" ht="15" customHeight="1" x14ac:dyDescent="0.25">
      <c r="A605" s="54" t="s">
        <v>242</v>
      </c>
      <c r="B605" s="55" t="s">
        <v>243</v>
      </c>
      <c r="C605" s="56" t="s">
        <v>166</v>
      </c>
      <c r="D605" s="54" t="s">
        <v>36</v>
      </c>
      <c r="E605" s="54" t="s">
        <v>484</v>
      </c>
      <c r="F605" s="54" t="s">
        <v>484</v>
      </c>
      <c r="G605" s="54" t="s">
        <v>484</v>
      </c>
      <c r="H605" s="54" t="s">
        <v>555</v>
      </c>
      <c r="I605" s="54" t="s">
        <v>555</v>
      </c>
      <c r="J605" s="54"/>
      <c r="K605" s="54"/>
      <c r="L605" s="54"/>
      <c r="M605" s="54" t="s">
        <v>37</v>
      </c>
      <c r="N605" s="94" t="s">
        <v>38</v>
      </c>
      <c r="O605" s="54" t="s">
        <v>39</v>
      </c>
      <c r="P605" s="55" t="s">
        <v>120</v>
      </c>
      <c r="Q605" s="93">
        <v>511341000</v>
      </c>
      <c r="R605" s="93">
        <v>0</v>
      </c>
      <c r="S605" s="93">
        <v>0</v>
      </c>
      <c r="T605" s="93">
        <v>511341000</v>
      </c>
      <c r="U605" s="93">
        <v>0</v>
      </c>
      <c r="V605" s="93">
        <v>289564137</v>
      </c>
      <c r="W605" s="93">
        <v>221776863</v>
      </c>
      <c r="X605" s="93">
        <v>289564137</v>
      </c>
      <c r="Y605" s="93">
        <v>289564137</v>
      </c>
      <c r="Z605" s="93">
        <v>289564137</v>
      </c>
      <c r="AA605" s="93">
        <v>289564137</v>
      </c>
    </row>
    <row r="606" spans="1:27" ht="15" customHeight="1" x14ac:dyDescent="0.25">
      <c r="A606" s="54" t="s">
        <v>242</v>
      </c>
      <c r="B606" s="55" t="s">
        <v>243</v>
      </c>
      <c r="C606" s="56" t="s">
        <v>168</v>
      </c>
      <c r="D606" s="54" t="s">
        <v>36</v>
      </c>
      <c r="E606" s="54" t="s">
        <v>484</v>
      </c>
      <c r="F606" s="54" t="s">
        <v>484</v>
      </c>
      <c r="G606" s="54" t="s">
        <v>484</v>
      </c>
      <c r="H606" s="54" t="s">
        <v>555</v>
      </c>
      <c r="I606" s="54" t="s">
        <v>558</v>
      </c>
      <c r="J606" s="54"/>
      <c r="K606" s="54"/>
      <c r="L606" s="54"/>
      <c r="M606" s="54" t="s">
        <v>37</v>
      </c>
      <c r="N606" s="94" t="s">
        <v>38</v>
      </c>
      <c r="O606" s="54" t="s">
        <v>39</v>
      </c>
      <c r="P606" s="55" t="s">
        <v>122</v>
      </c>
      <c r="Q606" s="93">
        <v>11592000</v>
      </c>
      <c r="R606" s="93">
        <v>0</v>
      </c>
      <c r="S606" s="93">
        <v>0</v>
      </c>
      <c r="T606" s="93">
        <v>11592000</v>
      </c>
      <c r="U606" s="93">
        <v>0</v>
      </c>
      <c r="V606" s="93">
        <v>7184958</v>
      </c>
      <c r="W606" s="93">
        <v>4407042</v>
      </c>
      <c r="X606" s="93">
        <v>7184958</v>
      </c>
      <c r="Y606" s="93">
        <v>7184958</v>
      </c>
      <c r="Z606" s="93">
        <v>7184958</v>
      </c>
      <c r="AA606" s="93">
        <v>7184958</v>
      </c>
    </row>
    <row r="607" spans="1:27" ht="15" customHeight="1" x14ac:dyDescent="0.25">
      <c r="A607" s="54" t="s">
        <v>242</v>
      </c>
      <c r="B607" s="55" t="s">
        <v>243</v>
      </c>
      <c r="C607" s="56" t="s">
        <v>169</v>
      </c>
      <c r="D607" s="54" t="s">
        <v>36</v>
      </c>
      <c r="E607" s="54" t="s">
        <v>484</v>
      </c>
      <c r="F607" s="54" t="s">
        <v>484</v>
      </c>
      <c r="G607" s="54" t="s">
        <v>484</v>
      </c>
      <c r="H607" s="54" t="s">
        <v>555</v>
      </c>
      <c r="I607" s="54" t="s">
        <v>559</v>
      </c>
      <c r="J607" s="54"/>
      <c r="K607" s="54"/>
      <c r="L607" s="54"/>
      <c r="M607" s="54" t="s">
        <v>37</v>
      </c>
      <c r="N607" s="94" t="s">
        <v>38</v>
      </c>
      <c r="O607" s="54" t="s">
        <v>39</v>
      </c>
      <c r="P607" s="55" t="s">
        <v>123</v>
      </c>
      <c r="Q607" s="93">
        <v>14794000</v>
      </c>
      <c r="R607" s="93">
        <v>0</v>
      </c>
      <c r="S607" s="93">
        <v>0</v>
      </c>
      <c r="T607" s="93">
        <v>14794000</v>
      </c>
      <c r="U607" s="93">
        <v>0</v>
      </c>
      <c r="V607" s="93">
        <v>10086549</v>
      </c>
      <c r="W607" s="93">
        <v>4707451</v>
      </c>
      <c r="X607" s="93">
        <v>10086549</v>
      </c>
      <c r="Y607" s="93">
        <v>10086549</v>
      </c>
      <c r="Z607" s="93">
        <v>10086549</v>
      </c>
      <c r="AA607" s="93">
        <v>10086549</v>
      </c>
    </row>
    <row r="608" spans="1:27" ht="15" customHeight="1" x14ac:dyDescent="0.25">
      <c r="A608" s="54" t="s">
        <v>242</v>
      </c>
      <c r="B608" s="55" t="s">
        <v>243</v>
      </c>
      <c r="C608" s="56" t="s">
        <v>170</v>
      </c>
      <c r="D608" s="54" t="s">
        <v>36</v>
      </c>
      <c r="E608" s="54" t="s">
        <v>484</v>
      </c>
      <c r="F608" s="54" t="s">
        <v>484</v>
      </c>
      <c r="G608" s="54" t="s">
        <v>484</v>
      </c>
      <c r="H608" s="54" t="s">
        <v>555</v>
      </c>
      <c r="I608" s="54" t="s">
        <v>496</v>
      </c>
      <c r="J608" s="54"/>
      <c r="K608" s="54"/>
      <c r="L608" s="54"/>
      <c r="M608" s="54" t="s">
        <v>37</v>
      </c>
      <c r="N608" s="94" t="s">
        <v>38</v>
      </c>
      <c r="O608" s="54" t="s">
        <v>39</v>
      </c>
      <c r="P608" s="55" t="s">
        <v>124</v>
      </c>
      <c r="Q608" s="93">
        <v>45545000</v>
      </c>
      <c r="R608" s="93">
        <v>10061236</v>
      </c>
      <c r="S608" s="93">
        <v>0</v>
      </c>
      <c r="T608" s="93">
        <v>55606236</v>
      </c>
      <c r="U608" s="93">
        <v>0</v>
      </c>
      <c r="V608" s="93">
        <v>55606236</v>
      </c>
      <c r="W608" s="93">
        <v>0</v>
      </c>
      <c r="X608" s="93">
        <v>55606236</v>
      </c>
      <c r="Y608" s="93">
        <v>55606236</v>
      </c>
      <c r="Z608" s="93">
        <v>55606236</v>
      </c>
      <c r="AA608" s="93">
        <v>55606236</v>
      </c>
    </row>
    <row r="609" spans="1:27" ht="15" customHeight="1" x14ac:dyDescent="0.25">
      <c r="A609" s="54" t="s">
        <v>242</v>
      </c>
      <c r="B609" s="55" t="s">
        <v>243</v>
      </c>
      <c r="C609" s="56" t="s">
        <v>171</v>
      </c>
      <c r="D609" s="54" t="s">
        <v>36</v>
      </c>
      <c r="E609" s="54" t="s">
        <v>484</v>
      </c>
      <c r="F609" s="54" t="s">
        <v>484</v>
      </c>
      <c r="G609" s="54" t="s">
        <v>484</v>
      </c>
      <c r="H609" s="54" t="s">
        <v>555</v>
      </c>
      <c r="I609" s="54" t="s">
        <v>506</v>
      </c>
      <c r="J609" s="54"/>
      <c r="K609" s="54"/>
      <c r="L609" s="54"/>
      <c r="M609" s="54" t="s">
        <v>37</v>
      </c>
      <c r="N609" s="94" t="s">
        <v>38</v>
      </c>
      <c r="O609" s="54" t="s">
        <v>39</v>
      </c>
      <c r="P609" s="55" t="s">
        <v>125</v>
      </c>
      <c r="Q609" s="93">
        <v>17712000</v>
      </c>
      <c r="R609" s="93">
        <v>0</v>
      </c>
      <c r="S609" s="93">
        <v>0</v>
      </c>
      <c r="T609" s="93">
        <v>17712000</v>
      </c>
      <c r="U609" s="93">
        <v>0</v>
      </c>
      <c r="V609" s="93">
        <v>11524854</v>
      </c>
      <c r="W609" s="93">
        <v>6187146</v>
      </c>
      <c r="X609" s="93">
        <v>11524854</v>
      </c>
      <c r="Y609" s="93">
        <v>11524854</v>
      </c>
      <c r="Z609" s="93">
        <v>11524854</v>
      </c>
      <c r="AA609" s="93">
        <v>11524854</v>
      </c>
    </row>
    <row r="610" spans="1:27" ht="15" customHeight="1" x14ac:dyDescent="0.25">
      <c r="A610" s="54" t="s">
        <v>242</v>
      </c>
      <c r="B610" s="55" t="s">
        <v>243</v>
      </c>
      <c r="C610" s="56" t="s">
        <v>172</v>
      </c>
      <c r="D610" s="54" t="s">
        <v>36</v>
      </c>
      <c r="E610" s="54" t="s">
        <v>484</v>
      </c>
      <c r="F610" s="54" t="s">
        <v>484</v>
      </c>
      <c r="G610" s="54" t="s">
        <v>484</v>
      </c>
      <c r="H610" s="54" t="s">
        <v>555</v>
      </c>
      <c r="I610" s="54" t="s">
        <v>560</v>
      </c>
      <c r="J610" s="54"/>
      <c r="K610" s="54"/>
      <c r="L610" s="54"/>
      <c r="M610" s="54" t="s">
        <v>37</v>
      </c>
      <c r="N610" s="94" t="s">
        <v>38</v>
      </c>
      <c r="O610" s="54" t="s">
        <v>39</v>
      </c>
      <c r="P610" s="55" t="s">
        <v>126</v>
      </c>
      <c r="Q610" s="93">
        <v>62796000</v>
      </c>
      <c r="R610" s="93">
        <v>0</v>
      </c>
      <c r="S610" s="93">
        <v>0</v>
      </c>
      <c r="T610" s="93">
        <v>62796000</v>
      </c>
      <c r="U610" s="93">
        <v>0</v>
      </c>
      <c r="V610" s="93">
        <v>1199811</v>
      </c>
      <c r="W610" s="93">
        <v>61596189</v>
      </c>
      <c r="X610" s="93">
        <v>1199811</v>
      </c>
      <c r="Y610" s="93">
        <v>1199811</v>
      </c>
      <c r="Z610" s="93">
        <v>1199811</v>
      </c>
      <c r="AA610" s="93">
        <v>1199811</v>
      </c>
    </row>
    <row r="611" spans="1:27" ht="15" customHeight="1" x14ac:dyDescent="0.25">
      <c r="A611" s="54" t="s">
        <v>242</v>
      </c>
      <c r="B611" s="55" t="s">
        <v>243</v>
      </c>
      <c r="C611" s="56" t="s">
        <v>173</v>
      </c>
      <c r="D611" s="54" t="s">
        <v>36</v>
      </c>
      <c r="E611" s="54" t="s">
        <v>484</v>
      </c>
      <c r="F611" s="54" t="s">
        <v>484</v>
      </c>
      <c r="G611" s="54" t="s">
        <v>484</v>
      </c>
      <c r="H611" s="54" t="s">
        <v>555</v>
      </c>
      <c r="I611" s="54" t="s">
        <v>561</v>
      </c>
      <c r="J611" s="54"/>
      <c r="K611" s="54"/>
      <c r="L611" s="54"/>
      <c r="M611" s="54" t="s">
        <v>37</v>
      </c>
      <c r="N611" s="94" t="s">
        <v>38</v>
      </c>
      <c r="O611" s="54" t="s">
        <v>39</v>
      </c>
      <c r="P611" s="55" t="s">
        <v>127</v>
      </c>
      <c r="Q611" s="93">
        <v>31970000</v>
      </c>
      <c r="R611" s="93">
        <v>0</v>
      </c>
      <c r="S611" s="93">
        <v>0</v>
      </c>
      <c r="T611" s="93">
        <v>31970000</v>
      </c>
      <c r="U611" s="93">
        <v>0</v>
      </c>
      <c r="V611" s="93">
        <v>16862936</v>
      </c>
      <c r="W611" s="93">
        <v>15107064</v>
      </c>
      <c r="X611" s="93">
        <v>16862936</v>
      </c>
      <c r="Y611" s="93">
        <v>16862936</v>
      </c>
      <c r="Z611" s="93">
        <v>16862936</v>
      </c>
      <c r="AA611" s="93">
        <v>16862936</v>
      </c>
    </row>
    <row r="612" spans="1:27" ht="15" customHeight="1" x14ac:dyDescent="0.25">
      <c r="A612" s="54" t="s">
        <v>242</v>
      </c>
      <c r="B612" s="55" t="s">
        <v>243</v>
      </c>
      <c r="C612" s="56" t="s">
        <v>174</v>
      </c>
      <c r="D612" s="54" t="s">
        <v>36</v>
      </c>
      <c r="E612" s="54" t="s">
        <v>484</v>
      </c>
      <c r="F612" s="54" t="s">
        <v>484</v>
      </c>
      <c r="G612" s="54" t="s">
        <v>42</v>
      </c>
      <c r="H612" s="54" t="s">
        <v>555</v>
      </c>
      <c r="I612" s="54"/>
      <c r="J612" s="54"/>
      <c r="K612" s="54"/>
      <c r="L612" s="54"/>
      <c r="M612" s="54" t="s">
        <v>37</v>
      </c>
      <c r="N612" s="94" t="s">
        <v>38</v>
      </c>
      <c r="O612" s="54" t="s">
        <v>39</v>
      </c>
      <c r="P612" s="55" t="s">
        <v>128</v>
      </c>
      <c r="Q612" s="93">
        <v>66898000</v>
      </c>
      <c r="R612" s="93">
        <v>0</v>
      </c>
      <c r="S612" s="93">
        <v>0</v>
      </c>
      <c r="T612" s="93">
        <v>66898000</v>
      </c>
      <c r="U612" s="93">
        <v>0</v>
      </c>
      <c r="V612" s="93">
        <v>34087400</v>
      </c>
      <c r="W612" s="93">
        <v>32810600</v>
      </c>
      <c r="X612" s="93">
        <v>34087400</v>
      </c>
      <c r="Y612" s="93">
        <v>34087400</v>
      </c>
      <c r="Z612" s="93">
        <v>34087400</v>
      </c>
      <c r="AA612" s="93">
        <v>34087400</v>
      </c>
    </row>
    <row r="613" spans="1:27" ht="15" customHeight="1" x14ac:dyDescent="0.25">
      <c r="A613" s="54" t="s">
        <v>242</v>
      </c>
      <c r="B613" s="55" t="s">
        <v>243</v>
      </c>
      <c r="C613" s="56" t="s">
        <v>175</v>
      </c>
      <c r="D613" s="54" t="s">
        <v>36</v>
      </c>
      <c r="E613" s="54" t="s">
        <v>484</v>
      </c>
      <c r="F613" s="54" t="s">
        <v>484</v>
      </c>
      <c r="G613" s="54" t="s">
        <v>42</v>
      </c>
      <c r="H613" s="54" t="s">
        <v>556</v>
      </c>
      <c r="I613" s="54"/>
      <c r="J613" s="54"/>
      <c r="K613" s="54"/>
      <c r="L613" s="54"/>
      <c r="M613" s="54" t="s">
        <v>37</v>
      </c>
      <c r="N613" s="94" t="s">
        <v>38</v>
      </c>
      <c r="O613" s="54" t="s">
        <v>39</v>
      </c>
      <c r="P613" s="55" t="s">
        <v>129</v>
      </c>
      <c r="Q613" s="93">
        <v>45853000</v>
      </c>
      <c r="R613" s="93">
        <v>0</v>
      </c>
      <c r="S613" s="93">
        <v>0</v>
      </c>
      <c r="T613" s="93">
        <v>45853000</v>
      </c>
      <c r="U613" s="93">
        <v>0</v>
      </c>
      <c r="V613" s="93">
        <v>27734600</v>
      </c>
      <c r="W613" s="93">
        <v>18118400</v>
      </c>
      <c r="X613" s="93">
        <v>27734600</v>
      </c>
      <c r="Y613" s="93">
        <v>27734600</v>
      </c>
      <c r="Z613" s="93">
        <v>27734600</v>
      </c>
      <c r="AA613" s="93">
        <v>27734600</v>
      </c>
    </row>
    <row r="614" spans="1:27" ht="15" customHeight="1" x14ac:dyDescent="0.25">
      <c r="A614" s="54" t="s">
        <v>242</v>
      </c>
      <c r="B614" s="55" t="s">
        <v>243</v>
      </c>
      <c r="C614" s="56" t="s">
        <v>176</v>
      </c>
      <c r="D614" s="54" t="s">
        <v>36</v>
      </c>
      <c r="E614" s="54" t="s">
        <v>484</v>
      </c>
      <c r="F614" s="54" t="s">
        <v>484</v>
      </c>
      <c r="G614" s="54" t="s">
        <v>42</v>
      </c>
      <c r="H614" s="54" t="s">
        <v>558</v>
      </c>
      <c r="I614" s="54"/>
      <c r="J614" s="54"/>
      <c r="K614" s="54"/>
      <c r="L614" s="54"/>
      <c r="M614" s="54" t="s">
        <v>37</v>
      </c>
      <c r="N614" s="94" t="s">
        <v>38</v>
      </c>
      <c r="O614" s="54" t="s">
        <v>39</v>
      </c>
      <c r="P614" s="55" t="s">
        <v>130</v>
      </c>
      <c r="Q614" s="93">
        <v>29369000</v>
      </c>
      <c r="R614" s="93">
        <v>0</v>
      </c>
      <c r="S614" s="93">
        <v>0</v>
      </c>
      <c r="T614" s="93">
        <v>29369000</v>
      </c>
      <c r="U614" s="93">
        <v>0</v>
      </c>
      <c r="V614" s="93">
        <v>16491000</v>
      </c>
      <c r="W614" s="93">
        <v>12878000</v>
      </c>
      <c r="X614" s="93">
        <v>16491000</v>
      </c>
      <c r="Y614" s="93">
        <v>16491000</v>
      </c>
      <c r="Z614" s="93">
        <v>16491000</v>
      </c>
      <c r="AA614" s="93">
        <v>16491000</v>
      </c>
    </row>
    <row r="615" spans="1:27" ht="15" customHeight="1" x14ac:dyDescent="0.25">
      <c r="A615" s="54" t="s">
        <v>242</v>
      </c>
      <c r="B615" s="55" t="s">
        <v>243</v>
      </c>
      <c r="C615" s="56" t="s">
        <v>177</v>
      </c>
      <c r="D615" s="54" t="s">
        <v>36</v>
      </c>
      <c r="E615" s="54" t="s">
        <v>484</v>
      </c>
      <c r="F615" s="54" t="s">
        <v>484</v>
      </c>
      <c r="G615" s="54" t="s">
        <v>42</v>
      </c>
      <c r="H615" s="54" t="s">
        <v>559</v>
      </c>
      <c r="I615" s="54"/>
      <c r="J615" s="54"/>
      <c r="K615" s="54"/>
      <c r="L615" s="54"/>
      <c r="M615" s="54" t="s">
        <v>37</v>
      </c>
      <c r="N615" s="94" t="s">
        <v>38</v>
      </c>
      <c r="O615" s="54" t="s">
        <v>39</v>
      </c>
      <c r="P615" s="55" t="s">
        <v>131</v>
      </c>
      <c r="Q615" s="93">
        <v>5798000</v>
      </c>
      <c r="R615" s="93">
        <v>0</v>
      </c>
      <c r="S615" s="93">
        <v>0</v>
      </c>
      <c r="T615" s="93">
        <v>5798000</v>
      </c>
      <c r="U615" s="93">
        <v>0</v>
      </c>
      <c r="V615" s="93">
        <v>4163300</v>
      </c>
      <c r="W615" s="93">
        <v>1634700</v>
      </c>
      <c r="X615" s="93">
        <v>4163300</v>
      </c>
      <c r="Y615" s="93">
        <v>4163300</v>
      </c>
      <c r="Z615" s="93">
        <v>4163300</v>
      </c>
      <c r="AA615" s="93">
        <v>4163300</v>
      </c>
    </row>
    <row r="616" spans="1:27" ht="15" customHeight="1" x14ac:dyDescent="0.25">
      <c r="A616" s="54" t="s">
        <v>242</v>
      </c>
      <c r="B616" s="55" t="s">
        <v>243</v>
      </c>
      <c r="C616" s="56" t="s">
        <v>178</v>
      </c>
      <c r="D616" s="54" t="s">
        <v>36</v>
      </c>
      <c r="E616" s="54" t="s">
        <v>484</v>
      </c>
      <c r="F616" s="54" t="s">
        <v>484</v>
      </c>
      <c r="G616" s="54" t="s">
        <v>42</v>
      </c>
      <c r="H616" s="54" t="s">
        <v>496</v>
      </c>
      <c r="I616" s="54"/>
      <c r="J616" s="54"/>
      <c r="K616" s="54"/>
      <c r="L616" s="54"/>
      <c r="M616" s="54" t="s">
        <v>37</v>
      </c>
      <c r="N616" s="94" t="s">
        <v>38</v>
      </c>
      <c r="O616" s="54" t="s">
        <v>39</v>
      </c>
      <c r="P616" s="55" t="s">
        <v>132</v>
      </c>
      <c r="Q616" s="93">
        <v>22032000</v>
      </c>
      <c r="R616" s="93">
        <v>0</v>
      </c>
      <c r="S616" s="93">
        <v>0</v>
      </c>
      <c r="T616" s="93">
        <v>22032000</v>
      </c>
      <c r="U616" s="93">
        <v>0</v>
      </c>
      <c r="V616" s="93">
        <v>12371900</v>
      </c>
      <c r="W616" s="93">
        <v>9660100</v>
      </c>
      <c r="X616" s="93">
        <v>12371900</v>
      </c>
      <c r="Y616" s="93">
        <v>12371900</v>
      </c>
      <c r="Z616" s="93">
        <v>12371900</v>
      </c>
      <c r="AA616" s="93">
        <v>12371900</v>
      </c>
    </row>
    <row r="617" spans="1:27" ht="15" customHeight="1" x14ac:dyDescent="0.25">
      <c r="A617" s="54" t="s">
        <v>242</v>
      </c>
      <c r="B617" s="55" t="s">
        <v>243</v>
      </c>
      <c r="C617" s="56" t="s">
        <v>179</v>
      </c>
      <c r="D617" s="54" t="s">
        <v>36</v>
      </c>
      <c r="E617" s="54" t="s">
        <v>484</v>
      </c>
      <c r="F617" s="54" t="s">
        <v>484</v>
      </c>
      <c r="G617" s="54" t="s">
        <v>42</v>
      </c>
      <c r="H617" s="54" t="s">
        <v>506</v>
      </c>
      <c r="I617" s="54"/>
      <c r="J617" s="54"/>
      <c r="K617" s="54"/>
      <c r="L617" s="54"/>
      <c r="M617" s="54" t="s">
        <v>37</v>
      </c>
      <c r="N617" s="94" t="s">
        <v>38</v>
      </c>
      <c r="O617" s="54" t="s">
        <v>39</v>
      </c>
      <c r="P617" s="55" t="s">
        <v>133</v>
      </c>
      <c r="Q617" s="93">
        <v>14691000</v>
      </c>
      <c r="R617" s="93">
        <v>0</v>
      </c>
      <c r="S617" s="93">
        <v>0</v>
      </c>
      <c r="T617" s="93">
        <v>14691000</v>
      </c>
      <c r="U617" s="93">
        <v>0</v>
      </c>
      <c r="V617" s="93">
        <v>8248700</v>
      </c>
      <c r="W617" s="93">
        <v>6442300</v>
      </c>
      <c r="X617" s="93">
        <v>8248700</v>
      </c>
      <c r="Y617" s="93">
        <v>8248700</v>
      </c>
      <c r="Z617" s="93">
        <v>8248700</v>
      </c>
      <c r="AA617" s="93">
        <v>8248700</v>
      </c>
    </row>
    <row r="618" spans="1:27" ht="15" customHeight="1" x14ac:dyDescent="0.25">
      <c r="A618" s="54" t="s">
        <v>242</v>
      </c>
      <c r="B618" s="55" t="s">
        <v>243</v>
      </c>
      <c r="C618" s="56" t="s">
        <v>180</v>
      </c>
      <c r="D618" s="54" t="s">
        <v>36</v>
      </c>
      <c r="E618" s="54" t="s">
        <v>484</v>
      </c>
      <c r="F618" s="54" t="s">
        <v>484</v>
      </c>
      <c r="G618" s="54" t="s">
        <v>552</v>
      </c>
      <c r="H618" s="54" t="s">
        <v>555</v>
      </c>
      <c r="I618" s="54" t="s">
        <v>555</v>
      </c>
      <c r="J618" s="54"/>
      <c r="K618" s="54"/>
      <c r="L618" s="54"/>
      <c r="M618" s="54" t="s">
        <v>37</v>
      </c>
      <c r="N618" s="94" t="s">
        <v>38</v>
      </c>
      <c r="O618" s="54" t="s">
        <v>39</v>
      </c>
      <c r="P618" s="55" t="s">
        <v>134</v>
      </c>
      <c r="Q618" s="93">
        <v>18122580</v>
      </c>
      <c r="R618" s="93">
        <v>0</v>
      </c>
      <c r="S618" s="93">
        <v>0</v>
      </c>
      <c r="T618" s="93">
        <v>18122580</v>
      </c>
      <c r="U618" s="93">
        <v>0</v>
      </c>
      <c r="V618" s="93">
        <v>12480686</v>
      </c>
      <c r="W618" s="93">
        <v>5641894</v>
      </c>
      <c r="X618" s="93">
        <v>12480686</v>
      </c>
      <c r="Y618" s="93">
        <v>12480686</v>
      </c>
      <c r="Z618" s="93">
        <v>12480686</v>
      </c>
      <c r="AA618" s="93">
        <v>12480686</v>
      </c>
    </row>
    <row r="619" spans="1:27" ht="15" customHeight="1" x14ac:dyDescent="0.25">
      <c r="A619" s="54" t="s">
        <v>242</v>
      </c>
      <c r="B619" s="55" t="s">
        <v>243</v>
      </c>
      <c r="C619" s="56" t="s">
        <v>181</v>
      </c>
      <c r="D619" s="54" t="s">
        <v>36</v>
      </c>
      <c r="E619" s="54" t="s">
        <v>484</v>
      </c>
      <c r="F619" s="54" t="s">
        <v>484</v>
      </c>
      <c r="G619" s="54" t="s">
        <v>552</v>
      </c>
      <c r="H619" s="54" t="s">
        <v>555</v>
      </c>
      <c r="I619" s="54" t="s">
        <v>556</v>
      </c>
      <c r="J619" s="54"/>
      <c r="K619" s="54"/>
      <c r="L619" s="54"/>
      <c r="M619" s="54" t="s">
        <v>37</v>
      </c>
      <c r="N619" s="94" t="s">
        <v>38</v>
      </c>
      <c r="O619" s="54" t="s">
        <v>39</v>
      </c>
      <c r="P619" s="55" t="s">
        <v>135</v>
      </c>
      <c r="Q619" s="93">
        <v>0</v>
      </c>
      <c r="R619" s="93">
        <v>7098195</v>
      </c>
      <c r="S619" s="93">
        <v>0</v>
      </c>
      <c r="T619" s="93">
        <v>7098195</v>
      </c>
      <c r="U619" s="93">
        <v>0</v>
      </c>
      <c r="V619" s="93">
        <v>7098195</v>
      </c>
      <c r="W619" s="93">
        <v>0</v>
      </c>
      <c r="X619" s="93">
        <v>7098195</v>
      </c>
      <c r="Y619" s="93">
        <v>7098195</v>
      </c>
      <c r="Z619" s="93">
        <v>7098195</v>
      </c>
      <c r="AA619" s="93">
        <v>7098195</v>
      </c>
    </row>
    <row r="620" spans="1:27" ht="15" customHeight="1" x14ac:dyDescent="0.25">
      <c r="A620" s="54" t="s">
        <v>242</v>
      </c>
      <c r="B620" s="55" t="s">
        <v>243</v>
      </c>
      <c r="C620" s="56" t="s">
        <v>182</v>
      </c>
      <c r="D620" s="54" t="s">
        <v>36</v>
      </c>
      <c r="E620" s="54" t="s">
        <v>484</v>
      </c>
      <c r="F620" s="54" t="s">
        <v>484</v>
      </c>
      <c r="G620" s="54" t="s">
        <v>552</v>
      </c>
      <c r="H620" s="54" t="s">
        <v>555</v>
      </c>
      <c r="I620" s="54" t="s">
        <v>485</v>
      </c>
      <c r="J620" s="54"/>
      <c r="K620" s="54"/>
      <c r="L620" s="54"/>
      <c r="M620" s="54" t="s">
        <v>37</v>
      </c>
      <c r="N620" s="94" t="s">
        <v>38</v>
      </c>
      <c r="O620" s="54" t="s">
        <v>39</v>
      </c>
      <c r="P620" s="55" t="s">
        <v>136</v>
      </c>
      <c r="Q620" s="93">
        <v>1685880</v>
      </c>
      <c r="R620" s="93">
        <v>0</v>
      </c>
      <c r="S620" s="93">
        <v>0</v>
      </c>
      <c r="T620" s="93">
        <v>1685880</v>
      </c>
      <c r="U620" s="93">
        <v>0</v>
      </c>
      <c r="V620" s="93">
        <v>1583453</v>
      </c>
      <c r="W620" s="93">
        <v>102427</v>
      </c>
      <c r="X620" s="93">
        <v>1583453</v>
      </c>
      <c r="Y620" s="93">
        <v>1583453</v>
      </c>
      <c r="Z620" s="93">
        <v>1583453</v>
      </c>
      <c r="AA620" s="93">
        <v>1583453</v>
      </c>
    </row>
    <row r="621" spans="1:27" ht="15" customHeight="1" x14ac:dyDescent="0.25">
      <c r="A621" s="54" t="s">
        <v>242</v>
      </c>
      <c r="B621" s="55" t="s">
        <v>243</v>
      </c>
      <c r="C621" s="56" t="s">
        <v>183</v>
      </c>
      <c r="D621" s="54" t="s">
        <v>36</v>
      </c>
      <c r="E621" s="54" t="s">
        <v>484</v>
      </c>
      <c r="F621" s="54" t="s">
        <v>484</v>
      </c>
      <c r="G621" s="54" t="s">
        <v>552</v>
      </c>
      <c r="H621" s="54" t="s">
        <v>556</v>
      </c>
      <c r="I621" s="54"/>
      <c r="J621" s="54"/>
      <c r="K621" s="54"/>
      <c r="L621" s="54"/>
      <c r="M621" s="54" t="s">
        <v>37</v>
      </c>
      <c r="N621" s="94" t="s">
        <v>38</v>
      </c>
      <c r="O621" s="54" t="s">
        <v>39</v>
      </c>
      <c r="P621" s="55" t="s">
        <v>137</v>
      </c>
      <c r="Q621" s="93">
        <v>16936290</v>
      </c>
      <c r="R621" s="93">
        <v>0</v>
      </c>
      <c r="S621" s="93">
        <v>0</v>
      </c>
      <c r="T621" s="93">
        <v>16936290</v>
      </c>
      <c r="U621" s="93">
        <v>0</v>
      </c>
      <c r="V621" s="93">
        <v>14129802</v>
      </c>
      <c r="W621" s="93">
        <v>2806488</v>
      </c>
      <c r="X621" s="93">
        <v>14129802</v>
      </c>
      <c r="Y621" s="93">
        <v>14129802</v>
      </c>
      <c r="Z621" s="93">
        <v>14129802</v>
      </c>
      <c r="AA621" s="93">
        <v>14129802</v>
      </c>
    </row>
    <row r="622" spans="1:27" ht="15" customHeight="1" x14ac:dyDescent="0.25">
      <c r="A622" s="54" t="s">
        <v>242</v>
      </c>
      <c r="B622" s="55" t="s">
        <v>243</v>
      </c>
      <c r="C622" s="56" t="s">
        <v>187</v>
      </c>
      <c r="D622" s="54" t="s">
        <v>36</v>
      </c>
      <c r="E622" s="54" t="s">
        <v>42</v>
      </c>
      <c r="F622" s="54" t="s">
        <v>42</v>
      </c>
      <c r="G622" s="54" t="s">
        <v>42</v>
      </c>
      <c r="H622" s="54" t="s">
        <v>496</v>
      </c>
      <c r="I622" s="54" t="s">
        <v>558</v>
      </c>
      <c r="J622" s="54"/>
      <c r="K622" s="54"/>
      <c r="L622" s="54"/>
      <c r="M622" s="54" t="s">
        <v>37</v>
      </c>
      <c r="N622" s="94" t="s">
        <v>38</v>
      </c>
      <c r="O622" s="54" t="s">
        <v>39</v>
      </c>
      <c r="P622" s="55" t="s">
        <v>141</v>
      </c>
      <c r="Q622" s="93">
        <v>0</v>
      </c>
      <c r="R622" s="93">
        <v>70000</v>
      </c>
      <c r="S622" s="93">
        <v>0</v>
      </c>
      <c r="T622" s="93">
        <v>70000</v>
      </c>
      <c r="U622" s="93">
        <v>0</v>
      </c>
      <c r="V622" s="93">
        <v>0</v>
      </c>
      <c r="W622" s="93">
        <v>70000</v>
      </c>
      <c r="X622" s="93">
        <v>0</v>
      </c>
      <c r="Y622" s="93">
        <v>0</v>
      </c>
      <c r="Z622" s="93">
        <v>0</v>
      </c>
      <c r="AA622" s="93">
        <v>0</v>
      </c>
    </row>
    <row r="623" spans="1:27" ht="15" customHeight="1" x14ac:dyDescent="0.25">
      <c r="A623" s="54" t="s">
        <v>242</v>
      </c>
      <c r="B623" s="55" t="s">
        <v>243</v>
      </c>
      <c r="C623" s="56" t="s">
        <v>188</v>
      </c>
      <c r="D623" s="54" t="s">
        <v>36</v>
      </c>
      <c r="E623" s="54" t="s">
        <v>42</v>
      </c>
      <c r="F623" s="54" t="s">
        <v>42</v>
      </c>
      <c r="G623" s="54" t="s">
        <v>42</v>
      </c>
      <c r="H623" s="54" t="s">
        <v>496</v>
      </c>
      <c r="I623" s="54" t="s">
        <v>560</v>
      </c>
      <c r="J623" s="54"/>
      <c r="K623" s="54"/>
      <c r="L623" s="54"/>
      <c r="M623" s="54" t="s">
        <v>37</v>
      </c>
      <c r="N623" s="94" t="s">
        <v>38</v>
      </c>
      <c r="O623" s="54" t="s">
        <v>39</v>
      </c>
      <c r="P623" s="55" t="s">
        <v>142</v>
      </c>
      <c r="Q623" s="93">
        <v>21000000</v>
      </c>
      <c r="R623" s="93">
        <v>0</v>
      </c>
      <c r="S623" s="93">
        <v>0</v>
      </c>
      <c r="T623" s="93">
        <v>21000000</v>
      </c>
      <c r="U623" s="93">
        <v>0</v>
      </c>
      <c r="V623" s="93">
        <v>21000000</v>
      </c>
      <c r="W623" s="93">
        <v>0</v>
      </c>
      <c r="X623" s="93">
        <v>9183175</v>
      </c>
      <c r="Y623" s="93">
        <v>9183175</v>
      </c>
      <c r="Z623" s="93">
        <v>9183175</v>
      </c>
      <c r="AA623" s="93">
        <v>9183175</v>
      </c>
    </row>
    <row r="624" spans="1:27" ht="15" customHeight="1" x14ac:dyDescent="0.25">
      <c r="A624" s="54" t="s">
        <v>242</v>
      </c>
      <c r="B624" s="55" t="s">
        <v>243</v>
      </c>
      <c r="C624" s="56" t="s">
        <v>189</v>
      </c>
      <c r="D624" s="54" t="s">
        <v>36</v>
      </c>
      <c r="E624" s="54" t="s">
        <v>42</v>
      </c>
      <c r="F624" s="54" t="s">
        <v>42</v>
      </c>
      <c r="G624" s="54" t="s">
        <v>42</v>
      </c>
      <c r="H624" s="54" t="s">
        <v>506</v>
      </c>
      <c r="I624" s="54" t="s">
        <v>555</v>
      </c>
      <c r="J624" s="54"/>
      <c r="K624" s="54"/>
      <c r="L624" s="54"/>
      <c r="M624" s="54" t="s">
        <v>37</v>
      </c>
      <c r="N624" s="94" t="s">
        <v>38</v>
      </c>
      <c r="O624" s="54" t="s">
        <v>39</v>
      </c>
      <c r="P624" s="55" t="s">
        <v>143</v>
      </c>
      <c r="Q624" s="93">
        <v>2100000</v>
      </c>
      <c r="R624" s="93">
        <v>0</v>
      </c>
      <c r="S624" s="93">
        <v>2100000</v>
      </c>
      <c r="T624" s="93">
        <v>0</v>
      </c>
      <c r="U624" s="93">
        <v>0</v>
      </c>
      <c r="V624" s="93">
        <v>0</v>
      </c>
      <c r="W624" s="93">
        <v>0</v>
      </c>
      <c r="X624" s="93">
        <v>0</v>
      </c>
      <c r="Y624" s="93">
        <v>0</v>
      </c>
      <c r="Z624" s="93">
        <v>0</v>
      </c>
      <c r="AA624" s="93">
        <v>0</v>
      </c>
    </row>
    <row r="625" spans="1:27" ht="15" customHeight="1" x14ac:dyDescent="0.25">
      <c r="A625" s="54" t="s">
        <v>242</v>
      </c>
      <c r="B625" s="55" t="s">
        <v>243</v>
      </c>
      <c r="C625" s="56" t="s">
        <v>101</v>
      </c>
      <c r="D625" s="54" t="s">
        <v>36</v>
      </c>
      <c r="E625" s="54" t="s">
        <v>42</v>
      </c>
      <c r="F625" s="54" t="s">
        <v>42</v>
      </c>
      <c r="G625" s="54" t="s">
        <v>42</v>
      </c>
      <c r="H625" s="54" t="s">
        <v>506</v>
      </c>
      <c r="I625" s="54" t="s">
        <v>556</v>
      </c>
      <c r="J625" s="54"/>
      <c r="K625" s="54"/>
      <c r="L625" s="54"/>
      <c r="M625" s="54" t="s">
        <v>37</v>
      </c>
      <c r="N625" s="94" t="s">
        <v>38</v>
      </c>
      <c r="O625" s="54" t="s">
        <v>39</v>
      </c>
      <c r="P625" s="55" t="s">
        <v>144</v>
      </c>
      <c r="Q625" s="93">
        <v>0</v>
      </c>
      <c r="R625" s="93">
        <v>2100000</v>
      </c>
      <c r="S625" s="93">
        <v>0</v>
      </c>
      <c r="T625" s="93">
        <v>2100000</v>
      </c>
      <c r="U625" s="93">
        <v>0</v>
      </c>
      <c r="V625" s="93">
        <v>2100000</v>
      </c>
      <c r="W625" s="93">
        <v>0</v>
      </c>
      <c r="X625" s="93">
        <v>2100000</v>
      </c>
      <c r="Y625" s="93">
        <v>0</v>
      </c>
      <c r="Z625" s="93">
        <v>0</v>
      </c>
      <c r="AA625" s="93">
        <v>0</v>
      </c>
    </row>
    <row r="626" spans="1:27" ht="15" customHeight="1" x14ac:dyDescent="0.25">
      <c r="A626" s="54" t="s">
        <v>242</v>
      </c>
      <c r="B626" s="55" t="s">
        <v>243</v>
      </c>
      <c r="C626" s="56" t="s">
        <v>191</v>
      </c>
      <c r="D626" s="54" t="s">
        <v>36</v>
      </c>
      <c r="E626" s="54" t="s">
        <v>42</v>
      </c>
      <c r="F626" s="54" t="s">
        <v>42</v>
      </c>
      <c r="G626" s="54" t="s">
        <v>42</v>
      </c>
      <c r="H626" s="54" t="s">
        <v>491</v>
      </c>
      <c r="I626" s="54" t="s">
        <v>558</v>
      </c>
      <c r="J626" s="54"/>
      <c r="K626" s="54"/>
      <c r="L626" s="54"/>
      <c r="M626" s="54" t="s">
        <v>37</v>
      </c>
      <c r="N626" s="94" t="s">
        <v>38</v>
      </c>
      <c r="O626" s="54" t="s">
        <v>39</v>
      </c>
      <c r="P626" s="55" t="s">
        <v>146</v>
      </c>
      <c r="Q626" s="93">
        <v>2000000</v>
      </c>
      <c r="R626" s="93">
        <v>0</v>
      </c>
      <c r="S626" s="93">
        <v>0</v>
      </c>
      <c r="T626" s="93">
        <v>2000000</v>
      </c>
      <c r="U626" s="93">
        <v>0</v>
      </c>
      <c r="V626" s="93">
        <v>2000000</v>
      </c>
      <c r="W626" s="93">
        <v>0</v>
      </c>
      <c r="X626" s="93">
        <v>928200</v>
      </c>
      <c r="Y626" s="93">
        <v>928200</v>
      </c>
      <c r="Z626" s="93">
        <v>928200</v>
      </c>
      <c r="AA626" s="93">
        <v>928200</v>
      </c>
    </row>
    <row r="627" spans="1:27" ht="15" customHeight="1" x14ac:dyDescent="0.25">
      <c r="A627" s="54" t="s">
        <v>242</v>
      </c>
      <c r="B627" s="55" t="s">
        <v>243</v>
      </c>
      <c r="C627" s="56" t="s">
        <v>192</v>
      </c>
      <c r="D627" s="54" t="s">
        <v>36</v>
      </c>
      <c r="E627" s="54" t="s">
        <v>42</v>
      </c>
      <c r="F627" s="54" t="s">
        <v>42</v>
      </c>
      <c r="G627" s="54" t="s">
        <v>42</v>
      </c>
      <c r="H627" s="54" t="s">
        <v>560</v>
      </c>
      <c r="I627" s="54" t="s">
        <v>558</v>
      </c>
      <c r="J627" s="54"/>
      <c r="K627" s="54"/>
      <c r="L627" s="54"/>
      <c r="M627" s="54" t="s">
        <v>37</v>
      </c>
      <c r="N627" s="94" t="s">
        <v>38</v>
      </c>
      <c r="O627" s="54" t="s">
        <v>39</v>
      </c>
      <c r="P627" s="55" t="s">
        <v>147</v>
      </c>
      <c r="Q627" s="93">
        <v>800000</v>
      </c>
      <c r="R627" s="93">
        <v>0</v>
      </c>
      <c r="S627" s="93">
        <v>0</v>
      </c>
      <c r="T627" s="93">
        <v>800000</v>
      </c>
      <c r="U627" s="93">
        <v>0</v>
      </c>
      <c r="V627" s="93">
        <v>800000</v>
      </c>
      <c r="W627" s="93">
        <v>0</v>
      </c>
      <c r="X627" s="93">
        <v>365626</v>
      </c>
      <c r="Y627" s="93">
        <v>365626</v>
      </c>
      <c r="Z627" s="93">
        <v>365626</v>
      </c>
      <c r="AA627" s="93">
        <v>365626</v>
      </c>
    </row>
    <row r="628" spans="1:27" ht="15" customHeight="1" x14ac:dyDescent="0.25">
      <c r="A628" s="54" t="s">
        <v>242</v>
      </c>
      <c r="B628" s="55" t="s">
        <v>243</v>
      </c>
      <c r="C628" s="56" t="s">
        <v>193</v>
      </c>
      <c r="D628" s="54" t="s">
        <v>36</v>
      </c>
      <c r="E628" s="54" t="s">
        <v>42</v>
      </c>
      <c r="F628" s="54" t="s">
        <v>42</v>
      </c>
      <c r="G628" s="54" t="s">
        <v>42</v>
      </c>
      <c r="H628" s="54" t="s">
        <v>561</v>
      </c>
      <c r="I628" s="54"/>
      <c r="J628" s="54"/>
      <c r="K628" s="54"/>
      <c r="L628" s="54"/>
      <c r="M628" s="54" t="s">
        <v>37</v>
      </c>
      <c r="N628" s="94" t="s">
        <v>38</v>
      </c>
      <c r="O628" s="54" t="s">
        <v>39</v>
      </c>
      <c r="P628" s="55" t="s">
        <v>148</v>
      </c>
      <c r="Q628" s="93">
        <v>0</v>
      </c>
      <c r="R628" s="93">
        <v>258320</v>
      </c>
      <c r="S628" s="93">
        <v>0</v>
      </c>
      <c r="T628" s="93">
        <v>258320</v>
      </c>
      <c r="U628" s="93">
        <v>0</v>
      </c>
      <c r="V628" s="93">
        <v>258320</v>
      </c>
      <c r="W628" s="93">
        <v>0</v>
      </c>
      <c r="X628" s="93">
        <v>258320</v>
      </c>
      <c r="Y628" s="93">
        <v>258320</v>
      </c>
      <c r="Z628" s="93">
        <v>258320</v>
      </c>
      <c r="AA628" s="93">
        <v>258320</v>
      </c>
    </row>
    <row r="629" spans="1:27" ht="15" customHeight="1" x14ac:dyDescent="0.25">
      <c r="A629" s="54" t="s">
        <v>242</v>
      </c>
      <c r="B629" s="55" t="s">
        <v>243</v>
      </c>
      <c r="C629" s="56" t="s">
        <v>194</v>
      </c>
      <c r="D629" s="54" t="s">
        <v>36</v>
      </c>
      <c r="E629" s="54" t="s">
        <v>552</v>
      </c>
      <c r="F629" s="54" t="s">
        <v>553</v>
      </c>
      <c r="G629" s="54" t="s">
        <v>42</v>
      </c>
      <c r="H629" s="54" t="s">
        <v>554</v>
      </c>
      <c r="I629" s="54" t="s">
        <v>555</v>
      </c>
      <c r="J629" s="54"/>
      <c r="K629" s="54"/>
      <c r="L629" s="54"/>
      <c r="M629" s="54" t="s">
        <v>37</v>
      </c>
      <c r="N629" s="94" t="s">
        <v>38</v>
      </c>
      <c r="O629" s="54" t="s">
        <v>39</v>
      </c>
      <c r="P629" s="55" t="s">
        <v>149</v>
      </c>
      <c r="Q629" s="93">
        <v>0</v>
      </c>
      <c r="R629" s="93">
        <v>934611</v>
      </c>
      <c r="S629" s="93">
        <v>0</v>
      </c>
      <c r="T629" s="93">
        <v>934611</v>
      </c>
      <c r="U629" s="93">
        <v>0</v>
      </c>
      <c r="V629" s="93">
        <v>913741</v>
      </c>
      <c r="W629" s="93">
        <v>20870</v>
      </c>
      <c r="X629" s="93">
        <v>913741</v>
      </c>
      <c r="Y629" s="93">
        <v>913741</v>
      </c>
      <c r="Z629" s="93">
        <v>913741</v>
      </c>
      <c r="AA629" s="93">
        <v>913741</v>
      </c>
    </row>
    <row r="630" spans="1:27" ht="15" customHeight="1" x14ac:dyDescent="0.25">
      <c r="A630" s="54" t="s">
        <v>242</v>
      </c>
      <c r="B630" s="55" t="s">
        <v>243</v>
      </c>
      <c r="C630" s="56" t="s">
        <v>196</v>
      </c>
      <c r="D630" s="54" t="s">
        <v>36</v>
      </c>
      <c r="E630" s="54" t="s">
        <v>557</v>
      </c>
      <c r="F630" s="54" t="s">
        <v>484</v>
      </c>
      <c r="G630" s="54" t="s">
        <v>42</v>
      </c>
      <c r="H630" s="54" t="s">
        <v>555</v>
      </c>
      <c r="I630" s="54"/>
      <c r="J630" s="54"/>
      <c r="K630" s="54"/>
      <c r="L630" s="54"/>
      <c r="M630" s="54" t="s">
        <v>37</v>
      </c>
      <c r="N630" s="94" t="s">
        <v>38</v>
      </c>
      <c r="O630" s="54" t="s">
        <v>39</v>
      </c>
      <c r="P630" s="55" t="s">
        <v>151</v>
      </c>
      <c r="Q630" s="93">
        <v>0</v>
      </c>
      <c r="R630" s="93">
        <v>11829000</v>
      </c>
      <c r="S630" s="93">
        <v>0</v>
      </c>
      <c r="T630" s="93">
        <v>11829000</v>
      </c>
      <c r="U630" s="93">
        <v>0</v>
      </c>
      <c r="V630" s="93">
        <v>11829000</v>
      </c>
      <c r="W630" s="93">
        <v>0</v>
      </c>
      <c r="X630" s="93">
        <v>11829000</v>
      </c>
      <c r="Y630" s="93">
        <v>11829000</v>
      </c>
      <c r="Z630" s="93">
        <v>11829000</v>
      </c>
      <c r="AA630" s="93">
        <v>11829000</v>
      </c>
    </row>
    <row r="631" spans="1:27" ht="15" customHeight="1" x14ac:dyDescent="0.25">
      <c r="A631" s="54" t="s">
        <v>242</v>
      </c>
      <c r="B631" s="55" t="s">
        <v>243</v>
      </c>
      <c r="C631" s="56" t="s">
        <v>197</v>
      </c>
      <c r="D631" s="54" t="s">
        <v>36</v>
      </c>
      <c r="E631" s="54" t="s">
        <v>557</v>
      </c>
      <c r="F631" s="54" t="s">
        <v>484</v>
      </c>
      <c r="G631" s="54" t="s">
        <v>42</v>
      </c>
      <c r="H631" s="54" t="s">
        <v>485</v>
      </c>
      <c r="I631" s="54"/>
      <c r="J631" s="54"/>
      <c r="K631" s="54"/>
      <c r="L631" s="54"/>
      <c r="M631" s="54" t="s">
        <v>48</v>
      </c>
      <c r="N631" s="94" t="s">
        <v>49</v>
      </c>
      <c r="O631" s="54" t="s">
        <v>39</v>
      </c>
      <c r="P631" s="55" t="s">
        <v>152</v>
      </c>
      <c r="Q631" s="93">
        <v>0</v>
      </c>
      <c r="R631" s="93">
        <v>1676000</v>
      </c>
      <c r="S631" s="93">
        <v>0</v>
      </c>
      <c r="T631" s="93">
        <v>1676000</v>
      </c>
      <c r="U631" s="93">
        <v>0</v>
      </c>
      <c r="V631" s="93">
        <v>1632000</v>
      </c>
      <c r="W631" s="93">
        <v>44000</v>
      </c>
      <c r="X631" s="93">
        <v>1632000</v>
      </c>
      <c r="Y631" s="93">
        <v>1632000</v>
      </c>
      <c r="Z631" s="93">
        <v>1632000</v>
      </c>
      <c r="AA631" s="93">
        <v>1632000</v>
      </c>
    </row>
    <row r="632" spans="1:27" ht="15" customHeight="1" x14ac:dyDescent="0.25">
      <c r="A632" s="54" t="s">
        <v>242</v>
      </c>
      <c r="B632" s="55" t="s">
        <v>243</v>
      </c>
      <c r="C632" s="56" t="s">
        <v>199</v>
      </c>
      <c r="D632" s="54" t="s">
        <v>61</v>
      </c>
      <c r="E632" s="54" t="s">
        <v>74</v>
      </c>
      <c r="F632" s="54" t="s">
        <v>63</v>
      </c>
      <c r="G632" s="54" t="s">
        <v>71</v>
      </c>
      <c r="H632" s="54" t="s">
        <v>153</v>
      </c>
      <c r="I632" s="54" t="s">
        <v>156</v>
      </c>
      <c r="J632" s="54" t="s">
        <v>42</v>
      </c>
      <c r="K632" s="54"/>
      <c r="L632" s="54"/>
      <c r="M632" s="54" t="s">
        <v>37</v>
      </c>
      <c r="N632" s="94" t="s">
        <v>38</v>
      </c>
      <c r="O632" s="54" t="s">
        <v>39</v>
      </c>
      <c r="P632" s="55" t="s">
        <v>157</v>
      </c>
      <c r="Q632" s="93">
        <v>0</v>
      </c>
      <c r="R632" s="93">
        <v>387607150</v>
      </c>
      <c r="S632" s="93">
        <v>0</v>
      </c>
      <c r="T632" s="93">
        <v>387607150</v>
      </c>
      <c r="U632" s="93">
        <v>0</v>
      </c>
      <c r="V632" s="93">
        <v>387041451</v>
      </c>
      <c r="W632" s="93">
        <v>565699</v>
      </c>
      <c r="X632" s="93">
        <v>323636703</v>
      </c>
      <c r="Y632" s="93">
        <v>43122159</v>
      </c>
      <c r="Z632" s="93">
        <v>43122159</v>
      </c>
      <c r="AA632" s="93">
        <v>43122159</v>
      </c>
    </row>
    <row r="633" spans="1:27" ht="15" customHeight="1" x14ac:dyDescent="0.25">
      <c r="A633" s="54" t="s">
        <v>242</v>
      </c>
      <c r="B633" s="55" t="s">
        <v>243</v>
      </c>
      <c r="C633" s="56" t="s">
        <v>199</v>
      </c>
      <c r="D633" s="54" t="s">
        <v>61</v>
      </c>
      <c r="E633" s="54" t="s">
        <v>74</v>
      </c>
      <c r="F633" s="54" t="s">
        <v>63</v>
      </c>
      <c r="G633" s="54" t="s">
        <v>71</v>
      </c>
      <c r="H633" s="54" t="s">
        <v>153</v>
      </c>
      <c r="I633" s="54" t="s">
        <v>156</v>
      </c>
      <c r="J633" s="54" t="s">
        <v>42</v>
      </c>
      <c r="K633" s="54"/>
      <c r="L633" s="54"/>
      <c r="M633" s="54" t="s">
        <v>37</v>
      </c>
      <c r="N633" s="94" t="s">
        <v>76</v>
      </c>
      <c r="O633" s="54" t="s">
        <v>39</v>
      </c>
      <c r="P633" s="55" t="s">
        <v>157</v>
      </c>
      <c r="Q633" s="93">
        <v>0</v>
      </c>
      <c r="R633" s="93">
        <v>86701564</v>
      </c>
      <c r="S633" s="93">
        <v>0</v>
      </c>
      <c r="T633" s="93">
        <v>86701564</v>
      </c>
      <c r="U633" s="93">
        <v>0</v>
      </c>
      <c r="V633" s="93">
        <v>82901564</v>
      </c>
      <c r="W633" s="93">
        <v>3800000</v>
      </c>
      <c r="X633" s="93">
        <v>20294759</v>
      </c>
      <c r="Y633" s="93">
        <v>7608300</v>
      </c>
      <c r="Z633" s="93">
        <v>7608300</v>
      </c>
      <c r="AA633" s="93">
        <v>7608300</v>
      </c>
    </row>
    <row r="634" spans="1:27" ht="15" customHeight="1" x14ac:dyDescent="0.25">
      <c r="A634" s="54" t="s">
        <v>242</v>
      </c>
      <c r="B634" s="55" t="s">
        <v>243</v>
      </c>
      <c r="C634" s="56" t="s">
        <v>200</v>
      </c>
      <c r="D634" s="54" t="s">
        <v>61</v>
      </c>
      <c r="E634" s="54" t="s">
        <v>74</v>
      </c>
      <c r="F634" s="54" t="s">
        <v>63</v>
      </c>
      <c r="G634" s="54" t="s">
        <v>71</v>
      </c>
      <c r="H634" s="54" t="s">
        <v>153</v>
      </c>
      <c r="I634" s="54" t="s">
        <v>158</v>
      </c>
      <c r="J634" s="54" t="s">
        <v>42</v>
      </c>
      <c r="K634" s="54"/>
      <c r="L634" s="54"/>
      <c r="M634" s="54" t="s">
        <v>48</v>
      </c>
      <c r="N634" s="94" t="s">
        <v>49</v>
      </c>
      <c r="O634" s="54" t="s">
        <v>39</v>
      </c>
      <c r="P634" s="55" t="s">
        <v>159</v>
      </c>
      <c r="Q634" s="93">
        <v>0</v>
      </c>
      <c r="R634" s="93">
        <v>34807890</v>
      </c>
      <c r="S634" s="93">
        <v>0</v>
      </c>
      <c r="T634" s="93">
        <v>34807890</v>
      </c>
      <c r="U634" s="93">
        <v>0</v>
      </c>
      <c r="V634" s="93">
        <v>0</v>
      </c>
      <c r="W634" s="93">
        <v>34807890</v>
      </c>
      <c r="X634" s="93">
        <v>0</v>
      </c>
      <c r="Y634" s="93">
        <v>0</v>
      </c>
      <c r="Z634" s="93">
        <v>0</v>
      </c>
      <c r="AA634" s="93">
        <v>0</v>
      </c>
    </row>
    <row r="635" spans="1:27" ht="15" customHeight="1" x14ac:dyDescent="0.25">
      <c r="A635" s="54" t="s">
        <v>242</v>
      </c>
      <c r="B635" s="55" t="s">
        <v>243</v>
      </c>
      <c r="C635" s="56" t="s">
        <v>201</v>
      </c>
      <c r="D635" s="54" t="s">
        <v>61</v>
      </c>
      <c r="E635" s="54" t="s">
        <v>82</v>
      </c>
      <c r="F635" s="54" t="s">
        <v>63</v>
      </c>
      <c r="G635" s="54" t="s">
        <v>83</v>
      </c>
      <c r="H635" s="54" t="s">
        <v>153</v>
      </c>
      <c r="I635" s="54" t="s">
        <v>160</v>
      </c>
      <c r="J635" s="54" t="s">
        <v>42</v>
      </c>
      <c r="K635" s="54"/>
      <c r="L635" s="54"/>
      <c r="M635" s="54" t="s">
        <v>48</v>
      </c>
      <c r="N635" s="94" t="s">
        <v>49</v>
      </c>
      <c r="O635" s="54" t="s">
        <v>39</v>
      </c>
      <c r="P635" s="55" t="s">
        <v>161</v>
      </c>
      <c r="Q635" s="93">
        <v>0</v>
      </c>
      <c r="R635" s="93">
        <v>24269760</v>
      </c>
      <c r="S635" s="93">
        <v>0</v>
      </c>
      <c r="T635" s="93">
        <v>24269760</v>
      </c>
      <c r="U635" s="93">
        <v>0</v>
      </c>
      <c r="V635" s="93">
        <v>24269760</v>
      </c>
      <c r="W635" s="93">
        <v>0</v>
      </c>
      <c r="X635" s="93">
        <v>24269760</v>
      </c>
      <c r="Y635" s="93">
        <v>0</v>
      </c>
      <c r="Z635" s="93">
        <v>0</v>
      </c>
      <c r="AA635" s="93">
        <v>0</v>
      </c>
    </row>
    <row r="636" spans="1:27" ht="15" customHeight="1" x14ac:dyDescent="0.25">
      <c r="A636" s="54" t="s">
        <v>244</v>
      </c>
      <c r="B636" s="55" t="s">
        <v>245</v>
      </c>
      <c r="C636" s="56" t="s">
        <v>166</v>
      </c>
      <c r="D636" s="54" t="s">
        <v>36</v>
      </c>
      <c r="E636" s="54" t="s">
        <v>484</v>
      </c>
      <c r="F636" s="54" t="s">
        <v>484</v>
      </c>
      <c r="G636" s="54" t="s">
        <v>484</v>
      </c>
      <c r="H636" s="54" t="s">
        <v>555</v>
      </c>
      <c r="I636" s="54" t="s">
        <v>555</v>
      </c>
      <c r="J636" s="54"/>
      <c r="K636" s="54"/>
      <c r="L636" s="54"/>
      <c r="M636" s="54" t="s">
        <v>37</v>
      </c>
      <c r="N636" s="94" t="s">
        <v>38</v>
      </c>
      <c r="O636" s="54" t="s">
        <v>39</v>
      </c>
      <c r="P636" s="55" t="s">
        <v>120</v>
      </c>
      <c r="Q636" s="93">
        <v>907874000</v>
      </c>
      <c r="R636" s="93">
        <v>0</v>
      </c>
      <c r="S636" s="93">
        <v>0</v>
      </c>
      <c r="T636" s="93">
        <v>907874000</v>
      </c>
      <c r="U636" s="93">
        <v>0</v>
      </c>
      <c r="V636" s="93">
        <v>469077294</v>
      </c>
      <c r="W636" s="93">
        <v>438796706</v>
      </c>
      <c r="X636" s="93">
        <v>469077294</v>
      </c>
      <c r="Y636" s="93">
        <v>469077294</v>
      </c>
      <c r="Z636" s="93">
        <v>469077294</v>
      </c>
      <c r="AA636" s="93">
        <v>469077294</v>
      </c>
    </row>
    <row r="637" spans="1:27" ht="15" customHeight="1" x14ac:dyDescent="0.25">
      <c r="A637" s="54" t="s">
        <v>244</v>
      </c>
      <c r="B637" s="55" t="s">
        <v>245</v>
      </c>
      <c r="C637" s="56" t="s">
        <v>168</v>
      </c>
      <c r="D637" s="54" t="s">
        <v>36</v>
      </c>
      <c r="E637" s="54" t="s">
        <v>484</v>
      </c>
      <c r="F637" s="54" t="s">
        <v>484</v>
      </c>
      <c r="G637" s="54" t="s">
        <v>484</v>
      </c>
      <c r="H637" s="54" t="s">
        <v>555</v>
      </c>
      <c r="I637" s="54" t="s">
        <v>558</v>
      </c>
      <c r="J637" s="54"/>
      <c r="K637" s="54"/>
      <c r="L637" s="54"/>
      <c r="M637" s="54" t="s">
        <v>37</v>
      </c>
      <c r="N637" s="94" t="s">
        <v>38</v>
      </c>
      <c r="O637" s="54" t="s">
        <v>39</v>
      </c>
      <c r="P637" s="55" t="s">
        <v>122</v>
      </c>
      <c r="Q637" s="93">
        <v>23345000</v>
      </c>
      <c r="R637" s="93">
        <v>0</v>
      </c>
      <c r="S637" s="93">
        <v>0</v>
      </c>
      <c r="T637" s="93">
        <v>23345000</v>
      </c>
      <c r="U637" s="93">
        <v>0</v>
      </c>
      <c r="V637" s="93">
        <v>12946072</v>
      </c>
      <c r="W637" s="93">
        <v>10398928</v>
      </c>
      <c r="X637" s="93">
        <v>12946072</v>
      </c>
      <c r="Y637" s="93">
        <v>12946072</v>
      </c>
      <c r="Z637" s="93">
        <v>12946072</v>
      </c>
      <c r="AA637" s="93">
        <v>12946072</v>
      </c>
    </row>
    <row r="638" spans="1:27" ht="15" customHeight="1" x14ac:dyDescent="0.25">
      <c r="A638" s="54" t="s">
        <v>244</v>
      </c>
      <c r="B638" s="55" t="s">
        <v>245</v>
      </c>
      <c r="C638" s="56" t="s">
        <v>169</v>
      </c>
      <c r="D638" s="54" t="s">
        <v>36</v>
      </c>
      <c r="E638" s="54" t="s">
        <v>484</v>
      </c>
      <c r="F638" s="54" t="s">
        <v>484</v>
      </c>
      <c r="G638" s="54" t="s">
        <v>484</v>
      </c>
      <c r="H638" s="54" t="s">
        <v>555</v>
      </c>
      <c r="I638" s="54" t="s">
        <v>559</v>
      </c>
      <c r="J638" s="54"/>
      <c r="K638" s="54"/>
      <c r="L638" s="54"/>
      <c r="M638" s="54" t="s">
        <v>37</v>
      </c>
      <c r="N638" s="94" t="s">
        <v>38</v>
      </c>
      <c r="O638" s="54" t="s">
        <v>39</v>
      </c>
      <c r="P638" s="55" t="s">
        <v>123</v>
      </c>
      <c r="Q638" s="93">
        <v>33136000</v>
      </c>
      <c r="R638" s="93">
        <v>0</v>
      </c>
      <c r="S638" s="93">
        <v>0</v>
      </c>
      <c r="T638" s="93">
        <v>33136000</v>
      </c>
      <c r="U638" s="93">
        <v>0</v>
      </c>
      <c r="V638" s="93">
        <v>18989695</v>
      </c>
      <c r="W638" s="93">
        <v>14146305</v>
      </c>
      <c r="X638" s="93">
        <v>18989695</v>
      </c>
      <c r="Y638" s="93">
        <v>18989695</v>
      </c>
      <c r="Z638" s="93">
        <v>18989695</v>
      </c>
      <c r="AA638" s="93">
        <v>18989695</v>
      </c>
    </row>
    <row r="639" spans="1:27" ht="15" customHeight="1" x14ac:dyDescent="0.25">
      <c r="A639" s="54" t="s">
        <v>244</v>
      </c>
      <c r="B639" s="55" t="s">
        <v>245</v>
      </c>
      <c r="C639" s="56" t="s">
        <v>170</v>
      </c>
      <c r="D639" s="54" t="s">
        <v>36</v>
      </c>
      <c r="E639" s="54" t="s">
        <v>484</v>
      </c>
      <c r="F639" s="54" t="s">
        <v>484</v>
      </c>
      <c r="G639" s="54" t="s">
        <v>484</v>
      </c>
      <c r="H639" s="54" t="s">
        <v>555</v>
      </c>
      <c r="I639" s="54" t="s">
        <v>496</v>
      </c>
      <c r="J639" s="54"/>
      <c r="K639" s="54"/>
      <c r="L639" s="54"/>
      <c r="M639" s="54" t="s">
        <v>37</v>
      </c>
      <c r="N639" s="94" t="s">
        <v>38</v>
      </c>
      <c r="O639" s="54" t="s">
        <v>39</v>
      </c>
      <c r="P639" s="55" t="s">
        <v>124</v>
      </c>
      <c r="Q639" s="93">
        <v>89026000</v>
      </c>
      <c r="R639" s="93">
        <v>6502001</v>
      </c>
      <c r="S639" s="93">
        <v>0</v>
      </c>
      <c r="T639" s="93">
        <v>95528001</v>
      </c>
      <c r="U639" s="93">
        <v>0</v>
      </c>
      <c r="V639" s="93">
        <v>94428001</v>
      </c>
      <c r="W639" s="93">
        <v>1100000</v>
      </c>
      <c r="X639" s="93">
        <v>94428001</v>
      </c>
      <c r="Y639" s="93">
        <v>94428001</v>
      </c>
      <c r="Z639" s="93">
        <v>94428001</v>
      </c>
      <c r="AA639" s="93">
        <v>94428001</v>
      </c>
    </row>
    <row r="640" spans="1:27" ht="15" customHeight="1" x14ac:dyDescent="0.25">
      <c r="A640" s="54" t="s">
        <v>244</v>
      </c>
      <c r="B640" s="55" t="s">
        <v>245</v>
      </c>
      <c r="C640" s="56" t="s">
        <v>171</v>
      </c>
      <c r="D640" s="54" t="s">
        <v>36</v>
      </c>
      <c r="E640" s="54" t="s">
        <v>484</v>
      </c>
      <c r="F640" s="54" t="s">
        <v>484</v>
      </c>
      <c r="G640" s="54" t="s">
        <v>484</v>
      </c>
      <c r="H640" s="54" t="s">
        <v>555</v>
      </c>
      <c r="I640" s="54" t="s">
        <v>506</v>
      </c>
      <c r="J640" s="54"/>
      <c r="K640" s="54"/>
      <c r="L640" s="54"/>
      <c r="M640" s="54" t="s">
        <v>37</v>
      </c>
      <c r="N640" s="94" t="s">
        <v>38</v>
      </c>
      <c r="O640" s="54" t="s">
        <v>39</v>
      </c>
      <c r="P640" s="55" t="s">
        <v>125</v>
      </c>
      <c r="Q640" s="93">
        <v>32810000</v>
      </c>
      <c r="R640" s="93">
        <v>0</v>
      </c>
      <c r="S640" s="93">
        <v>0</v>
      </c>
      <c r="T640" s="93">
        <v>32810000</v>
      </c>
      <c r="U640" s="93">
        <v>0</v>
      </c>
      <c r="V640" s="93">
        <v>15805595</v>
      </c>
      <c r="W640" s="93">
        <v>17004405</v>
      </c>
      <c r="X640" s="93">
        <v>15805595</v>
      </c>
      <c r="Y640" s="93">
        <v>15805595</v>
      </c>
      <c r="Z640" s="93">
        <v>15805595</v>
      </c>
      <c r="AA640" s="93">
        <v>15805595</v>
      </c>
    </row>
    <row r="641" spans="1:27" ht="15" customHeight="1" x14ac:dyDescent="0.25">
      <c r="A641" s="54" t="s">
        <v>244</v>
      </c>
      <c r="B641" s="55" t="s">
        <v>245</v>
      </c>
      <c r="C641" s="56" t="s">
        <v>172</v>
      </c>
      <c r="D641" s="54" t="s">
        <v>36</v>
      </c>
      <c r="E641" s="54" t="s">
        <v>484</v>
      </c>
      <c r="F641" s="54" t="s">
        <v>484</v>
      </c>
      <c r="G641" s="54" t="s">
        <v>484</v>
      </c>
      <c r="H641" s="54" t="s">
        <v>555</v>
      </c>
      <c r="I641" s="54" t="s">
        <v>560</v>
      </c>
      <c r="J641" s="54"/>
      <c r="K641" s="54"/>
      <c r="L641" s="54"/>
      <c r="M641" s="54" t="s">
        <v>37</v>
      </c>
      <c r="N641" s="94" t="s">
        <v>38</v>
      </c>
      <c r="O641" s="54" t="s">
        <v>39</v>
      </c>
      <c r="P641" s="55" t="s">
        <v>126</v>
      </c>
      <c r="Q641" s="93">
        <v>116976000</v>
      </c>
      <c r="R641" s="93">
        <v>0</v>
      </c>
      <c r="S641" s="93">
        <v>0</v>
      </c>
      <c r="T641" s="93">
        <v>116976000</v>
      </c>
      <c r="U641" s="93">
        <v>0</v>
      </c>
      <c r="V641" s="93">
        <v>0</v>
      </c>
      <c r="W641" s="93">
        <v>116976000</v>
      </c>
      <c r="X641" s="93">
        <v>0</v>
      </c>
      <c r="Y641" s="93">
        <v>0</v>
      </c>
      <c r="Z641" s="93">
        <v>0</v>
      </c>
      <c r="AA641" s="93">
        <v>0</v>
      </c>
    </row>
    <row r="642" spans="1:27" ht="15" customHeight="1" x14ac:dyDescent="0.25">
      <c r="A642" s="54" t="s">
        <v>244</v>
      </c>
      <c r="B642" s="55" t="s">
        <v>245</v>
      </c>
      <c r="C642" s="56" t="s">
        <v>173</v>
      </c>
      <c r="D642" s="54" t="s">
        <v>36</v>
      </c>
      <c r="E642" s="54" t="s">
        <v>484</v>
      </c>
      <c r="F642" s="54" t="s">
        <v>484</v>
      </c>
      <c r="G642" s="54" t="s">
        <v>484</v>
      </c>
      <c r="H642" s="54" t="s">
        <v>555</v>
      </c>
      <c r="I642" s="54" t="s">
        <v>561</v>
      </c>
      <c r="J642" s="54"/>
      <c r="K642" s="54"/>
      <c r="L642" s="54"/>
      <c r="M642" s="54" t="s">
        <v>37</v>
      </c>
      <c r="N642" s="94" t="s">
        <v>38</v>
      </c>
      <c r="O642" s="54" t="s">
        <v>39</v>
      </c>
      <c r="P642" s="55" t="s">
        <v>127</v>
      </c>
      <c r="Q642" s="93">
        <v>67970000</v>
      </c>
      <c r="R642" s="93">
        <v>0</v>
      </c>
      <c r="S642" s="93">
        <v>0</v>
      </c>
      <c r="T642" s="93">
        <v>67970000</v>
      </c>
      <c r="U642" s="93">
        <v>0</v>
      </c>
      <c r="V642" s="93">
        <v>30246444</v>
      </c>
      <c r="W642" s="93">
        <v>37723556</v>
      </c>
      <c r="X642" s="93">
        <v>30246444</v>
      </c>
      <c r="Y642" s="93">
        <v>30246444</v>
      </c>
      <c r="Z642" s="93">
        <v>30246444</v>
      </c>
      <c r="AA642" s="93">
        <v>30246444</v>
      </c>
    </row>
    <row r="643" spans="1:27" ht="15" customHeight="1" x14ac:dyDescent="0.25">
      <c r="A643" s="54" t="s">
        <v>244</v>
      </c>
      <c r="B643" s="55" t="s">
        <v>245</v>
      </c>
      <c r="C643" s="56" t="s">
        <v>174</v>
      </c>
      <c r="D643" s="54" t="s">
        <v>36</v>
      </c>
      <c r="E643" s="54" t="s">
        <v>484</v>
      </c>
      <c r="F643" s="54" t="s">
        <v>484</v>
      </c>
      <c r="G643" s="54" t="s">
        <v>42</v>
      </c>
      <c r="H643" s="54" t="s">
        <v>555</v>
      </c>
      <c r="I643" s="54"/>
      <c r="J643" s="54"/>
      <c r="K643" s="54"/>
      <c r="L643" s="54"/>
      <c r="M643" s="54" t="s">
        <v>37</v>
      </c>
      <c r="N643" s="94" t="s">
        <v>38</v>
      </c>
      <c r="O643" s="54" t="s">
        <v>39</v>
      </c>
      <c r="P643" s="55" t="s">
        <v>128</v>
      </c>
      <c r="Q643" s="93">
        <v>120336000</v>
      </c>
      <c r="R643" s="93">
        <v>0</v>
      </c>
      <c r="S643" s="93">
        <v>0</v>
      </c>
      <c r="T643" s="93">
        <v>120336000</v>
      </c>
      <c r="U643" s="93">
        <v>0</v>
      </c>
      <c r="V643" s="93">
        <v>53410000</v>
      </c>
      <c r="W643" s="93">
        <v>66926000</v>
      </c>
      <c r="X643" s="93">
        <v>53410000</v>
      </c>
      <c r="Y643" s="93">
        <v>53410000</v>
      </c>
      <c r="Z643" s="93">
        <v>53410000</v>
      </c>
      <c r="AA643" s="93">
        <v>53410000</v>
      </c>
    </row>
    <row r="644" spans="1:27" ht="15" customHeight="1" x14ac:dyDescent="0.25">
      <c r="A644" s="54" t="s">
        <v>244</v>
      </c>
      <c r="B644" s="55" t="s">
        <v>245</v>
      </c>
      <c r="C644" s="56" t="s">
        <v>175</v>
      </c>
      <c r="D644" s="54" t="s">
        <v>36</v>
      </c>
      <c r="E644" s="54" t="s">
        <v>484</v>
      </c>
      <c r="F644" s="54" t="s">
        <v>484</v>
      </c>
      <c r="G644" s="54" t="s">
        <v>42</v>
      </c>
      <c r="H644" s="54" t="s">
        <v>556</v>
      </c>
      <c r="I644" s="54"/>
      <c r="J644" s="54"/>
      <c r="K644" s="54"/>
      <c r="L644" s="54"/>
      <c r="M644" s="54" t="s">
        <v>37</v>
      </c>
      <c r="N644" s="94" t="s">
        <v>38</v>
      </c>
      <c r="O644" s="54" t="s">
        <v>39</v>
      </c>
      <c r="P644" s="55" t="s">
        <v>129</v>
      </c>
      <c r="Q644" s="93">
        <v>83380000</v>
      </c>
      <c r="R644" s="93">
        <v>0</v>
      </c>
      <c r="S644" s="93">
        <v>0</v>
      </c>
      <c r="T644" s="93">
        <v>83380000</v>
      </c>
      <c r="U644" s="93">
        <v>0</v>
      </c>
      <c r="V644" s="93">
        <v>43939800</v>
      </c>
      <c r="W644" s="93">
        <v>39440200</v>
      </c>
      <c r="X644" s="93">
        <v>43939800</v>
      </c>
      <c r="Y644" s="93">
        <v>43939800</v>
      </c>
      <c r="Z644" s="93">
        <v>43939800</v>
      </c>
      <c r="AA644" s="93">
        <v>43939800</v>
      </c>
    </row>
    <row r="645" spans="1:27" ht="15" customHeight="1" x14ac:dyDescent="0.25">
      <c r="A645" s="54" t="s">
        <v>244</v>
      </c>
      <c r="B645" s="55" t="s">
        <v>245</v>
      </c>
      <c r="C645" s="56" t="s">
        <v>176</v>
      </c>
      <c r="D645" s="54" t="s">
        <v>36</v>
      </c>
      <c r="E645" s="54" t="s">
        <v>484</v>
      </c>
      <c r="F645" s="54" t="s">
        <v>484</v>
      </c>
      <c r="G645" s="54" t="s">
        <v>42</v>
      </c>
      <c r="H645" s="54" t="s">
        <v>558</v>
      </c>
      <c r="I645" s="54"/>
      <c r="J645" s="54"/>
      <c r="K645" s="54"/>
      <c r="L645" s="54"/>
      <c r="M645" s="54" t="s">
        <v>37</v>
      </c>
      <c r="N645" s="94" t="s">
        <v>38</v>
      </c>
      <c r="O645" s="54" t="s">
        <v>39</v>
      </c>
      <c r="P645" s="55" t="s">
        <v>130</v>
      </c>
      <c r="Q645" s="93">
        <v>50549000</v>
      </c>
      <c r="R645" s="93">
        <v>0</v>
      </c>
      <c r="S645" s="93">
        <v>0</v>
      </c>
      <c r="T645" s="93">
        <v>50549000</v>
      </c>
      <c r="U645" s="93">
        <v>0</v>
      </c>
      <c r="V645" s="93">
        <v>28193000</v>
      </c>
      <c r="W645" s="93">
        <v>22356000</v>
      </c>
      <c r="X645" s="93">
        <v>28193000</v>
      </c>
      <c r="Y645" s="93">
        <v>28193000</v>
      </c>
      <c r="Z645" s="93">
        <v>28193000</v>
      </c>
      <c r="AA645" s="93">
        <v>28193000</v>
      </c>
    </row>
    <row r="646" spans="1:27" ht="15" customHeight="1" x14ac:dyDescent="0.25">
      <c r="A646" s="54" t="s">
        <v>244</v>
      </c>
      <c r="B646" s="55" t="s">
        <v>245</v>
      </c>
      <c r="C646" s="56" t="s">
        <v>177</v>
      </c>
      <c r="D646" s="54" t="s">
        <v>36</v>
      </c>
      <c r="E646" s="54" t="s">
        <v>484</v>
      </c>
      <c r="F646" s="54" t="s">
        <v>484</v>
      </c>
      <c r="G646" s="54" t="s">
        <v>42</v>
      </c>
      <c r="H646" s="54" t="s">
        <v>559</v>
      </c>
      <c r="I646" s="54"/>
      <c r="J646" s="54"/>
      <c r="K646" s="54"/>
      <c r="L646" s="54"/>
      <c r="M646" s="54" t="s">
        <v>37</v>
      </c>
      <c r="N646" s="94" t="s">
        <v>38</v>
      </c>
      <c r="O646" s="54" t="s">
        <v>39</v>
      </c>
      <c r="P646" s="55" t="s">
        <v>131</v>
      </c>
      <c r="Q646" s="93">
        <v>14170000</v>
      </c>
      <c r="R646" s="93">
        <v>0</v>
      </c>
      <c r="S646" s="93">
        <v>0</v>
      </c>
      <c r="T646" s="93">
        <v>14170000</v>
      </c>
      <c r="U646" s="93">
        <v>0</v>
      </c>
      <c r="V646" s="93">
        <v>7387900</v>
      </c>
      <c r="W646" s="93">
        <v>6782100</v>
      </c>
      <c r="X646" s="93">
        <v>7387900</v>
      </c>
      <c r="Y646" s="93">
        <v>7387900</v>
      </c>
      <c r="Z646" s="93">
        <v>7387900</v>
      </c>
      <c r="AA646" s="93">
        <v>7387900</v>
      </c>
    </row>
    <row r="647" spans="1:27" ht="15" customHeight="1" x14ac:dyDescent="0.25">
      <c r="A647" s="54" t="s">
        <v>244</v>
      </c>
      <c r="B647" s="55" t="s">
        <v>245</v>
      </c>
      <c r="C647" s="56" t="s">
        <v>178</v>
      </c>
      <c r="D647" s="54" t="s">
        <v>36</v>
      </c>
      <c r="E647" s="54" t="s">
        <v>484</v>
      </c>
      <c r="F647" s="54" t="s">
        <v>484</v>
      </c>
      <c r="G647" s="54" t="s">
        <v>42</v>
      </c>
      <c r="H647" s="54" t="s">
        <v>496</v>
      </c>
      <c r="I647" s="54"/>
      <c r="J647" s="54"/>
      <c r="K647" s="54"/>
      <c r="L647" s="54"/>
      <c r="M647" s="54" t="s">
        <v>37</v>
      </c>
      <c r="N647" s="94" t="s">
        <v>38</v>
      </c>
      <c r="O647" s="54" t="s">
        <v>39</v>
      </c>
      <c r="P647" s="55" t="s">
        <v>132</v>
      </c>
      <c r="Q647" s="93">
        <v>37920000</v>
      </c>
      <c r="R647" s="93">
        <v>0</v>
      </c>
      <c r="S647" s="93">
        <v>0</v>
      </c>
      <c r="T647" s="93">
        <v>37920000</v>
      </c>
      <c r="U647" s="93">
        <v>0</v>
      </c>
      <c r="V647" s="93">
        <v>21149200</v>
      </c>
      <c r="W647" s="93">
        <v>16770800</v>
      </c>
      <c r="X647" s="93">
        <v>21149200</v>
      </c>
      <c r="Y647" s="93">
        <v>21149200</v>
      </c>
      <c r="Z647" s="93">
        <v>21149200</v>
      </c>
      <c r="AA647" s="93">
        <v>21149200</v>
      </c>
    </row>
    <row r="648" spans="1:27" ht="15" customHeight="1" x14ac:dyDescent="0.25">
      <c r="A648" s="54" t="s">
        <v>244</v>
      </c>
      <c r="B648" s="55" t="s">
        <v>245</v>
      </c>
      <c r="C648" s="56" t="s">
        <v>179</v>
      </c>
      <c r="D648" s="54" t="s">
        <v>36</v>
      </c>
      <c r="E648" s="54" t="s">
        <v>484</v>
      </c>
      <c r="F648" s="54" t="s">
        <v>484</v>
      </c>
      <c r="G648" s="54" t="s">
        <v>42</v>
      </c>
      <c r="H648" s="54" t="s">
        <v>506</v>
      </c>
      <c r="I648" s="54"/>
      <c r="J648" s="54"/>
      <c r="K648" s="54"/>
      <c r="L648" s="54"/>
      <c r="M648" s="54" t="s">
        <v>37</v>
      </c>
      <c r="N648" s="94" t="s">
        <v>38</v>
      </c>
      <c r="O648" s="54" t="s">
        <v>39</v>
      </c>
      <c r="P648" s="55" t="s">
        <v>133</v>
      </c>
      <c r="Q648" s="93">
        <v>25286000</v>
      </c>
      <c r="R648" s="93">
        <v>0</v>
      </c>
      <c r="S648" s="93">
        <v>0</v>
      </c>
      <c r="T648" s="93">
        <v>25286000</v>
      </c>
      <c r="U648" s="93">
        <v>0</v>
      </c>
      <c r="V648" s="93">
        <v>14102600</v>
      </c>
      <c r="W648" s="93">
        <v>11183400</v>
      </c>
      <c r="X648" s="93">
        <v>14102600</v>
      </c>
      <c r="Y648" s="93">
        <v>14102600</v>
      </c>
      <c r="Z648" s="93">
        <v>14102600</v>
      </c>
      <c r="AA648" s="93">
        <v>14102600</v>
      </c>
    </row>
    <row r="649" spans="1:27" ht="15" customHeight="1" x14ac:dyDescent="0.25">
      <c r="A649" s="54" t="s">
        <v>244</v>
      </c>
      <c r="B649" s="55" t="s">
        <v>245</v>
      </c>
      <c r="C649" s="56" t="s">
        <v>180</v>
      </c>
      <c r="D649" s="54" t="s">
        <v>36</v>
      </c>
      <c r="E649" s="54" t="s">
        <v>484</v>
      </c>
      <c r="F649" s="54" t="s">
        <v>484</v>
      </c>
      <c r="G649" s="54" t="s">
        <v>552</v>
      </c>
      <c r="H649" s="54" t="s">
        <v>555</v>
      </c>
      <c r="I649" s="54" t="s">
        <v>555</v>
      </c>
      <c r="J649" s="54"/>
      <c r="K649" s="54"/>
      <c r="L649" s="54"/>
      <c r="M649" s="54" t="s">
        <v>37</v>
      </c>
      <c r="N649" s="94" t="s">
        <v>38</v>
      </c>
      <c r="O649" s="54" t="s">
        <v>39</v>
      </c>
      <c r="P649" s="55" t="s">
        <v>134</v>
      </c>
      <c r="Q649" s="93">
        <v>33791310</v>
      </c>
      <c r="R649" s="93">
        <v>0</v>
      </c>
      <c r="S649" s="93">
        <v>2006560</v>
      </c>
      <c r="T649" s="93">
        <v>31784750</v>
      </c>
      <c r="U649" s="93">
        <v>0</v>
      </c>
      <c r="V649" s="93">
        <v>30650518</v>
      </c>
      <c r="W649" s="93">
        <v>1134232</v>
      </c>
      <c r="X649" s="93">
        <v>30650518</v>
      </c>
      <c r="Y649" s="93">
        <v>30650518</v>
      </c>
      <c r="Z649" s="93">
        <v>30650518</v>
      </c>
      <c r="AA649" s="93">
        <v>30650518</v>
      </c>
    </row>
    <row r="650" spans="1:27" ht="15" customHeight="1" x14ac:dyDescent="0.25">
      <c r="A650" s="54" t="s">
        <v>244</v>
      </c>
      <c r="B650" s="55" t="s">
        <v>245</v>
      </c>
      <c r="C650" s="56" t="s">
        <v>182</v>
      </c>
      <c r="D650" s="54" t="s">
        <v>36</v>
      </c>
      <c r="E650" s="54" t="s">
        <v>484</v>
      </c>
      <c r="F650" s="54" t="s">
        <v>484</v>
      </c>
      <c r="G650" s="54" t="s">
        <v>552</v>
      </c>
      <c r="H650" s="54" t="s">
        <v>555</v>
      </c>
      <c r="I650" s="54" t="s">
        <v>485</v>
      </c>
      <c r="J650" s="54"/>
      <c r="K650" s="54"/>
      <c r="L650" s="54"/>
      <c r="M650" s="54" t="s">
        <v>37</v>
      </c>
      <c r="N650" s="94" t="s">
        <v>38</v>
      </c>
      <c r="O650" s="54" t="s">
        <v>39</v>
      </c>
      <c r="P650" s="55" t="s">
        <v>136</v>
      </c>
      <c r="Q650" s="93">
        <v>3394440</v>
      </c>
      <c r="R650" s="93">
        <v>0</v>
      </c>
      <c r="S650" s="93">
        <v>0</v>
      </c>
      <c r="T650" s="93">
        <v>3394440</v>
      </c>
      <c r="U650" s="93">
        <v>0</v>
      </c>
      <c r="V650" s="93">
        <v>2348420</v>
      </c>
      <c r="W650" s="93">
        <v>1046020</v>
      </c>
      <c r="X650" s="93">
        <v>2348420</v>
      </c>
      <c r="Y650" s="93">
        <v>2348420</v>
      </c>
      <c r="Z650" s="93">
        <v>2348420</v>
      </c>
      <c r="AA650" s="93">
        <v>2348420</v>
      </c>
    </row>
    <row r="651" spans="1:27" ht="15" customHeight="1" x14ac:dyDescent="0.25">
      <c r="A651" s="54" t="s">
        <v>244</v>
      </c>
      <c r="B651" s="55" t="s">
        <v>245</v>
      </c>
      <c r="C651" s="56" t="s">
        <v>185</v>
      </c>
      <c r="D651" s="54" t="s">
        <v>36</v>
      </c>
      <c r="E651" s="54" t="s">
        <v>42</v>
      </c>
      <c r="F651" s="54" t="s">
        <v>42</v>
      </c>
      <c r="G651" s="54" t="s">
        <v>484</v>
      </c>
      <c r="H651" s="54" t="s">
        <v>485</v>
      </c>
      <c r="I651" s="54" t="s">
        <v>556</v>
      </c>
      <c r="J651" s="54"/>
      <c r="K651" s="54"/>
      <c r="L651" s="54"/>
      <c r="M651" s="54" t="s">
        <v>37</v>
      </c>
      <c r="N651" s="94" t="s">
        <v>38</v>
      </c>
      <c r="O651" s="54" t="s">
        <v>39</v>
      </c>
      <c r="P651" s="55" t="s">
        <v>139</v>
      </c>
      <c r="Q651" s="93">
        <v>0</v>
      </c>
      <c r="R651" s="93">
        <v>6000000</v>
      </c>
      <c r="S651" s="93">
        <v>6000000</v>
      </c>
      <c r="T651" s="93">
        <v>0</v>
      </c>
      <c r="U651" s="93">
        <v>0</v>
      </c>
      <c r="V651" s="93">
        <v>0</v>
      </c>
      <c r="W651" s="93">
        <v>0</v>
      </c>
      <c r="X651" s="93">
        <v>0</v>
      </c>
      <c r="Y651" s="93">
        <v>0</v>
      </c>
      <c r="Z651" s="93">
        <v>0</v>
      </c>
      <c r="AA651" s="93">
        <v>0</v>
      </c>
    </row>
    <row r="652" spans="1:27" ht="15" customHeight="1" x14ac:dyDescent="0.25">
      <c r="A652" s="54" t="s">
        <v>244</v>
      </c>
      <c r="B652" s="55" t="s">
        <v>245</v>
      </c>
      <c r="C652" s="56" t="s">
        <v>187</v>
      </c>
      <c r="D652" s="54" t="s">
        <v>36</v>
      </c>
      <c r="E652" s="54" t="s">
        <v>42</v>
      </c>
      <c r="F652" s="54" t="s">
        <v>42</v>
      </c>
      <c r="G652" s="54" t="s">
        <v>42</v>
      </c>
      <c r="H652" s="54" t="s">
        <v>496</v>
      </c>
      <c r="I652" s="54" t="s">
        <v>558</v>
      </c>
      <c r="J652" s="54"/>
      <c r="K652" s="54"/>
      <c r="L652" s="54"/>
      <c r="M652" s="54" t="s">
        <v>37</v>
      </c>
      <c r="N652" s="94" t="s">
        <v>38</v>
      </c>
      <c r="O652" s="54" t="s">
        <v>39</v>
      </c>
      <c r="P652" s="55" t="s">
        <v>141</v>
      </c>
      <c r="Q652" s="93">
        <v>0</v>
      </c>
      <c r="R652" s="93">
        <v>78400</v>
      </c>
      <c r="S652" s="93">
        <v>0</v>
      </c>
      <c r="T652" s="93">
        <v>78400</v>
      </c>
      <c r="U652" s="93">
        <v>0</v>
      </c>
      <c r="V652" s="93">
        <v>78400</v>
      </c>
      <c r="W652" s="93">
        <v>0</v>
      </c>
      <c r="X652" s="93">
        <v>78400</v>
      </c>
      <c r="Y652" s="93">
        <v>78400</v>
      </c>
      <c r="Z652" s="93">
        <v>78400</v>
      </c>
      <c r="AA652" s="93">
        <v>78400</v>
      </c>
    </row>
    <row r="653" spans="1:27" ht="15" customHeight="1" x14ac:dyDescent="0.25">
      <c r="A653" s="54" t="s">
        <v>244</v>
      </c>
      <c r="B653" s="55" t="s">
        <v>245</v>
      </c>
      <c r="C653" s="56" t="s">
        <v>187</v>
      </c>
      <c r="D653" s="54" t="s">
        <v>36</v>
      </c>
      <c r="E653" s="54" t="s">
        <v>42</v>
      </c>
      <c r="F653" s="54" t="s">
        <v>42</v>
      </c>
      <c r="G653" s="54" t="s">
        <v>42</v>
      </c>
      <c r="H653" s="54" t="s">
        <v>496</v>
      </c>
      <c r="I653" s="54" t="s">
        <v>558</v>
      </c>
      <c r="J653" s="54"/>
      <c r="K653" s="54"/>
      <c r="L653" s="54"/>
      <c r="M653" s="54" t="s">
        <v>48</v>
      </c>
      <c r="N653" s="94" t="s">
        <v>49</v>
      </c>
      <c r="O653" s="54" t="s">
        <v>39</v>
      </c>
      <c r="P653" s="55" t="s">
        <v>141</v>
      </c>
      <c r="Q653" s="93">
        <v>0</v>
      </c>
      <c r="R653" s="93">
        <v>90000</v>
      </c>
      <c r="S653" s="93">
        <v>0</v>
      </c>
      <c r="T653" s="93">
        <v>90000</v>
      </c>
      <c r="U653" s="93">
        <v>0</v>
      </c>
      <c r="V653" s="93">
        <v>90000</v>
      </c>
      <c r="W653" s="93">
        <v>0</v>
      </c>
      <c r="X653" s="93">
        <v>0</v>
      </c>
      <c r="Y653" s="93">
        <v>0</v>
      </c>
      <c r="Z653" s="93">
        <v>0</v>
      </c>
      <c r="AA653" s="93">
        <v>0</v>
      </c>
    </row>
    <row r="654" spans="1:27" ht="15" customHeight="1" x14ac:dyDescent="0.25">
      <c r="A654" s="54" t="s">
        <v>244</v>
      </c>
      <c r="B654" s="55" t="s">
        <v>245</v>
      </c>
      <c r="C654" s="56" t="s">
        <v>188</v>
      </c>
      <c r="D654" s="54" t="s">
        <v>36</v>
      </c>
      <c r="E654" s="54" t="s">
        <v>42</v>
      </c>
      <c r="F654" s="54" t="s">
        <v>42</v>
      </c>
      <c r="G654" s="54" t="s">
        <v>42</v>
      </c>
      <c r="H654" s="54" t="s">
        <v>496</v>
      </c>
      <c r="I654" s="54" t="s">
        <v>560</v>
      </c>
      <c r="J654" s="54"/>
      <c r="K654" s="54"/>
      <c r="L654" s="54"/>
      <c r="M654" s="54" t="s">
        <v>37</v>
      </c>
      <c r="N654" s="94" t="s">
        <v>38</v>
      </c>
      <c r="O654" s="54" t="s">
        <v>39</v>
      </c>
      <c r="P654" s="55" t="s">
        <v>142</v>
      </c>
      <c r="Q654" s="93">
        <v>45000000</v>
      </c>
      <c r="R654" s="93">
        <v>0</v>
      </c>
      <c r="S654" s="93">
        <v>0</v>
      </c>
      <c r="T654" s="93">
        <v>45000000</v>
      </c>
      <c r="U654" s="93">
        <v>0</v>
      </c>
      <c r="V654" s="93">
        <v>45000000</v>
      </c>
      <c r="W654" s="93">
        <v>0</v>
      </c>
      <c r="X654" s="93">
        <v>27616405</v>
      </c>
      <c r="Y654" s="93">
        <v>24852801</v>
      </c>
      <c r="Z654" s="93">
        <v>24852801</v>
      </c>
      <c r="AA654" s="93">
        <v>24812423</v>
      </c>
    </row>
    <row r="655" spans="1:27" ht="15" customHeight="1" x14ac:dyDescent="0.25">
      <c r="A655" s="54" t="s">
        <v>244</v>
      </c>
      <c r="B655" s="55" t="s">
        <v>245</v>
      </c>
      <c r="C655" s="56" t="s">
        <v>101</v>
      </c>
      <c r="D655" s="54" t="s">
        <v>36</v>
      </c>
      <c r="E655" s="54" t="s">
        <v>42</v>
      </c>
      <c r="F655" s="54" t="s">
        <v>42</v>
      </c>
      <c r="G655" s="54" t="s">
        <v>42</v>
      </c>
      <c r="H655" s="54" t="s">
        <v>506</v>
      </c>
      <c r="I655" s="54" t="s">
        <v>556</v>
      </c>
      <c r="J655" s="54"/>
      <c r="K655" s="54"/>
      <c r="L655" s="54"/>
      <c r="M655" s="54" t="s">
        <v>48</v>
      </c>
      <c r="N655" s="94" t="s">
        <v>49</v>
      </c>
      <c r="O655" s="54" t="s">
        <v>39</v>
      </c>
      <c r="P655" s="55" t="s">
        <v>144</v>
      </c>
      <c r="Q655" s="93">
        <v>0</v>
      </c>
      <c r="R655" s="93">
        <v>55584900</v>
      </c>
      <c r="S655" s="93">
        <v>0</v>
      </c>
      <c r="T655" s="93">
        <v>55584900</v>
      </c>
      <c r="U655" s="93">
        <v>0</v>
      </c>
      <c r="V655" s="93">
        <v>55584900</v>
      </c>
      <c r="W655" s="93">
        <v>0</v>
      </c>
      <c r="X655" s="93">
        <v>55584900</v>
      </c>
      <c r="Y655" s="93">
        <v>27792450</v>
      </c>
      <c r="Z655" s="93">
        <v>27792450</v>
      </c>
      <c r="AA655" s="93">
        <v>27792450</v>
      </c>
    </row>
    <row r="656" spans="1:27" ht="15" customHeight="1" x14ac:dyDescent="0.25">
      <c r="A656" s="54" t="s">
        <v>244</v>
      </c>
      <c r="B656" s="55" t="s">
        <v>245</v>
      </c>
      <c r="C656" s="56" t="s">
        <v>191</v>
      </c>
      <c r="D656" s="54" t="s">
        <v>36</v>
      </c>
      <c r="E656" s="54" t="s">
        <v>42</v>
      </c>
      <c r="F656" s="54" t="s">
        <v>42</v>
      </c>
      <c r="G656" s="54" t="s">
        <v>42</v>
      </c>
      <c r="H656" s="54" t="s">
        <v>491</v>
      </c>
      <c r="I656" s="54" t="s">
        <v>558</v>
      </c>
      <c r="J656" s="54"/>
      <c r="K656" s="54"/>
      <c r="L656" s="54"/>
      <c r="M656" s="54" t="s">
        <v>37</v>
      </c>
      <c r="N656" s="94" t="s">
        <v>38</v>
      </c>
      <c r="O656" s="54" t="s">
        <v>39</v>
      </c>
      <c r="P656" s="55" t="s">
        <v>146</v>
      </c>
      <c r="Q656" s="93">
        <v>4000000</v>
      </c>
      <c r="R656" s="93">
        <v>0</v>
      </c>
      <c r="S656" s="93">
        <v>0</v>
      </c>
      <c r="T656" s="93">
        <v>4000000</v>
      </c>
      <c r="U656" s="93">
        <v>0</v>
      </c>
      <c r="V656" s="93">
        <v>4000000</v>
      </c>
      <c r="W656" s="93">
        <v>0</v>
      </c>
      <c r="X656" s="93">
        <v>1764276</v>
      </c>
      <c r="Y656" s="93">
        <v>1563207</v>
      </c>
      <c r="Z656" s="93">
        <v>1563207</v>
      </c>
      <c r="AA656" s="93">
        <v>1563207</v>
      </c>
    </row>
    <row r="657" spans="1:27" ht="15" customHeight="1" x14ac:dyDescent="0.25">
      <c r="A657" s="54" t="s">
        <v>244</v>
      </c>
      <c r="B657" s="55" t="s">
        <v>245</v>
      </c>
      <c r="C657" s="56" t="s">
        <v>192</v>
      </c>
      <c r="D657" s="54" t="s">
        <v>36</v>
      </c>
      <c r="E657" s="54" t="s">
        <v>42</v>
      </c>
      <c r="F657" s="54" t="s">
        <v>42</v>
      </c>
      <c r="G657" s="54" t="s">
        <v>42</v>
      </c>
      <c r="H657" s="54" t="s">
        <v>560</v>
      </c>
      <c r="I657" s="54" t="s">
        <v>558</v>
      </c>
      <c r="J657" s="54"/>
      <c r="K657" s="54"/>
      <c r="L657" s="54"/>
      <c r="M657" s="54" t="s">
        <v>37</v>
      </c>
      <c r="N657" s="94" t="s">
        <v>38</v>
      </c>
      <c r="O657" s="54" t="s">
        <v>39</v>
      </c>
      <c r="P657" s="55" t="s">
        <v>147</v>
      </c>
      <c r="Q657" s="93">
        <v>1700000</v>
      </c>
      <c r="R657" s="93">
        <v>0</v>
      </c>
      <c r="S657" s="93">
        <v>0</v>
      </c>
      <c r="T657" s="93">
        <v>1700000</v>
      </c>
      <c r="U657" s="93">
        <v>0</v>
      </c>
      <c r="V657" s="93">
        <v>1700000</v>
      </c>
      <c r="W657" s="93">
        <v>0</v>
      </c>
      <c r="X657" s="93">
        <v>958848</v>
      </c>
      <c r="Y657" s="93">
        <v>958848</v>
      </c>
      <c r="Z657" s="93">
        <v>958848</v>
      </c>
      <c r="AA657" s="93">
        <v>933596</v>
      </c>
    </row>
    <row r="658" spans="1:27" ht="15" customHeight="1" x14ac:dyDescent="0.25">
      <c r="A658" s="54" t="s">
        <v>244</v>
      </c>
      <c r="B658" s="55" t="s">
        <v>245</v>
      </c>
      <c r="C658" s="56" t="s">
        <v>193</v>
      </c>
      <c r="D658" s="54" t="s">
        <v>36</v>
      </c>
      <c r="E658" s="54" t="s">
        <v>42</v>
      </c>
      <c r="F658" s="54" t="s">
        <v>42</v>
      </c>
      <c r="G658" s="54" t="s">
        <v>42</v>
      </c>
      <c r="H658" s="54" t="s">
        <v>561</v>
      </c>
      <c r="I658" s="54"/>
      <c r="J658" s="54"/>
      <c r="K658" s="54"/>
      <c r="L658" s="54"/>
      <c r="M658" s="54" t="s">
        <v>37</v>
      </c>
      <c r="N658" s="94" t="s">
        <v>38</v>
      </c>
      <c r="O658" s="54" t="s">
        <v>39</v>
      </c>
      <c r="P658" s="55" t="s">
        <v>148</v>
      </c>
      <c r="Q658" s="93">
        <v>0</v>
      </c>
      <c r="R658" s="93">
        <v>258320</v>
      </c>
      <c r="S658" s="93">
        <v>0</v>
      </c>
      <c r="T658" s="93">
        <v>258320</v>
      </c>
      <c r="U658" s="93">
        <v>0</v>
      </c>
      <c r="V658" s="93">
        <v>258320</v>
      </c>
      <c r="W658" s="93">
        <v>0</v>
      </c>
      <c r="X658" s="93">
        <v>258320</v>
      </c>
      <c r="Y658" s="93">
        <v>258320</v>
      </c>
      <c r="Z658" s="93">
        <v>258320</v>
      </c>
      <c r="AA658" s="93">
        <v>258320</v>
      </c>
    </row>
    <row r="659" spans="1:27" ht="15" customHeight="1" x14ac:dyDescent="0.25">
      <c r="A659" s="54" t="s">
        <v>244</v>
      </c>
      <c r="B659" s="55" t="s">
        <v>245</v>
      </c>
      <c r="C659" s="56" t="s">
        <v>193</v>
      </c>
      <c r="D659" s="54" t="s">
        <v>36</v>
      </c>
      <c r="E659" s="54" t="s">
        <v>42</v>
      </c>
      <c r="F659" s="54" t="s">
        <v>42</v>
      </c>
      <c r="G659" s="54" t="s">
        <v>42</v>
      </c>
      <c r="H659" s="54" t="s">
        <v>561</v>
      </c>
      <c r="I659" s="54"/>
      <c r="J659" s="54"/>
      <c r="K659" s="54"/>
      <c r="L659" s="54"/>
      <c r="M659" s="54" t="s">
        <v>48</v>
      </c>
      <c r="N659" s="94" t="s">
        <v>49</v>
      </c>
      <c r="O659" s="54" t="s">
        <v>39</v>
      </c>
      <c r="P659" s="55" t="s">
        <v>148</v>
      </c>
      <c r="Q659" s="93">
        <v>0</v>
      </c>
      <c r="R659" s="93">
        <v>781123</v>
      </c>
      <c r="S659" s="93">
        <v>0</v>
      </c>
      <c r="T659" s="93">
        <v>781123</v>
      </c>
      <c r="U659" s="93">
        <v>0</v>
      </c>
      <c r="V659" s="93">
        <v>781123</v>
      </c>
      <c r="W659" s="93">
        <v>0</v>
      </c>
      <c r="X659" s="93">
        <v>0</v>
      </c>
      <c r="Y659" s="93">
        <v>0</v>
      </c>
      <c r="Z659" s="93">
        <v>0</v>
      </c>
      <c r="AA659" s="93">
        <v>0</v>
      </c>
    </row>
    <row r="660" spans="1:27" x14ac:dyDescent="0.25">
      <c r="A660" s="15" t="s">
        <v>244</v>
      </c>
      <c r="B660" s="15" t="s">
        <v>245</v>
      </c>
      <c r="C660" s="15" t="s">
        <v>194</v>
      </c>
      <c r="D660" s="15" t="s">
        <v>36</v>
      </c>
      <c r="E660" s="15" t="s">
        <v>552</v>
      </c>
      <c r="F660" s="15" t="s">
        <v>553</v>
      </c>
      <c r="G660" s="15" t="s">
        <v>42</v>
      </c>
      <c r="H660" s="15" t="s">
        <v>554</v>
      </c>
      <c r="I660" s="15" t="s">
        <v>555</v>
      </c>
      <c r="M660" s="15" t="s">
        <v>37</v>
      </c>
      <c r="N660" s="15" t="s">
        <v>38</v>
      </c>
      <c r="O660" s="15" t="s">
        <v>39</v>
      </c>
      <c r="P660" s="15" t="s">
        <v>149</v>
      </c>
      <c r="Q660" s="15">
        <v>0</v>
      </c>
      <c r="R660" s="15">
        <v>14855</v>
      </c>
      <c r="S660" s="15">
        <v>0</v>
      </c>
      <c r="T660" s="15">
        <v>14855</v>
      </c>
      <c r="U660" s="15">
        <v>0</v>
      </c>
      <c r="V660" s="15">
        <v>14855</v>
      </c>
      <c r="W660" s="15">
        <v>0</v>
      </c>
      <c r="X660" s="15">
        <v>14855</v>
      </c>
      <c r="Y660" s="15">
        <v>14855</v>
      </c>
      <c r="Z660" s="15">
        <v>14855</v>
      </c>
      <c r="AA660" s="15">
        <v>14855</v>
      </c>
    </row>
    <row r="661" spans="1:27" x14ac:dyDescent="0.25">
      <c r="A661" s="15" t="s">
        <v>244</v>
      </c>
      <c r="B661" s="15" t="s">
        <v>245</v>
      </c>
      <c r="C661" s="15" t="s">
        <v>196</v>
      </c>
      <c r="D661" s="15" t="s">
        <v>36</v>
      </c>
      <c r="E661" s="15" t="s">
        <v>557</v>
      </c>
      <c r="F661" s="15" t="s">
        <v>484</v>
      </c>
      <c r="G661" s="15" t="s">
        <v>42</v>
      </c>
      <c r="H661" s="15" t="s">
        <v>555</v>
      </c>
      <c r="M661" s="15" t="s">
        <v>37</v>
      </c>
      <c r="N661" s="15" t="s">
        <v>38</v>
      </c>
      <c r="O661" s="15" t="s">
        <v>39</v>
      </c>
      <c r="P661" s="15" t="s">
        <v>151</v>
      </c>
      <c r="Q661" s="15">
        <v>0</v>
      </c>
      <c r="R661" s="15">
        <v>30515000</v>
      </c>
      <c r="S661" s="15">
        <v>0</v>
      </c>
      <c r="T661" s="15">
        <v>30515000</v>
      </c>
      <c r="U661" s="15">
        <v>0</v>
      </c>
      <c r="V661" s="15">
        <v>30515000</v>
      </c>
      <c r="W661" s="15">
        <v>0</v>
      </c>
      <c r="X661" s="15">
        <v>30515000</v>
      </c>
      <c r="Y661" s="15">
        <v>30515000</v>
      </c>
      <c r="Z661" s="15">
        <v>30515000</v>
      </c>
      <c r="AA661" s="15">
        <v>30515000</v>
      </c>
    </row>
    <row r="662" spans="1:27" x14ac:dyDescent="0.25">
      <c r="A662" s="15" t="s">
        <v>244</v>
      </c>
      <c r="B662" s="15" t="s">
        <v>245</v>
      </c>
      <c r="C662" s="15" t="s">
        <v>197</v>
      </c>
      <c r="D662" s="15" t="s">
        <v>36</v>
      </c>
      <c r="E662" s="15" t="s">
        <v>557</v>
      </c>
      <c r="F662" s="15" t="s">
        <v>484</v>
      </c>
      <c r="G662" s="15" t="s">
        <v>42</v>
      </c>
      <c r="H662" s="15" t="s">
        <v>485</v>
      </c>
      <c r="M662" s="15" t="s">
        <v>48</v>
      </c>
      <c r="N662" s="15" t="s">
        <v>49</v>
      </c>
      <c r="O662" s="15" t="s">
        <v>39</v>
      </c>
      <c r="P662" s="15" t="s">
        <v>152</v>
      </c>
      <c r="Q662" s="15">
        <v>0</v>
      </c>
      <c r="R662" s="15">
        <v>4334653</v>
      </c>
      <c r="S662" s="15">
        <v>0</v>
      </c>
      <c r="T662" s="15">
        <v>4334653</v>
      </c>
      <c r="U662" s="15">
        <v>0</v>
      </c>
      <c r="V662" s="15">
        <v>4334653</v>
      </c>
      <c r="W662" s="15">
        <v>0</v>
      </c>
      <c r="X662" s="15">
        <v>3585653</v>
      </c>
      <c r="Y662" s="15">
        <v>3585653</v>
      </c>
      <c r="Z662" s="15">
        <v>3585653</v>
      </c>
      <c r="AA662" s="15">
        <v>3585653</v>
      </c>
    </row>
    <row r="663" spans="1:27" x14ac:dyDescent="0.25">
      <c r="A663" s="15" t="s">
        <v>244</v>
      </c>
      <c r="B663" s="15" t="s">
        <v>245</v>
      </c>
      <c r="C663" s="15" t="s">
        <v>199</v>
      </c>
      <c r="D663" s="15" t="s">
        <v>61</v>
      </c>
      <c r="E663" s="15" t="s">
        <v>74</v>
      </c>
      <c r="F663" s="15" t="s">
        <v>63</v>
      </c>
      <c r="G663" s="15" t="s">
        <v>71</v>
      </c>
      <c r="H663" s="15" t="s">
        <v>153</v>
      </c>
      <c r="I663" s="15" t="s">
        <v>156</v>
      </c>
      <c r="J663" s="15" t="s">
        <v>42</v>
      </c>
      <c r="M663" s="15" t="s">
        <v>37</v>
      </c>
      <c r="N663" s="15" t="s">
        <v>38</v>
      </c>
      <c r="O663" s="15" t="s">
        <v>39</v>
      </c>
      <c r="P663" s="15" t="s">
        <v>157</v>
      </c>
      <c r="Q663" s="15">
        <v>0</v>
      </c>
      <c r="R663" s="15">
        <v>408453100</v>
      </c>
      <c r="S663" s="15">
        <v>0</v>
      </c>
      <c r="T663" s="15">
        <v>408453100</v>
      </c>
      <c r="U663" s="15">
        <v>0</v>
      </c>
      <c r="V663" s="15">
        <v>408453100</v>
      </c>
      <c r="W663" s="15">
        <v>0</v>
      </c>
      <c r="X663" s="15">
        <v>273542890</v>
      </c>
      <c r="Y663" s="15">
        <v>53003637</v>
      </c>
      <c r="Z663" s="15">
        <v>53003637</v>
      </c>
      <c r="AA663" s="15">
        <v>53003637</v>
      </c>
    </row>
    <row r="664" spans="1:27" x14ac:dyDescent="0.25">
      <c r="A664" s="15" t="s">
        <v>244</v>
      </c>
      <c r="B664" s="15" t="s">
        <v>245</v>
      </c>
      <c r="C664" s="15" t="s">
        <v>199</v>
      </c>
      <c r="D664" s="15" t="s">
        <v>61</v>
      </c>
      <c r="E664" s="15" t="s">
        <v>74</v>
      </c>
      <c r="F664" s="15" t="s">
        <v>63</v>
      </c>
      <c r="G664" s="15" t="s">
        <v>71</v>
      </c>
      <c r="H664" s="15" t="s">
        <v>153</v>
      </c>
      <c r="I664" s="15" t="s">
        <v>156</v>
      </c>
      <c r="J664" s="15" t="s">
        <v>42</v>
      </c>
      <c r="M664" s="15" t="s">
        <v>37</v>
      </c>
      <c r="N664" s="15" t="s">
        <v>76</v>
      </c>
      <c r="O664" s="15" t="s">
        <v>39</v>
      </c>
      <c r="P664" s="15" t="s">
        <v>157</v>
      </c>
      <c r="Q664" s="15">
        <v>0</v>
      </c>
      <c r="R664" s="15">
        <v>89329100</v>
      </c>
      <c r="S664" s="15">
        <v>0</v>
      </c>
      <c r="T664" s="15">
        <v>89329100</v>
      </c>
      <c r="U664" s="15">
        <v>0</v>
      </c>
      <c r="V664" s="15">
        <v>89329100</v>
      </c>
      <c r="W664" s="15">
        <v>0</v>
      </c>
      <c r="X664" s="15">
        <v>32651473</v>
      </c>
      <c r="Y664" s="15">
        <v>8618845</v>
      </c>
      <c r="Z664" s="15">
        <v>8618845</v>
      </c>
      <c r="AA664" s="15">
        <v>8618845</v>
      </c>
    </row>
    <row r="665" spans="1:27" x14ac:dyDescent="0.25">
      <c r="A665" s="15" t="s">
        <v>244</v>
      </c>
      <c r="B665" s="15" t="s">
        <v>245</v>
      </c>
      <c r="C665" s="15" t="s">
        <v>200</v>
      </c>
      <c r="D665" s="15" t="s">
        <v>61</v>
      </c>
      <c r="E665" s="15" t="s">
        <v>74</v>
      </c>
      <c r="F665" s="15" t="s">
        <v>63</v>
      </c>
      <c r="G665" s="15" t="s">
        <v>71</v>
      </c>
      <c r="H665" s="15" t="s">
        <v>153</v>
      </c>
      <c r="I665" s="15" t="s">
        <v>158</v>
      </c>
      <c r="J665" s="15" t="s">
        <v>42</v>
      </c>
      <c r="M665" s="15" t="s">
        <v>48</v>
      </c>
      <c r="N665" s="15" t="s">
        <v>49</v>
      </c>
      <c r="O665" s="15" t="s">
        <v>39</v>
      </c>
      <c r="P665" s="15" t="s">
        <v>159</v>
      </c>
      <c r="Q665" s="15">
        <v>0</v>
      </c>
      <c r="R665" s="15">
        <v>51807890</v>
      </c>
      <c r="S665" s="15">
        <v>0</v>
      </c>
      <c r="T665" s="15">
        <v>51807890</v>
      </c>
      <c r="U665" s="15">
        <v>0</v>
      </c>
      <c r="V665" s="15">
        <v>51807890</v>
      </c>
      <c r="W665" s="15">
        <v>0</v>
      </c>
      <c r="X665" s="15">
        <v>507732</v>
      </c>
      <c r="Y665" s="15">
        <v>0</v>
      </c>
      <c r="Z665" s="15">
        <v>0</v>
      </c>
      <c r="AA665" s="15">
        <v>0</v>
      </c>
    </row>
    <row r="666" spans="1:27" x14ac:dyDescent="0.25">
      <c r="A666" s="15" t="s">
        <v>244</v>
      </c>
      <c r="B666" s="15" t="s">
        <v>245</v>
      </c>
      <c r="C666" s="15" t="s">
        <v>201</v>
      </c>
      <c r="D666" s="15" t="s">
        <v>61</v>
      </c>
      <c r="E666" s="15" t="s">
        <v>82</v>
      </c>
      <c r="F666" s="15" t="s">
        <v>63</v>
      </c>
      <c r="G666" s="15" t="s">
        <v>83</v>
      </c>
      <c r="H666" s="15" t="s">
        <v>153</v>
      </c>
      <c r="I666" s="15" t="s">
        <v>160</v>
      </c>
      <c r="J666" s="15" t="s">
        <v>42</v>
      </c>
      <c r="M666" s="15" t="s">
        <v>48</v>
      </c>
      <c r="N666" s="15" t="s">
        <v>49</v>
      </c>
      <c r="O666" s="15" t="s">
        <v>39</v>
      </c>
      <c r="P666" s="15" t="s">
        <v>161</v>
      </c>
      <c r="Q666" s="15">
        <v>0</v>
      </c>
      <c r="R666" s="15">
        <v>24269760</v>
      </c>
      <c r="S666" s="15">
        <v>0</v>
      </c>
      <c r="T666" s="15">
        <v>24269760</v>
      </c>
      <c r="U666" s="15">
        <v>0</v>
      </c>
      <c r="V666" s="15">
        <v>24269760</v>
      </c>
      <c r="W666" s="15">
        <v>0</v>
      </c>
      <c r="X666" s="15">
        <v>24269760</v>
      </c>
      <c r="Y666" s="15">
        <v>2730348</v>
      </c>
      <c r="Z666" s="15">
        <v>2730348</v>
      </c>
      <c r="AA666" s="15">
        <v>2730348</v>
      </c>
    </row>
    <row r="667" spans="1:27" x14ac:dyDescent="0.25">
      <c r="A667" s="15" t="s">
        <v>244</v>
      </c>
      <c r="B667" s="15" t="s">
        <v>245</v>
      </c>
      <c r="C667" s="15" t="s">
        <v>202</v>
      </c>
      <c r="D667" s="15" t="s">
        <v>61</v>
      </c>
      <c r="E667" s="15" t="s">
        <v>82</v>
      </c>
      <c r="F667" s="15" t="s">
        <v>63</v>
      </c>
      <c r="G667" s="15" t="s">
        <v>86</v>
      </c>
      <c r="H667" s="15" t="s">
        <v>153</v>
      </c>
      <c r="I667" s="15" t="s">
        <v>162</v>
      </c>
      <c r="J667" s="15" t="s">
        <v>42</v>
      </c>
      <c r="M667" s="15" t="s">
        <v>37</v>
      </c>
      <c r="N667" s="15" t="s">
        <v>38</v>
      </c>
      <c r="O667" s="15" t="s">
        <v>39</v>
      </c>
      <c r="P667" s="15" t="s">
        <v>163</v>
      </c>
      <c r="Q667" s="15">
        <v>0</v>
      </c>
      <c r="R667" s="15">
        <v>3200000</v>
      </c>
      <c r="S667" s="15">
        <v>0</v>
      </c>
      <c r="T667" s="15">
        <v>3200000</v>
      </c>
      <c r="U667" s="15">
        <v>0</v>
      </c>
      <c r="V667" s="15">
        <v>3200000</v>
      </c>
      <c r="W667" s="15">
        <v>0</v>
      </c>
      <c r="X667" s="15">
        <v>0</v>
      </c>
      <c r="Y667" s="15">
        <v>0</v>
      </c>
      <c r="Z667" s="15">
        <v>0</v>
      </c>
      <c r="AA667" s="15">
        <v>0</v>
      </c>
    </row>
  </sheetData>
  <autoFilter ref="A4:AC659" xr:uid="{00000000-0009-0000-0000-000002000000}">
    <sortState xmlns:xlrd2="http://schemas.microsoft.com/office/spreadsheetml/2017/richdata2" ref="A5:AC659">
      <sortCondition ref="D4:D659"/>
    </sortState>
  </autoFilter>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64"/>
  <sheetViews>
    <sheetView topLeftCell="O64" workbookViewId="0">
      <selection activeCell="N4" sqref="N4"/>
    </sheetView>
  </sheetViews>
  <sheetFormatPr baseColWidth="10" defaultRowHeight="15.75" x14ac:dyDescent="0.25"/>
  <sheetData>
    <row r="1" spans="1:28" ht="15" customHeight="1" x14ac:dyDescent="0.25">
      <c r="A1" s="48" t="s">
        <v>0</v>
      </c>
      <c r="B1" s="48">
        <v>2020</v>
      </c>
      <c r="C1" s="49" t="s">
        <v>1</v>
      </c>
      <c r="D1" s="49" t="s">
        <v>1</v>
      </c>
      <c r="E1" s="49" t="s">
        <v>1</v>
      </c>
      <c r="F1" s="49" t="s">
        <v>1</v>
      </c>
      <c r="G1" s="49" t="s">
        <v>1</v>
      </c>
      <c r="H1" s="49" t="s">
        <v>1</v>
      </c>
      <c r="I1" s="49" t="s">
        <v>1</v>
      </c>
      <c r="J1" s="49" t="s">
        <v>1</v>
      </c>
      <c r="K1" s="49" t="s">
        <v>1</v>
      </c>
      <c r="L1" s="49" t="s">
        <v>1</v>
      </c>
      <c r="M1" s="49" t="s">
        <v>1</v>
      </c>
      <c r="N1" s="49" t="s">
        <v>1</v>
      </c>
      <c r="O1" s="49" t="s">
        <v>1</v>
      </c>
      <c r="P1" s="49" t="s">
        <v>1</v>
      </c>
      <c r="Q1" s="49"/>
      <c r="R1" s="49" t="s">
        <v>1</v>
      </c>
      <c r="S1" s="49" t="s">
        <v>1</v>
      </c>
      <c r="T1" s="49" t="s">
        <v>1</v>
      </c>
      <c r="U1" s="49" t="s">
        <v>1</v>
      </c>
      <c r="V1" s="49" t="s">
        <v>1</v>
      </c>
      <c r="W1" s="49" t="s">
        <v>1</v>
      </c>
      <c r="X1" s="49" t="s">
        <v>1</v>
      </c>
      <c r="Y1" s="49" t="s">
        <v>1</v>
      </c>
      <c r="Z1" s="49" t="s">
        <v>1</v>
      </c>
      <c r="AA1" s="49" t="s">
        <v>1</v>
      </c>
      <c r="AB1" s="49" t="s">
        <v>1</v>
      </c>
    </row>
    <row r="2" spans="1:28" ht="15" customHeight="1" x14ac:dyDescent="0.25">
      <c r="A2" s="48" t="s">
        <v>2</v>
      </c>
      <c r="B2" s="48" t="s">
        <v>3</v>
      </c>
      <c r="C2" s="49" t="s">
        <v>1</v>
      </c>
      <c r="D2" s="49" t="s">
        <v>1</v>
      </c>
      <c r="E2" s="49" t="s">
        <v>1</v>
      </c>
      <c r="F2" s="49" t="s">
        <v>1</v>
      </c>
      <c r="G2" s="49" t="s">
        <v>1</v>
      </c>
      <c r="H2" s="49" t="s">
        <v>1</v>
      </c>
      <c r="I2" s="49" t="s">
        <v>1</v>
      </c>
      <c r="J2" s="49" t="s">
        <v>1</v>
      </c>
      <c r="K2" s="49" t="s">
        <v>1</v>
      </c>
      <c r="L2" s="49" t="s">
        <v>1</v>
      </c>
      <c r="M2" s="49" t="s">
        <v>1</v>
      </c>
      <c r="N2" s="49" t="s">
        <v>1</v>
      </c>
      <c r="O2" s="49" t="s">
        <v>1</v>
      </c>
      <c r="P2" s="49" t="s">
        <v>1</v>
      </c>
      <c r="Q2" s="49"/>
      <c r="R2" s="49" t="s">
        <v>1</v>
      </c>
      <c r="S2" s="49" t="s">
        <v>1</v>
      </c>
      <c r="T2" s="49" t="s">
        <v>1</v>
      </c>
      <c r="U2" s="49" t="s">
        <v>1</v>
      </c>
      <c r="V2" s="49" t="s">
        <v>1</v>
      </c>
      <c r="W2" s="49" t="s">
        <v>1</v>
      </c>
      <c r="X2" s="49" t="s">
        <v>1</v>
      </c>
      <c r="Y2" s="49" t="s">
        <v>1</v>
      </c>
      <c r="Z2" s="49" t="s">
        <v>1</v>
      </c>
      <c r="AA2" s="49" t="s">
        <v>1</v>
      </c>
      <c r="AB2" s="49" t="s">
        <v>1</v>
      </c>
    </row>
    <row r="3" spans="1:28" ht="15" customHeight="1" x14ac:dyDescent="0.25">
      <c r="A3" s="48" t="s">
        <v>4</v>
      </c>
      <c r="B3" s="48" t="s">
        <v>259</v>
      </c>
      <c r="C3" s="49" t="s">
        <v>1</v>
      </c>
      <c r="D3" s="49" t="s">
        <v>1</v>
      </c>
      <c r="E3" s="49" t="s">
        <v>1</v>
      </c>
      <c r="F3" s="49" t="s">
        <v>1</v>
      </c>
      <c r="G3" s="49" t="s">
        <v>1</v>
      </c>
      <c r="H3" s="49" t="s">
        <v>1</v>
      </c>
      <c r="I3" s="49" t="s">
        <v>1</v>
      </c>
      <c r="J3" s="49" t="s">
        <v>1</v>
      </c>
      <c r="K3" s="49" t="s">
        <v>1</v>
      </c>
      <c r="L3" s="49" t="s">
        <v>1</v>
      </c>
      <c r="M3" s="49" t="s">
        <v>1</v>
      </c>
      <c r="N3" s="49" t="s">
        <v>1</v>
      </c>
      <c r="O3" s="49" t="s">
        <v>1</v>
      </c>
      <c r="P3" s="49" t="s">
        <v>1</v>
      </c>
      <c r="Q3" s="49"/>
      <c r="R3" s="49" t="s">
        <v>1</v>
      </c>
      <c r="S3" s="49" t="s">
        <v>1</v>
      </c>
      <c r="T3" s="49" t="s">
        <v>1</v>
      </c>
      <c r="U3" s="49" t="s">
        <v>1</v>
      </c>
      <c r="V3" s="49" t="s">
        <v>1</v>
      </c>
      <c r="W3" s="49" t="s">
        <v>1</v>
      </c>
      <c r="X3" s="49" t="s">
        <v>1</v>
      </c>
      <c r="Y3" s="49" t="s">
        <v>1</v>
      </c>
      <c r="Z3" s="49" t="s">
        <v>1</v>
      </c>
      <c r="AA3" s="49" t="s">
        <v>1</v>
      </c>
      <c r="AB3" s="49" t="s">
        <v>1</v>
      </c>
    </row>
    <row r="4" spans="1:28" ht="15" customHeight="1" x14ac:dyDescent="0.25">
      <c r="A4" s="16" t="s">
        <v>6</v>
      </c>
      <c r="B4" s="48" t="s">
        <v>7</v>
      </c>
      <c r="C4" s="48" t="s">
        <v>8</v>
      </c>
      <c r="D4" s="48" t="s">
        <v>9</v>
      </c>
      <c r="E4" s="48" t="s">
        <v>10</v>
      </c>
      <c r="F4" s="48" t="s">
        <v>11</v>
      </c>
      <c r="G4" s="48" t="s">
        <v>12</v>
      </c>
      <c r="H4" s="48" t="s">
        <v>13</v>
      </c>
      <c r="I4" s="48" t="s">
        <v>14</v>
      </c>
      <c r="J4" s="48" t="s">
        <v>15</v>
      </c>
      <c r="K4" s="48" t="s">
        <v>16</v>
      </c>
      <c r="L4" s="48" t="s">
        <v>17</v>
      </c>
      <c r="M4" s="48" t="s">
        <v>18</v>
      </c>
      <c r="N4" s="48" t="s">
        <v>19</v>
      </c>
      <c r="O4" s="48" t="s">
        <v>20</v>
      </c>
      <c r="P4" s="48" t="s">
        <v>21</v>
      </c>
      <c r="Q4" s="48" t="s">
        <v>100</v>
      </c>
      <c r="R4" s="48" t="s">
        <v>22</v>
      </c>
      <c r="S4" s="48" t="s">
        <v>23</v>
      </c>
      <c r="T4" s="48" t="s">
        <v>24</v>
      </c>
      <c r="U4" s="48" t="s">
        <v>25</v>
      </c>
      <c r="V4" s="48" t="s">
        <v>26</v>
      </c>
      <c r="W4" s="48" t="s">
        <v>27</v>
      </c>
      <c r="X4" s="48" t="s">
        <v>28</v>
      </c>
      <c r="Y4" s="48" t="s">
        <v>29</v>
      </c>
      <c r="Z4" s="48" t="s">
        <v>30</v>
      </c>
      <c r="AA4" s="48" t="s">
        <v>31</v>
      </c>
      <c r="AB4" s="48" t="s">
        <v>32</v>
      </c>
    </row>
    <row r="5" spans="1:28" ht="15" customHeight="1" x14ac:dyDescent="0.25">
      <c r="A5" s="54" t="s">
        <v>33</v>
      </c>
      <c r="B5" s="55" t="s">
        <v>34</v>
      </c>
      <c r="C5" s="56" t="s">
        <v>386</v>
      </c>
      <c r="D5" s="54" t="s">
        <v>61</v>
      </c>
      <c r="E5" s="54" t="s">
        <v>62</v>
      </c>
      <c r="F5" s="54" t="s">
        <v>63</v>
      </c>
      <c r="G5" s="54" t="s">
        <v>64</v>
      </c>
      <c r="H5" s="54" t="s">
        <v>153</v>
      </c>
      <c r="I5" s="54" t="s">
        <v>387</v>
      </c>
      <c r="J5" s="54" t="s">
        <v>42</v>
      </c>
      <c r="K5" s="54"/>
      <c r="L5" s="54"/>
      <c r="M5" s="54" t="s">
        <v>37</v>
      </c>
      <c r="N5" s="54">
        <v>10</v>
      </c>
      <c r="O5" s="54" t="s">
        <v>39</v>
      </c>
      <c r="P5" s="55" t="s">
        <v>388</v>
      </c>
      <c r="Q5" s="55" t="s">
        <v>372</v>
      </c>
      <c r="R5" s="93">
        <v>176835420</v>
      </c>
      <c r="S5" s="93">
        <v>0</v>
      </c>
      <c r="T5" s="93">
        <v>0</v>
      </c>
      <c r="U5" s="93">
        <v>176835420</v>
      </c>
      <c r="V5" s="93">
        <v>0</v>
      </c>
      <c r="W5" s="93">
        <v>92858782</v>
      </c>
      <c r="X5" s="93">
        <v>83976638</v>
      </c>
      <c r="Y5" s="93">
        <v>86472678</v>
      </c>
      <c r="Z5" s="93">
        <v>1409684</v>
      </c>
      <c r="AA5" s="93">
        <v>1409684</v>
      </c>
      <c r="AB5" s="93">
        <v>0</v>
      </c>
    </row>
    <row r="6" spans="1:28" ht="15" customHeight="1" x14ac:dyDescent="0.25">
      <c r="A6" s="54" t="s">
        <v>33</v>
      </c>
      <c r="B6" s="55" t="s">
        <v>34</v>
      </c>
      <c r="C6" s="56" t="s">
        <v>373</v>
      </c>
      <c r="D6" s="54" t="s">
        <v>61</v>
      </c>
      <c r="E6" s="54" t="s">
        <v>62</v>
      </c>
      <c r="F6" s="54" t="s">
        <v>63</v>
      </c>
      <c r="G6" s="54" t="s">
        <v>64</v>
      </c>
      <c r="H6" s="54" t="s">
        <v>153</v>
      </c>
      <c r="I6" s="54" t="s">
        <v>374</v>
      </c>
      <c r="J6" s="54" t="s">
        <v>42</v>
      </c>
      <c r="K6" s="54"/>
      <c r="L6" s="54"/>
      <c r="M6" s="54" t="s">
        <v>37</v>
      </c>
      <c r="N6" s="54">
        <v>10</v>
      </c>
      <c r="O6" s="54" t="s">
        <v>39</v>
      </c>
      <c r="P6" s="55" t="s">
        <v>375</v>
      </c>
      <c r="Q6" s="55" t="s">
        <v>372</v>
      </c>
      <c r="R6" s="93">
        <v>159484130</v>
      </c>
      <c r="S6" s="93">
        <v>0</v>
      </c>
      <c r="T6" s="93">
        <v>0</v>
      </c>
      <c r="U6" s="93">
        <v>159484130</v>
      </c>
      <c r="V6" s="93">
        <v>0</v>
      </c>
      <c r="W6" s="93">
        <v>137610808</v>
      </c>
      <c r="X6" s="93">
        <v>21873322</v>
      </c>
      <c r="Y6" s="93">
        <v>134076598</v>
      </c>
      <c r="Z6" s="93">
        <v>3219366</v>
      </c>
      <c r="AA6" s="93">
        <v>2570487</v>
      </c>
      <c r="AB6" s="93">
        <v>0</v>
      </c>
    </row>
    <row r="7" spans="1:28" ht="15" customHeight="1" x14ac:dyDescent="0.25">
      <c r="A7" s="54" t="s">
        <v>33</v>
      </c>
      <c r="B7" s="55" t="s">
        <v>34</v>
      </c>
      <c r="C7" s="56" t="s">
        <v>383</v>
      </c>
      <c r="D7" s="54" t="s">
        <v>61</v>
      </c>
      <c r="E7" s="54" t="s">
        <v>62</v>
      </c>
      <c r="F7" s="54" t="s">
        <v>63</v>
      </c>
      <c r="G7" s="54" t="s">
        <v>64</v>
      </c>
      <c r="H7" s="54" t="s">
        <v>153</v>
      </c>
      <c r="I7" s="54" t="s">
        <v>384</v>
      </c>
      <c r="J7" s="54" t="s">
        <v>42</v>
      </c>
      <c r="K7" s="54"/>
      <c r="L7" s="54"/>
      <c r="M7" s="54" t="s">
        <v>37</v>
      </c>
      <c r="N7" s="54">
        <v>10</v>
      </c>
      <c r="O7" s="54" t="s">
        <v>39</v>
      </c>
      <c r="P7" s="55" t="s">
        <v>385</v>
      </c>
      <c r="Q7" s="55" t="s">
        <v>372</v>
      </c>
      <c r="R7" s="93">
        <v>1530294360</v>
      </c>
      <c r="S7" s="93">
        <v>0</v>
      </c>
      <c r="T7" s="93">
        <v>355253322</v>
      </c>
      <c r="U7" s="93">
        <v>1175041038</v>
      </c>
      <c r="V7" s="93">
        <v>0</v>
      </c>
      <c r="W7" s="93">
        <v>806860856</v>
      </c>
      <c r="X7" s="93">
        <v>368180182</v>
      </c>
      <c r="Y7" s="93">
        <v>799572437</v>
      </c>
      <c r="Z7" s="93">
        <v>115158749</v>
      </c>
      <c r="AA7" s="93">
        <v>115158749</v>
      </c>
      <c r="AB7" s="93">
        <v>115158749</v>
      </c>
    </row>
    <row r="8" spans="1:28" ht="15" customHeight="1" x14ac:dyDescent="0.25">
      <c r="A8" s="54" t="s">
        <v>33</v>
      </c>
      <c r="B8" s="55" t="s">
        <v>34</v>
      </c>
      <c r="C8" s="56" t="s">
        <v>369</v>
      </c>
      <c r="D8" s="54" t="s">
        <v>61</v>
      </c>
      <c r="E8" s="54" t="s">
        <v>62</v>
      </c>
      <c r="F8" s="54" t="s">
        <v>63</v>
      </c>
      <c r="G8" s="54" t="s">
        <v>64</v>
      </c>
      <c r="H8" s="54" t="s">
        <v>153</v>
      </c>
      <c r="I8" s="54" t="s">
        <v>370</v>
      </c>
      <c r="J8" s="54" t="s">
        <v>42</v>
      </c>
      <c r="K8" s="54"/>
      <c r="L8" s="54"/>
      <c r="M8" s="54" t="s">
        <v>37</v>
      </c>
      <c r="N8" s="54">
        <v>10</v>
      </c>
      <c r="O8" s="54" t="s">
        <v>39</v>
      </c>
      <c r="P8" s="55" t="s">
        <v>371</v>
      </c>
      <c r="Q8" s="55" t="s">
        <v>372</v>
      </c>
      <c r="R8" s="93">
        <v>1077312240</v>
      </c>
      <c r="S8" s="93">
        <v>10289403</v>
      </c>
      <c r="T8" s="93">
        <v>10289403</v>
      </c>
      <c r="U8" s="93">
        <v>1077312240</v>
      </c>
      <c r="V8" s="93">
        <v>0</v>
      </c>
      <c r="W8" s="93">
        <v>789252546</v>
      </c>
      <c r="X8" s="93">
        <v>288059694</v>
      </c>
      <c r="Y8" s="93">
        <v>722720127</v>
      </c>
      <c r="Z8" s="93">
        <v>102027486</v>
      </c>
      <c r="AA8" s="93">
        <v>102027486</v>
      </c>
      <c r="AB8" s="93">
        <v>93573140</v>
      </c>
    </row>
    <row r="9" spans="1:28" ht="15" customHeight="1" x14ac:dyDescent="0.25">
      <c r="A9" s="54" t="s">
        <v>33</v>
      </c>
      <c r="B9" s="55" t="s">
        <v>34</v>
      </c>
      <c r="C9" s="56" t="s">
        <v>379</v>
      </c>
      <c r="D9" s="54" t="s">
        <v>61</v>
      </c>
      <c r="E9" s="54" t="s">
        <v>62</v>
      </c>
      <c r="F9" s="54" t="s">
        <v>63</v>
      </c>
      <c r="G9" s="54" t="s">
        <v>64</v>
      </c>
      <c r="H9" s="54" t="s">
        <v>153</v>
      </c>
      <c r="I9" s="54" t="s">
        <v>380</v>
      </c>
      <c r="J9" s="54" t="s">
        <v>42</v>
      </c>
      <c r="K9" s="54"/>
      <c r="L9" s="54"/>
      <c r="M9" s="54" t="s">
        <v>37</v>
      </c>
      <c r="N9" s="54">
        <v>10</v>
      </c>
      <c r="O9" s="54" t="s">
        <v>39</v>
      </c>
      <c r="P9" s="55" t="s">
        <v>381</v>
      </c>
      <c r="Q9" s="55" t="s">
        <v>382</v>
      </c>
      <c r="R9" s="93">
        <v>208573076</v>
      </c>
      <c r="S9" s="93">
        <v>0</v>
      </c>
      <c r="T9" s="93">
        <v>0</v>
      </c>
      <c r="U9" s="93">
        <v>208573076</v>
      </c>
      <c r="V9" s="93">
        <v>0</v>
      </c>
      <c r="W9" s="93">
        <v>98552838</v>
      </c>
      <c r="X9" s="93">
        <v>110020238</v>
      </c>
      <c r="Y9" s="93">
        <v>47143092</v>
      </c>
      <c r="Z9" s="93">
        <v>6335435</v>
      </c>
      <c r="AA9" s="93">
        <v>6335435</v>
      </c>
      <c r="AB9" s="93">
        <v>6335435</v>
      </c>
    </row>
    <row r="10" spans="1:28" ht="15" customHeight="1" x14ac:dyDescent="0.25">
      <c r="A10" s="54" t="s">
        <v>33</v>
      </c>
      <c r="B10" s="55" t="s">
        <v>34</v>
      </c>
      <c r="C10" s="56" t="s">
        <v>376</v>
      </c>
      <c r="D10" s="54" t="s">
        <v>61</v>
      </c>
      <c r="E10" s="54" t="s">
        <v>62</v>
      </c>
      <c r="F10" s="54" t="s">
        <v>63</v>
      </c>
      <c r="G10" s="54" t="s">
        <v>64</v>
      </c>
      <c r="H10" s="54" t="s">
        <v>153</v>
      </c>
      <c r="I10" s="54" t="s">
        <v>377</v>
      </c>
      <c r="J10" s="54" t="s">
        <v>42</v>
      </c>
      <c r="K10" s="54"/>
      <c r="L10" s="54"/>
      <c r="M10" s="54" t="s">
        <v>37</v>
      </c>
      <c r="N10" s="54">
        <v>10</v>
      </c>
      <c r="O10" s="54" t="s">
        <v>39</v>
      </c>
      <c r="P10" s="55" t="s">
        <v>378</v>
      </c>
      <c r="Q10" s="55" t="s">
        <v>372</v>
      </c>
      <c r="R10" s="93">
        <v>190612110</v>
      </c>
      <c r="S10" s="93">
        <v>0</v>
      </c>
      <c r="T10" s="93">
        <v>0</v>
      </c>
      <c r="U10" s="93">
        <v>190612110</v>
      </c>
      <c r="V10" s="93">
        <v>0</v>
      </c>
      <c r="W10" s="93">
        <v>157506391</v>
      </c>
      <c r="X10" s="93">
        <v>33105719</v>
      </c>
      <c r="Y10" s="93">
        <v>104291895</v>
      </c>
      <c r="Z10" s="93">
        <v>1556204</v>
      </c>
      <c r="AA10" s="93">
        <v>1556204</v>
      </c>
      <c r="AB10" s="93">
        <v>1556204</v>
      </c>
    </row>
    <row r="11" spans="1:28" ht="15" customHeight="1" x14ac:dyDescent="0.25">
      <c r="A11" s="54" t="s">
        <v>33</v>
      </c>
      <c r="B11" s="55" t="s">
        <v>34</v>
      </c>
      <c r="C11" s="56" t="s">
        <v>389</v>
      </c>
      <c r="D11" s="54" t="s">
        <v>61</v>
      </c>
      <c r="E11" s="54" t="s">
        <v>62</v>
      </c>
      <c r="F11" s="54" t="s">
        <v>63</v>
      </c>
      <c r="G11" s="54" t="s">
        <v>64</v>
      </c>
      <c r="H11" s="54" t="s">
        <v>153</v>
      </c>
      <c r="I11" s="54" t="s">
        <v>390</v>
      </c>
      <c r="J11" s="54" t="s">
        <v>42</v>
      </c>
      <c r="K11" s="54"/>
      <c r="L11" s="54"/>
      <c r="M11" s="54" t="s">
        <v>37</v>
      </c>
      <c r="N11" s="54">
        <v>10</v>
      </c>
      <c r="O11" s="54" t="s">
        <v>39</v>
      </c>
      <c r="P11" s="55" t="s">
        <v>391</v>
      </c>
      <c r="Q11" s="55" t="s">
        <v>372</v>
      </c>
      <c r="R11" s="93">
        <v>156888664</v>
      </c>
      <c r="S11" s="93">
        <v>55253322</v>
      </c>
      <c r="T11" s="93">
        <v>0</v>
      </c>
      <c r="U11" s="93">
        <v>212141986</v>
      </c>
      <c r="V11" s="93">
        <v>0</v>
      </c>
      <c r="W11" s="93">
        <v>212141986</v>
      </c>
      <c r="X11" s="93">
        <v>0</v>
      </c>
      <c r="Y11" s="93">
        <v>157045089</v>
      </c>
      <c r="Z11" s="93">
        <v>12457489</v>
      </c>
      <c r="AA11" s="93">
        <v>11239895</v>
      </c>
      <c r="AB11" s="93">
        <v>11239895</v>
      </c>
    </row>
    <row r="12" spans="1:28" ht="15" customHeight="1" x14ac:dyDescent="0.25">
      <c r="A12" s="54" t="s">
        <v>33</v>
      </c>
      <c r="B12" s="55" t="s">
        <v>34</v>
      </c>
      <c r="C12" s="56" t="s">
        <v>389</v>
      </c>
      <c r="D12" s="54" t="s">
        <v>61</v>
      </c>
      <c r="E12" s="54" t="s">
        <v>62</v>
      </c>
      <c r="F12" s="54" t="s">
        <v>63</v>
      </c>
      <c r="G12" s="54" t="s">
        <v>64</v>
      </c>
      <c r="H12" s="54" t="s">
        <v>153</v>
      </c>
      <c r="I12" s="54" t="s">
        <v>390</v>
      </c>
      <c r="J12" s="54" t="s">
        <v>42</v>
      </c>
      <c r="K12" s="54"/>
      <c r="L12" s="54"/>
      <c r="M12" s="54" t="s">
        <v>48</v>
      </c>
      <c r="N12" s="54">
        <v>20</v>
      </c>
      <c r="O12" s="54" t="s">
        <v>39</v>
      </c>
      <c r="P12" s="55" t="s">
        <v>391</v>
      </c>
      <c r="Q12" s="55" t="s">
        <v>372</v>
      </c>
      <c r="R12" s="93">
        <v>12500000</v>
      </c>
      <c r="S12" s="93">
        <v>0</v>
      </c>
      <c r="T12" s="93">
        <v>0</v>
      </c>
      <c r="U12" s="93">
        <v>12500000</v>
      </c>
      <c r="V12" s="93">
        <v>0</v>
      </c>
      <c r="W12" s="93">
        <v>0</v>
      </c>
      <c r="X12" s="93">
        <v>12500000</v>
      </c>
      <c r="Y12" s="93">
        <v>0</v>
      </c>
      <c r="Z12" s="93">
        <v>0</v>
      </c>
      <c r="AA12" s="93">
        <v>0</v>
      </c>
      <c r="AB12" s="93">
        <v>0</v>
      </c>
    </row>
    <row r="13" spans="1:28" ht="15" customHeight="1" x14ac:dyDescent="0.25">
      <c r="A13" s="54" t="s">
        <v>33</v>
      </c>
      <c r="B13" s="55" t="s">
        <v>34</v>
      </c>
      <c r="C13" s="56" t="s">
        <v>376</v>
      </c>
      <c r="D13" s="54" t="s">
        <v>61</v>
      </c>
      <c r="E13" s="54" t="s">
        <v>62</v>
      </c>
      <c r="F13" s="54" t="s">
        <v>63</v>
      </c>
      <c r="G13" s="54" t="s">
        <v>64</v>
      </c>
      <c r="H13" s="54" t="s">
        <v>153</v>
      </c>
      <c r="I13" s="54" t="s">
        <v>377</v>
      </c>
      <c r="J13" s="54" t="s">
        <v>42</v>
      </c>
      <c r="K13" s="54"/>
      <c r="L13" s="54"/>
      <c r="M13" s="54" t="s">
        <v>48</v>
      </c>
      <c r="N13" s="54">
        <v>20</v>
      </c>
      <c r="O13" s="54" t="s">
        <v>39</v>
      </c>
      <c r="P13" s="55" t="s">
        <v>378</v>
      </c>
      <c r="Q13" s="55" t="s">
        <v>372</v>
      </c>
      <c r="R13" s="93">
        <v>32500000</v>
      </c>
      <c r="S13" s="93">
        <v>0</v>
      </c>
      <c r="T13" s="93">
        <v>0</v>
      </c>
      <c r="U13" s="93">
        <v>32500000</v>
      </c>
      <c r="V13" s="93">
        <v>0</v>
      </c>
      <c r="W13" s="93">
        <v>0</v>
      </c>
      <c r="X13" s="93">
        <v>32500000</v>
      </c>
      <c r="Y13" s="93">
        <v>0</v>
      </c>
      <c r="Z13" s="93">
        <v>0</v>
      </c>
      <c r="AA13" s="93">
        <v>0</v>
      </c>
      <c r="AB13" s="93">
        <v>0</v>
      </c>
    </row>
    <row r="14" spans="1:28" ht="15" customHeight="1" x14ac:dyDescent="0.25">
      <c r="A14" s="54" t="s">
        <v>33</v>
      </c>
      <c r="B14" s="55" t="s">
        <v>34</v>
      </c>
      <c r="C14" s="56" t="s">
        <v>369</v>
      </c>
      <c r="D14" s="54" t="s">
        <v>61</v>
      </c>
      <c r="E14" s="54" t="s">
        <v>62</v>
      </c>
      <c r="F14" s="54" t="s">
        <v>63</v>
      </c>
      <c r="G14" s="54" t="s">
        <v>64</v>
      </c>
      <c r="H14" s="54" t="s">
        <v>153</v>
      </c>
      <c r="I14" s="54" t="s">
        <v>370</v>
      </c>
      <c r="J14" s="54" t="s">
        <v>42</v>
      </c>
      <c r="K14" s="54"/>
      <c r="L14" s="54"/>
      <c r="M14" s="54" t="s">
        <v>48</v>
      </c>
      <c r="N14" s="54">
        <v>20</v>
      </c>
      <c r="O14" s="54" t="s">
        <v>39</v>
      </c>
      <c r="P14" s="55" t="s">
        <v>371</v>
      </c>
      <c r="Q14" s="55" t="s">
        <v>372</v>
      </c>
      <c r="R14" s="93">
        <v>377500000</v>
      </c>
      <c r="S14" s="93">
        <v>0</v>
      </c>
      <c r="T14" s="93">
        <v>0</v>
      </c>
      <c r="U14" s="93">
        <v>377500000</v>
      </c>
      <c r="V14" s="93">
        <v>0</v>
      </c>
      <c r="W14" s="93">
        <v>263891588</v>
      </c>
      <c r="X14" s="93">
        <v>113608412</v>
      </c>
      <c r="Y14" s="93">
        <v>41125036</v>
      </c>
      <c r="Z14" s="93">
        <v>0</v>
      </c>
      <c r="AA14" s="93">
        <v>0</v>
      </c>
      <c r="AB14" s="93">
        <v>0</v>
      </c>
    </row>
    <row r="15" spans="1:28" ht="15" customHeight="1" x14ac:dyDescent="0.25">
      <c r="A15" s="54" t="s">
        <v>33</v>
      </c>
      <c r="B15" s="55" t="s">
        <v>34</v>
      </c>
      <c r="C15" s="56" t="s">
        <v>383</v>
      </c>
      <c r="D15" s="54" t="s">
        <v>61</v>
      </c>
      <c r="E15" s="54" t="s">
        <v>62</v>
      </c>
      <c r="F15" s="54" t="s">
        <v>63</v>
      </c>
      <c r="G15" s="54" t="s">
        <v>64</v>
      </c>
      <c r="H15" s="54" t="s">
        <v>153</v>
      </c>
      <c r="I15" s="54" t="s">
        <v>384</v>
      </c>
      <c r="J15" s="54" t="s">
        <v>42</v>
      </c>
      <c r="K15" s="54"/>
      <c r="L15" s="54"/>
      <c r="M15" s="54" t="s">
        <v>48</v>
      </c>
      <c r="N15" s="54">
        <v>20</v>
      </c>
      <c r="O15" s="54" t="s">
        <v>39</v>
      </c>
      <c r="P15" s="55" t="s">
        <v>385</v>
      </c>
      <c r="Q15" s="55" t="s">
        <v>372</v>
      </c>
      <c r="R15" s="93">
        <v>333024818</v>
      </c>
      <c r="S15" s="93">
        <v>0</v>
      </c>
      <c r="T15" s="93">
        <v>0</v>
      </c>
      <c r="U15" s="93">
        <v>333024818</v>
      </c>
      <c r="V15" s="93">
        <v>0</v>
      </c>
      <c r="W15" s="93">
        <v>215745832</v>
      </c>
      <c r="X15" s="93">
        <v>117278986</v>
      </c>
      <c r="Y15" s="93">
        <v>0</v>
      </c>
      <c r="Z15" s="93">
        <v>0</v>
      </c>
      <c r="AA15" s="93">
        <v>0</v>
      </c>
      <c r="AB15" s="93">
        <v>0</v>
      </c>
    </row>
    <row r="16" spans="1:28" ht="15" customHeight="1" x14ac:dyDescent="0.25">
      <c r="A16" s="54" t="s">
        <v>33</v>
      </c>
      <c r="B16" s="55" t="s">
        <v>34</v>
      </c>
      <c r="C16" s="56" t="s">
        <v>386</v>
      </c>
      <c r="D16" s="54" t="s">
        <v>61</v>
      </c>
      <c r="E16" s="54" t="s">
        <v>62</v>
      </c>
      <c r="F16" s="54" t="s">
        <v>63</v>
      </c>
      <c r="G16" s="54" t="s">
        <v>64</v>
      </c>
      <c r="H16" s="54" t="s">
        <v>153</v>
      </c>
      <c r="I16" s="54" t="s">
        <v>387</v>
      </c>
      <c r="J16" s="54" t="s">
        <v>42</v>
      </c>
      <c r="K16" s="54"/>
      <c r="L16" s="54"/>
      <c r="M16" s="54" t="s">
        <v>48</v>
      </c>
      <c r="N16" s="54">
        <v>20</v>
      </c>
      <c r="O16" s="54" t="s">
        <v>39</v>
      </c>
      <c r="P16" s="55" t="s">
        <v>388</v>
      </c>
      <c r="Q16" s="55" t="s">
        <v>372</v>
      </c>
      <c r="R16" s="93">
        <v>309475182</v>
      </c>
      <c r="S16" s="93">
        <v>0</v>
      </c>
      <c r="T16" s="93">
        <v>0</v>
      </c>
      <c r="U16" s="93">
        <v>309475182</v>
      </c>
      <c r="V16" s="93">
        <v>0</v>
      </c>
      <c r="W16" s="93">
        <v>0</v>
      </c>
      <c r="X16" s="93">
        <v>309475182</v>
      </c>
      <c r="Y16" s="93">
        <v>0</v>
      </c>
      <c r="Z16" s="93">
        <v>0</v>
      </c>
      <c r="AA16" s="93">
        <v>0</v>
      </c>
      <c r="AB16" s="93">
        <v>0</v>
      </c>
    </row>
    <row r="17" spans="1:28" ht="15" customHeight="1" x14ac:dyDescent="0.25">
      <c r="A17" s="54" t="s">
        <v>33</v>
      </c>
      <c r="B17" s="55" t="s">
        <v>34</v>
      </c>
      <c r="C17" s="56" t="s">
        <v>397</v>
      </c>
      <c r="D17" s="54" t="s">
        <v>61</v>
      </c>
      <c r="E17" s="54" t="s">
        <v>62</v>
      </c>
      <c r="F17" s="54" t="s">
        <v>63</v>
      </c>
      <c r="G17" s="54" t="s">
        <v>67</v>
      </c>
      <c r="H17" s="54" t="s">
        <v>153</v>
      </c>
      <c r="I17" s="54" t="s">
        <v>387</v>
      </c>
      <c r="J17" s="54" t="s">
        <v>42</v>
      </c>
      <c r="K17" s="54"/>
      <c r="L17" s="54"/>
      <c r="M17" s="54" t="s">
        <v>37</v>
      </c>
      <c r="N17" s="54">
        <v>10</v>
      </c>
      <c r="O17" s="54" t="s">
        <v>39</v>
      </c>
      <c r="P17" s="55" t="s">
        <v>388</v>
      </c>
      <c r="Q17" s="55" t="s">
        <v>393</v>
      </c>
      <c r="R17" s="93">
        <v>262212984</v>
      </c>
      <c r="S17" s="93">
        <v>10289403</v>
      </c>
      <c r="T17" s="93">
        <v>7533180</v>
      </c>
      <c r="U17" s="93">
        <v>264969207</v>
      </c>
      <c r="V17" s="93">
        <v>0</v>
      </c>
      <c r="W17" s="93">
        <v>264969207</v>
      </c>
      <c r="X17" s="93">
        <v>0</v>
      </c>
      <c r="Y17" s="93">
        <v>185273860</v>
      </c>
      <c r="Z17" s="93">
        <v>22887507</v>
      </c>
      <c r="AA17" s="93">
        <v>22887507</v>
      </c>
      <c r="AB17" s="93">
        <v>22887507</v>
      </c>
    </row>
    <row r="18" spans="1:28" ht="15" customHeight="1" x14ac:dyDescent="0.25">
      <c r="A18" s="54" t="s">
        <v>33</v>
      </c>
      <c r="B18" s="55" t="s">
        <v>34</v>
      </c>
      <c r="C18" s="56" t="s">
        <v>198</v>
      </c>
      <c r="D18" s="54" t="s">
        <v>61</v>
      </c>
      <c r="E18" s="54" t="s">
        <v>62</v>
      </c>
      <c r="F18" s="54" t="s">
        <v>63</v>
      </c>
      <c r="G18" s="54" t="s">
        <v>67</v>
      </c>
      <c r="H18" s="54" t="s">
        <v>153</v>
      </c>
      <c r="I18" s="54" t="s">
        <v>154</v>
      </c>
      <c r="J18" s="54" t="s">
        <v>42</v>
      </c>
      <c r="K18" s="54"/>
      <c r="L18" s="54"/>
      <c r="M18" s="54" t="s">
        <v>37</v>
      </c>
      <c r="N18" s="54">
        <v>10</v>
      </c>
      <c r="O18" s="54" t="s">
        <v>39</v>
      </c>
      <c r="P18" s="55" t="s">
        <v>392</v>
      </c>
      <c r="Q18" s="55" t="s">
        <v>393</v>
      </c>
      <c r="R18" s="93">
        <v>6582034296</v>
      </c>
      <c r="S18" s="93">
        <v>269636937</v>
      </c>
      <c r="T18" s="93">
        <v>4235253322</v>
      </c>
      <c r="U18" s="93">
        <v>2616417911</v>
      </c>
      <c r="V18" s="93">
        <v>0</v>
      </c>
      <c r="W18" s="93">
        <v>2521265654</v>
      </c>
      <c r="X18" s="93">
        <v>95152257</v>
      </c>
      <c r="Y18" s="93">
        <v>1958562032</v>
      </c>
      <c r="Z18" s="93">
        <v>161085864</v>
      </c>
      <c r="AA18" s="93">
        <v>156058150</v>
      </c>
      <c r="AB18" s="93">
        <v>154997887</v>
      </c>
    </row>
    <row r="19" spans="1:28" ht="15" customHeight="1" x14ac:dyDescent="0.25">
      <c r="A19" s="54" t="s">
        <v>33</v>
      </c>
      <c r="B19" s="55" t="s">
        <v>34</v>
      </c>
      <c r="C19" s="56" t="s">
        <v>394</v>
      </c>
      <c r="D19" s="54" t="s">
        <v>61</v>
      </c>
      <c r="E19" s="54" t="s">
        <v>62</v>
      </c>
      <c r="F19" s="54" t="s">
        <v>63</v>
      </c>
      <c r="G19" s="54" t="s">
        <v>67</v>
      </c>
      <c r="H19" s="54" t="s">
        <v>153</v>
      </c>
      <c r="I19" s="54" t="s">
        <v>395</v>
      </c>
      <c r="J19" s="54" t="s">
        <v>42</v>
      </c>
      <c r="K19" s="54"/>
      <c r="L19" s="54"/>
      <c r="M19" s="54" t="s">
        <v>37</v>
      </c>
      <c r="N19" s="54">
        <v>10</v>
      </c>
      <c r="O19" s="54" t="s">
        <v>39</v>
      </c>
      <c r="P19" s="55" t="s">
        <v>396</v>
      </c>
      <c r="Q19" s="55" t="s">
        <v>393</v>
      </c>
      <c r="R19" s="93">
        <v>1455752720</v>
      </c>
      <c r="S19" s="93">
        <v>30000000</v>
      </c>
      <c r="T19" s="93">
        <v>217139838</v>
      </c>
      <c r="U19" s="93">
        <v>1268612882</v>
      </c>
      <c r="V19" s="93">
        <v>0</v>
      </c>
      <c r="W19" s="93">
        <v>1268612882</v>
      </c>
      <c r="X19" s="93">
        <v>0</v>
      </c>
      <c r="Y19" s="93">
        <v>331973142</v>
      </c>
      <c r="Z19" s="93">
        <v>72427641</v>
      </c>
      <c r="AA19" s="93">
        <v>72427641</v>
      </c>
      <c r="AB19" s="93">
        <v>72427641</v>
      </c>
    </row>
    <row r="20" spans="1:28" ht="15" customHeight="1" x14ac:dyDescent="0.25">
      <c r="A20" s="54" t="s">
        <v>33</v>
      </c>
      <c r="B20" s="55" t="s">
        <v>34</v>
      </c>
      <c r="C20" s="56" t="s">
        <v>394</v>
      </c>
      <c r="D20" s="54" t="s">
        <v>61</v>
      </c>
      <c r="E20" s="54" t="s">
        <v>62</v>
      </c>
      <c r="F20" s="54" t="s">
        <v>63</v>
      </c>
      <c r="G20" s="54" t="s">
        <v>67</v>
      </c>
      <c r="H20" s="54" t="s">
        <v>153</v>
      </c>
      <c r="I20" s="54" t="s">
        <v>395</v>
      </c>
      <c r="J20" s="54" t="s">
        <v>42</v>
      </c>
      <c r="K20" s="54"/>
      <c r="L20" s="54"/>
      <c r="M20" s="54" t="s">
        <v>48</v>
      </c>
      <c r="N20" s="54">
        <v>20</v>
      </c>
      <c r="O20" s="54" t="s">
        <v>39</v>
      </c>
      <c r="P20" s="55" t="s">
        <v>396</v>
      </c>
      <c r="Q20" s="55" t="s">
        <v>393</v>
      </c>
      <c r="R20" s="93">
        <v>1387229919</v>
      </c>
      <c r="S20" s="93">
        <v>0</v>
      </c>
      <c r="T20" s="93">
        <v>0</v>
      </c>
      <c r="U20" s="93">
        <v>1387229919</v>
      </c>
      <c r="V20" s="93">
        <v>0</v>
      </c>
      <c r="W20" s="93">
        <v>219256192</v>
      </c>
      <c r="X20" s="93">
        <v>1167973727</v>
      </c>
      <c r="Y20" s="93">
        <v>0</v>
      </c>
      <c r="Z20" s="93">
        <v>0</v>
      </c>
      <c r="AA20" s="93">
        <v>0</v>
      </c>
      <c r="AB20" s="93">
        <v>0</v>
      </c>
    </row>
    <row r="21" spans="1:28" ht="15" customHeight="1" x14ac:dyDescent="0.25">
      <c r="A21" s="54" t="s">
        <v>33</v>
      </c>
      <c r="B21" s="55" t="s">
        <v>34</v>
      </c>
      <c r="C21" s="56" t="s">
        <v>198</v>
      </c>
      <c r="D21" s="54" t="s">
        <v>61</v>
      </c>
      <c r="E21" s="54" t="s">
        <v>62</v>
      </c>
      <c r="F21" s="54" t="s">
        <v>63</v>
      </c>
      <c r="G21" s="54" t="s">
        <v>67</v>
      </c>
      <c r="H21" s="54" t="s">
        <v>153</v>
      </c>
      <c r="I21" s="54" t="s">
        <v>154</v>
      </c>
      <c r="J21" s="54" t="s">
        <v>42</v>
      </c>
      <c r="K21" s="54"/>
      <c r="L21" s="54"/>
      <c r="M21" s="54" t="s">
        <v>48</v>
      </c>
      <c r="N21" s="54">
        <v>20</v>
      </c>
      <c r="O21" s="54" t="s">
        <v>39</v>
      </c>
      <c r="P21" s="55" t="s">
        <v>392</v>
      </c>
      <c r="Q21" s="55" t="s">
        <v>393</v>
      </c>
      <c r="R21" s="93">
        <v>3012415081</v>
      </c>
      <c r="S21" s="93">
        <v>0</v>
      </c>
      <c r="T21" s="93">
        <v>0</v>
      </c>
      <c r="U21" s="93">
        <v>3012415081</v>
      </c>
      <c r="V21" s="93">
        <v>0</v>
      </c>
      <c r="W21" s="93">
        <v>1075244377</v>
      </c>
      <c r="X21" s="93">
        <v>1937170704</v>
      </c>
      <c r="Y21" s="93">
        <v>500710045</v>
      </c>
      <c r="Z21" s="93">
        <v>49358300</v>
      </c>
      <c r="AA21" s="93">
        <v>49358300</v>
      </c>
      <c r="AB21" s="93">
        <v>49358300</v>
      </c>
    </row>
    <row r="22" spans="1:28" ht="15" customHeight="1" x14ac:dyDescent="0.25">
      <c r="A22" s="54" t="s">
        <v>33</v>
      </c>
      <c r="B22" s="55" t="s">
        <v>34</v>
      </c>
      <c r="C22" s="56" t="s">
        <v>397</v>
      </c>
      <c r="D22" s="54" t="s">
        <v>61</v>
      </c>
      <c r="E22" s="54" t="s">
        <v>62</v>
      </c>
      <c r="F22" s="54" t="s">
        <v>63</v>
      </c>
      <c r="G22" s="54" t="s">
        <v>67</v>
      </c>
      <c r="H22" s="54" t="s">
        <v>153</v>
      </c>
      <c r="I22" s="54" t="s">
        <v>387</v>
      </c>
      <c r="J22" s="54" t="s">
        <v>42</v>
      </c>
      <c r="K22" s="54"/>
      <c r="L22" s="54"/>
      <c r="M22" s="54" t="s">
        <v>48</v>
      </c>
      <c r="N22" s="54">
        <v>20</v>
      </c>
      <c r="O22" s="54" t="s">
        <v>39</v>
      </c>
      <c r="P22" s="55" t="s">
        <v>388</v>
      </c>
      <c r="Q22" s="55" t="s">
        <v>393</v>
      </c>
      <c r="R22" s="93">
        <v>262355000</v>
      </c>
      <c r="S22" s="93">
        <v>0</v>
      </c>
      <c r="T22" s="93">
        <v>0</v>
      </c>
      <c r="U22" s="93">
        <v>262355000</v>
      </c>
      <c r="V22" s="93">
        <v>0</v>
      </c>
      <c r="W22" s="93">
        <v>260039685</v>
      </c>
      <c r="X22" s="93">
        <v>2315315</v>
      </c>
      <c r="Y22" s="93">
        <v>0</v>
      </c>
      <c r="Z22" s="93">
        <v>0</v>
      </c>
      <c r="AA22" s="93">
        <v>0</v>
      </c>
      <c r="AB22" s="93">
        <v>0</v>
      </c>
    </row>
    <row r="23" spans="1:28" ht="15" customHeight="1" x14ac:dyDescent="0.25">
      <c r="A23" s="54" t="s">
        <v>33</v>
      </c>
      <c r="B23" s="55" t="s">
        <v>34</v>
      </c>
      <c r="C23" s="56" t="s">
        <v>402</v>
      </c>
      <c r="D23" s="54" t="s">
        <v>61</v>
      </c>
      <c r="E23" s="54" t="s">
        <v>70</v>
      </c>
      <c r="F23" s="54" t="s">
        <v>63</v>
      </c>
      <c r="G23" s="54" t="s">
        <v>71</v>
      </c>
      <c r="H23" s="54" t="s">
        <v>153</v>
      </c>
      <c r="I23" s="54" t="s">
        <v>403</v>
      </c>
      <c r="J23" s="54" t="s">
        <v>42</v>
      </c>
      <c r="K23" s="54"/>
      <c r="L23" s="54"/>
      <c r="M23" s="54" t="s">
        <v>37</v>
      </c>
      <c r="N23" s="54">
        <v>10</v>
      </c>
      <c r="O23" s="54" t="s">
        <v>39</v>
      </c>
      <c r="P23" s="55" t="s">
        <v>404</v>
      </c>
      <c r="Q23" s="55" t="s">
        <v>405</v>
      </c>
      <c r="R23" s="93">
        <v>780000000</v>
      </c>
      <c r="S23" s="93">
        <v>0</v>
      </c>
      <c r="T23" s="93">
        <v>0</v>
      </c>
      <c r="U23" s="93">
        <v>780000000</v>
      </c>
      <c r="V23" s="93">
        <v>0</v>
      </c>
      <c r="W23" s="93">
        <v>684349749</v>
      </c>
      <c r="X23" s="93">
        <v>95650251</v>
      </c>
      <c r="Y23" s="93">
        <v>637281213</v>
      </c>
      <c r="Z23" s="93">
        <v>101019939</v>
      </c>
      <c r="AA23" s="93">
        <v>98982837</v>
      </c>
      <c r="AB23" s="93">
        <v>92871531</v>
      </c>
    </row>
    <row r="24" spans="1:28" ht="15" customHeight="1" x14ac:dyDescent="0.25">
      <c r="A24" s="54" t="s">
        <v>33</v>
      </c>
      <c r="B24" s="55" t="s">
        <v>34</v>
      </c>
      <c r="C24" s="56" t="s">
        <v>398</v>
      </c>
      <c r="D24" s="54" t="s">
        <v>61</v>
      </c>
      <c r="E24" s="54" t="s">
        <v>70</v>
      </c>
      <c r="F24" s="54" t="s">
        <v>63</v>
      </c>
      <c r="G24" s="54" t="s">
        <v>71</v>
      </c>
      <c r="H24" s="54" t="s">
        <v>153</v>
      </c>
      <c r="I24" s="54" t="s">
        <v>399</v>
      </c>
      <c r="J24" s="54" t="s">
        <v>42</v>
      </c>
      <c r="K24" s="54"/>
      <c r="L24" s="54"/>
      <c r="M24" s="54" t="s">
        <v>37</v>
      </c>
      <c r="N24" s="54">
        <v>10</v>
      </c>
      <c r="O24" s="54" t="s">
        <v>39</v>
      </c>
      <c r="P24" s="55" t="s">
        <v>400</v>
      </c>
      <c r="Q24" s="55" t="s">
        <v>401</v>
      </c>
      <c r="R24" s="93">
        <v>3220000000</v>
      </c>
      <c r="S24" s="93">
        <v>0</v>
      </c>
      <c r="T24" s="93">
        <v>300000000</v>
      </c>
      <c r="U24" s="93">
        <v>2920000000</v>
      </c>
      <c r="V24" s="93">
        <v>0</v>
      </c>
      <c r="W24" s="93">
        <v>1833012476</v>
      </c>
      <c r="X24" s="93">
        <v>1086987524</v>
      </c>
      <c r="Y24" s="93">
        <v>1708475048</v>
      </c>
      <c r="Z24" s="93">
        <v>321767913</v>
      </c>
      <c r="AA24" s="93">
        <v>302281986</v>
      </c>
      <c r="AB24" s="93">
        <v>293955361</v>
      </c>
    </row>
    <row r="25" spans="1:28" ht="15" customHeight="1" x14ac:dyDescent="0.25">
      <c r="A25" s="54" t="s">
        <v>33</v>
      </c>
      <c r="B25" s="55" t="s">
        <v>34</v>
      </c>
      <c r="C25" s="56" t="s">
        <v>398</v>
      </c>
      <c r="D25" s="54" t="s">
        <v>61</v>
      </c>
      <c r="E25" s="54" t="s">
        <v>70</v>
      </c>
      <c r="F25" s="54" t="s">
        <v>63</v>
      </c>
      <c r="G25" s="54" t="s">
        <v>71</v>
      </c>
      <c r="H25" s="54" t="s">
        <v>153</v>
      </c>
      <c r="I25" s="54" t="s">
        <v>399</v>
      </c>
      <c r="J25" s="54" t="s">
        <v>42</v>
      </c>
      <c r="K25" s="54"/>
      <c r="L25" s="54"/>
      <c r="M25" s="54" t="s">
        <v>48</v>
      </c>
      <c r="N25" s="54">
        <v>20</v>
      </c>
      <c r="O25" s="54" t="s">
        <v>39</v>
      </c>
      <c r="P25" s="55" t="s">
        <v>400</v>
      </c>
      <c r="Q25" s="55" t="s">
        <v>401</v>
      </c>
      <c r="R25" s="93">
        <v>8940000000</v>
      </c>
      <c r="S25" s="93">
        <v>0</v>
      </c>
      <c r="T25" s="93">
        <v>0</v>
      </c>
      <c r="U25" s="93">
        <v>8940000000</v>
      </c>
      <c r="V25" s="93">
        <v>0</v>
      </c>
      <c r="W25" s="93">
        <v>1200392564</v>
      </c>
      <c r="X25" s="93">
        <v>7739607436</v>
      </c>
      <c r="Y25" s="93">
        <v>247047534</v>
      </c>
      <c r="Z25" s="93">
        <v>107069656</v>
      </c>
      <c r="AA25" s="93">
        <v>97363895</v>
      </c>
      <c r="AB25" s="93">
        <v>97363895</v>
      </c>
    </row>
    <row r="26" spans="1:28" ht="15" customHeight="1" x14ac:dyDescent="0.25">
      <c r="A26" s="54" t="s">
        <v>33</v>
      </c>
      <c r="B26" s="55" t="s">
        <v>34</v>
      </c>
      <c r="C26" s="56" t="s">
        <v>402</v>
      </c>
      <c r="D26" s="54" t="s">
        <v>61</v>
      </c>
      <c r="E26" s="54" t="s">
        <v>70</v>
      </c>
      <c r="F26" s="54" t="s">
        <v>63</v>
      </c>
      <c r="G26" s="54" t="s">
        <v>71</v>
      </c>
      <c r="H26" s="54" t="s">
        <v>153</v>
      </c>
      <c r="I26" s="54" t="s">
        <v>403</v>
      </c>
      <c r="J26" s="54" t="s">
        <v>42</v>
      </c>
      <c r="K26" s="54"/>
      <c r="L26" s="54"/>
      <c r="M26" s="54" t="s">
        <v>48</v>
      </c>
      <c r="N26" s="54">
        <v>20</v>
      </c>
      <c r="O26" s="54" t="s">
        <v>39</v>
      </c>
      <c r="P26" s="55" t="s">
        <v>404</v>
      </c>
      <c r="Q26" s="55" t="s">
        <v>405</v>
      </c>
      <c r="R26" s="93">
        <v>6060000000</v>
      </c>
      <c r="S26" s="93">
        <v>0</v>
      </c>
      <c r="T26" s="93">
        <v>0</v>
      </c>
      <c r="U26" s="93">
        <v>6060000000</v>
      </c>
      <c r="V26" s="93">
        <v>0</v>
      </c>
      <c r="W26" s="93">
        <v>174766632</v>
      </c>
      <c r="X26" s="93">
        <v>5885233368</v>
      </c>
      <c r="Y26" s="93">
        <v>171166632</v>
      </c>
      <c r="Z26" s="93">
        <v>0</v>
      </c>
      <c r="AA26" s="93">
        <v>0</v>
      </c>
      <c r="AB26" s="93">
        <v>0</v>
      </c>
    </row>
    <row r="27" spans="1:28" ht="15" customHeight="1" x14ac:dyDescent="0.25">
      <c r="A27" s="54" t="s">
        <v>33</v>
      </c>
      <c r="B27" s="55" t="s">
        <v>34</v>
      </c>
      <c r="C27" s="56" t="s">
        <v>199</v>
      </c>
      <c r="D27" s="54" t="s">
        <v>61</v>
      </c>
      <c r="E27" s="54" t="s">
        <v>74</v>
      </c>
      <c r="F27" s="54" t="s">
        <v>63</v>
      </c>
      <c r="G27" s="54" t="s">
        <v>71</v>
      </c>
      <c r="H27" s="54" t="s">
        <v>153</v>
      </c>
      <c r="I27" s="54" t="s">
        <v>156</v>
      </c>
      <c r="J27" s="54" t="s">
        <v>42</v>
      </c>
      <c r="K27" s="54"/>
      <c r="L27" s="54"/>
      <c r="M27" s="54" t="s">
        <v>37</v>
      </c>
      <c r="N27" s="54">
        <v>10</v>
      </c>
      <c r="O27" s="54" t="s">
        <v>39</v>
      </c>
      <c r="P27" s="55" t="s">
        <v>406</v>
      </c>
      <c r="Q27" s="55" t="s">
        <v>407</v>
      </c>
      <c r="R27" s="93">
        <v>7659826508</v>
      </c>
      <c r="S27" s="93">
        <v>0</v>
      </c>
      <c r="T27" s="93">
        <v>0</v>
      </c>
      <c r="U27" s="93">
        <v>7659826508</v>
      </c>
      <c r="V27" s="93">
        <v>0</v>
      </c>
      <c r="W27" s="93">
        <v>7320130020</v>
      </c>
      <c r="X27" s="93">
        <v>339696488</v>
      </c>
      <c r="Y27" s="93">
        <v>6769903194</v>
      </c>
      <c r="Z27" s="93">
        <v>1744011346</v>
      </c>
      <c r="AA27" s="93">
        <v>1697446096</v>
      </c>
      <c r="AB27" s="93">
        <v>1652279996</v>
      </c>
    </row>
    <row r="28" spans="1:28" ht="15" customHeight="1" x14ac:dyDescent="0.25">
      <c r="A28" s="54" t="s">
        <v>33</v>
      </c>
      <c r="B28" s="55" t="s">
        <v>34</v>
      </c>
      <c r="C28" s="56" t="s">
        <v>199</v>
      </c>
      <c r="D28" s="54" t="s">
        <v>61</v>
      </c>
      <c r="E28" s="54" t="s">
        <v>74</v>
      </c>
      <c r="F28" s="54" t="s">
        <v>63</v>
      </c>
      <c r="G28" s="54" t="s">
        <v>71</v>
      </c>
      <c r="H28" s="54" t="s">
        <v>153</v>
      </c>
      <c r="I28" s="54" t="s">
        <v>156</v>
      </c>
      <c r="J28" s="54" t="s">
        <v>42</v>
      </c>
      <c r="K28" s="54"/>
      <c r="L28" s="54"/>
      <c r="M28" s="54" t="s">
        <v>37</v>
      </c>
      <c r="N28" s="54">
        <v>11</v>
      </c>
      <c r="O28" s="54" t="s">
        <v>39</v>
      </c>
      <c r="P28" s="55" t="s">
        <v>406</v>
      </c>
      <c r="Q28" s="55" t="s">
        <v>407</v>
      </c>
      <c r="R28" s="93">
        <v>7429400000</v>
      </c>
      <c r="S28" s="93">
        <v>58000000</v>
      </c>
      <c r="T28" s="93">
        <v>4000000000</v>
      </c>
      <c r="U28" s="93">
        <v>3487400000</v>
      </c>
      <c r="V28" s="93">
        <v>0</v>
      </c>
      <c r="W28" s="93">
        <v>1491818002</v>
      </c>
      <c r="X28" s="93">
        <v>1995581998</v>
      </c>
      <c r="Y28" s="93">
        <v>807104429</v>
      </c>
      <c r="Z28" s="93">
        <v>220158515</v>
      </c>
      <c r="AA28" s="93">
        <v>212222613</v>
      </c>
      <c r="AB28" s="93">
        <v>198786711</v>
      </c>
    </row>
    <row r="29" spans="1:28" ht="15" customHeight="1" x14ac:dyDescent="0.25">
      <c r="A29" s="54" t="s">
        <v>33</v>
      </c>
      <c r="B29" s="55" t="s">
        <v>34</v>
      </c>
      <c r="C29" s="56" t="s">
        <v>200</v>
      </c>
      <c r="D29" s="54" t="s">
        <v>61</v>
      </c>
      <c r="E29" s="54" t="s">
        <v>74</v>
      </c>
      <c r="F29" s="54" t="s">
        <v>63</v>
      </c>
      <c r="G29" s="54" t="s">
        <v>71</v>
      </c>
      <c r="H29" s="54" t="s">
        <v>153</v>
      </c>
      <c r="I29" s="54" t="s">
        <v>158</v>
      </c>
      <c r="J29" s="54" t="s">
        <v>42</v>
      </c>
      <c r="K29" s="54"/>
      <c r="L29" s="54"/>
      <c r="M29" s="54" t="s">
        <v>37</v>
      </c>
      <c r="N29" s="54">
        <v>11</v>
      </c>
      <c r="O29" s="54" t="s">
        <v>39</v>
      </c>
      <c r="P29" s="55" t="s">
        <v>408</v>
      </c>
      <c r="Q29" s="55" t="s">
        <v>407</v>
      </c>
      <c r="R29" s="93">
        <v>570600000</v>
      </c>
      <c r="S29" s="93">
        <v>58000000</v>
      </c>
      <c r="T29" s="93">
        <v>116000000</v>
      </c>
      <c r="U29" s="93">
        <v>512600000</v>
      </c>
      <c r="V29" s="93">
        <v>0</v>
      </c>
      <c r="W29" s="93">
        <v>485832184</v>
      </c>
      <c r="X29" s="93">
        <v>26767816</v>
      </c>
      <c r="Y29" s="93">
        <v>485832184</v>
      </c>
      <c r="Z29" s="93">
        <v>81215814</v>
      </c>
      <c r="AA29" s="93">
        <v>81215814</v>
      </c>
      <c r="AB29" s="93">
        <v>73885448</v>
      </c>
    </row>
    <row r="30" spans="1:28" ht="15" customHeight="1" x14ac:dyDescent="0.25">
      <c r="A30" s="54" t="s">
        <v>33</v>
      </c>
      <c r="B30" s="55" t="s">
        <v>34</v>
      </c>
      <c r="C30" s="56" t="s">
        <v>199</v>
      </c>
      <c r="D30" s="54" t="s">
        <v>61</v>
      </c>
      <c r="E30" s="54" t="s">
        <v>74</v>
      </c>
      <c r="F30" s="54" t="s">
        <v>63</v>
      </c>
      <c r="G30" s="54" t="s">
        <v>71</v>
      </c>
      <c r="H30" s="54" t="s">
        <v>153</v>
      </c>
      <c r="I30" s="54" t="s">
        <v>156</v>
      </c>
      <c r="J30" s="54" t="s">
        <v>42</v>
      </c>
      <c r="K30" s="54"/>
      <c r="L30" s="54"/>
      <c r="M30" s="54" t="s">
        <v>37</v>
      </c>
      <c r="N30" s="54">
        <v>14</v>
      </c>
      <c r="O30" s="54" t="s">
        <v>39</v>
      </c>
      <c r="P30" s="55" t="s">
        <v>406</v>
      </c>
      <c r="Q30" s="55" t="s">
        <v>407</v>
      </c>
      <c r="R30" s="93">
        <v>56125588920</v>
      </c>
      <c r="S30" s="93">
        <v>0</v>
      </c>
      <c r="T30" s="93">
        <v>56125588920</v>
      </c>
      <c r="U30" s="93">
        <v>0</v>
      </c>
      <c r="V30" s="93">
        <v>0</v>
      </c>
      <c r="W30" s="93">
        <v>0</v>
      </c>
      <c r="X30" s="93">
        <v>0</v>
      </c>
      <c r="Y30" s="93">
        <v>0</v>
      </c>
      <c r="Z30" s="93">
        <v>0</v>
      </c>
      <c r="AA30" s="93">
        <v>0</v>
      </c>
      <c r="AB30" s="93">
        <v>0</v>
      </c>
    </row>
    <row r="31" spans="1:28" ht="15" customHeight="1" x14ac:dyDescent="0.25">
      <c r="A31" s="54" t="s">
        <v>33</v>
      </c>
      <c r="B31" s="55" t="s">
        <v>34</v>
      </c>
      <c r="C31" s="56" t="s">
        <v>199</v>
      </c>
      <c r="D31" s="54" t="s">
        <v>61</v>
      </c>
      <c r="E31" s="54" t="s">
        <v>74</v>
      </c>
      <c r="F31" s="54" t="s">
        <v>63</v>
      </c>
      <c r="G31" s="54" t="s">
        <v>71</v>
      </c>
      <c r="H31" s="54" t="s">
        <v>153</v>
      </c>
      <c r="I31" s="54" t="s">
        <v>156</v>
      </c>
      <c r="J31" s="54" t="s">
        <v>42</v>
      </c>
      <c r="K31" s="54"/>
      <c r="L31" s="54"/>
      <c r="M31" s="54" t="s">
        <v>48</v>
      </c>
      <c r="N31" s="54">
        <v>20</v>
      </c>
      <c r="O31" s="54" t="s">
        <v>39</v>
      </c>
      <c r="P31" s="55" t="s">
        <v>406</v>
      </c>
      <c r="Q31" s="55" t="s">
        <v>407</v>
      </c>
      <c r="R31" s="93">
        <v>27195000000</v>
      </c>
      <c r="S31" s="93">
        <v>279300000</v>
      </c>
      <c r="T31" s="93">
        <v>838794680</v>
      </c>
      <c r="U31" s="93">
        <v>26635505320</v>
      </c>
      <c r="V31" s="93">
        <v>0</v>
      </c>
      <c r="W31" s="93">
        <v>3911706518</v>
      </c>
      <c r="X31" s="93">
        <v>22723798802</v>
      </c>
      <c r="Y31" s="93">
        <v>2057756526</v>
      </c>
      <c r="Z31" s="93">
        <v>209089424</v>
      </c>
      <c r="AA31" s="93">
        <v>209089424</v>
      </c>
      <c r="AB31" s="93">
        <v>209089424</v>
      </c>
    </row>
    <row r="32" spans="1:28" ht="15" customHeight="1" x14ac:dyDescent="0.25">
      <c r="A32" s="54" t="s">
        <v>33</v>
      </c>
      <c r="B32" s="55" t="s">
        <v>34</v>
      </c>
      <c r="C32" s="56" t="s">
        <v>200</v>
      </c>
      <c r="D32" s="54" t="s">
        <v>61</v>
      </c>
      <c r="E32" s="54" t="s">
        <v>74</v>
      </c>
      <c r="F32" s="54" t="s">
        <v>63</v>
      </c>
      <c r="G32" s="54" t="s">
        <v>71</v>
      </c>
      <c r="H32" s="54" t="s">
        <v>153</v>
      </c>
      <c r="I32" s="54" t="s">
        <v>158</v>
      </c>
      <c r="J32" s="54" t="s">
        <v>42</v>
      </c>
      <c r="K32" s="54"/>
      <c r="L32" s="54"/>
      <c r="M32" s="54" t="s">
        <v>48</v>
      </c>
      <c r="N32" s="54">
        <v>20</v>
      </c>
      <c r="O32" s="54" t="s">
        <v>39</v>
      </c>
      <c r="P32" s="55" t="s">
        <v>408</v>
      </c>
      <c r="Q32" s="55" t="s">
        <v>407</v>
      </c>
      <c r="R32" s="93">
        <v>4107000000</v>
      </c>
      <c r="S32" s="93">
        <v>699144680</v>
      </c>
      <c r="T32" s="93">
        <v>139650000</v>
      </c>
      <c r="U32" s="93">
        <v>4666494680</v>
      </c>
      <c r="V32" s="93">
        <v>0</v>
      </c>
      <c r="W32" s="93">
        <v>828807698</v>
      </c>
      <c r="X32" s="93">
        <v>3837686982</v>
      </c>
      <c r="Y32" s="93">
        <v>465488081</v>
      </c>
      <c r="Z32" s="93">
        <v>36638880</v>
      </c>
      <c r="AA32" s="93">
        <v>34045207</v>
      </c>
      <c r="AB32" s="93">
        <v>34045207</v>
      </c>
    </row>
    <row r="33" spans="1:28" ht="15" customHeight="1" x14ac:dyDescent="0.25">
      <c r="A33" s="54" t="s">
        <v>33</v>
      </c>
      <c r="B33" s="55" t="s">
        <v>34</v>
      </c>
      <c r="C33" s="56" t="s">
        <v>409</v>
      </c>
      <c r="D33" s="54" t="s">
        <v>61</v>
      </c>
      <c r="E33" s="54" t="s">
        <v>74</v>
      </c>
      <c r="F33" s="54" t="s">
        <v>63</v>
      </c>
      <c r="G33" s="54" t="s">
        <v>71</v>
      </c>
      <c r="H33" s="54" t="s">
        <v>153</v>
      </c>
      <c r="I33" s="54" t="s">
        <v>156</v>
      </c>
      <c r="J33" s="54" t="s">
        <v>410</v>
      </c>
      <c r="K33" s="54" t="s">
        <v>1</v>
      </c>
      <c r="L33" s="54" t="s">
        <v>1</v>
      </c>
      <c r="M33" s="54" t="s">
        <v>37</v>
      </c>
      <c r="N33" s="54">
        <v>14</v>
      </c>
      <c r="O33" s="54" t="s">
        <v>39</v>
      </c>
      <c r="P33" s="55" t="s">
        <v>411</v>
      </c>
      <c r="Q33" s="55"/>
      <c r="R33" s="93">
        <v>1310017457</v>
      </c>
      <c r="S33" s="93">
        <v>0</v>
      </c>
      <c r="T33" s="93">
        <v>0</v>
      </c>
      <c r="U33" s="93">
        <v>1310017457</v>
      </c>
      <c r="V33" s="93">
        <v>0</v>
      </c>
      <c r="W33" s="93">
        <v>0</v>
      </c>
      <c r="X33" s="93">
        <v>1310017457</v>
      </c>
      <c r="Y33" s="93">
        <v>0</v>
      </c>
      <c r="Z33" s="93">
        <v>0</v>
      </c>
      <c r="AA33" s="93">
        <v>0</v>
      </c>
      <c r="AB33" s="93">
        <v>0</v>
      </c>
    </row>
    <row r="34" spans="1:28" ht="15" customHeight="1" x14ac:dyDescent="0.25">
      <c r="A34" s="54" t="s">
        <v>33</v>
      </c>
      <c r="B34" s="55" t="s">
        <v>34</v>
      </c>
      <c r="C34" s="56" t="s">
        <v>412</v>
      </c>
      <c r="D34" s="54" t="s">
        <v>61</v>
      </c>
      <c r="E34" s="54" t="s">
        <v>74</v>
      </c>
      <c r="F34" s="54" t="s">
        <v>63</v>
      </c>
      <c r="G34" s="54" t="s">
        <v>71</v>
      </c>
      <c r="H34" s="54" t="s">
        <v>153</v>
      </c>
      <c r="I34" s="54" t="s">
        <v>156</v>
      </c>
      <c r="J34" s="54" t="s">
        <v>413</v>
      </c>
      <c r="K34" s="54" t="s">
        <v>1</v>
      </c>
      <c r="L34" s="54" t="s">
        <v>1</v>
      </c>
      <c r="M34" s="54" t="s">
        <v>37</v>
      </c>
      <c r="N34" s="54">
        <v>14</v>
      </c>
      <c r="O34" s="54" t="s">
        <v>39</v>
      </c>
      <c r="P34" s="55" t="s">
        <v>414</v>
      </c>
      <c r="Q34" s="55"/>
      <c r="R34" s="93">
        <v>7320662632</v>
      </c>
      <c r="S34" s="93">
        <v>0</v>
      </c>
      <c r="T34" s="93">
        <v>0</v>
      </c>
      <c r="U34" s="93">
        <v>7320662632</v>
      </c>
      <c r="V34" s="93">
        <v>0</v>
      </c>
      <c r="W34" s="93">
        <v>0</v>
      </c>
      <c r="X34" s="93">
        <v>7320662632</v>
      </c>
      <c r="Y34" s="93">
        <v>0</v>
      </c>
      <c r="Z34" s="93">
        <v>0</v>
      </c>
      <c r="AA34" s="93">
        <v>0</v>
      </c>
      <c r="AB34" s="93">
        <v>0</v>
      </c>
    </row>
    <row r="35" spans="1:28" ht="15" customHeight="1" x14ac:dyDescent="0.25">
      <c r="A35" s="54" t="s">
        <v>33</v>
      </c>
      <c r="B35" s="55" t="s">
        <v>34</v>
      </c>
      <c r="C35" s="56" t="s">
        <v>415</v>
      </c>
      <c r="D35" s="54" t="s">
        <v>61</v>
      </c>
      <c r="E35" s="54" t="s">
        <v>74</v>
      </c>
      <c r="F35" s="54" t="s">
        <v>63</v>
      </c>
      <c r="G35" s="54" t="s">
        <v>71</v>
      </c>
      <c r="H35" s="54" t="s">
        <v>153</v>
      </c>
      <c r="I35" s="54" t="s">
        <v>156</v>
      </c>
      <c r="J35" s="54" t="s">
        <v>416</v>
      </c>
      <c r="K35" s="54" t="s">
        <v>1</v>
      </c>
      <c r="L35" s="54" t="s">
        <v>1</v>
      </c>
      <c r="M35" s="54" t="s">
        <v>37</v>
      </c>
      <c r="N35" s="54">
        <v>14</v>
      </c>
      <c r="O35" s="54" t="s">
        <v>39</v>
      </c>
      <c r="P35" s="55" t="s">
        <v>411</v>
      </c>
      <c r="Q35" s="55"/>
      <c r="R35" s="93">
        <v>12512774736</v>
      </c>
      <c r="S35" s="93">
        <v>0</v>
      </c>
      <c r="T35" s="93">
        <v>0</v>
      </c>
      <c r="U35" s="93">
        <v>12512774736</v>
      </c>
      <c r="V35" s="93">
        <v>0</v>
      </c>
      <c r="W35" s="93">
        <v>0</v>
      </c>
      <c r="X35" s="93">
        <v>12512774736</v>
      </c>
      <c r="Y35" s="93">
        <v>0</v>
      </c>
      <c r="Z35" s="93">
        <v>0</v>
      </c>
      <c r="AA35" s="93">
        <v>0</v>
      </c>
      <c r="AB35" s="93">
        <v>0</v>
      </c>
    </row>
    <row r="36" spans="1:28" ht="15" customHeight="1" x14ac:dyDescent="0.25">
      <c r="A36" s="54" t="s">
        <v>33</v>
      </c>
      <c r="B36" s="55" t="s">
        <v>34</v>
      </c>
      <c r="C36" s="56" t="s">
        <v>417</v>
      </c>
      <c r="D36" s="54" t="s">
        <v>61</v>
      </c>
      <c r="E36" s="54" t="s">
        <v>74</v>
      </c>
      <c r="F36" s="54" t="s">
        <v>63</v>
      </c>
      <c r="G36" s="54" t="s">
        <v>71</v>
      </c>
      <c r="H36" s="54" t="s">
        <v>153</v>
      </c>
      <c r="I36" s="54" t="s">
        <v>156</v>
      </c>
      <c r="J36" s="54" t="s">
        <v>418</v>
      </c>
      <c r="K36" s="54" t="s">
        <v>1</v>
      </c>
      <c r="L36" s="54" t="s">
        <v>1</v>
      </c>
      <c r="M36" s="54" t="s">
        <v>37</v>
      </c>
      <c r="N36" s="54">
        <v>14</v>
      </c>
      <c r="O36" s="54" t="s">
        <v>39</v>
      </c>
      <c r="P36" s="55" t="s">
        <v>414</v>
      </c>
      <c r="Q36" s="55"/>
      <c r="R36" s="93">
        <v>967730264</v>
      </c>
      <c r="S36" s="93">
        <v>0</v>
      </c>
      <c r="T36" s="93">
        <v>0</v>
      </c>
      <c r="U36" s="93">
        <v>967730264</v>
      </c>
      <c r="V36" s="93">
        <v>0</v>
      </c>
      <c r="W36" s="93">
        <v>0</v>
      </c>
      <c r="X36" s="93">
        <v>967730264</v>
      </c>
      <c r="Y36" s="93">
        <v>0</v>
      </c>
      <c r="Z36" s="93">
        <v>0</v>
      </c>
      <c r="AA36" s="93">
        <v>0</v>
      </c>
      <c r="AB36" s="93">
        <v>0</v>
      </c>
    </row>
    <row r="37" spans="1:28" ht="15" customHeight="1" x14ac:dyDescent="0.25">
      <c r="A37" s="54" t="s">
        <v>33</v>
      </c>
      <c r="B37" s="55" t="s">
        <v>34</v>
      </c>
      <c r="C37" s="56" t="s">
        <v>419</v>
      </c>
      <c r="D37" s="54" t="s">
        <v>61</v>
      </c>
      <c r="E37" s="54" t="s">
        <v>74</v>
      </c>
      <c r="F37" s="54" t="s">
        <v>63</v>
      </c>
      <c r="G37" s="54" t="s">
        <v>71</v>
      </c>
      <c r="H37" s="54" t="s">
        <v>153</v>
      </c>
      <c r="I37" s="54" t="s">
        <v>156</v>
      </c>
      <c r="J37" s="54" t="s">
        <v>420</v>
      </c>
      <c r="K37" s="54" t="s">
        <v>1</v>
      </c>
      <c r="L37" s="54" t="s">
        <v>1</v>
      </c>
      <c r="M37" s="54" t="s">
        <v>37</v>
      </c>
      <c r="N37" s="54">
        <v>14</v>
      </c>
      <c r="O37" s="54" t="s">
        <v>39</v>
      </c>
      <c r="P37" s="55" t="s">
        <v>411</v>
      </c>
      <c r="Q37" s="55"/>
      <c r="R37" s="93">
        <v>4707269736</v>
      </c>
      <c r="S37" s="93">
        <v>0</v>
      </c>
      <c r="T37" s="93">
        <v>0</v>
      </c>
      <c r="U37" s="93">
        <v>4707269736</v>
      </c>
      <c r="V37" s="93">
        <v>0</v>
      </c>
      <c r="W37" s="93">
        <v>0</v>
      </c>
      <c r="X37" s="93">
        <v>4707269736</v>
      </c>
      <c r="Y37" s="93">
        <v>0</v>
      </c>
      <c r="Z37" s="93">
        <v>0</v>
      </c>
      <c r="AA37" s="93">
        <v>0</v>
      </c>
      <c r="AB37" s="93">
        <v>0</v>
      </c>
    </row>
    <row r="38" spans="1:28" ht="15" customHeight="1" x14ac:dyDescent="0.25">
      <c r="A38" s="54" t="s">
        <v>33</v>
      </c>
      <c r="B38" s="55" t="s">
        <v>34</v>
      </c>
      <c r="C38" s="56" t="s">
        <v>421</v>
      </c>
      <c r="D38" s="54" t="s">
        <v>61</v>
      </c>
      <c r="E38" s="54" t="s">
        <v>74</v>
      </c>
      <c r="F38" s="54" t="s">
        <v>63</v>
      </c>
      <c r="G38" s="54" t="s">
        <v>71</v>
      </c>
      <c r="H38" s="54" t="s">
        <v>153</v>
      </c>
      <c r="I38" s="54" t="s">
        <v>156</v>
      </c>
      <c r="J38" s="54" t="s">
        <v>422</v>
      </c>
      <c r="K38" s="54" t="s">
        <v>1</v>
      </c>
      <c r="L38" s="54" t="s">
        <v>1</v>
      </c>
      <c r="M38" s="54" t="s">
        <v>37</v>
      </c>
      <c r="N38" s="54">
        <v>14</v>
      </c>
      <c r="O38" s="54" t="s">
        <v>39</v>
      </c>
      <c r="P38" s="55" t="s">
        <v>414</v>
      </c>
      <c r="Q38" s="55"/>
      <c r="R38" s="93">
        <v>10719704045</v>
      </c>
      <c r="S38" s="93">
        <v>0</v>
      </c>
      <c r="T38" s="93">
        <v>0</v>
      </c>
      <c r="U38" s="93">
        <v>10719704045</v>
      </c>
      <c r="V38" s="93">
        <v>0</v>
      </c>
      <c r="W38" s="93">
        <v>0</v>
      </c>
      <c r="X38" s="93">
        <v>10719704045</v>
      </c>
      <c r="Y38" s="93">
        <v>0</v>
      </c>
      <c r="Z38" s="93">
        <v>0</v>
      </c>
      <c r="AA38" s="93">
        <v>0</v>
      </c>
      <c r="AB38" s="93">
        <v>0</v>
      </c>
    </row>
    <row r="39" spans="1:28" ht="15" customHeight="1" x14ac:dyDescent="0.25">
      <c r="A39" s="54" t="s">
        <v>33</v>
      </c>
      <c r="B39" s="55" t="s">
        <v>34</v>
      </c>
      <c r="C39" s="56" t="s">
        <v>423</v>
      </c>
      <c r="D39" s="54" t="s">
        <v>61</v>
      </c>
      <c r="E39" s="54" t="s">
        <v>74</v>
      </c>
      <c r="F39" s="54" t="s">
        <v>63</v>
      </c>
      <c r="G39" s="54" t="s">
        <v>71</v>
      </c>
      <c r="H39" s="54" t="s">
        <v>153</v>
      </c>
      <c r="I39" s="54" t="s">
        <v>156</v>
      </c>
      <c r="J39" s="54" t="s">
        <v>424</v>
      </c>
      <c r="K39" s="54" t="s">
        <v>1</v>
      </c>
      <c r="L39" s="54" t="s">
        <v>1</v>
      </c>
      <c r="M39" s="54" t="s">
        <v>37</v>
      </c>
      <c r="N39" s="54">
        <v>14</v>
      </c>
      <c r="O39" s="54" t="s">
        <v>39</v>
      </c>
      <c r="P39" s="55" t="s">
        <v>411</v>
      </c>
      <c r="Q39" s="55"/>
      <c r="R39" s="93">
        <v>13901430050</v>
      </c>
      <c r="S39" s="93">
        <v>0</v>
      </c>
      <c r="T39" s="93">
        <v>0</v>
      </c>
      <c r="U39" s="93">
        <v>13901430050</v>
      </c>
      <c r="V39" s="93">
        <v>0</v>
      </c>
      <c r="W39" s="93">
        <v>0</v>
      </c>
      <c r="X39" s="93">
        <v>13901430050</v>
      </c>
      <c r="Y39" s="93">
        <v>0</v>
      </c>
      <c r="Z39" s="93">
        <v>0</v>
      </c>
      <c r="AA39" s="93">
        <v>0</v>
      </c>
      <c r="AB39" s="93">
        <v>0</v>
      </c>
    </row>
    <row r="40" spans="1:28" ht="15" customHeight="1" x14ac:dyDescent="0.25">
      <c r="A40" s="54" t="s">
        <v>33</v>
      </c>
      <c r="B40" s="55" t="s">
        <v>34</v>
      </c>
      <c r="C40" s="56" t="s">
        <v>425</v>
      </c>
      <c r="D40" s="54" t="s">
        <v>61</v>
      </c>
      <c r="E40" s="54" t="s">
        <v>74</v>
      </c>
      <c r="F40" s="54" t="s">
        <v>63</v>
      </c>
      <c r="G40" s="54" t="s">
        <v>71</v>
      </c>
      <c r="H40" s="54" t="s">
        <v>153</v>
      </c>
      <c r="I40" s="54" t="s">
        <v>156</v>
      </c>
      <c r="J40" s="54" t="s">
        <v>426</v>
      </c>
      <c r="K40" s="54" t="s">
        <v>1</v>
      </c>
      <c r="L40" s="54" t="s">
        <v>1</v>
      </c>
      <c r="M40" s="54" t="s">
        <v>37</v>
      </c>
      <c r="N40" s="54">
        <v>14</v>
      </c>
      <c r="O40" s="54" t="s">
        <v>39</v>
      </c>
      <c r="P40" s="55" t="s">
        <v>414</v>
      </c>
      <c r="Q40" s="55"/>
      <c r="R40" s="93">
        <v>264000000</v>
      </c>
      <c r="S40" s="93">
        <v>0</v>
      </c>
      <c r="T40" s="93">
        <v>0</v>
      </c>
      <c r="U40" s="93">
        <v>264000000</v>
      </c>
      <c r="V40" s="93">
        <v>0</v>
      </c>
      <c r="W40" s="93">
        <v>0</v>
      </c>
      <c r="X40" s="93">
        <v>264000000</v>
      </c>
      <c r="Y40" s="93">
        <v>0</v>
      </c>
      <c r="Z40" s="93">
        <v>0</v>
      </c>
      <c r="AA40" s="93">
        <v>0</v>
      </c>
      <c r="AB40" s="93">
        <v>0</v>
      </c>
    </row>
    <row r="41" spans="1:28" ht="15" customHeight="1" x14ac:dyDescent="0.25">
      <c r="A41" s="54" t="s">
        <v>33</v>
      </c>
      <c r="B41" s="55" t="s">
        <v>34</v>
      </c>
      <c r="C41" s="56" t="s">
        <v>427</v>
      </c>
      <c r="D41" s="54" t="s">
        <v>61</v>
      </c>
      <c r="E41" s="54" t="s">
        <v>74</v>
      </c>
      <c r="F41" s="54" t="s">
        <v>63</v>
      </c>
      <c r="G41" s="54" t="s">
        <v>71</v>
      </c>
      <c r="H41" s="54" t="s">
        <v>153</v>
      </c>
      <c r="I41" s="54" t="s">
        <v>156</v>
      </c>
      <c r="J41" s="54" t="s">
        <v>428</v>
      </c>
      <c r="K41" s="54" t="s">
        <v>1</v>
      </c>
      <c r="L41" s="54" t="s">
        <v>1</v>
      </c>
      <c r="M41" s="54" t="s">
        <v>37</v>
      </c>
      <c r="N41" s="54">
        <v>14</v>
      </c>
      <c r="O41" s="54" t="s">
        <v>39</v>
      </c>
      <c r="P41" s="55" t="s">
        <v>411</v>
      </c>
      <c r="Q41" s="55"/>
      <c r="R41" s="93">
        <v>792000000</v>
      </c>
      <c r="S41" s="93">
        <v>0</v>
      </c>
      <c r="T41" s="93">
        <v>0</v>
      </c>
      <c r="U41" s="93">
        <v>792000000</v>
      </c>
      <c r="V41" s="93">
        <v>0</v>
      </c>
      <c r="W41" s="93">
        <v>632398351</v>
      </c>
      <c r="X41" s="93">
        <v>159601649</v>
      </c>
      <c r="Y41" s="93">
        <v>519865018</v>
      </c>
      <c r="Z41" s="93">
        <v>109862809</v>
      </c>
      <c r="AA41" s="93">
        <v>95862809</v>
      </c>
      <c r="AB41" s="93">
        <v>95862809</v>
      </c>
    </row>
    <row r="42" spans="1:28" ht="15" customHeight="1" x14ac:dyDescent="0.25">
      <c r="A42" s="54" t="s">
        <v>33</v>
      </c>
      <c r="B42" s="55" t="s">
        <v>34</v>
      </c>
      <c r="C42" s="56" t="s">
        <v>432</v>
      </c>
      <c r="D42" s="54" t="s">
        <v>61</v>
      </c>
      <c r="E42" s="54" t="s">
        <v>78</v>
      </c>
      <c r="F42" s="54" t="s">
        <v>63</v>
      </c>
      <c r="G42" s="54" t="s">
        <v>79</v>
      </c>
      <c r="H42" s="54" t="s">
        <v>153</v>
      </c>
      <c r="I42" s="54" t="s">
        <v>433</v>
      </c>
      <c r="J42" s="54" t="s">
        <v>42</v>
      </c>
      <c r="K42" s="54"/>
      <c r="L42" s="54"/>
      <c r="M42" s="54" t="s">
        <v>37</v>
      </c>
      <c r="N42" s="54">
        <v>10</v>
      </c>
      <c r="O42" s="54" t="s">
        <v>39</v>
      </c>
      <c r="P42" s="55" t="s">
        <v>434</v>
      </c>
      <c r="Q42" s="55" t="s">
        <v>470</v>
      </c>
      <c r="R42" s="93">
        <v>2229000000</v>
      </c>
      <c r="S42" s="93">
        <v>0</v>
      </c>
      <c r="T42" s="93">
        <v>0</v>
      </c>
      <c r="U42" s="93">
        <v>2229000000</v>
      </c>
      <c r="V42" s="93">
        <v>0</v>
      </c>
      <c r="W42" s="93">
        <v>1451418879.5</v>
      </c>
      <c r="X42" s="93">
        <v>777581120.5</v>
      </c>
      <c r="Y42" s="93">
        <v>767169474</v>
      </c>
      <c r="Z42" s="93">
        <v>151829210</v>
      </c>
      <c r="AA42" s="93">
        <v>151829210</v>
      </c>
      <c r="AB42" s="93">
        <v>151829210</v>
      </c>
    </row>
    <row r="43" spans="1:28" ht="15" customHeight="1" x14ac:dyDescent="0.25">
      <c r="A43" s="54" t="s">
        <v>33</v>
      </c>
      <c r="B43" s="55" t="s">
        <v>34</v>
      </c>
      <c r="C43" s="56" t="s">
        <v>429</v>
      </c>
      <c r="D43" s="54" t="s">
        <v>61</v>
      </c>
      <c r="E43" s="54" t="s">
        <v>78</v>
      </c>
      <c r="F43" s="54" t="s">
        <v>63</v>
      </c>
      <c r="G43" s="54" t="s">
        <v>79</v>
      </c>
      <c r="H43" s="54" t="s">
        <v>153</v>
      </c>
      <c r="I43" s="54" t="s">
        <v>430</v>
      </c>
      <c r="J43" s="54" t="s">
        <v>42</v>
      </c>
      <c r="K43" s="54"/>
      <c r="L43" s="54"/>
      <c r="M43" s="54" t="s">
        <v>37</v>
      </c>
      <c r="N43" s="54">
        <v>10</v>
      </c>
      <c r="O43" s="54" t="s">
        <v>39</v>
      </c>
      <c r="P43" s="55" t="s">
        <v>431</v>
      </c>
      <c r="Q43" s="55" t="s">
        <v>470</v>
      </c>
      <c r="R43" s="93">
        <v>271000000</v>
      </c>
      <c r="S43" s="93">
        <v>0</v>
      </c>
      <c r="T43" s="93">
        <v>0</v>
      </c>
      <c r="U43" s="93">
        <v>271000000</v>
      </c>
      <c r="V43" s="93">
        <v>0</v>
      </c>
      <c r="W43" s="93">
        <v>157124385</v>
      </c>
      <c r="X43" s="93">
        <v>113875615</v>
      </c>
      <c r="Y43" s="93">
        <v>120788800</v>
      </c>
      <c r="Z43" s="93">
        <v>45340735</v>
      </c>
      <c r="AA43" s="93">
        <v>45340735</v>
      </c>
      <c r="AB43" s="93">
        <v>45340735</v>
      </c>
    </row>
    <row r="44" spans="1:28" ht="15" customHeight="1" x14ac:dyDescent="0.25">
      <c r="A44" s="54" t="s">
        <v>33</v>
      </c>
      <c r="B44" s="55" t="s">
        <v>34</v>
      </c>
      <c r="C44" s="56" t="s">
        <v>435</v>
      </c>
      <c r="D44" s="54" t="s">
        <v>61</v>
      </c>
      <c r="E44" s="54" t="s">
        <v>78</v>
      </c>
      <c r="F44" s="54" t="s">
        <v>63</v>
      </c>
      <c r="G44" s="54" t="s">
        <v>79</v>
      </c>
      <c r="H44" s="54" t="s">
        <v>153</v>
      </c>
      <c r="I44" s="54" t="s">
        <v>436</v>
      </c>
      <c r="J44" s="54" t="s">
        <v>42</v>
      </c>
      <c r="K44" s="54"/>
      <c r="L44" s="54"/>
      <c r="M44" s="54" t="s">
        <v>48</v>
      </c>
      <c r="N44" s="54">
        <v>20</v>
      </c>
      <c r="O44" s="54" t="s">
        <v>39</v>
      </c>
      <c r="P44" s="55" t="s">
        <v>437</v>
      </c>
      <c r="Q44" s="55" t="s">
        <v>470</v>
      </c>
      <c r="R44" s="93">
        <v>2500000000</v>
      </c>
      <c r="S44" s="93">
        <v>0</v>
      </c>
      <c r="T44" s="93">
        <v>0</v>
      </c>
      <c r="U44" s="93">
        <v>2500000000</v>
      </c>
      <c r="V44" s="93">
        <v>0</v>
      </c>
      <c r="W44" s="93">
        <v>142375701</v>
      </c>
      <c r="X44" s="93">
        <v>2357624299</v>
      </c>
      <c r="Y44" s="93">
        <v>142375701</v>
      </c>
      <c r="Z44" s="93">
        <v>0</v>
      </c>
      <c r="AA44" s="93">
        <v>0</v>
      </c>
      <c r="AB44" s="93">
        <v>0</v>
      </c>
    </row>
    <row r="45" spans="1:28" ht="15" customHeight="1" x14ac:dyDescent="0.25">
      <c r="A45" s="54" t="s">
        <v>33</v>
      </c>
      <c r="B45" s="55" t="s">
        <v>34</v>
      </c>
      <c r="C45" s="56" t="s">
        <v>445</v>
      </c>
      <c r="D45" s="54" t="s">
        <v>61</v>
      </c>
      <c r="E45" s="54" t="s">
        <v>82</v>
      </c>
      <c r="F45" s="54" t="s">
        <v>63</v>
      </c>
      <c r="G45" s="54" t="s">
        <v>83</v>
      </c>
      <c r="H45" s="54" t="s">
        <v>153</v>
      </c>
      <c r="I45" s="54" t="s">
        <v>446</v>
      </c>
      <c r="J45" s="54" t="s">
        <v>42</v>
      </c>
      <c r="K45" s="54"/>
      <c r="L45" s="54"/>
      <c r="M45" s="54" t="s">
        <v>37</v>
      </c>
      <c r="N45" s="54">
        <v>10</v>
      </c>
      <c r="O45" s="54" t="s">
        <v>39</v>
      </c>
      <c r="P45" s="55" t="s">
        <v>447</v>
      </c>
      <c r="Q45" s="55" t="s">
        <v>471</v>
      </c>
      <c r="R45" s="93">
        <v>1148750000</v>
      </c>
      <c r="S45" s="93">
        <v>630800186</v>
      </c>
      <c r="T45" s="93">
        <v>92998906</v>
      </c>
      <c r="U45" s="93">
        <v>1686551280</v>
      </c>
      <c r="V45" s="93">
        <v>0</v>
      </c>
      <c r="W45" s="93">
        <v>1676077833</v>
      </c>
      <c r="X45" s="93">
        <v>10473447</v>
      </c>
      <c r="Y45" s="93">
        <v>1583422113</v>
      </c>
      <c r="Z45" s="93">
        <v>503297891</v>
      </c>
      <c r="AA45" s="93">
        <v>503297891</v>
      </c>
      <c r="AB45" s="93">
        <v>503297891</v>
      </c>
    </row>
    <row r="46" spans="1:28" ht="15" customHeight="1" x14ac:dyDescent="0.25">
      <c r="A46" s="54" t="s">
        <v>33</v>
      </c>
      <c r="B46" s="55" t="s">
        <v>34</v>
      </c>
      <c r="C46" s="56" t="s">
        <v>438</v>
      </c>
      <c r="D46" s="54" t="s">
        <v>61</v>
      </c>
      <c r="E46" s="54" t="s">
        <v>82</v>
      </c>
      <c r="F46" s="54" t="s">
        <v>63</v>
      </c>
      <c r="G46" s="54" t="s">
        <v>83</v>
      </c>
      <c r="H46" s="54" t="s">
        <v>153</v>
      </c>
      <c r="I46" s="54" t="s">
        <v>439</v>
      </c>
      <c r="J46" s="54" t="s">
        <v>42</v>
      </c>
      <c r="K46" s="54"/>
      <c r="L46" s="54"/>
      <c r="M46" s="54" t="s">
        <v>37</v>
      </c>
      <c r="N46" s="54">
        <v>10</v>
      </c>
      <c r="O46" s="54" t="s">
        <v>39</v>
      </c>
      <c r="P46" s="55" t="s">
        <v>440</v>
      </c>
      <c r="Q46" s="55" t="s">
        <v>471</v>
      </c>
      <c r="R46" s="93">
        <v>430000000</v>
      </c>
      <c r="S46" s="93">
        <v>250000000</v>
      </c>
      <c r="T46" s="93">
        <v>241943873.88</v>
      </c>
      <c r="U46" s="93">
        <v>438056126.12</v>
      </c>
      <c r="V46" s="93">
        <v>0</v>
      </c>
      <c r="W46" s="93">
        <v>349713716</v>
      </c>
      <c r="X46" s="93">
        <v>88342410.120000005</v>
      </c>
      <c r="Y46" s="93">
        <v>0</v>
      </c>
      <c r="Z46" s="93">
        <v>0</v>
      </c>
      <c r="AA46" s="93">
        <v>0</v>
      </c>
      <c r="AB46" s="93">
        <v>0</v>
      </c>
    </row>
    <row r="47" spans="1:28" ht="15" customHeight="1" x14ac:dyDescent="0.25">
      <c r="A47" s="54" t="s">
        <v>33</v>
      </c>
      <c r="B47" s="55" t="s">
        <v>34</v>
      </c>
      <c r="C47" s="56" t="s">
        <v>441</v>
      </c>
      <c r="D47" s="54" t="s">
        <v>61</v>
      </c>
      <c r="E47" s="54" t="s">
        <v>82</v>
      </c>
      <c r="F47" s="54" t="s">
        <v>63</v>
      </c>
      <c r="G47" s="54" t="s">
        <v>83</v>
      </c>
      <c r="H47" s="54" t="s">
        <v>153</v>
      </c>
      <c r="I47" s="54" t="s">
        <v>442</v>
      </c>
      <c r="J47" s="54" t="s">
        <v>42</v>
      </c>
      <c r="K47" s="54"/>
      <c r="L47" s="54"/>
      <c r="M47" s="54" t="s">
        <v>37</v>
      </c>
      <c r="N47" s="54">
        <v>10</v>
      </c>
      <c r="O47" s="54" t="s">
        <v>39</v>
      </c>
      <c r="P47" s="55" t="s">
        <v>443</v>
      </c>
      <c r="Q47" s="55" t="s">
        <v>471</v>
      </c>
      <c r="R47" s="93">
        <v>5121250000</v>
      </c>
      <c r="S47" s="93">
        <v>1161657590</v>
      </c>
      <c r="T47" s="93">
        <v>4151713716.1199999</v>
      </c>
      <c r="U47" s="93">
        <v>2131193873.8800001</v>
      </c>
      <c r="V47" s="93">
        <v>0</v>
      </c>
      <c r="W47" s="93">
        <v>2125603783.8800001</v>
      </c>
      <c r="X47" s="93">
        <v>5590090</v>
      </c>
      <c r="Y47" s="93">
        <v>1248114755.8800001</v>
      </c>
      <c r="Z47" s="93">
        <v>565206842</v>
      </c>
      <c r="AA47" s="93">
        <v>550534289</v>
      </c>
      <c r="AB47" s="93">
        <v>493446247</v>
      </c>
    </row>
    <row r="48" spans="1:28" ht="15" customHeight="1" x14ac:dyDescent="0.25">
      <c r="A48" s="54" t="s">
        <v>33</v>
      </c>
      <c r="B48" s="55" t="s">
        <v>34</v>
      </c>
      <c r="C48" s="56" t="s">
        <v>201</v>
      </c>
      <c r="D48" s="54" t="s">
        <v>61</v>
      </c>
      <c r="E48" s="54" t="s">
        <v>82</v>
      </c>
      <c r="F48" s="54" t="s">
        <v>63</v>
      </c>
      <c r="G48" s="54" t="s">
        <v>83</v>
      </c>
      <c r="H48" s="54" t="s">
        <v>153</v>
      </c>
      <c r="I48" s="54" t="s">
        <v>160</v>
      </c>
      <c r="J48" s="54" t="s">
        <v>42</v>
      </c>
      <c r="K48" s="54"/>
      <c r="L48" s="54"/>
      <c r="M48" s="54" t="s">
        <v>37</v>
      </c>
      <c r="N48" s="54">
        <v>10</v>
      </c>
      <c r="O48" s="54" t="s">
        <v>39</v>
      </c>
      <c r="P48" s="55" t="s">
        <v>444</v>
      </c>
      <c r="Q48" s="55" t="s">
        <v>471</v>
      </c>
      <c r="R48" s="93">
        <v>900000000</v>
      </c>
      <c r="S48" s="93">
        <v>1075799092</v>
      </c>
      <c r="T48" s="93">
        <v>1261600372</v>
      </c>
      <c r="U48" s="93">
        <v>714198720</v>
      </c>
      <c r="V48" s="93">
        <v>0</v>
      </c>
      <c r="W48" s="93">
        <v>626826235</v>
      </c>
      <c r="X48" s="93">
        <v>87372485</v>
      </c>
      <c r="Y48" s="93">
        <v>601105436</v>
      </c>
      <c r="Z48" s="93">
        <v>198572192</v>
      </c>
      <c r="AA48" s="93">
        <v>198572192</v>
      </c>
      <c r="AB48" s="93">
        <v>193740712</v>
      </c>
    </row>
    <row r="49" spans="1:28" ht="15" customHeight="1" x14ac:dyDescent="0.25">
      <c r="A49" s="54" t="s">
        <v>33</v>
      </c>
      <c r="B49" s="55" t="s">
        <v>34</v>
      </c>
      <c r="C49" s="56" t="s">
        <v>201</v>
      </c>
      <c r="D49" s="54" t="s">
        <v>61</v>
      </c>
      <c r="E49" s="54" t="s">
        <v>82</v>
      </c>
      <c r="F49" s="54" t="s">
        <v>63</v>
      </c>
      <c r="G49" s="54" t="s">
        <v>83</v>
      </c>
      <c r="H49" s="54" t="s">
        <v>153</v>
      </c>
      <c r="I49" s="54" t="s">
        <v>160</v>
      </c>
      <c r="J49" s="54" t="s">
        <v>42</v>
      </c>
      <c r="K49" s="54"/>
      <c r="L49" s="54"/>
      <c r="M49" s="54" t="s">
        <v>48</v>
      </c>
      <c r="N49" s="54">
        <v>20</v>
      </c>
      <c r="O49" s="54" t="s">
        <v>39</v>
      </c>
      <c r="P49" s="55" t="s">
        <v>444</v>
      </c>
      <c r="Q49" s="55" t="s">
        <v>471</v>
      </c>
      <c r="R49" s="93">
        <v>3050000000</v>
      </c>
      <c r="S49" s="93">
        <v>0</v>
      </c>
      <c r="T49" s="93">
        <v>1200000000</v>
      </c>
      <c r="U49" s="93">
        <v>1850000000</v>
      </c>
      <c r="V49" s="93">
        <v>0</v>
      </c>
      <c r="W49" s="93">
        <v>1087648081</v>
      </c>
      <c r="X49" s="93">
        <v>762351919</v>
      </c>
      <c r="Y49" s="93">
        <v>923714861</v>
      </c>
      <c r="Z49" s="93">
        <v>159466678</v>
      </c>
      <c r="AA49" s="93">
        <v>133118462</v>
      </c>
      <c r="AB49" s="93">
        <v>133118462</v>
      </c>
    </row>
    <row r="50" spans="1:28" ht="15" customHeight="1" x14ac:dyDescent="0.25">
      <c r="A50" s="54" t="s">
        <v>33</v>
      </c>
      <c r="B50" s="55" t="s">
        <v>34</v>
      </c>
      <c r="C50" s="56" t="s">
        <v>441</v>
      </c>
      <c r="D50" s="54" t="s">
        <v>61</v>
      </c>
      <c r="E50" s="54" t="s">
        <v>82</v>
      </c>
      <c r="F50" s="54" t="s">
        <v>63</v>
      </c>
      <c r="G50" s="54" t="s">
        <v>83</v>
      </c>
      <c r="H50" s="54" t="s">
        <v>153</v>
      </c>
      <c r="I50" s="54" t="s">
        <v>442</v>
      </c>
      <c r="J50" s="54" t="s">
        <v>42</v>
      </c>
      <c r="K50" s="54"/>
      <c r="L50" s="54"/>
      <c r="M50" s="54" t="s">
        <v>48</v>
      </c>
      <c r="N50" s="54">
        <v>20</v>
      </c>
      <c r="O50" s="54" t="s">
        <v>39</v>
      </c>
      <c r="P50" s="55" t="s">
        <v>443</v>
      </c>
      <c r="Q50" s="55" t="s">
        <v>471</v>
      </c>
      <c r="R50" s="93">
        <v>2300000000</v>
      </c>
      <c r="S50" s="93">
        <v>1200000000</v>
      </c>
      <c r="T50" s="93">
        <v>0</v>
      </c>
      <c r="U50" s="93">
        <v>3500000000</v>
      </c>
      <c r="V50" s="93">
        <v>0</v>
      </c>
      <c r="W50" s="93">
        <v>2353252313</v>
      </c>
      <c r="X50" s="93">
        <v>1146747687</v>
      </c>
      <c r="Y50" s="93">
        <v>1548827444</v>
      </c>
      <c r="Z50" s="93">
        <v>1150840730</v>
      </c>
      <c r="AA50" s="93">
        <v>1150840730</v>
      </c>
      <c r="AB50" s="93">
        <v>1148304426</v>
      </c>
    </row>
    <row r="51" spans="1:28" ht="15" customHeight="1" x14ac:dyDescent="0.25">
      <c r="A51" s="54" t="s">
        <v>33</v>
      </c>
      <c r="B51" s="55" t="s">
        <v>34</v>
      </c>
      <c r="C51" s="56" t="s">
        <v>438</v>
      </c>
      <c r="D51" s="54" t="s">
        <v>61</v>
      </c>
      <c r="E51" s="54" t="s">
        <v>82</v>
      </c>
      <c r="F51" s="54" t="s">
        <v>63</v>
      </c>
      <c r="G51" s="54" t="s">
        <v>83</v>
      </c>
      <c r="H51" s="54" t="s">
        <v>153</v>
      </c>
      <c r="I51" s="54" t="s">
        <v>439</v>
      </c>
      <c r="J51" s="54" t="s">
        <v>42</v>
      </c>
      <c r="K51" s="54"/>
      <c r="L51" s="54"/>
      <c r="M51" s="54" t="s">
        <v>48</v>
      </c>
      <c r="N51" s="54">
        <v>20</v>
      </c>
      <c r="O51" s="54" t="s">
        <v>39</v>
      </c>
      <c r="P51" s="55" t="s">
        <v>440</v>
      </c>
      <c r="Q51" s="55" t="s">
        <v>471</v>
      </c>
      <c r="R51" s="93">
        <v>200000000</v>
      </c>
      <c r="S51" s="93">
        <v>0</v>
      </c>
      <c r="T51" s="93">
        <v>0</v>
      </c>
      <c r="U51" s="93">
        <v>200000000</v>
      </c>
      <c r="V51" s="93">
        <v>0</v>
      </c>
      <c r="W51" s="93">
        <v>0</v>
      </c>
      <c r="X51" s="93">
        <v>200000000</v>
      </c>
      <c r="Y51" s="93">
        <v>0</v>
      </c>
      <c r="Z51" s="93">
        <v>0</v>
      </c>
      <c r="AA51" s="93">
        <v>0</v>
      </c>
      <c r="AB51" s="93">
        <v>0</v>
      </c>
    </row>
    <row r="52" spans="1:28" ht="15" customHeight="1" x14ac:dyDescent="0.25">
      <c r="A52" s="54" t="s">
        <v>33</v>
      </c>
      <c r="B52" s="55" t="s">
        <v>34</v>
      </c>
      <c r="C52" s="56" t="s">
        <v>445</v>
      </c>
      <c r="D52" s="54" t="s">
        <v>61</v>
      </c>
      <c r="E52" s="54" t="s">
        <v>82</v>
      </c>
      <c r="F52" s="54" t="s">
        <v>63</v>
      </c>
      <c r="G52" s="54" t="s">
        <v>83</v>
      </c>
      <c r="H52" s="54" t="s">
        <v>153</v>
      </c>
      <c r="I52" s="54" t="s">
        <v>446</v>
      </c>
      <c r="J52" s="54" t="s">
        <v>42</v>
      </c>
      <c r="K52" s="54"/>
      <c r="L52" s="54"/>
      <c r="M52" s="54" t="s">
        <v>48</v>
      </c>
      <c r="N52" s="54">
        <v>20</v>
      </c>
      <c r="O52" s="54" t="s">
        <v>39</v>
      </c>
      <c r="P52" s="55" t="s">
        <v>447</v>
      </c>
      <c r="Q52" s="55" t="s">
        <v>471</v>
      </c>
      <c r="R52" s="93">
        <v>450000000</v>
      </c>
      <c r="S52" s="93">
        <v>0</v>
      </c>
      <c r="T52" s="93">
        <v>0</v>
      </c>
      <c r="U52" s="93">
        <v>450000000</v>
      </c>
      <c r="V52" s="93">
        <v>0</v>
      </c>
      <c r="W52" s="93">
        <v>47831652</v>
      </c>
      <c r="X52" s="93">
        <v>402168348</v>
      </c>
      <c r="Y52" s="93">
        <v>47831652</v>
      </c>
      <c r="Z52" s="93">
        <v>18842772</v>
      </c>
      <c r="AA52" s="93">
        <v>14011292</v>
      </c>
      <c r="AB52" s="93">
        <v>14011292</v>
      </c>
    </row>
    <row r="53" spans="1:28" ht="15" customHeight="1" x14ac:dyDescent="0.25">
      <c r="A53" s="54" t="s">
        <v>33</v>
      </c>
      <c r="B53" s="55" t="s">
        <v>34</v>
      </c>
      <c r="C53" s="56" t="s">
        <v>202</v>
      </c>
      <c r="D53" s="54" t="s">
        <v>61</v>
      </c>
      <c r="E53" s="54" t="s">
        <v>82</v>
      </c>
      <c r="F53" s="54" t="s">
        <v>63</v>
      </c>
      <c r="G53" s="54" t="s">
        <v>86</v>
      </c>
      <c r="H53" s="54" t="s">
        <v>153</v>
      </c>
      <c r="I53" s="54" t="s">
        <v>162</v>
      </c>
      <c r="J53" s="54" t="s">
        <v>42</v>
      </c>
      <c r="K53" s="54"/>
      <c r="L53" s="54"/>
      <c r="M53" s="54" t="s">
        <v>37</v>
      </c>
      <c r="N53" s="54">
        <v>10</v>
      </c>
      <c r="O53" s="54" t="s">
        <v>39</v>
      </c>
      <c r="P53" s="55" t="s">
        <v>452</v>
      </c>
      <c r="Q53" s="55" t="s">
        <v>472</v>
      </c>
      <c r="R53" s="93">
        <v>2262000000</v>
      </c>
      <c r="S53" s="93">
        <v>247257319</v>
      </c>
      <c r="T53" s="93">
        <v>1927000000</v>
      </c>
      <c r="U53" s="93">
        <v>582257319</v>
      </c>
      <c r="V53" s="93">
        <v>0</v>
      </c>
      <c r="W53" s="93">
        <v>503007255.5</v>
      </c>
      <c r="X53" s="93">
        <v>79250063.5</v>
      </c>
      <c r="Y53" s="93">
        <v>358529788.5</v>
      </c>
      <c r="Z53" s="93">
        <v>104080981.31999999</v>
      </c>
      <c r="AA53" s="93">
        <v>104080981.31999999</v>
      </c>
      <c r="AB53" s="93">
        <v>104080981.31999999</v>
      </c>
    </row>
    <row r="54" spans="1:28" ht="15" customHeight="1" x14ac:dyDescent="0.25">
      <c r="A54" s="54" t="s">
        <v>33</v>
      </c>
      <c r="B54" s="55" t="s">
        <v>34</v>
      </c>
      <c r="C54" s="56" t="s">
        <v>449</v>
      </c>
      <c r="D54" s="54" t="s">
        <v>61</v>
      </c>
      <c r="E54" s="54" t="s">
        <v>82</v>
      </c>
      <c r="F54" s="54" t="s">
        <v>63</v>
      </c>
      <c r="G54" s="54" t="s">
        <v>86</v>
      </c>
      <c r="H54" s="54" t="s">
        <v>153</v>
      </c>
      <c r="I54" s="54" t="s">
        <v>450</v>
      </c>
      <c r="J54" s="54" t="s">
        <v>42</v>
      </c>
      <c r="K54" s="54"/>
      <c r="L54" s="54"/>
      <c r="M54" s="54" t="s">
        <v>37</v>
      </c>
      <c r="N54" s="54">
        <v>10</v>
      </c>
      <c r="O54" s="54" t="s">
        <v>39</v>
      </c>
      <c r="P54" s="55" t="s">
        <v>451</v>
      </c>
      <c r="Q54" s="55" t="s">
        <v>472</v>
      </c>
      <c r="R54" s="93">
        <v>1838000000</v>
      </c>
      <c r="S54" s="93">
        <v>0</v>
      </c>
      <c r="T54" s="93">
        <v>1247257319</v>
      </c>
      <c r="U54" s="93">
        <v>590742681</v>
      </c>
      <c r="V54" s="93">
        <v>0</v>
      </c>
      <c r="W54" s="93">
        <v>119815471</v>
      </c>
      <c r="X54" s="93">
        <v>470927210</v>
      </c>
      <c r="Y54" s="93">
        <v>116980190</v>
      </c>
      <c r="Z54" s="93">
        <v>30758205</v>
      </c>
      <c r="AA54" s="93">
        <v>17809459</v>
      </c>
      <c r="AB54" s="93">
        <v>17809459</v>
      </c>
    </row>
    <row r="55" spans="1:28" ht="15" customHeight="1" x14ac:dyDescent="0.25">
      <c r="A55" s="54" t="s">
        <v>33</v>
      </c>
      <c r="B55" s="55" t="s">
        <v>34</v>
      </c>
      <c r="C55" s="56" t="s">
        <v>203</v>
      </c>
      <c r="D55" s="54" t="s">
        <v>61</v>
      </c>
      <c r="E55" s="54" t="s">
        <v>82</v>
      </c>
      <c r="F55" s="54" t="s">
        <v>63</v>
      </c>
      <c r="G55" s="54" t="s">
        <v>86</v>
      </c>
      <c r="H55" s="54" t="s">
        <v>153</v>
      </c>
      <c r="I55" s="54" t="s">
        <v>164</v>
      </c>
      <c r="J55" s="54" t="s">
        <v>42</v>
      </c>
      <c r="K55" s="54"/>
      <c r="L55" s="54"/>
      <c r="M55" s="54" t="s">
        <v>37</v>
      </c>
      <c r="N55" s="54">
        <v>10</v>
      </c>
      <c r="O55" s="54" t="s">
        <v>39</v>
      </c>
      <c r="P55" s="55" t="s">
        <v>448</v>
      </c>
      <c r="Q55" s="55" t="s">
        <v>472</v>
      </c>
      <c r="R55" s="93">
        <v>500000000</v>
      </c>
      <c r="S55" s="93">
        <v>0</v>
      </c>
      <c r="T55" s="93">
        <v>0</v>
      </c>
      <c r="U55" s="93">
        <v>500000000</v>
      </c>
      <c r="V55" s="93">
        <v>0</v>
      </c>
      <c r="W55" s="93">
        <v>160168022</v>
      </c>
      <c r="X55" s="93">
        <v>339831978</v>
      </c>
      <c r="Y55" s="93">
        <v>160168022</v>
      </c>
      <c r="Z55" s="93">
        <v>50571596</v>
      </c>
      <c r="AA55" s="93">
        <v>50571596</v>
      </c>
      <c r="AB55" s="93">
        <v>38030646</v>
      </c>
    </row>
    <row r="56" spans="1:28" ht="15" customHeight="1" x14ac:dyDescent="0.25">
      <c r="A56" s="54" t="s">
        <v>33</v>
      </c>
      <c r="B56" s="55" t="s">
        <v>34</v>
      </c>
      <c r="C56" s="56" t="s">
        <v>203</v>
      </c>
      <c r="D56" s="54" t="s">
        <v>61</v>
      </c>
      <c r="E56" s="54" t="s">
        <v>82</v>
      </c>
      <c r="F56" s="54" t="s">
        <v>63</v>
      </c>
      <c r="G56" s="54" t="s">
        <v>86</v>
      </c>
      <c r="H56" s="54" t="s">
        <v>153</v>
      </c>
      <c r="I56" s="54" t="s">
        <v>164</v>
      </c>
      <c r="J56" s="54" t="s">
        <v>42</v>
      </c>
      <c r="K56" s="54"/>
      <c r="L56" s="54"/>
      <c r="M56" s="54" t="s">
        <v>48</v>
      </c>
      <c r="N56" s="54">
        <v>20</v>
      </c>
      <c r="O56" s="54" t="s">
        <v>39</v>
      </c>
      <c r="P56" s="55" t="s">
        <v>448</v>
      </c>
      <c r="Q56" s="55" t="s">
        <v>472</v>
      </c>
      <c r="R56" s="93">
        <v>79600000</v>
      </c>
      <c r="S56" s="93">
        <v>0</v>
      </c>
      <c r="T56" s="93">
        <v>0</v>
      </c>
      <c r="U56" s="93">
        <v>79600000</v>
      </c>
      <c r="V56" s="93">
        <v>0</v>
      </c>
      <c r="W56" s="93">
        <v>2000000</v>
      </c>
      <c r="X56" s="93">
        <v>77600000</v>
      </c>
      <c r="Y56" s="93">
        <v>1234601</v>
      </c>
      <c r="Z56" s="93">
        <v>1234601</v>
      </c>
      <c r="AA56" s="93">
        <v>1234601</v>
      </c>
      <c r="AB56" s="93">
        <v>1234601</v>
      </c>
    </row>
    <row r="57" spans="1:28" ht="15" customHeight="1" x14ac:dyDescent="0.25">
      <c r="A57" s="54" t="s">
        <v>33</v>
      </c>
      <c r="B57" s="55" t="s">
        <v>34</v>
      </c>
      <c r="C57" s="56" t="s">
        <v>449</v>
      </c>
      <c r="D57" s="54" t="s">
        <v>61</v>
      </c>
      <c r="E57" s="54" t="s">
        <v>82</v>
      </c>
      <c r="F57" s="54" t="s">
        <v>63</v>
      </c>
      <c r="G57" s="54" t="s">
        <v>86</v>
      </c>
      <c r="H57" s="54" t="s">
        <v>153</v>
      </c>
      <c r="I57" s="54" t="s">
        <v>450</v>
      </c>
      <c r="J57" s="54" t="s">
        <v>42</v>
      </c>
      <c r="K57" s="54"/>
      <c r="L57" s="54"/>
      <c r="M57" s="54" t="s">
        <v>48</v>
      </c>
      <c r="N57" s="54">
        <v>20</v>
      </c>
      <c r="O57" s="54" t="s">
        <v>39</v>
      </c>
      <c r="P57" s="55" t="s">
        <v>451</v>
      </c>
      <c r="Q57" s="55" t="s">
        <v>472</v>
      </c>
      <c r="R57" s="93">
        <v>256900000</v>
      </c>
      <c r="S57" s="93">
        <v>0</v>
      </c>
      <c r="T57" s="93">
        <v>0</v>
      </c>
      <c r="U57" s="93">
        <v>256900000</v>
      </c>
      <c r="V57" s="93">
        <v>0</v>
      </c>
      <c r="W57" s="93">
        <v>6000000</v>
      </c>
      <c r="X57" s="93">
        <v>250900000</v>
      </c>
      <c r="Y57" s="93">
        <v>0</v>
      </c>
      <c r="Z57" s="93">
        <v>0</v>
      </c>
      <c r="AA57" s="93">
        <v>0</v>
      </c>
      <c r="AB57" s="93">
        <v>0</v>
      </c>
    </row>
    <row r="58" spans="1:28" ht="15" customHeight="1" x14ac:dyDescent="0.25">
      <c r="A58" s="54" t="s">
        <v>33</v>
      </c>
      <c r="B58" s="55" t="s">
        <v>34</v>
      </c>
      <c r="C58" s="56" t="s">
        <v>202</v>
      </c>
      <c r="D58" s="54" t="s">
        <v>61</v>
      </c>
      <c r="E58" s="54" t="s">
        <v>82</v>
      </c>
      <c r="F58" s="54" t="s">
        <v>63</v>
      </c>
      <c r="G58" s="54" t="s">
        <v>86</v>
      </c>
      <c r="H58" s="54" t="s">
        <v>153</v>
      </c>
      <c r="I58" s="54" t="s">
        <v>162</v>
      </c>
      <c r="J58" s="54" t="s">
        <v>42</v>
      </c>
      <c r="K58" s="54"/>
      <c r="L58" s="54"/>
      <c r="M58" s="54" t="s">
        <v>48</v>
      </c>
      <c r="N58" s="54">
        <v>20</v>
      </c>
      <c r="O58" s="54" t="s">
        <v>39</v>
      </c>
      <c r="P58" s="55" t="s">
        <v>452</v>
      </c>
      <c r="Q58" s="55" t="s">
        <v>472</v>
      </c>
      <c r="R58" s="93">
        <v>463500000</v>
      </c>
      <c r="S58" s="93">
        <v>0</v>
      </c>
      <c r="T58" s="93">
        <v>0</v>
      </c>
      <c r="U58" s="93">
        <v>463500000</v>
      </c>
      <c r="V58" s="93">
        <v>0</v>
      </c>
      <c r="W58" s="93">
        <v>0</v>
      </c>
      <c r="X58" s="93">
        <v>463500000</v>
      </c>
      <c r="Y58" s="93">
        <v>0</v>
      </c>
      <c r="Z58" s="93">
        <v>0</v>
      </c>
      <c r="AA58" s="93">
        <v>0</v>
      </c>
      <c r="AB58" s="93">
        <v>0</v>
      </c>
    </row>
    <row r="59" spans="1:28" ht="15" customHeight="1" x14ac:dyDescent="0.25">
      <c r="A59" s="54" t="s">
        <v>33</v>
      </c>
      <c r="B59" s="55" t="s">
        <v>34</v>
      </c>
      <c r="C59" s="56" t="s">
        <v>453</v>
      </c>
      <c r="D59" s="54" t="s">
        <v>61</v>
      </c>
      <c r="E59" s="54" t="s">
        <v>82</v>
      </c>
      <c r="F59" s="54" t="s">
        <v>63</v>
      </c>
      <c r="G59" s="54" t="s">
        <v>64</v>
      </c>
      <c r="H59" s="54" t="s">
        <v>153</v>
      </c>
      <c r="I59" s="54" t="s">
        <v>454</v>
      </c>
      <c r="J59" s="54" t="s">
        <v>42</v>
      </c>
      <c r="K59" s="54"/>
      <c r="L59" s="54"/>
      <c r="M59" s="54" t="s">
        <v>37</v>
      </c>
      <c r="N59" s="54">
        <v>10</v>
      </c>
      <c r="O59" s="54" t="s">
        <v>39</v>
      </c>
      <c r="P59" s="55" t="s">
        <v>455</v>
      </c>
      <c r="Q59" s="55" t="s">
        <v>473</v>
      </c>
      <c r="R59" s="93">
        <v>769192239</v>
      </c>
      <c r="S59" s="93">
        <v>127307150</v>
      </c>
      <c r="T59" s="93">
        <v>200000000</v>
      </c>
      <c r="U59" s="93">
        <v>696499389</v>
      </c>
      <c r="V59" s="93">
        <v>0</v>
      </c>
      <c r="W59" s="93">
        <v>681099549</v>
      </c>
      <c r="X59" s="93">
        <v>15399840</v>
      </c>
      <c r="Y59" s="93">
        <v>75014079</v>
      </c>
      <c r="Z59" s="93">
        <v>22968480</v>
      </c>
      <c r="AA59" s="93">
        <v>22968480</v>
      </c>
      <c r="AB59" s="93">
        <v>22968480</v>
      </c>
    </row>
    <row r="60" spans="1:28" ht="15" customHeight="1" x14ac:dyDescent="0.25">
      <c r="A60" s="54" t="s">
        <v>33</v>
      </c>
      <c r="B60" s="55" t="s">
        <v>34</v>
      </c>
      <c r="C60" s="56" t="s">
        <v>456</v>
      </c>
      <c r="D60" s="54" t="s">
        <v>61</v>
      </c>
      <c r="E60" s="54" t="s">
        <v>82</v>
      </c>
      <c r="F60" s="54" t="s">
        <v>63</v>
      </c>
      <c r="G60" s="54" t="s">
        <v>64</v>
      </c>
      <c r="H60" s="54" t="s">
        <v>153</v>
      </c>
      <c r="I60" s="54" t="s">
        <v>457</v>
      </c>
      <c r="J60" s="54" t="s">
        <v>42</v>
      </c>
      <c r="K60" s="54"/>
      <c r="L60" s="54"/>
      <c r="M60" s="54" t="s">
        <v>37</v>
      </c>
      <c r="N60" s="54">
        <v>10</v>
      </c>
      <c r="O60" s="54" t="s">
        <v>39</v>
      </c>
      <c r="P60" s="55" t="s">
        <v>458</v>
      </c>
      <c r="Q60" s="55" t="s">
        <v>473</v>
      </c>
      <c r="R60" s="93">
        <v>600807761</v>
      </c>
      <c r="S60" s="93">
        <v>0</v>
      </c>
      <c r="T60" s="93">
        <v>127307150</v>
      </c>
      <c r="U60" s="93">
        <v>473500611</v>
      </c>
      <c r="V60" s="93">
        <v>0</v>
      </c>
      <c r="W60" s="93">
        <v>300897504</v>
      </c>
      <c r="X60" s="93">
        <v>172603107</v>
      </c>
      <c r="Y60" s="93">
        <v>45421530</v>
      </c>
      <c r="Z60" s="93">
        <v>0</v>
      </c>
      <c r="AA60" s="93">
        <v>0</v>
      </c>
      <c r="AB60" s="93">
        <v>0</v>
      </c>
    </row>
    <row r="61" spans="1:28" ht="15" customHeight="1" x14ac:dyDescent="0.25">
      <c r="A61" s="54" t="s">
        <v>33</v>
      </c>
      <c r="B61" s="55" t="s">
        <v>34</v>
      </c>
      <c r="C61" s="56" t="s">
        <v>462</v>
      </c>
      <c r="D61" s="54" t="s">
        <v>61</v>
      </c>
      <c r="E61" s="54" t="s">
        <v>82</v>
      </c>
      <c r="F61" s="54" t="s">
        <v>63</v>
      </c>
      <c r="G61" s="54" t="s">
        <v>67</v>
      </c>
      <c r="H61" s="54" t="s">
        <v>153</v>
      </c>
      <c r="I61" s="54" t="s">
        <v>457</v>
      </c>
      <c r="J61" s="54" t="s">
        <v>42</v>
      </c>
      <c r="K61" s="54"/>
      <c r="L61" s="54"/>
      <c r="M61" s="54" t="s">
        <v>37</v>
      </c>
      <c r="N61" s="54">
        <v>10</v>
      </c>
      <c r="O61" s="54" t="s">
        <v>39</v>
      </c>
      <c r="P61" s="55" t="s">
        <v>458</v>
      </c>
      <c r="Q61" s="55" t="s">
        <v>474</v>
      </c>
      <c r="R61" s="93">
        <v>744000000</v>
      </c>
      <c r="S61" s="93">
        <v>25269460</v>
      </c>
      <c r="T61" s="93">
        <v>0</v>
      </c>
      <c r="U61" s="93">
        <v>769269460</v>
      </c>
      <c r="V61" s="93">
        <v>0</v>
      </c>
      <c r="W61" s="93">
        <v>567120719</v>
      </c>
      <c r="X61" s="93">
        <v>202148741</v>
      </c>
      <c r="Y61" s="93">
        <v>565737427</v>
      </c>
      <c r="Z61" s="93">
        <v>237639518</v>
      </c>
      <c r="AA61" s="93">
        <v>233500176</v>
      </c>
      <c r="AB61" s="93">
        <v>218986142</v>
      </c>
    </row>
    <row r="62" spans="1:28" ht="15" customHeight="1" x14ac:dyDescent="0.25">
      <c r="A62" s="54" t="s">
        <v>33</v>
      </c>
      <c r="B62" s="55" t="s">
        <v>34</v>
      </c>
      <c r="C62" s="56" t="s">
        <v>459</v>
      </c>
      <c r="D62" s="54" t="s">
        <v>61</v>
      </c>
      <c r="E62" s="54" t="s">
        <v>82</v>
      </c>
      <c r="F62" s="54" t="s">
        <v>63</v>
      </c>
      <c r="G62" s="54" t="s">
        <v>67</v>
      </c>
      <c r="H62" s="54" t="s">
        <v>153</v>
      </c>
      <c r="I62" s="54" t="s">
        <v>460</v>
      </c>
      <c r="J62" s="54" t="s">
        <v>42</v>
      </c>
      <c r="K62" s="54"/>
      <c r="L62" s="54"/>
      <c r="M62" s="54" t="s">
        <v>37</v>
      </c>
      <c r="N62" s="54">
        <v>10</v>
      </c>
      <c r="O62" s="54" t="s">
        <v>39</v>
      </c>
      <c r="P62" s="55" t="s">
        <v>461</v>
      </c>
      <c r="Q62" s="55" t="s">
        <v>474</v>
      </c>
      <c r="R62" s="93">
        <v>76000000</v>
      </c>
      <c r="S62" s="93">
        <v>0</v>
      </c>
      <c r="T62" s="93">
        <v>25269460</v>
      </c>
      <c r="U62" s="93">
        <v>50730540</v>
      </c>
      <c r="V62" s="93">
        <v>0</v>
      </c>
      <c r="W62" s="93">
        <v>38651840</v>
      </c>
      <c r="X62" s="93">
        <v>12078700</v>
      </c>
      <c r="Y62" s="93">
        <v>38651840</v>
      </c>
      <c r="Z62" s="93">
        <v>16749131</v>
      </c>
      <c r="AA62" s="93">
        <v>16749131</v>
      </c>
      <c r="AB62" s="93">
        <v>16749131</v>
      </c>
    </row>
    <row r="63" spans="1:28" ht="15" customHeight="1" x14ac:dyDescent="0.25">
      <c r="A63" s="54" t="s">
        <v>33</v>
      </c>
      <c r="B63" s="55" t="s">
        <v>34</v>
      </c>
      <c r="C63" s="56" t="s">
        <v>462</v>
      </c>
      <c r="D63" s="54" t="s">
        <v>61</v>
      </c>
      <c r="E63" s="54" t="s">
        <v>82</v>
      </c>
      <c r="F63" s="54" t="s">
        <v>63</v>
      </c>
      <c r="G63" s="54" t="s">
        <v>67</v>
      </c>
      <c r="H63" s="54" t="s">
        <v>153</v>
      </c>
      <c r="I63" s="54" t="s">
        <v>457</v>
      </c>
      <c r="J63" s="54" t="s">
        <v>42</v>
      </c>
      <c r="K63" s="54"/>
      <c r="L63" s="54"/>
      <c r="M63" s="54" t="s">
        <v>48</v>
      </c>
      <c r="N63" s="54">
        <v>20</v>
      </c>
      <c r="O63" s="54" t="s">
        <v>39</v>
      </c>
      <c r="P63" s="55" t="s">
        <v>458</v>
      </c>
      <c r="Q63" s="55" t="s">
        <v>474</v>
      </c>
      <c r="R63" s="93">
        <v>700000000</v>
      </c>
      <c r="S63" s="93">
        <v>0</v>
      </c>
      <c r="T63" s="93">
        <v>0</v>
      </c>
      <c r="U63" s="93">
        <v>700000000</v>
      </c>
      <c r="V63" s="93">
        <v>0</v>
      </c>
      <c r="W63" s="93">
        <v>97872415</v>
      </c>
      <c r="X63" s="93">
        <v>602127585</v>
      </c>
      <c r="Y63" s="93">
        <v>25118079</v>
      </c>
      <c r="Z63" s="93">
        <v>11424748</v>
      </c>
      <c r="AA63" s="93">
        <v>11424748</v>
      </c>
      <c r="AB63" s="93">
        <v>11424748</v>
      </c>
    </row>
    <row r="64" spans="1:28" x14ac:dyDescent="0.25">
      <c r="A64" t="s">
        <v>33</v>
      </c>
      <c r="B64" t="s">
        <v>34</v>
      </c>
      <c r="C64" t="s">
        <v>462</v>
      </c>
      <c r="D64" t="s">
        <v>61</v>
      </c>
      <c r="E64" t="s">
        <v>82</v>
      </c>
      <c r="F64" t="s">
        <v>63</v>
      </c>
      <c r="G64" t="s">
        <v>67</v>
      </c>
      <c r="H64" t="s">
        <v>153</v>
      </c>
      <c r="I64" t="s">
        <v>457</v>
      </c>
      <c r="J64" t="s">
        <v>42</v>
      </c>
      <c r="M64" t="s">
        <v>48</v>
      </c>
      <c r="N64">
        <v>20</v>
      </c>
      <c r="O64" t="s">
        <v>39</v>
      </c>
      <c r="P64" t="s">
        <v>458</v>
      </c>
      <c r="Q64" t="s">
        <v>474</v>
      </c>
      <c r="R64">
        <v>700000000</v>
      </c>
      <c r="S64">
        <v>0</v>
      </c>
      <c r="T64">
        <v>0</v>
      </c>
      <c r="U64">
        <v>700000000</v>
      </c>
      <c r="V64">
        <v>0</v>
      </c>
      <c r="W64">
        <v>69728415</v>
      </c>
      <c r="X64">
        <v>630271585</v>
      </c>
      <c r="Y64">
        <v>25118079</v>
      </c>
      <c r="Z64">
        <v>11424748</v>
      </c>
      <c r="AA64">
        <v>11424748</v>
      </c>
      <c r="AB64">
        <v>11424748</v>
      </c>
    </row>
  </sheetData>
  <autoFilter ref="A4:AB4" xr:uid="{00000000-0009-0000-0000-000003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S51"/>
  <sheetViews>
    <sheetView workbookViewId="0">
      <selection activeCell="A3" sqref="A3"/>
    </sheetView>
  </sheetViews>
  <sheetFormatPr baseColWidth="10" defaultRowHeight="15.75" x14ac:dyDescent="0.25"/>
  <sheetData>
    <row r="1" spans="1:19" ht="24" x14ac:dyDescent="0.25">
      <c r="A1" s="58" t="s">
        <v>6</v>
      </c>
      <c r="B1" s="58" t="s">
        <v>7</v>
      </c>
      <c r="C1" s="58" t="s">
        <v>8</v>
      </c>
      <c r="D1" s="58" t="s">
        <v>9</v>
      </c>
      <c r="E1" s="58" t="s">
        <v>10</v>
      </c>
      <c r="F1" s="58" t="s">
        <v>11</v>
      </c>
      <c r="G1" s="58" t="s">
        <v>12</v>
      </c>
      <c r="H1" s="58" t="s">
        <v>13</v>
      </c>
      <c r="I1" s="58" t="s">
        <v>14</v>
      </c>
      <c r="J1" s="58" t="s">
        <v>15</v>
      </c>
      <c r="K1" s="58" t="s">
        <v>16</v>
      </c>
      <c r="L1" s="58" t="s">
        <v>17</v>
      </c>
      <c r="M1" s="58" t="s">
        <v>18</v>
      </c>
      <c r="N1" s="58" t="s">
        <v>19</v>
      </c>
      <c r="O1" s="58" t="s">
        <v>20</v>
      </c>
      <c r="P1" s="58" t="s">
        <v>21</v>
      </c>
      <c r="Q1" s="58" t="s">
        <v>29</v>
      </c>
      <c r="R1" s="58" t="s">
        <v>30</v>
      </c>
      <c r="S1" s="58" t="s">
        <v>32</v>
      </c>
    </row>
    <row r="2" spans="1:19" ht="15" customHeight="1" x14ac:dyDescent="0.25">
      <c r="A2" s="54" t="s">
        <v>33</v>
      </c>
      <c r="B2" s="55" t="s">
        <v>34</v>
      </c>
      <c r="C2" s="56" t="s">
        <v>483</v>
      </c>
      <c r="D2" s="54" t="s">
        <v>36</v>
      </c>
      <c r="E2" s="54" t="s">
        <v>42</v>
      </c>
      <c r="F2" s="54" t="s">
        <v>42</v>
      </c>
      <c r="G2" s="54" t="s">
        <v>484</v>
      </c>
      <c r="H2" s="54" t="s">
        <v>485</v>
      </c>
      <c r="I2" s="54"/>
      <c r="J2" s="54"/>
      <c r="K2" s="54"/>
      <c r="L2" s="54"/>
      <c r="M2" s="54" t="s">
        <v>37</v>
      </c>
      <c r="N2" s="54" t="s">
        <v>38</v>
      </c>
      <c r="O2" s="54" t="s">
        <v>39</v>
      </c>
      <c r="P2" s="55" t="s">
        <v>486</v>
      </c>
      <c r="Q2" s="57">
        <v>622995</v>
      </c>
      <c r="R2" s="57">
        <v>622995</v>
      </c>
      <c r="S2" s="57">
        <v>622995</v>
      </c>
    </row>
    <row r="3" spans="1:19" ht="15" customHeight="1" x14ac:dyDescent="0.25">
      <c r="A3" s="54" t="s">
        <v>33</v>
      </c>
      <c r="B3" s="55" t="s">
        <v>34</v>
      </c>
      <c r="C3" s="56" t="s">
        <v>438</v>
      </c>
      <c r="D3" s="54" t="s">
        <v>61</v>
      </c>
      <c r="E3" s="54" t="s">
        <v>82</v>
      </c>
      <c r="F3" s="54" t="s">
        <v>63</v>
      </c>
      <c r="G3" s="54" t="s">
        <v>83</v>
      </c>
      <c r="H3" s="54" t="s">
        <v>153</v>
      </c>
      <c r="I3" s="54" t="s">
        <v>439</v>
      </c>
      <c r="J3" s="54" t="s">
        <v>42</v>
      </c>
      <c r="K3" s="54"/>
      <c r="L3" s="54"/>
      <c r="M3" s="54" t="s">
        <v>48</v>
      </c>
      <c r="N3" s="54" t="s">
        <v>49</v>
      </c>
      <c r="O3" s="54" t="s">
        <v>39</v>
      </c>
      <c r="P3" s="55" t="s">
        <v>487</v>
      </c>
      <c r="Q3" s="57">
        <v>898143</v>
      </c>
      <c r="R3" s="57">
        <v>898143</v>
      </c>
      <c r="S3" s="57">
        <v>898143</v>
      </c>
    </row>
    <row r="4" spans="1:19" ht="15" customHeight="1" x14ac:dyDescent="0.25">
      <c r="A4" s="54" t="s">
        <v>33</v>
      </c>
      <c r="B4" s="55" t="s">
        <v>34</v>
      </c>
      <c r="C4" s="56" t="s">
        <v>429</v>
      </c>
      <c r="D4" s="54" t="s">
        <v>61</v>
      </c>
      <c r="E4" s="54" t="s">
        <v>78</v>
      </c>
      <c r="F4" s="54" t="s">
        <v>63</v>
      </c>
      <c r="G4" s="54" t="s">
        <v>79</v>
      </c>
      <c r="H4" s="54" t="s">
        <v>153</v>
      </c>
      <c r="I4" s="54" t="s">
        <v>430</v>
      </c>
      <c r="J4" s="54" t="s">
        <v>42</v>
      </c>
      <c r="K4" s="54"/>
      <c r="L4" s="54"/>
      <c r="M4" s="54" t="s">
        <v>37</v>
      </c>
      <c r="N4" s="54" t="s">
        <v>76</v>
      </c>
      <c r="O4" s="54" t="s">
        <v>39</v>
      </c>
      <c r="P4" s="55" t="s">
        <v>488</v>
      </c>
      <c r="Q4" s="57">
        <v>5691827</v>
      </c>
      <c r="R4" s="57">
        <v>5691827</v>
      </c>
      <c r="S4" s="57">
        <v>5691827</v>
      </c>
    </row>
    <row r="5" spans="1:19" ht="15" customHeight="1" x14ac:dyDescent="0.25">
      <c r="A5" s="54" t="s">
        <v>33</v>
      </c>
      <c r="B5" s="55" t="s">
        <v>34</v>
      </c>
      <c r="C5" s="56" t="s">
        <v>432</v>
      </c>
      <c r="D5" s="54" t="s">
        <v>61</v>
      </c>
      <c r="E5" s="54" t="s">
        <v>78</v>
      </c>
      <c r="F5" s="54" t="s">
        <v>63</v>
      </c>
      <c r="G5" s="54" t="s">
        <v>79</v>
      </c>
      <c r="H5" s="54" t="s">
        <v>153</v>
      </c>
      <c r="I5" s="54" t="s">
        <v>433</v>
      </c>
      <c r="J5" s="54" t="s">
        <v>42</v>
      </c>
      <c r="K5" s="54"/>
      <c r="L5" s="54"/>
      <c r="M5" s="54" t="s">
        <v>37</v>
      </c>
      <c r="N5" s="54" t="s">
        <v>76</v>
      </c>
      <c r="O5" s="54" t="s">
        <v>39</v>
      </c>
      <c r="P5" s="55" t="s">
        <v>489</v>
      </c>
      <c r="Q5" s="57">
        <v>6204672</v>
      </c>
      <c r="R5" s="57">
        <v>6204672</v>
      </c>
      <c r="S5" s="57">
        <v>6204672</v>
      </c>
    </row>
    <row r="6" spans="1:19" ht="15" customHeight="1" x14ac:dyDescent="0.25">
      <c r="A6" s="54" t="s">
        <v>33</v>
      </c>
      <c r="B6" s="55" t="s">
        <v>34</v>
      </c>
      <c r="C6" s="56" t="s">
        <v>490</v>
      </c>
      <c r="D6" s="54" t="s">
        <v>36</v>
      </c>
      <c r="E6" s="54" t="s">
        <v>42</v>
      </c>
      <c r="F6" s="54" t="s">
        <v>42</v>
      </c>
      <c r="G6" s="54" t="s">
        <v>42</v>
      </c>
      <c r="H6" s="54" t="s">
        <v>491</v>
      </c>
      <c r="I6" s="54"/>
      <c r="J6" s="54"/>
      <c r="K6" s="54"/>
      <c r="L6" s="54"/>
      <c r="M6" s="54" t="s">
        <v>48</v>
      </c>
      <c r="N6" s="54" t="s">
        <v>49</v>
      </c>
      <c r="O6" s="54" t="s">
        <v>39</v>
      </c>
      <c r="P6" s="55" t="s">
        <v>492</v>
      </c>
      <c r="Q6" s="57">
        <v>6315620</v>
      </c>
      <c r="R6" s="57">
        <v>6315620</v>
      </c>
      <c r="S6" s="57">
        <v>6315620</v>
      </c>
    </row>
    <row r="7" spans="1:19" ht="15" customHeight="1" x14ac:dyDescent="0.25">
      <c r="A7" s="54" t="s">
        <v>33</v>
      </c>
      <c r="B7" s="55" t="s">
        <v>34</v>
      </c>
      <c r="C7" s="56" t="s">
        <v>456</v>
      </c>
      <c r="D7" s="54" t="s">
        <v>61</v>
      </c>
      <c r="E7" s="54" t="s">
        <v>82</v>
      </c>
      <c r="F7" s="54" t="s">
        <v>63</v>
      </c>
      <c r="G7" s="54" t="s">
        <v>64</v>
      </c>
      <c r="H7" s="54" t="s">
        <v>153</v>
      </c>
      <c r="I7" s="54" t="s">
        <v>457</v>
      </c>
      <c r="J7" s="54" t="s">
        <v>42</v>
      </c>
      <c r="K7" s="54"/>
      <c r="L7" s="54"/>
      <c r="M7" s="54" t="s">
        <v>48</v>
      </c>
      <c r="N7" s="54" t="s">
        <v>49</v>
      </c>
      <c r="O7" s="54" t="s">
        <v>39</v>
      </c>
      <c r="P7" s="55" t="s">
        <v>493</v>
      </c>
      <c r="Q7" s="57">
        <v>7700000</v>
      </c>
      <c r="R7" s="57">
        <v>7700000</v>
      </c>
      <c r="S7" s="57">
        <v>7700000</v>
      </c>
    </row>
    <row r="8" spans="1:19" ht="15" customHeight="1" x14ac:dyDescent="0.25">
      <c r="A8" s="54" t="s">
        <v>33</v>
      </c>
      <c r="B8" s="55" t="s">
        <v>34</v>
      </c>
      <c r="C8" s="56" t="s">
        <v>459</v>
      </c>
      <c r="D8" s="54" t="s">
        <v>61</v>
      </c>
      <c r="E8" s="54" t="s">
        <v>82</v>
      </c>
      <c r="F8" s="54" t="s">
        <v>63</v>
      </c>
      <c r="G8" s="54" t="s">
        <v>67</v>
      </c>
      <c r="H8" s="54" t="s">
        <v>153</v>
      </c>
      <c r="I8" s="54" t="s">
        <v>460</v>
      </c>
      <c r="J8" s="54" t="s">
        <v>42</v>
      </c>
      <c r="K8" s="54"/>
      <c r="L8" s="54"/>
      <c r="M8" s="54" t="s">
        <v>37</v>
      </c>
      <c r="N8" s="54" t="s">
        <v>76</v>
      </c>
      <c r="O8" s="54" t="s">
        <v>39</v>
      </c>
      <c r="P8" s="55" t="s">
        <v>494</v>
      </c>
      <c r="Q8" s="57">
        <v>11001360</v>
      </c>
      <c r="R8" s="57">
        <v>8500272</v>
      </c>
      <c r="S8" s="57">
        <v>8500272</v>
      </c>
    </row>
    <row r="9" spans="1:19" ht="15" customHeight="1" x14ac:dyDescent="0.25">
      <c r="A9" s="54" t="s">
        <v>33</v>
      </c>
      <c r="B9" s="55" t="s">
        <v>34</v>
      </c>
      <c r="C9" s="56" t="s">
        <v>200</v>
      </c>
      <c r="D9" s="54" t="s">
        <v>61</v>
      </c>
      <c r="E9" s="54" t="s">
        <v>74</v>
      </c>
      <c r="F9" s="54" t="s">
        <v>63</v>
      </c>
      <c r="G9" s="54" t="s">
        <v>71</v>
      </c>
      <c r="H9" s="54" t="s">
        <v>153</v>
      </c>
      <c r="I9" s="54" t="s">
        <v>158</v>
      </c>
      <c r="J9" s="54" t="s">
        <v>42</v>
      </c>
      <c r="K9" s="54"/>
      <c r="L9" s="54"/>
      <c r="M9" s="54" t="s">
        <v>37</v>
      </c>
      <c r="N9" s="54" t="s">
        <v>76</v>
      </c>
      <c r="O9" s="54" t="s">
        <v>39</v>
      </c>
      <c r="P9" s="55" t="s">
        <v>159</v>
      </c>
      <c r="Q9" s="57">
        <v>11502650</v>
      </c>
      <c r="R9" s="57">
        <v>11502650</v>
      </c>
      <c r="S9" s="57">
        <v>11502650</v>
      </c>
    </row>
    <row r="10" spans="1:19" ht="15" customHeight="1" x14ac:dyDescent="0.25">
      <c r="A10" s="54" t="s">
        <v>33</v>
      </c>
      <c r="B10" s="55" t="s">
        <v>34</v>
      </c>
      <c r="C10" s="56" t="s">
        <v>495</v>
      </c>
      <c r="D10" s="54" t="s">
        <v>36</v>
      </c>
      <c r="E10" s="54" t="s">
        <v>42</v>
      </c>
      <c r="F10" s="54" t="s">
        <v>42</v>
      </c>
      <c r="G10" s="54" t="s">
        <v>42</v>
      </c>
      <c r="H10" s="54" t="s">
        <v>496</v>
      </c>
      <c r="I10" s="54"/>
      <c r="J10" s="54"/>
      <c r="K10" s="54"/>
      <c r="L10" s="54"/>
      <c r="M10" s="54" t="s">
        <v>37</v>
      </c>
      <c r="N10" s="54" t="s">
        <v>38</v>
      </c>
      <c r="O10" s="54" t="s">
        <v>39</v>
      </c>
      <c r="P10" s="55" t="s">
        <v>497</v>
      </c>
      <c r="Q10" s="57">
        <v>12739156.77</v>
      </c>
      <c r="R10" s="57">
        <v>12739156.77</v>
      </c>
      <c r="S10" s="57">
        <v>12739156.77</v>
      </c>
    </row>
    <row r="11" spans="1:19" ht="15" customHeight="1" x14ac:dyDescent="0.25">
      <c r="A11" s="54" t="s">
        <v>33</v>
      </c>
      <c r="B11" s="55" t="s">
        <v>34</v>
      </c>
      <c r="C11" s="56" t="s">
        <v>200</v>
      </c>
      <c r="D11" s="54" t="s">
        <v>61</v>
      </c>
      <c r="E11" s="54" t="s">
        <v>74</v>
      </c>
      <c r="F11" s="54" t="s">
        <v>63</v>
      </c>
      <c r="G11" s="54" t="s">
        <v>71</v>
      </c>
      <c r="H11" s="54" t="s">
        <v>153</v>
      </c>
      <c r="I11" s="54" t="s">
        <v>158</v>
      </c>
      <c r="J11" s="54" t="s">
        <v>42</v>
      </c>
      <c r="K11" s="54"/>
      <c r="L11" s="54"/>
      <c r="M11" s="54" t="s">
        <v>48</v>
      </c>
      <c r="N11" s="54" t="s">
        <v>49</v>
      </c>
      <c r="O11" s="54" t="s">
        <v>39</v>
      </c>
      <c r="P11" s="55" t="s">
        <v>159</v>
      </c>
      <c r="Q11" s="57">
        <v>14769066</v>
      </c>
      <c r="R11" s="57">
        <v>14769066</v>
      </c>
      <c r="S11" s="57">
        <v>14769066</v>
      </c>
    </row>
    <row r="12" spans="1:19" ht="15" customHeight="1" x14ac:dyDescent="0.25">
      <c r="A12" s="54" t="s">
        <v>33</v>
      </c>
      <c r="B12" s="55" t="s">
        <v>34</v>
      </c>
      <c r="C12" s="56" t="s">
        <v>438</v>
      </c>
      <c r="D12" s="54" t="s">
        <v>61</v>
      </c>
      <c r="E12" s="54" t="s">
        <v>82</v>
      </c>
      <c r="F12" s="54" t="s">
        <v>63</v>
      </c>
      <c r="G12" s="54" t="s">
        <v>83</v>
      </c>
      <c r="H12" s="54" t="s">
        <v>153</v>
      </c>
      <c r="I12" s="54" t="s">
        <v>439</v>
      </c>
      <c r="J12" s="54" t="s">
        <v>42</v>
      </c>
      <c r="K12" s="54"/>
      <c r="L12" s="54"/>
      <c r="M12" s="54" t="s">
        <v>37</v>
      </c>
      <c r="N12" s="54" t="s">
        <v>76</v>
      </c>
      <c r="O12" s="54" t="s">
        <v>39</v>
      </c>
      <c r="P12" s="55" t="s">
        <v>487</v>
      </c>
      <c r="Q12" s="57">
        <v>26349155</v>
      </c>
      <c r="R12" s="57">
        <v>26349155</v>
      </c>
      <c r="S12" s="57">
        <v>26349155</v>
      </c>
    </row>
    <row r="13" spans="1:19" ht="15" customHeight="1" x14ac:dyDescent="0.25">
      <c r="A13" s="54" t="s">
        <v>33</v>
      </c>
      <c r="B13" s="55" t="s">
        <v>34</v>
      </c>
      <c r="C13" s="56" t="s">
        <v>445</v>
      </c>
      <c r="D13" s="54" t="s">
        <v>61</v>
      </c>
      <c r="E13" s="54" t="s">
        <v>82</v>
      </c>
      <c r="F13" s="54" t="s">
        <v>63</v>
      </c>
      <c r="G13" s="54" t="s">
        <v>83</v>
      </c>
      <c r="H13" s="54" t="s">
        <v>153</v>
      </c>
      <c r="I13" s="54" t="s">
        <v>446</v>
      </c>
      <c r="J13" s="54" t="s">
        <v>42</v>
      </c>
      <c r="K13" s="54"/>
      <c r="L13" s="54"/>
      <c r="M13" s="54" t="s">
        <v>37</v>
      </c>
      <c r="N13" s="54" t="s">
        <v>76</v>
      </c>
      <c r="O13" s="54" t="s">
        <v>39</v>
      </c>
      <c r="P13" s="55" t="s">
        <v>498</v>
      </c>
      <c r="Q13" s="57">
        <v>26983366</v>
      </c>
      <c r="R13" s="57">
        <v>26983366</v>
      </c>
      <c r="S13" s="57">
        <v>26983366</v>
      </c>
    </row>
    <row r="14" spans="1:19" ht="15" customHeight="1" x14ac:dyDescent="0.25">
      <c r="A14" s="54" t="s">
        <v>33</v>
      </c>
      <c r="B14" s="55" t="s">
        <v>34</v>
      </c>
      <c r="C14" s="56" t="s">
        <v>200</v>
      </c>
      <c r="D14" s="54" t="s">
        <v>61</v>
      </c>
      <c r="E14" s="54" t="s">
        <v>74</v>
      </c>
      <c r="F14" s="54" t="s">
        <v>63</v>
      </c>
      <c r="G14" s="54" t="s">
        <v>71</v>
      </c>
      <c r="H14" s="54" t="s">
        <v>153</v>
      </c>
      <c r="I14" s="54" t="s">
        <v>158</v>
      </c>
      <c r="J14" s="54" t="s">
        <v>42</v>
      </c>
      <c r="K14" s="54"/>
      <c r="L14" s="54"/>
      <c r="M14" s="54" t="s">
        <v>37</v>
      </c>
      <c r="N14" s="54" t="s">
        <v>499</v>
      </c>
      <c r="O14" s="54" t="s">
        <v>39</v>
      </c>
      <c r="P14" s="55" t="s">
        <v>159</v>
      </c>
      <c r="Q14" s="57">
        <v>26985304</v>
      </c>
      <c r="R14" s="57">
        <v>26985304</v>
      </c>
      <c r="S14" s="57">
        <v>26985304</v>
      </c>
    </row>
    <row r="15" spans="1:19" ht="15" customHeight="1" x14ac:dyDescent="0.25">
      <c r="A15" s="54" t="s">
        <v>33</v>
      </c>
      <c r="B15" s="55" t="s">
        <v>34</v>
      </c>
      <c r="C15" s="56" t="s">
        <v>462</v>
      </c>
      <c r="D15" s="54" t="s">
        <v>61</v>
      </c>
      <c r="E15" s="54" t="s">
        <v>82</v>
      </c>
      <c r="F15" s="54" t="s">
        <v>63</v>
      </c>
      <c r="G15" s="54" t="s">
        <v>67</v>
      </c>
      <c r="H15" s="54" t="s">
        <v>153</v>
      </c>
      <c r="I15" s="54" t="s">
        <v>457</v>
      </c>
      <c r="J15" s="54" t="s">
        <v>42</v>
      </c>
      <c r="K15" s="54"/>
      <c r="L15" s="54"/>
      <c r="M15" s="54" t="s">
        <v>37</v>
      </c>
      <c r="N15" s="54" t="s">
        <v>76</v>
      </c>
      <c r="O15" s="54" t="s">
        <v>39</v>
      </c>
      <c r="P15" s="55" t="s">
        <v>500</v>
      </c>
      <c r="Q15" s="57">
        <v>33136287.800000001</v>
      </c>
      <c r="R15" s="57">
        <v>33136287.800000001</v>
      </c>
      <c r="S15" s="57">
        <v>33136287.800000001</v>
      </c>
    </row>
    <row r="16" spans="1:19" ht="15" customHeight="1" x14ac:dyDescent="0.25">
      <c r="A16" s="54" t="s">
        <v>33</v>
      </c>
      <c r="B16" s="55" t="s">
        <v>34</v>
      </c>
      <c r="C16" s="56" t="s">
        <v>379</v>
      </c>
      <c r="D16" s="54" t="s">
        <v>61</v>
      </c>
      <c r="E16" s="54" t="s">
        <v>62</v>
      </c>
      <c r="F16" s="54" t="s">
        <v>63</v>
      </c>
      <c r="G16" s="54" t="s">
        <v>64</v>
      </c>
      <c r="H16" s="54" t="s">
        <v>153</v>
      </c>
      <c r="I16" s="54" t="s">
        <v>380</v>
      </c>
      <c r="J16" s="54" t="s">
        <v>42</v>
      </c>
      <c r="K16" s="54"/>
      <c r="L16" s="54"/>
      <c r="M16" s="54" t="s">
        <v>37</v>
      </c>
      <c r="N16" s="54" t="s">
        <v>76</v>
      </c>
      <c r="O16" s="54" t="s">
        <v>39</v>
      </c>
      <c r="P16" s="55" t="s">
        <v>501</v>
      </c>
      <c r="Q16" s="57">
        <v>41657575</v>
      </c>
      <c r="R16" s="57">
        <v>41657575</v>
      </c>
      <c r="S16" s="57">
        <v>41657575</v>
      </c>
    </row>
    <row r="17" spans="1:19" ht="15" customHeight="1" x14ac:dyDescent="0.25">
      <c r="A17" s="54" t="s">
        <v>33</v>
      </c>
      <c r="B17" s="55" t="s">
        <v>34</v>
      </c>
      <c r="C17" s="56" t="s">
        <v>435</v>
      </c>
      <c r="D17" s="54" t="s">
        <v>61</v>
      </c>
      <c r="E17" s="54" t="s">
        <v>78</v>
      </c>
      <c r="F17" s="54" t="s">
        <v>63</v>
      </c>
      <c r="G17" s="54" t="s">
        <v>79</v>
      </c>
      <c r="H17" s="54" t="s">
        <v>153</v>
      </c>
      <c r="I17" s="54" t="s">
        <v>436</v>
      </c>
      <c r="J17" s="54" t="s">
        <v>42</v>
      </c>
      <c r="K17" s="54"/>
      <c r="L17" s="54"/>
      <c r="M17" s="54" t="s">
        <v>48</v>
      </c>
      <c r="N17" s="54" t="s">
        <v>49</v>
      </c>
      <c r="O17" s="54" t="s">
        <v>39</v>
      </c>
      <c r="P17" s="55" t="s">
        <v>502</v>
      </c>
      <c r="Q17" s="57">
        <v>50000000</v>
      </c>
      <c r="R17" s="57">
        <v>50000000</v>
      </c>
      <c r="S17" s="57">
        <v>50000000</v>
      </c>
    </row>
    <row r="18" spans="1:19" ht="15" customHeight="1" x14ac:dyDescent="0.25">
      <c r="A18" s="54" t="s">
        <v>33</v>
      </c>
      <c r="B18" s="55" t="s">
        <v>34</v>
      </c>
      <c r="C18" s="56" t="s">
        <v>376</v>
      </c>
      <c r="D18" s="54" t="s">
        <v>61</v>
      </c>
      <c r="E18" s="54" t="s">
        <v>62</v>
      </c>
      <c r="F18" s="54" t="s">
        <v>63</v>
      </c>
      <c r="G18" s="54" t="s">
        <v>64</v>
      </c>
      <c r="H18" s="54" t="s">
        <v>153</v>
      </c>
      <c r="I18" s="54" t="s">
        <v>377</v>
      </c>
      <c r="J18" s="54" t="s">
        <v>42</v>
      </c>
      <c r="K18" s="54"/>
      <c r="L18" s="54"/>
      <c r="M18" s="54" t="s">
        <v>48</v>
      </c>
      <c r="N18" s="54" t="s">
        <v>49</v>
      </c>
      <c r="O18" s="54" t="s">
        <v>39</v>
      </c>
      <c r="P18" s="55" t="s">
        <v>503</v>
      </c>
      <c r="Q18" s="57">
        <v>50539666</v>
      </c>
      <c r="R18" s="57">
        <v>50539666</v>
      </c>
      <c r="S18" s="57">
        <v>50539666</v>
      </c>
    </row>
    <row r="19" spans="1:19" ht="15" customHeight="1" x14ac:dyDescent="0.25">
      <c r="A19" s="54" t="s">
        <v>33</v>
      </c>
      <c r="B19" s="55" t="s">
        <v>34</v>
      </c>
      <c r="C19" s="56" t="s">
        <v>373</v>
      </c>
      <c r="D19" s="54" t="s">
        <v>61</v>
      </c>
      <c r="E19" s="54" t="s">
        <v>62</v>
      </c>
      <c r="F19" s="54" t="s">
        <v>63</v>
      </c>
      <c r="G19" s="54" t="s">
        <v>64</v>
      </c>
      <c r="H19" s="54" t="s">
        <v>153</v>
      </c>
      <c r="I19" s="54" t="s">
        <v>374</v>
      </c>
      <c r="J19" s="54" t="s">
        <v>42</v>
      </c>
      <c r="K19" s="54"/>
      <c r="L19" s="54"/>
      <c r="M19" s="54" t="s">
        <v>37</v>
      </c>
      <c r="N19" s="54" t="s">
        <v>76</v>
      </c>
      <c r="O19" s="54" t="s">
        <v>39</v>
      </c>
      <c r="P19" s="55" t="s">
        <v>504</v>
      </c>
      <c r="Q19" s="57">
        <v>55460914</v>
      </c>
      <c r="R19" s="57">
        <v>55460914</v>
      </c>
      <c r="S19" s="57">
        <v>55460914</v>
      </c>
    </row>
    <row r="20" spans="1:19" ht="15" customHeight="1" x14ac:dyDescent="0.25">
      <c r="A20" s="54" t="s">
        <v>33</v>
      </c>
      <c r="B20" s="55" t="s">
        <v>34</v>
      </c>
      <c r="C20" s="56" t="s">
        <v>201</v>
      </c>
      <c r="D20" s="54" t="s">
        <v>61</v>
      </c>
      <c r="E20" s="54" t="s">
        <v>82</v>
      </c>
      <c r="F20" s="54" t="s">
        <v>63</v>
      </c>
      <c r="G20" s="54" t="s">
        <v>83</v>
      </c>
      <c r="H20" s="54" t="s">
        <v>153</v>
      </c>
      <c r="I20" s="54" t="s">
        <v>160</v>
      </c>
      <c r="J20" s="54" t="s">
        <v>42</v>
      </c>
      <c r="K20" s="54"/>
      <c r="L20" s="54"/>
      <c r="M20" s="54" t="s">
        <v>37</v>
      </c>
      <c r="N20" s="54" t="s">
        <v>76</v>
      </c>
      <c r="O20" s="54" t="s">
        <v>39</v>
      </c>
      <c r="P20" s="55" t="s">
        <v>161</v>
      </c>
      <c r="Q20" s="57">
        <v>66201275</v>
      </c>
      <c r="R20" s="57">
        <v>66201275</v>
      </c>
      <c r="S20" s="57">
        <v>66201275</v>
      </c>
    </row>
    <row r="21" spans="1:19" ht="15" customHeight="1" x14ac:dyDescent="0.25">
      <c r="A21" s="54" t="s">
        <v>33</v>
      </c>
      <c r="B21" s="55" t="s">
        <v>34</v>
      </c>
      <c r="C21" s="56" t="s">
        <v>505</v>
      </c>
      <c r="D21" s="54" t="s">
        <v>36</v>
      </c>
      <c r="E21" s="54" t="s">
        <v>42</v>
      </c>
      <c r="F21" s="54" t="s">
        <v>42</v>
      </c>
      <c r="G21" s="54" t="s">
        <v>42</v>
      </c>
      <c r="H21" s="54" t="s">
        <v>506</v>
      </c>
      <c r="I21" s="54"/>
      <c r="J21" s="54"/>
      <c r="K21" s="54"/>
      <c r="L21" s="54"/>
      <c r="M21" s="54" t="s">
        <v>37</v>
      </c>
      <c r="N21" s="54" t="s">
        <v>38</v>
      </c>
      <c r="O21" s="54" t="s">
        <v>39</v>
      </c>
      <c r="P21" s="55" t="s">
        <v>507</v>
      </c>
      <c r="Q21" s="57">
        <v>74670731</v>
      </c>
      <c r="R21" s="57">
        <v>72822731</v>
      </c>
      <c r="S21" s="57">
        <v>72300731</v>
      </c>
    </row>
    <row r="22" spans="1:19" ht="15" customHeight="1" x14ac:dyDescent="0.25">
      <c r="A22" s="54" t="s">
        <v>33</v>
      </c>
      <c r="B22" s="55" t="s">
        <v>34</v>
      </c>
      <c r="C22" s="56" t="s">
        <v>402</v>
      </c>
      <c r="D22" s="54" t="s">
        <v>61</v>
      </c>
      <c r="E22" s="54" t="s">
        <v>70</v>
      </c>
      <c r="F22" s="54" t="s">
        <v>63</v>
      </c>
      <c r="G22" s="54" t="s">
        <v>71</v>
      </c>
      <c r="H22" s="54" t="s">
        <v>153</v>
      </c>
      <c r="I22" s="54" t="s">
        <v>403</v>
      </c>
      <c r="J22" s="54" t="s">
        <v>42</v>
      </c>
      <c r="K22" s="54"/>
      <c r="L22" s="54"/>
      <c r="M22" s="54" t="s">
        <v>37</v>
      </c>
      <c r="N22" s="54" t="s">
        <v>76</v>
      </c>
      <c r="O22" s="54" t="s">
        <v>39</v>
      </c>
      <c r="P22" s="55" t="s">
        <v>508</v>
      </c>
      <c r="Q22" s="57">
        <v>85978028</v>
      </c>
      <c r="R22" s="57">
        <v>84036884</v>
      </c>
      <c r="S22" s="57">
        <v>84036884</v>
      </c>
    </row>
    <row r="23" spans="1:19" ht="15" customHeight="1" x14ac:dyDescent="0.25">
      <c r="A23" s="54" t="s">
        <v>33</v>
      </c>
      <c r="B23" s="55" t="s">
        <v>34</v>
      </c>
      <c r="C23" s="56" t="s">
        <v>386</v>
      </c>
      <c r="D23" s="54" t="s">
        <v>61</v>
      </c>
      <c r="E23" s="54" t="s">
        <v>62</v>
      </c>
      <c r="F23" s="54" t="s">
        <v>63</v>
      </c>
      <c r="G23" s="54" t="s">
        <v>64</v>
      </c>
      <c r="H23" s="54" t="s">
        <v>153</v>
      </c>
      <c r="I23" s="54" t="s">
        <v>387</v>
      </c>
      <c r="J23" s="54" t="s">
        <v>42</v>
      </c>
      <c r="K23" s="54"/>
      <c r="L23" s="54"/>
      <c r="M23" s="54" t="s">
        <v>48</v>
      </c>
      <c r="N23" s="54" t="s">
        <v>49</v>
      </c>
      <c r="O23" s="54" t="s">
        <v>39</v>
      </c>
      <c r="P23" s="55" t="s">
        <v>509</v>
      </c>
      <c r="Q23" s="57">
        <v>119363149</v>
      </c>
      <c r="R23" s="57">
        <v>119363149</v>
      </c>
      <c r="S23" s="57">
        <v>119363149</v>
      </c>
    </row>
    <row r="24" spans="1:19" ht="15" customHeight="1" x14ac:dyDescent="0.25">
      <c r="A24" s="54" t="s">
        <v>33</v>
      </c>
      <c r="B24" s="55" t="s">
        <v>34</v>
      </c>
      <c r="C24" s="56" t="s">
        <v>383</v>
      </c>
      <c r="D24" s="54" t="s">
        <v>61</v>
      </c>
      <c r="E24" s="54" t="s">
        <v>62</v>
      </c>
      <c r="F24" s="54" t="s">
        <v>63</v>
      </c>
      <c r="G24" s="54" t="s">
        <v>64</v>
      </c>
      <c r="H24" s="54" t="s">
        <v>153</v>
      </c>
      <c r="I24" s="54" t="s">
        <v>384</v>
      </c>
      <c r="J24" s="54" t="s">
        <v>42</v>
      </c>
      <c r="K24" s="54"/>
      <c r="L24" s="54"/>
      <c r="M24" s="54" t="s">
        <v>48</v>
      </c>
      <c r="N24" s="54" t="s">
        <v>49</v>
      </c>
      <c r="O24" s="54" t="s">
        <v>39</v>
      </c>
      <c r="P24" s="55" t="s">
        <v>510</v>
      </c>
      <c r="Q24" s="57">
        <v>137322204</v>
      </c>
      <c r="R24" s="57">
        <v>137322204</v>
      </c>
      <c r="S24" s="57">
        <v>137322204</v>
      </c>
    </row>
    <row r="25" spans="1:19" ht="15" customHeight="1" x14ac:dyDescent="0.25">
      <c r="A25" s="54" t="s">
        <v>33</v>
      </c>
      <c r="B25" s="55" t="s">
        <v>34</v>
      </c>
      <c r="C25" s="56" t="s">
        <v>389</v>
      </c>
      <c r="D25" s="54" t="s">
        <v>61</v>
      </c>
      <c r="E25" s="54" t="s">
        <v>62</v>
      </c>
      <c r="F25" s="54" t="s">
        <v>63</v>
      </c>
      <c r="G25" s="54" t="s">
        <v>64</v>
      </c>
      <c r="H25" s="54" t="s">
        <v>153</v>
      </c>
      <c r="I25" s="54" t="s">
        <v>390</v>
      </c>
      <c r="J25" s="54" t="s">
        <v>42</v>
      </c>
      <c r="K25" s="54"/>
      <c r="L25" s="54"/>
      <c r="M25" s="54" t="s">
        <v>37</v>
      </c>
      <c r="N25" s="54" t="s">
        <v>76</v>
      </c>
      <c r="O25" s="54" t="s">
        <v>39</v>
      </c>
      <c r="P25" s="55" t="s">
        <v>511</v>
      </c>
      <c r="Q25" s="57">
        <v>158543055</v>
      </c>
      <c r="R25" s="57">
        <v>158543055</v>
      </c>
      <c r="S25" s="57">
        <v>158543055</v>
      </c>
    </row>
    <row r="26" spans="1:19" ht="15" customHeight="1" x14ac:dyDescent="0.25">
      <c r="A26" s="54" t="s">
        <v>33</v>
      </c>
      <c r="B26" s="55" t="s">
        <v>34</v>
      </c>
      <c r="C26" s="56" t="s">
        <v>202</v>
      </c>
      <c r="D26" s="54" t="s">
        <v>61</v>
      </c>
      <c r="E26" s="54" t="s">
        <v>82</v>
      </c>
      <c r="F26" s="54" t="s">
        <v>63</v>
      </c>
      <c r="G26" s="54" t="s">
        <v>86</v>
      </c>
      <c r="H26" s="54" t="s">
        <v>153</v>
      </c>
      <c r="I26" s="54" t="s">
        <v>162</v>
      </c>
      <c r="J26" s="54" t="s">
        <v>42</v>
      </c>
      <c r="K26" s="54"/>
      <c r="L26" s="54"/>
      <c r="M26" s="54" t="s">
        <v>48</v>
      </c>
      <c r="N26" s="54" t="s">
        <v>49</v>
      </c>
      <c r="O26" s="54" t="s">
        <v>39</v>
      </c>
      <c r="P26" s="55" t="s">
        <v>163</v>
      </c>
      <c r="Q26" s="57">
        <v>183568328</v>
      </c>
      <c r="R26" s="57">
        <v>118206118</v>
      </c>
      <c r="S26" s="57">
        <v>118206118</v>
      </c>
    </row>
    <row r="27" spans="1:19" ht="15" customHeight="1" x14ac:dyDescent="0.25">
      <c r="A27" s="54" t="s">
        <v>33</v>
      </c>
      <c r="B27" s="55" t="s">
        <v>34</v>
      </c>
      <c r="C27" s="56" t="s">
        <v>199</v>
      </c>
      <c r="D27" s="54" t="s">
        <v>61</v>
      </c>
      <c r="E27" s="54" t="s">
        <v>74</v>
      </c>
      <c r="F27" s="54" t="s">
        <v>63</v>
      </c>
      <c r="G27" s="54" t="s">
        <v>71</v>
      </c>
      <c r="H27" s="54" t="s">
        <v>153</v>
      </c>
      <c r="I27" s="54" t="s">
        <v>156</v>
      </c>
      <c r="J27" s="54" t="s">
        <v>42</v>
      </c>
      <c r="K27" s="54"/>
      <c r="L27" s="54"/>
      <c r="M27" s="54" t="s">
        <v>37</v>
      </c>
      <c r="N27" s="54" t="s">
        <v>76</v>
      </c>
      <c r="O27" s="54" t="s">
        <v>39</v>
      </c>
      <c r="P27" s="55" t="s">
        <v>157</v>
      </c>
      <c r="Q27" s="57">
        <v>186503539</v>
      </c>
      <c r="R27" s="57">
        <v>182219988</v>
      </c>
      <c r="S27" s="57">
        <v>182219988</v>
      </c>
    </row>
    <row r="28" spans="1:19" ht="15" customHeight="1" x14ac:dyDescent="0.25">
      <c r="A28" s="54" t="s">
        <v>33</v>
      </c>
      <c r="B28" s="55" t="s">
        <v>34</v>
      </c>
      <c r="C28" s="56" t="s">
        <v>201</v>
      </c>
      <c r="D28" s="54" t="s">
        <v>61</v>
      </c>
      <c r="E28" s="54" t="s">
        <v>82</v>
      </c>
      <c r="F28" s="54" t="s">
        <v>63</v>
      </c>
      <c r="G28" s="54" t="s">
        <v>83</v>
      </c>
      <c r="H28" s="54" t="s">
        <v>153</v>
      </c>
      <c r="I28" s="54" t="s">
        <v>160</v>
      </c>
      <c r="J28" s="54" t="s">
        <v>42</v>
      </c>
      <c r="K28" s="54"/>
      <c r="L28" s="54"/>
      <c r="M28" s="54" t="s">
        <v>48</v>
      </c>
      <c r="N28" s="54" t="s">
        <v>49</v>
      </c>
      <c r="O28" s="54" t="s">
        <v>39</v>
      </c>
      <c r="P28" s="55" t="s">
        <v>161</v>
      </c>
      <c r="Q28" s="57">
        <v>198121789</v>
      </c>
      <c r="R28" s="57">
        <v>198121789</v>
      </c>
      <c r="S28" s="57">
        <v>198121789</v>
      </c>
    </row>
    <row r="29" spans="1:19" ht="15" customHeight="1" x14ac:dyDescent="0.25">
      <c r="A29" s="54" t="s">
        <v>33</v>
      </c>
      <c r="B29" s="55" t="s">
        <v>34</v>
      </c>
      <c r="C29" s="56" t="s">
        <v>398</v>
      </c>
      <c r="D29" s="54" t="s">
        <v>61</v>
      </c>
      <c r="E29" s="54" t="s">
        <v>70</v>
      </c>
      <c r="F29" s="54" t="s">
        <v>63</v>
      </c>
      <c r="G29" s="54" t="s">
        <v>71</v>
      </c>
      <c r="H29" s="54" t="s">
        <v>153</v>
      </c>
      <c r="I29" s="54" t="s">
        <v>399</v>
      </c>
      <c r="J29" s="54" t="s">
        <v>42</v>
      </c>
      <c r="K29" s="54"/>
      <c r="L29" s="54"/>
      <c r="M29" s="54" t="s">
        <v>37</v>
      </c>
      <c r="N29" s="54" t="s">
        <v>76</v>
      </c>
      <c r="O29" s="54" t="s">
        <v>39</v>
      </c>
      <c r="P29" s="55" t="s">
        <v>512</v>
      </c>
      <c r="Q29" s="57">
        <v>220466472</v>
      </c>
      <c r="R29" s="57">
        <v>147124623</v>
      </c>
      <c r="S29" s="57">
        <v>147124623</v>
      </c>
    </row>
    <row r="30" spans="1:19" ht="15" customHeight="1" x14ac:dyDescent="0.25">
      <c r="A30" s="54" t="s">
        <v>33</v>
      </c>
      <c r="B30" s="55" t="s">
        <v>34</v>
      </c>
      <c r="C30" s="56" t="s">
        <v>398</v>
      </c>
      <c r="D30" s="54" t="s">
        <v>61</v>
      </c>
      <c r="E30" s="54" t="s">
        <v>70</v>
      </c>
      <c r="F30" s="54" t="s">
        <v>63</v>
      </c>
      <c r="G30" s="54" t="s">
        <v>71</v>
      </c>
      <c r="H30" s="54" t="s">
        <v>153</v>
      </c>
      <c r="I30" s="54" t="s">
        <v>399</v>
      </c>
      <c r="J30" s="54" t="s">
        <v>42</v>
      </c>
      <c r="K30" s="54"/>
      <c r="L30" s="54"/>
      <c r="M30" s="54" t="s">
        <v>48</v>
      </c>
      <c r="N30" s="54" t="s">
        <v>49</v>
      </c>
      <c r="O30" s="54" t="s">
        <v>39</v>
      </c>
      <c r="P30" s="55" t="s">
        <v>512</v>
      </c>
      <c r="Q30" s="57">
        <v>224911367</v>
      </c>
      <c r="R30" s="57">
        <v>41368470</v>
      </c>
      <c r="S30" s="57">
        <v>41368470</v>
      </c>
    </row>
    <row r="31" spans="1:19" ht="15" customHeight="1" x14ac:dyDescent="0.25">
      <c r="A31" s="54" t="s">
        <v>33</v>
      </c>
      <c r="B31" s="55" t="s">
        <v>34</v>
      </c>
      <c r="C31" s="56" t="s">
        <v>369</v>
      </c>
      <c r="D31" s="54" t="s">
        <v>61</v>
      </c>
      <c r="E31" s="54" t="s">
        <v>62</v>
      </c>
      <c r="F31" s="54" t="s">
        <v>63</v>
      </c>
      <c r="G31" s="54" t="s">
        <v>64</v>
      </c>
      <c r="H31" s="54" t="s">
        <v>153</v>
      </c>
      <c r="I31" s="54" t="s">
        <v>370</v>
      </c>
      <c r="J31" s="54" t="s">
        <v>42</v>
      </c>
      <c r="K31" s="54"/>
      <c r="L31" s="54"/>
      <c r="M31" s="54" t="s">
        <v>37</v>
      </c>
      <c r="N31" s="54" t="s">
        <v>76</v>
      </c>
      <c r="O31" s="54" t="s">
        <v>39</v>
      </c>
      <c r="P31" s="55" t="s">
        <v>513</v>
      </c>
      <c r="Q31" s="57">
        <v>244916571</v>
      </c>
      <c r="R31" s="57">
        <v>244916571</v>
      </c>
      <c r="S31" s="57">
        <v>244916571</v>
      </c>
    </row>
    <row r="32" spans="1:19" ht="15" customHeight="1" x14ac:dyDescent="0.25">
      <c r="A32" s="54" t="s">
        <v>33</v>
      </c>
      <c r="B32" s="55" t="s">
        <v>34</v>
      </c>
      <c r="C32" s="56" t="s">
        <v>441</v>
      </c>
      <c r="D32" s="54" t="s">
        <v>61</v>
      </c>
      <c r="E32" s="54" t="s">
        <v>82</v>
      </c>
      <c r="F32" s="54" t="s">
        <v>63</v>
      </c>
      <c r="G32" s="54" t="s">
        <v>83</v>
      </c>
      <c r="H32" s="54" t="s">
        <v>153</v>
      </c>
      <c r="I32" s="54" t="s">
        <v>442</v>
      </c>
      <c r="J32" s="54" t="s">
        <v>42</v>
      </c>
      <c r="K32" s="54"/>
      <c r="L32" s="54"/>
      <c r="M32" s="54" t="s">
        <v>37</v>
      </c>
      <c r="N32" s="54" t="s">
        <v>76</v>
      </c>
      <c r="O32" s="54" t="s">
        <v>39</v>
      </c>
      <c r="P32" s="55" t="s">
        <v>514</v>
      </c>
      <c r="Q32" s="57">
        <v>252885006.53</v>
      </c>
      <c r="R32" s="57">
        <v>252885006.53</v>
      </c>
      <c r="S32" s="57">
        <v>252885006.53</v>
      </c>
    </row>
    <row r="33" spans="1:19" ht="15" customHeight="1" x14ac:dyDescent="0.25">
      <c r="A33" s="54" t="s">
        <v>33</v>
      </c>
      <c r="B33" s="55" t="s">
        <v>34</v>
      </c>
      <c r="C33" s="56" t="s">
        <v>453</v>
      </c>
      <c r="D33" s="54" t="s">
        <v>61</v>
      </c>
      <c r="E33" s="54" t="s">
        <v>82</v>
      </c>
      <c r="F33" s="54" t="s">
        <v>63</v>
      </c>
      <c r="G33" s="54" t="s">
        <v>64</v>
      </c>
      <c r="H33" s="54" t="s">
        <v>153</v>
      </c>
      <c r="I33" s="54" t="s">
        <v>454</v>
      </c>
      <c r="J33" s="54" t="s">
        <v>42</v>
      </c>
      <c r="K33" s="54"/>
      <c r="L33" s="54"/>
      <c r="M33" s="54" t="s">
        <v>37</v>
      </c>
      <c r="N33" s="54" t="s">
        <v>76</v>
      </c>
      <c r="O33" s="54" t="s">
        <v>39</v>
      </c>
      <c r="P33" s="55" t="s">
        <v>515</v>
      </c>
      <c r="Q33" s="57">
        <v>260978950</v>
      </c>
      <c r="R33" s="57">
        <v>260978950</v>
      </c>
      <c r="S33" s="57">
        <v>260978950</v>
      </c>
    </row>
    <row r="34" spans="1:19" ht="15" customHeight="1" x14ac:dyDescent="0.25">
      <c r="A34" s="54" t="s">
        <v>33</v>
      </c>
      <c r="B34" s="55" t="s">
        <v>34</v>
      </c>
      <c r="C34" s="56" t="s">
        <v>402</v>
      </c>
      <c r="D34" s="54" t="s">
        <v>61</v>
      </c>
      <c r="E34" s="54" t="s">
        <v>70</v>
      </c>
      <c r="F34" s="54" t="s">
        <v>63</v>
      </c>
      <c r="G34" s="54" t="s">
        <v>71</v>
      </c>
      <c r="H34" s="54" t="s">
        <v>153</v>
      </c>
      <c r="I34" s="54" t="s">
        <v>403</v>
      </c>
      <c r="J34" s="54" t="s">
        <v>42</v>
      </c>
      <c r="K34" s="54"/>
      <c r="L34" s="54"/>
      <c r="M34" s="54" t="s">
        <v>48</v>
      </c>
      <c r="N34" s="54" t="s">
        <v>49</v>
      </c>
      <c r="O34" s="54" t="s">
        <v>39</v>
      </c>
      <c r="P34" s="55" t="s">
        <v>508</v>
      </c>
      <c r="Q34" s="57">
        <v>287793103</v>
      </c>
      <c r="R34" s="57">
        <v>13462160</v>
      </c>
      <c r="S34" s="57">
        <v>13462160</v>
      </c>
    </row>
    <row r="35" spans="1:19" ht="15" customHeight="1" x14ac:dyDescent="0.25">
      <c r="A35" s="54" t="s">
        <v>33</v>
      </c>
      <c r="B35" s="55" t="s">
        <v>34</v>
      </c>
      <c r="C35" s="56" t="s">
        <v>376</v>
      </c>
      <c r="D35" s="54" t="s">
        <v>61</v>
      </c>
      <c r="E35" s="54" t="s">
        <v>62</v>
      </c>
      <c r="F35" s="54" t="s">
        <v>63</v>
      </c>
      <c r="G35" s="54" t="s">
        <v>64</v>
      </c>
      <c r="H35" s="54" t="s">
        <v>153</v>
      </c>
      <c r="I35" s="54" t="s">
        <v>377</v>
      </c>
      <c r="J35" s="54" t="s">
        <v>42</v>
      </c>
      <c r="K35" s="54"/>
      <c r="L35" s="54"/>
      <c r="M35" s="54" t="s">
        <v>37</v>
      </c>
      <c r="N35" s="54" t="s">
        <v>76</v>
      </c>
      <c r="O35" s="54" t="s">
        <v>39</v>
      </c>
      <c r="P35" s="55" t="s">
        <v>503</v>
      </c>
      <c r="Q35" s="57">
        <v>297543411</v>
      </c>
      <c r="R35" s="57">
        <v>297380287</v>
      </c>
      <c r="S35" s="57">
        <v>294933426</v>
      </c>
    </row>
    <row r="36" spans="1:19" ht="15" customHeight="1" x14ac:dyDescent="0.25">
      <c r="A36" s="54" t="s">
        <v>33</v>
      </c>
      <c r="B36" s="55" t="s">
        <v>34</v>
      </c>
      <c r="C36" s="56" t="s">
        <v>203</v>
      </c>
      <c r="D36" s="54" t="s">
        <v>61</v>
      </c>
      <c r="E36" s="54" t="s">
        <v>82</v>
      </c>
      <c r="F36" s="54" t="s">
        <v>63</v>
      </c>
      <c r="G36" s="54" t="s">
        <v>86</v>
      </c>
      <c r="H36" s="54" t="s">
        <v>153</v>
      </c>
      <c r="I36" s="54" t="s">
        <v>164</v>
      </c>
      <c r="J36" s="54" t="s">
        <v>42</v>
      </c>
      <c r="K36" s="54"/>
      <c r="L36" s="54"/>
      <c r="M36" s="54" t="s">
        <v>37</v>
      </c>
      <c r="N36" s="54" t="s">
        <v>76</v>
      </c>
      <c r="O36" s="54" t="s">
        <v>39</v>
      </c>
      <c r="P36" s="55" t="s">
        <v>165</v>
      </c>
      <c r="Q36" s="57">
        <v>337715483.44999999</v>
      </c>
      <c r="R36" s="57">
        <v>299267934.29000002</v>
      </c>
      <c r="S36" s="57">
        <v>299267934.29000002</v>
      </c>
    </row>
    <row r="37" spans="1:19" ht="15" customHeight="1" x14ac:dyDescent="0.25">
      <c r="A37" s="54" t="s">
        <v>33</v>
      </c>
      <c r="B37" s="55" t="s">
        <v>34</v>
      </c>
      <c r="C37" s="56" t="s">
        <v>490</v>
      </c>
      <c r="D37" s="54" t="s">
        <v>36</v>
      </c>
      <c r="E37" s="54" t="s">
        <v>42</v>
      </c>
      <c r="F37" s="54" t="s">
        <v>42</v>
      </c>
      <c r="G37" s="54" t="s">
        <v>42</v>
      </c>
      <c r="H37" s="54" t="s">
        <v>491</v>
      </c>
      <c r="I37" s="54"/>
      <c r="J37" s="54"/>
      <c r="K37" s="54"/>
      <c r="L37" s="54"/>
      <c r="M37" s="54" t="s">
        <v>37</v>
      </c>
      <c r="N37" s="54" t="s">
        <v>38</v>
      </c>
      <c r="O37" s="54" t="s">
        <v>39</v>
      </c>
      <c r="P37" s="55" t="s">
        <v>492</v>
      </c>
      <c r="Q37" s="57">
        <v>374739875.86000001</v>
      </c>
      <c r="R37" s="57">
        <v>374739875.86000001</v>
      </c>
      <c r="S37" s="57">
        <v>374739875.86000001</v>
      </c>
    </row>
    <row r="38" spans="1:19" ht="15" customHeight="1" x14ac:dyDescent="0.25">
      <c r="A38" s="54" t="s">
        <v>33</v>
      </c>
      <c r="B38" s="55" t="s">
        <v>34</v>
      </c>
      <c r="C38" s="56" t="s">
        <v>383</v>
      </c>
      <c r="D38" s="54" t="s">
        <v>61</v>
      </c>
      <c r="E38" s="54" t="s">
        <v>62</v>
      </c>
      <c r="F38" s="54" t="s">
        <v>63</v>
      </c>
      <c r="G38" s="54" t="s">
        <v>64</v>
      </c>
      <c r="H38" s="54" t="s">
        <v>153</v>
      </c>
      <c r="I38" s="54" t="s">
        <v>384</v>
      </c>
      <c r="J38" s="54" t="s">
        <v>42</v>
      </c>
      <c r="K38" s="54"/>
      <c r="L38" s="54"/>
      <c r="M38" s="54" t="s">
        <v>37</v>
      </c>
      <c r="N38" s="54" t="s">
        <v>76</v>
      </c>
      <c r="O38" s="54" t="s">
        <v>39</v>
      </c>
      <c r="P38" s="55" t="s">
        <v>510</v>
      </c>
      <c r="Q38" s="57">
        <v>396832081</v>
      </c>
      <c r="R38" s="57">
        <v>396832081</v>
      </c>
      <c r="S38" s="57">
        <v>396832081</v>
      </c>
    </row>
    <row r="39" spans="1:19" ht="15" customHeight="1" x14ac:dyDescent="0.25">
      <c r="A39" s="54" t="s">
        <v>33</v>
      </c>
      <c r="B39" s="55" t="s">
        <v>34</v>
      </c>
      <c r="C39" s="56" t="s">
        <v>459</v>
      </c>
      <c r="D39" s="54" t="s">
        <v>61</v>
      </c>
      <c r="E39" s="54" t="s">
        <v>82</v>
      </c>
      <c r="F39" s="54" t="s">
        <v>63</v>
      </c>
      <c r="G39" s="54" t="s">
        <v>67</v>
      </c>
      <c r="H39" s="54" t="s">
        <v>153</v>
      </c>
      <c r="I39" s="54" t="s">
        <v>460</v>
      </c>
      <c r="J39" s="54" t="s">
        <v>42</v>
      </c>
      <c r="K39" s="54"/>
      <c r="L39" s="54"/>
      <c r="M39" s="54" t="s">
        <v>48</v>
      </c>
      <c r="N39" s="54" t="s">
        <v>49</v>
      </c>
      <c r="O39" s="54" t="s">
        <v>39</v>
      </c>
      <c r="P39" s="55" t="s">
        <v>494</v>
      </c>
      <c r="Q39" s="57">
        <v>425358691</v>
      </c>
      <c r="R39" s="57">
        <v>36386460</v>
      </c>
      <c r="S39" s="57">
        <v>36386460</v>
      </c>
    </row>
    <row r="40" spans="1:19" ht="15" customHeight="1" x14ac:dyDescent="0.25">
      <c r="A40" s="54" t="s">
        <v>33</v>
      </c>
      <c r="B40" s="55" t="s">
        <v>34</v>
      </c>
      <c r="C40" s="56" t="s">
        <v>386</v>
      </c>
      <c r="D40" s="54" t="s">
        <v>61</v>
      </c>
      <c r="E40" s="54" t="s">
        <v>62</v>
      </c>
      <c r="F40" s="54" t="s">
        <v>63</v>
      </c>
      <c r="G40" s="54" t="s">
        <v>64</v>
      </c>
      <c r="H40" s="54" t="s">
        <v>153</v>
      </c>
      <c r="I40" s="54" t="s">
        <v>387</v>
      </c>
      <c r="J40" s="54" t="s">
        <v>42</v>
      </c>
      <c r="K40" s="54"/>
      <c r="L40" s="54"/>
      <c r="M40" s="54" t="s">
        <v>37</v>
      </c>
      <c r="N40" s="54" t="s">
        <v>76</v>
      </c>
      <c r="O40" s="54" t="s">
        <v>39</v>
      </c>
      <c r="P40" s="55" t="s">
        <v>509</v>
      </c>
      <c r="Q40" s="57">
        <v>558305594</v>
      </c>
      <c r="R40" s="57">
        <v>558305594</v>
      </c>
      <c r="S40" s="57">
        <v>558305594</v>
      </c>
    </row>
    <row r="41" spans="1:19" ht="15" customHeight="1" x14ac:dyDescent="0.25">
      <c r="A41" s="54" t="s">
        <v>33</v>
      </c>
      <c r="B41" s="55" t="s">
        <v>34</v>
      </c>
      <c r="C41" s="56" t="s">
        <v>398</v>
      </c>
      <c r="D41" s="54" t="s">
        <v>61</v>
      </c>
      <c r="E41" s="54" t="s">
        <v>70</v>
      </c>
      <c r="F41" s="54" t="s">
        <v>63</v>
      </c>
      <c r="G41" s="54" t="s">
        <v>71</v>
      </c>
      <c r="H41" s="54" t="s">
        <v>153</v>
      </c>
      <c r="I41" s="54" t="s">
        <v>399</v>
      </c>
      <c r="J41" s="54" t="s">
        <v>42</v>
      </c>
      <c r="K41" s="54"/>
      <c r="L41" s="54"/>
      <c r="M41" s="54" t="s">
        <v>37</v>
      </c>
      <c r="N41" s="54" t="s">
        <v>76</v>
      </c>
      <c r="O41" s="54" t="s">
        <v>516</v>
      </c>
      <c r="P41" s="55" t="s">
        <v>512</v>
      </c>
      <c r="Q41" s="57">
        <v>581026887</v>
      </c>
      <c r="R41" s="57">
        <v>472014387</v>
      </c>
      <c r="S41" s="57">
        <v>472014387</v>
      </c>
    </row>
    <row r="42" spans="1:19" ht="15" customHeight="1" x14ac:dyDescent="0.25">
      <c r="A42" s="54" t="s">
        <v>33</v>
      </c>
      <c r="B42" s="55" t="s">
        <v>34</v>
      </c>
      <c r="C42" s="56" t="s">
        <v>394</v>
      </c>
      <c r="D42" s="54" t="s">
        <v>61</v>
      </c>
      <c r="E42" s="54" t="s">
        <v>62</v>
      </c>
      <c r="F42" s="54" t="s">
        <v>63</v>
      </c>
      <c r="G42" s="54" t="s">
        <v>67</v>
      </c>
      <c r="H42" s="54" t="s">
        <v>153</v>
      </c>
      <c r="I42" s="54" t="s">
        <v>395</v>
      </c>
      <c r="J42" s="54" t="s">
        <v>42</v>
      </c>
      <c r="K42" s="54"/>
      <c r="L42" s="54"/>
      <c r="M42" s="54" t="s">
        <v>48</v>
      </c>
      <c r="N42" s="54" t="s">
        <v>49</v>
      </c>
      <c r="O42" s="54" t="s">
        <v>39</v>
      </c>
      <c r="P42" s="55" t="s">
        <v>517</v>
      </c>
      <c r="Q42" s="57">
        <v>694637003</v>
      </c>
      <c r="R42" s="57">
        <v>691920796</v>
      </c>
      <c r="S42" s="57">
        <v>691920796</v>
      </c>
    </row>
    <row r="43" spans="1:19" ht="15" customHeight="1" x14ac:dyDescent="0.25">
      <c r="A43" s="54" t="s">
        <v>33</v>
      </c>
      <c r="B43" s="55" t="s">
        <v>34</v>
      </c>
      <c r="C43" s="56" t="s">
        <v>202</v>
      </c>
      <c r="D43" s="54" t="s">
        <v>61</v>
      </c>
      <c r="E43" s="54" t="s">
        <v>82</v>
      </c>
      <c r="F43" s="54" t="s">
        <v>63</v>
      </c>
      <c r="G43" s="54" t="s">
        <v>86</v>
      </c>
      <c r="H43" s="54" t="s">
        <v>153</v>
      </c>
      <c r="I43" s="54" t="s">
        <v>162</v>
      </c>
      <c r="J43" s="54" t="s">
        <v>42</v>
      </c>
      <c r="K43" s="54"/>
      <c r="L43" s="54"/>
      <c r="M43" s="54" t="s">
        <v>37</v>
      </c>
      <c r="N43" s="54" t="s">
        <v>76</v>
      </c>
      <c r="O43" s="54" t="s">
        <v>39</v>
      </c>
      <c r="P43" s="55" t="s">
        <v>163</v>
      </c>
      <c r="Q43" s="57">
        <v>731964465</v>
      </c>
      <c r="R43" s="57">
        <v>642182528</v>
      </c>
      <c r="S43" s="57">
        <v>637251628</v>
      </c>
    </row>
    <row r="44" spans="1:19" ht="15" customHeight="1" x14ac:dyDescent="0.25">
      <c r="A44" s="54" t="s">
        <v>33</v>
      </c>
      <c r="B44" s="55" t="s">
        <v>34</v>
      </c>
      <c r="C44" s="56" t="s">
        <v>397</v>
      </c>
      <c r="D44" s="54" t="s">
        <v>61</v>
      </c>
      <c r="E44" s="54" t="s">
        <v>62</v>
      </c>
      <c r="F44" s="54" t="s">
        <v>63</v>
      </c>
      <c r="G44" s="54" t="s">
        <v>67</v>
      </c>
      <c r="H44" s="54" t="s">
        <v>153</v>
      </c>
      <c r="I44" s="54" t="s">
        <v>387</v>
      </c>
      <c r="J44" s="54" t="s">
        <v>42</v>
      </c>
      <c r="K44" s="54"/>
      <c r="L44" s="54"/>
      <c r="M44" s="54" t="s">
        <v>37</v>
      </c>
      <c r="N44" s="54" t="s">
        <v>76</v>
      </c>
      <c r="O44" s="54" t="s">
        <v>39</v>
      </c>
      <c r="P44" s="55" t="s">
        <v>518</v>
      </c>
      <c r="Q44" s="57">
        <v>768097547</v>
      </c>
      <c r="R44" s="57">
        <v>768097547</v>
      </c>
      <c r="S44" s="57">
        <v>768097547</v>
      </c>
    </row>
    <row r="45" spans="1:19" ht="15" customHeight="1" x14ac:dyDescent="0.25">
      <c r="A45" s="54" t="s">
        <v>33</v>
      </c>
      <c r="B45" s="55" t="s">
        <v>34</v>
      </c>
      <c r="C45" s="56" t="s">
        <v>199</v>
      </c>
      <c r="D45" s="54" t="s">
        <v>61</v>
      </c>
      <c r="E45" s="54" t="s">
        <v>74</v>
      </c>
      <c r="F45" s="54" t="s">
        <v>63</v>
      </c>
      <c r="G45" s="54" t="s">
        <v>71</v>
      </c>
      <c r="H45" s="54" t="s">
        <v>153</v>
      </c>
      <c r="I45" s="54" t="s">
        <v>156</v>
      </c>
      <c r="J45" s="54" t="s">
        <v>42</v>
      </c>
      <c r="K45" s="54"/>
      <c r="L45" s="54"/>
      <c r="M45" s="54" t="s">
        <v>37</v>
      </c>
      <c r="N45" s="54" t="s">
        <v>499</v>
      </c>
      <c r="O45" s="54" t="s">
        <v>39</v>
      </c>
      <c r="P45" s="55" t="s">
        <v>157</v>
      </c>
      <c r="Q45" s="57">
        <v>838475575</v>
      </c>
      <c r="R45" s="57">
        <v>664448385.10000002</v>
      </c>
      <c r="S45" s="57">
        <v>659241085.10000002</v>
      </c>
    </row>
    <row r="46" spans="1:19" ht="15" customHeight="1" x14ac:dyDescent="0.25">
      <c r="A46" s="54" t="s">
        <v>33</v>
      </c>
      <c r="B46" s="55" t="s">
        <v>34</v>
      </c>
      <c r="C46" s="56" t="s">
        <v>394</v>
      </c>
      <c r="D46" s="54" t="s">
        <v>61</v>
      </c>
      <c r="E46" s="54" t="s">
        <v>62</v>
      </c>
      <c r="F46" s="54" t="s">
        <v>63</v>
      </c>
      <c r="G46" s="54" t="s">
        <v>67</v>
      </c>
      <c r="H46" s="54" t="s">
        <v>153</v>
      </c>
      <c r="I46" s="54" t="s">
        <v>395</v>
      </c>
      <c r="J46" s="54" t="s">
        <v>42</v>
      </c>
      <c r="K46" s="54"/>
      <c r="L46" s="54"/>
      <c r="M46" s="54" t="s">
        <v>37</v>
      </c>
      <c r="N46" s="54" t="s">
        <v>76</v>
      </c>
      <c r="O46" s="54" t="s">
        <v>39</v>
      </c>
      <c r="P46" s="55" t="s">
        <v>517</v>
      </c>
      <c r="Q46" s="57">
        <v>1189678042</v>
      </c>
      <c r="R46" s="57">
        <v>1189678042</v>
      </c>
      <c r="S46" s="57">
        <v>1189678042</v>
      </c>
    </row>
    <row r="47" spans="1:19" ht="15" customHeight="1" x14ac:dyDescent="0.25">
      <c r="A47" s="54" t="s">
        <v>33</v>
      </c>
      <c r="B47" s="55" t="s">
        <v>34</v>
      </c>
      <c r="C47" s="56" t="s">
        <v>198</v>
      </c>
      <c r="D47" s="54" t="s">
        <v>61</v>
      </c>
      <c r="E47" s="54" t="s">
        <v>62</v>
      </c>
      <c r="F47" s="54" t="s">
        <v>63</v>
      </c>
      <c r="G47" s="54" t="s">
        <v>67</v>
      </c>
      <c r="H47" s="54" t="s">
        <v>153</v>
      </c>
      <c r="I47" s="54" t="s">
        <v>154</v>
      </c>
      <c r="J47" s="54" t="s">
        <v>42</v>
      </c>
      <c r="K47" s="54"/>
      <c r="L47" s="54"/>
      <c r="M47" s="54" t="s">
        <v>48</v>
      </c>
      <c r="N47" s="54" t="s">
        <v>49</v>
      </c>
      <c r="O47" s="54" t="s">
        <v>39</v>
      </c>
      <c r="P47" s="55" t="s">
        <v>155</v>
      </c>
      <c r="Q47" s="57">
        <v>1391395909</v>
      </c>
      <c r="R47" s="57">
        <v>757546182</v>
      </c>
      <c r="S47" s="57">
        <v>757546182</v>
      </c>
    </row>
    <row r="48" spans="1:19" ht="15" customHeight="1" x14ac:dyDescent="0.25">
      <c r="A48" s="54" t="s">
        <v>33</v>
      </c>
      <c r="B48" s="55" t="s">
        <v>34</v>
      </c>
      <c r="C48" s="56" t="s">
        <v>198</v>
      </c>
      <c r="D48" s="54" t="s">
        <v>61</v>
      </c>
      <c r="E48" s="54" t="s">
        <v>62</v>
      </c>
      <c r="F48" s="54" t="s">
        <v>63</v>
      </c>
      <c r="G48" s="54" t="s">
        <v>67</v>
      </c>
      <c r="H48" s="54" t="s">
        <v>153</v>
      </c>
      <c r="I48" s="54" t="s">
        <v>154</v>
      </c>
      <c r="J48" s="54" t="s">
        <v>42</v>
      </c>
      <c r="K48" s="54"/>
      <c r="L48" s="54"/>
      <c r="M48" s="54" t="s">
        <v>37</v>
      </c>
      <c r="N48" s="54" t="s">
        <v>76</v>
      </c>
      <c r="O48" s="54" t="s">
        <v>39</v>
      </c>
      <c r="P48" s="55" t="s">
        <v>155</v>
      </c>
      <c r="Q48" s="57">
        <v>1641445994</v>
      </c>
      <c r="R48" s="57">
        <v>1573604965</v>
      </c>
      <c r="S48" s="57">
        <v>1573604965</v>
      </c>
    </row>
    <row r="49" spans="1:19" ht="15" customHeight="1" x14ac:dyDescent="0.25">
      <c r="A49" s="54" t="s">
        <v>33</v>
      </c>
      <c r="B49" s="55" t="s">
        <v>34</v>
      </c>
      <c r="C49" s="56" t="s">
        <v>199</v>
      </c>
      <c r="D49" s="54" t="s">
        <v>61</v>
      </c>
      <c r="E49" s="54" t="s">
        <v>74</v>
      </c>
      <c r="F49" s="54" t="s">
        <v>63</v>
      </c>
      <c r="G49" s="54" t="s">
        <v>71</v>
      </c>
      <c r="H49" s="54" t="s">
        <v>153</v>
      </c>
      <c r="I49" s="54" t="s">
        <v>156</v>
      </c>
      <c r="J49" s="54" t="s">
        <v>42</v>
      </c>
      <c r="K49" s="54"/>
      <c r="L49" s="54"/>
      <c r="M49" s="54" t="s">
        <v>48</v>
      </c>
      <c r="N49" s="54" t="s">
        <v>49</v>
      </c>
      <c r="O49" s="54" t="s">
        <v>39</v>
      </c>
      <c r="P49" s="55" t="s">
        <v>157</v>
      </c>
      <c r="Q49" s="57">
        <v>2161150979.3600001</v>
      </c>
      <c r="R49" s="57">
        <v>2013443079.0699999</v>
      </c>
      <c r="S49" s="57">
        <v>2013443079.0699999</v>
      </c>
    </row>
    <row r="50" spans="1:19" ht="15" customHeight="1" x14ac:dyDescent="0.25">
      <c r="A50" s="54" t="s">
        <v>33</v>
      </c>
      <c r="B50" s="55" t="s">
        <v>34</v>
      </c>
      <c r="C50" s="56" t="s">
        <v>441</v>
      </c>
      <c r="D50" s="54" t="s">
        <v>61</v>
      </c>
      <c r="E50" s="54" t="s">
        <v>82</v>
      </c>
      <c r="F50" s="54" t="s">
        <v>63</v>
      </c>
      <c r="G50" s="54" t="s">
        <v>83</v>
      </c>
      <c r="H50" s="54" t="s">
        <v>153</v>
      </c>
      <c r="I50" s="54" t="s">
        <v>442</v>
      </c>
      <c r="J50" s="54" t="s">
        <v>42</v>
      </c>
      <c r="K50" s="54"/>
      <c r="L50" s="54"/>
      <c r="M50" s="54" t="s">
        <v>48</v>
      </c>
      <c r="N50" s="54" t="s">
        <v>49</v>
      </c>
      <c r="O50" s="54" t="s">
        <v>39</v>
      </c>
      <c r="P50" s="55" t="s">
        <v>514</v>
      </c>
      <c r="Q50" s="57">
        <v>3274316122</v>
      </c>
      <c r="R50" s="57">
        <v>3274316122</v>
      </c>
      <c r="S50" s="57">
        <v>3274316122</v>
      </c>
    </row>
    <row r="51" spans="1:19" ht="15" customHeight="1" x14ac:dyDescent="0.25">
      <c r="A51" s="54" t="s">
        <v>33</v>
      </c>
      <c r="B51" s="55" t="s">
        <v>34</v>
      </c>
      <c r="C51" s="56" t="s">
        <v>449</v>
      </c>
      <c r="D51" s="54" t="s">
        <v>61</v>
      </c>
      <c r="E51" s="54" t="s">
        <v>82</v>
      </c>
      <c r="F51" s="54" t="s">
        <v>63</v>
      </c>
      <c r="G51" s="54" t="s">
        <v>86</v>
      </c>
      <c r="H51" s="54" t="s">
        <v>153</v>
      </c>
      <c r="I51" s="54" t="s">
        <v>450</v>
      </c>
      <c r="J51" s="54" t="s">
        <v>42</v>
      </c>
      <c r="K51" s="54"/>
      <c r="L51" s="54"/>
      <c r="M51" s="54" t="s">
        <v>37</v>
      </c>
      <c r="N51" s="54" t="s">
        <v>76</v>
      </c>
      <c r="O51" s="54" t="s">
        <v>39</v>
      </c>
      <c r="P51" s="55" t="s">
        <v>519</v>
      </c>
      <c r="Q51" s="57">
        <v>5187379514.2700005</v>
      </c>
      <c r="R51" s="57">
        <v>2029821355.5899999</v>
      </c>
      <c r="S51" s="57">
        <v>2029821355.5899999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AM397"/>
  <sheetViews>
    <sheetView topLeftCell="Q1" zoomScale="80" zoomScaleNormal="80" workbookViewId="0">
      <selection activeCell="AH2" sqref="AH2:AH397"/>
    </sheetView>
  </sheetViews>
  <sheetFormatPr baseColWidth="10" defaultRowHeight="15.75" x14ac:dyDescent="0.25"/>
  <sheetData>
    <row r="1" spans="1:39" ht="15" customHeight="1" x14ac:dyDescent="0.25">
      <c r="A1" s="74" t="s">
        <v>1051</v>
      </c>
      <c r="B1" s="75" t="s">
        <v>1052</v>
      </c>
      <c r="C1" s="75" t="s">
        <v>261</v>
      </c>
      <c r="D1" s="75" t="s">
        <v>1053</v>
      </c>
      <c r="E1" s="75" t="s">
        <v>1054</v>
      </c>
      <c r="F1" s="75" t="s">
        <v>1055</v>
      </c>
      <c r="G1" s="75" t="s">
        <v>1056</v>
      </c>
      <c r="H1" s="75" t="s">
        <v>1057</v>
      </c>
      <c r="I1" s="76" t="s">
        <v>1058</v>
      </c>
      <c r="J1" s="76" t="s">
        <v>1059</v>
      </c>
      <c r="K1" s="76" t="s">
        <v>1060</v>
      </c>
      <c r="L1" s="76" t="s">
        <v>1061</v>
      </c>
      <c r="M1" s="76" t="s">
        <v>1062</v>
      </c>
      <c r="N1" s="76" t="s">
        <v>1063</v>
      </c>
      <c r="O1" s="76" t="s">
        <v>1064</v>
      </c>
      <c r="P1" s="76" t="s">
        <v>1065</v>
      </c>
      <c r="Q1" s="74" t="s">
        <v>1066</v>
      </c>
      <c r="R1" s="77" t="s">
        <v>1067</v>
      </c>
      <c r="S1" s="78" t="s">
        <v>1068</v>
      </c>
      <c r="T1" s="79" t="s">
        <v>1069</v>
      </c>
      <c r="U1" s="80" t="s">
        <v>1070</v>
      </c>
      <c r="V1" s="81" t="s">
        <v>1071</v>
      </c>
      <c r="W1" s="81" t="s">
        <v>1072</v>
      </c>
      <c r="X1" s="82" t="s">
        <v>1073</v>
      </c>
      <c r="Y1" s="82" t="s">
        <v>1074</v>
      </c>
      <c r="Z1" s="83" t="s">
        <v>1075</v>
      </c>
      <c r="AA1" s="83" t="s">
        <v>1076</v>
      </c>
      <c r="AB1" s="84" t="s">
        <v>1077</v>
      </c>
      <c r="AC1" s="84" t="s">
        <v>1078</v>
      </c>
      <c r="AD1" s="81" t="s">
        <v>1079</v>
      </c>
      <c r="AE1" s="82" t="s">
        <v>1080</v>
      </c>
      <c r="AF1" s="83" t="s">
        <v>1081</v>
      </c>
      <c r="AG1" s="84" t="s">
        <v>1082</v>
      </c>
      <c r="AH1" s="85" t="s">
        <v>1083</v>
      </c>
      <c r="AI1" s="81" t="s">
        <v>1084</v>
      </c>
      <c r="AJ1" s="81" t="s">
        <v>1085</v>
      </c>
      <c r="AK1" s="81" t="s">
        <v>1086</v>
      </c>
      <c r="AL1" s="81" t="s">
        <v>1087</v>
      </c>
      <c r="AM1" s="81" t="s">
        <v>2157</v>
      </c>
    </row>
    <row r="2" spans="1:39" ht="15" customHeight="1" x14ac:dyDescent="0.25">
      <c r="A2" s="86">
        <v>1</v>
      </c>
      <c r="B2" s="86" t="s">
        <v>1116</v>
      </c>
      <c r="C2" s="86" t="s">
        <v>1124</v>
      </c>
      <c r="D2" s="86" t="s">
        <v>1090</v>
      </c>
      <c r="E2" s="86" t="s">
        <v>1125</v>
      </c>
      <c r="F2" s="86" t="s">
        <v>1092</v>
      </c>
      <c r="G2" s="86" t="s">
        <v>1116</v>
      </c>
      <c r="H2" s="86" t="s">
        <v>1126</v>
      </c>
      <c r="I2" s="86" t="s">
        <v>1127</v>
      </c>
      <c r="J2" s="87">
        <v>43922</v>
      </c>
      <c r="K2" s="87">
        <v>44196</v>
      </c>
      <c r="L2" s="86" t="s">
        <v>1128</v>
      </c>
      <c r="M2" s="86" t="s">
        <v>361</v>
      </c>
      <c r="N2" s="86" t="s">
        <v>355</v>
      </c>
      <c r="O2" s="86" t="s">
        <v>1129</v>
      </c>
      <c r="P2" s="86" t="s">
        <v>1099</v>
      </c>
      <c r="Q2" s="89">
        <f>SUM(R2:U2)</f>
        <v>9</v>
      </c>
      <c r="R2" s="89">
        <v>0</v>
      </c>
      <c r="S2" s="89">
        <v>3</v>
      </c>
      <c r="T2" s="89">
        <v>3</v>
      </c>
      <c r="U2" s="89">
        <v>3</v>
      </c>
      <c r="V2" s="89">
        <v>0</v>
      </c>
      <c r="W2" s="89"/>
      <c r="X2" s="89">
        <v>3</v>
      </c>
      <c r="Y2" s="89" t="s">
        <v>1130</v>
      </c>
      <c r="Z2" s="89">
        <v>0</v>
      </c>
      <c r="AA2" s="89"/>
      <c r="AB2" s="89">
        <v>0</v>
      </c>
      <c r="AC2" s="89"/>
      <c r="AD2" s="87"/>
      <c r="AE2" s="87">
        <v>44013</v>
      </c>
      <c r="AF2" s="87"/>
      <c r="AG2" s="87"/>
      <c r="AH2" s="88">
        <f>IFERROR(IF((V2+X2+Z2+AB2)/Q2&gt;1,1,(V2+X2+Z2+AB2)/Q2),0)</f>
        <v>0.33333333333333331</v>
      </c>
      <c r="AI2" s="88" t="str">
        <f>IFERROR(IF(R2=0,"",IF((V2/R2)&gt;1,1,(V2/R2))),"")</f>
        <v/>
      </c>
      <c r="AJ2" s="88">
        <f>IFERROR(IF(S2=0,"",IF((X2/S2)&gt;1,1,(X2/S2))),"")</f>
        <v>1</v>
      </c>
      <c r="AK2" s="88">
        <f t="shared" ref="AK2:AK65" si="0">IFERROR(IF(T2=0,"",IF((Z2/T2)&gt;1,1,(Z2/T2))),"")</f>
        <v>0</v>
      </c>
      <c r="AL2" s="88">
        <f t="shared" ref="AL2:AL65" si="1">IFERROR(IF(U2=0,"",IF((AB2/U2)&gt;1,1,(AB2/U2))),"")</f>
        <v>0</v>
      </c>
    </row>
    <row r="3" spans="1:39" ht="15" customHeight="1" x14ac:dyDescent="0.25">
      <c r="A3" s="86">
        <v>2</v>
      </c>
      <c r="B3" s="86" t="s">
        <v>1116</v>
      </c>
      <c r="C3" s="86" t="s">
        <v>1124</v>
      </c>
      <c r="D3" s="86" t="s">
        <v>1090</v>
      </c>
      <c r="E3" s="86" t="s">
        <v>1125</v>
      </c>
      <c r="F3" s="86" t="s">
        <v>1092</v>
      </c>
      <c r="G3" s="86" t="s">
        <v>1116</v>
      </c>
      <c r="H3" s="86" t="s">
        <v>1126</v>
      </c>
      <c r="I3" s="86" t="s">
        <v>1131</v>
      </c>
      <c r="J3" s="87">
        <v>43952</v>
      </c>
      <c r="K3" s="87">
        <v>44196</v>
      </c>
      <c r="L3" s="86" t="s">
        <v>1132</v>
      </c>
      <c r="M3" s="86" t="s">
        <v>361</v>
      </c>
      <c r="N3" s="86" t="s">
        <v>355</v>
      </c>
      <c r="O3" s="86" t="s">
        <v>1129</v>
      </c>
      <c r="P3" s="86" t="s">
        <v>1099</v>
      </c>
      <c r="Q3" s="89">
        <f t="shared" ref="Q3:Q54" si="2">SUM(R3:U3)</f>
        <v>8</v>
      </c>
      <c r="R3" s="89">
        <v>0</v>
      </c>
      <c r="S3" s="89">
        <v>2</v>
      </c>
      <c r="T3" s="89">
        <v>3</v>
      </c>
      <c r="U3" s="89">
        <v>3</v>
      </c>
      <c r="V3" s="89">
        <v>0</v>
      </c>
      <c r="W3" s="89"/>
      <c r="X3" s="89">
        <v>2</v>
      </c>
      <c r="Y3" s="89" t="s">
        <v>1133</v>
      </c>
      <c r="Z3" s="89">
        <v>0</v>
      </c>
      <c r="AA3" s="89"/>
      <c r="AB3" s="89">
        <v>0</v>
      </c>
      <c r="AC3" s="89"/>
      <c r="AD3" s="87"/>
      <c r="AE3" s="87">
        <v>44013</v>
      </c>
      <c r="AF3" s="87"/>
      <c r="AG3" s="87"/>
      <c r="AH3" s="88">
        <f t="shared" ref="AH3:AH66" si="3">IFERROR(IF((V3+X3+Z3+AB3)/Q3&gt;1,1,(V3+X3+Z3+AB3)/Q3),0)</f>
        <v>0.25</v>
      </c>
      <c r="AI3" s="88" t="str">
        <f t="shared" ref="AI3:AI19" si="4">IFERROR(IF(R3=0,"",IF((V3/R3)&gt;1,1,(V3/R3))),"")</f>
        <v/>
      </c>
      <c r="AJ3" s="88">
        <f t="shared" ref="AJ3:AJ19" si="5">IFERROR(IF(S3=0,"",IF((X3/S3)&gt;1,1,(X3/S3))),"")</f>
        <v>1</v>
      </c>
      <c r="AK3" s="88">
        <f t="shared" si="0"/>
        <v>0</v>
      </c>
      <c r="AL3" s="88">
        <f t="shared" si="1"/>
        <v>0</v>
      </c>
    </row>
    <row r="4" spans="1:39" ht="15" customHeight="1" x14ac:dyDescent="0.25">
      <c r="A4" s="86">
        <v>3</v>
      </c>
      <c r="B4" s="86" t="s">
        <v>1116</v>
      </c>
      <c r="C4" s="86" t="s">
        <v>1124</v>
      </c>
      <c r="D4" s="86" t="s">
        <v>1090</v>
      </c>
      <c r="E4" s="86" t="s">
        <v>1125</v>
      </c>
      <c r="F4" s="86" t="s">
        <v>1092</v>
      </c>
      <c r="G4" s="86" t="s">
        <v>1116</v>
      </c>
      <c r="H4" s="86" t="s">
        <v>1126</v>
      </c>
      <c r="I4" s="86" t="s">
        <v>1134</v>
      </c>
      <c r="J4" s="87">
        <v>43952</v>
      </c>
      <c r="K4" s="87">
        <v>44196</v>
      </c>
      <c r="L4" s="86" t="s">
        <v>1135</v>
      </c>
      <c r="M4" s="86" t="s">
        <v>361</v>
      </c>
      <c r="N4" s="86" t="s">
        <v>355</v>
      </c>
      <c r="O4" s="86" t="s">
        <v>1129</v>
      </c>
      <c r="P4" s="86" t="s">
        <v>1099</v>
      </c>
      <c r="Q4" s="89">
        <f t="shared" si="2"/>
        <v>8</v>
      </c>
      <c r="R4" s="89">
        <v>0</v>
      </c>
      <c r="S4" s="89">
        <v>2</v>
      </c>
      <c r="T4" s="89">
        <v>3</v>
      </c>
      <c r="U4" s="89">
        <v>3</v>
      </c>
      <c r="V4" s="89">
        <v>0</v>
      </c>
      <c r="W4" s="89"/>
      <c r="X4" s="89">
        <v>2</v>
      </c>
      <c r="Y4" s="89" t="s">
        <v>1136</v>
      </c>
      <c r="Z4" s="89">
        <v>0</v>
      </c>
      <c r="AA4" s="89"/>
      <c r="AB4" s="89">
        <v>0</v>
      </c>
      <c r="AC4" s="89"/>
      <c r="AD4" s="87"/>
      <c r="AE4" s="87">
        <v>44013</v>
      </c>
      <c r="AF4" s="87"/>
      <c r="AG4" s="87"/>
      <c r="AH4" s="88">
        <f t="shared" si="3"/>
        <v>0.25</v>
      </c>
      <c r="AI4" s="88" t="str">
        <f t="shared" si="4"/>
        <v/>
      </c>
      <c r="AJ4" s="88">
        <f t="shared" si="5"/>
        <v>1</v>
      </c>
      <c r="AK4" s="88">
        <f t="shared" si="0"/>
        <v>0</v>
      </c>
      <c r="AL4" s="88">
        <f t="shared" si="1"/>
        <v>0</v>
      </c>
    </row>
    <row r="5" spans="1:39" ht="15" customHeight="1" x14ac:dyDescent="0.25">
      <c r="A5" s="86">
        <v>4</v>
      </c>
      <c r="B5" s="86" t="s">
        <v>1116</v>
      </c>
      <c r="C5" s="86" t="s">
        <v>1137</v>
      </c>
      <c r="D5" s="86" t="s">
        <v>1090</v>
      </c>
      <c r="E5" s="86" t="s">
        <v>1125</v>
      </c>
      <c r="F5" s="86" t="s">
        <v>1092</v>
      </c>
      <c r="G5" s="86" t="s">
        <v>1116</v>
      </c>
      <c r="H5" s="86" t="s">
        <v>1138</v>
      </c>
      <c r="I5" s="86" t="s">
        <v>1139</v>
      </c>
      <c r="J5" s="87">
        <v>43891</v>
      </c>
      <c r="K5" s="87">
        <v>43921</v>
      </c>
      <c r="L5" s="86" t="s">
        <v>1140</v>
      </c>
      <c r="M5" s="86" t="s">
        <v>361</v>
      </c>
      <c r="N5" s="86" t="s">
        <v>355</v>
      </c>
      <c r="O5" s="86" t="s">
        <v>1141</v>
      </c>
      <c r="P5" s="86" t="s">
        <v>1099</v>
      </c>
      <c r="Q5" s="89">
        <f t="shared" si="2"/>
        <v>1</v>
      </c>
      <c r="R5" s="89">
        <v>1</v>
      </c>
      <c r="S5" s="89">
        <v>0</v>
      </c>
      <c r="T5" s="89">
        <v>0</v>
      </c>
      <c r="U5" s="89">
        <v>0</v>
      </c>
      <c r="V5" s="89">
        <v>1</v>
      </c>
      <c r="W5" s="89" t="s">
        <v>1142</v>
      </c>
      <c r="X5" s="89">
        <v>0</v>
      </c>
      <c r="Y5" s="89" t="s">
        <v>1143</v>
      </c>
      <c r="Z5" s="89">
        <v>0</v>
      </c>
      <c r="AA5" s="89"/>
      <c r="AB5" s="89">
        <v>0</v>
      </c>
      <c r="AC5" s="89"/>
      <c r="AD5" s="87"/>
      <c r="AE5" s="87">
        <v>44013</v>
      </c>
      <c r="AF5" s="87"/>
      <c r="AG5" s="87"/>
      <c r="AH5" s="88">
        <f t="shared" si="3"/>
        <v>1</v>
      </c>
      <c r="AI5" s="88">
        <f t="shared" si="4"/>
        <v>1</v>
      </c>
      <c r="AJ5" s="88" t="str">
        <f t="shared" si="5"/>
        <v/>
      </c>
      <c r="AK5" s="88" t="str">
        <f t="shared" si="0"/>
        <v/>
      </c>
      <c r="AL5" s="88" t="str">
        <f t="shared" si="1"/>
        <v/>
      </c>
    </row>
    <row r="6" spans="1:39" ht="15" customHeight="1" x14ac:dyDescent="0.25">
      <c r="A6" s="86">
        <v>5</v>
      </c>
      <c r="B6" s="86" t="s">
        <v>1116</v>
      </c>
      <c r="C6" s="86" t="s">
        <v>1137</v>
      </c>
      <c r="D6" s="86" t="s">
        <v>1090</v>
      </c>
      <c r="E6" s="86" t="s">
        <v>1125</v>
      </c>
      <c r="F6" s="86" t="s">
        <v>1092</v>
      </c>
      <c r="G6" s="86" t="s">
        <v>1116</v>
      </c>
      <c r="H6" s="86" t="s">
        <v>1138</v>
      </c>
      <c r="I6" s="86" t="s">
        <v>1144</v>
      </c>
      <c r="J6" s="87">
        <v>43891</v>
      </c>
      <c r="K6" s="87">
        <v>43921</v>
      </c>
      <c r="L6" s="86" t="s">
        <v>1145</v>
      </c>
      <c r="M6" s="86" t="s">
        <v>361</v>
      </c>
      <c r="N6" s="86" t="s">
        <v>355</v>
      </c>
      <c r="O6" s="86" t="s">
        <v>1141</v>
      </c>
      <c r="P6" s="86" t="s">
        <v>1099</v>
      </c>
      <c r="Q6" s="89">
        <f t="shared" si="2"/>
        <v>1</v>
      </c>
      <c r="R6" s="89">
        <v>1</v>
      </c>
      <c r="S6" s="89">
        <v>0</v>
      </c>
      <c r="T6" s="89">
        <v>0</v>
      </c>
      <c r="U6" s="89">
        <v>0</v>
      </c>
      <c r="V6" s="89">
        <v>1</v>
      </c>
      <c r="W6" s="89" t="s">
        <v>1146</v>
      </c>
      <c r="X6" s="89">
        <v>0</v>
      </c>
      <c r="Y6" s="89" t="s">
        <v>1143</v>
      </c>
      <c r="Z6" s="89">
        <v>0</v>
      </c>
      <c r="AA6" s="89"/>
      <c r="AB6" s="89">
        <v>0</v>
      </c>
      <c r="AC6" s="89"/>
      <c r="AD6" s="87"/>
      <c r="AE6" s="87">
        <v>44013</v>
      </c>
      <c r="AF6" s="87"/>
      <c r="AG6" s="87"/>
      <c r="AH6" s="88">
        <f t="shared" si="3"/>
        <v>1</v>
      </c>
      <c r="AI6" s="88">
        <f t="shared" si="4"/>
        <v>1</v>
      </c>
      <c r="AJ6" s="88" t="str">
        <f t="shared" si="5"/>
        <v/>
      </c>
      <c r="AK6" s="88" t="str">
        <f t="shared" si="0"/>
        <v/>
      </c>
      <c r="AL6" s="88" t="str">
        <f t="shared" si="1"/>
        <v/>
      </c>
    </row>
    <row r="7" spans="1:39" ht="15" customHeight="1" x14ac:dyDescent="0.25">
      <c r="A7" s="86">
        <v>6</v>
      </c>
      <c r="B7" s="86" t="s">
        <v>1116</v>
      </c>
      <c r="C7" s="86" t="s">
        <v>1137</v>
      </c>
      <c r="D7" s="86" t="s">
        <v>1090</v>
      </c>
      <c r="E7" s="86" t="s">
        <v>1125</v>
      </c>
      <c r="F7" s="86" t="s">
        <v>1092</v>
      </c>
      <c r="G7" s="86" t="s">
        <v>1116</v>
      </c>
      <c r="H7" s="86" t="s">
        <v>1138</v>
      </c>
      <c r="I7" s="86" t="s">
        <v>1147</v>
      </c>
      <c r="J7" s="87">
        <v>43891</v>
      </c>
      <c r="K7" s="87">
        <v>43951</v>
      </c>
      <c r="L7" s="86" t="s">
        <v>1148</v>
      </c>
      <c r="M7" s="86" t="s">
        <v>361</v>
      </c>
      <c r="N7" s="86" t="s">
        <v>355</v>
      </c>
      <c r="O7" s="86" t="s">
        <v>1141</v>
      </c>
      <c r="P7" s="86" t="s">
        <v>1099</v>
      </c>
      <c r="Q7" s="89">
        <f t="shared" si="2"/>
        <v>2</v>
      </c>
      <c r="R7" s="89">
        <v>1</v>
      </c>
      <c r="S7" s="89">
        <v>1</v>
      </c>
      <c r="T7" s="89">
        <v>0</v>
      </c>
      <c r="U7" s="89">
        <v>0</v>
      </c>
      <c r="V7" s="89">
        <v>1</v>
      </c>
      <c r="W7" s="89" t="s">
        <v>1149</v>
      </c>
      <c r="X7" s="89">
        <v>1</v>
      </c>
      <c r="Y7" s="89" t="s">
        <v>1150</v>
      </c>
      <c r="Z7" s="89">
        <v>0</v>
      </c>
      <c r="AA7" s="89"/>
      <c r="AB7" s="89">
        <v>0</v>
      </c>
      <c r="AC7" s="89"/>
      <c r="AD7" s="87"/>
      <c r="AE7" s="87">
        <v>44013</v>
      </c>
      <c r="AF7" s="87"/>
      <c r="AG7" s="87"/>
      <c r="AH7" s="88">
        <f t="shared" si="3"/>
        <v>1</v>
      </c>
      <c r="AI7" s="88">
        <f t="shared" si="4"/>
        <v>1</v>
      </c>
      <c r="AJ7" s="88">
        <f t="shared" si="5"/>
        <v>1</v>
      </c>
      <c r="AK7" s="88" t="str">
        <f t="shared" si="0"/>
        <v/>
      </c>
      <c r="AL7" s="88" t="str">
        <f t="shared" si="1"/>
        <v/>
      </c>
    </row>
    <row r="8" spans="1:39" ht="15" customHeight="1" x14ac:dyDescent="0.25">
      <c r="A8" s="86">
        <v>7</v>
      </c>
      <c r="B8" s="86" t="s">
        <v>1116</v>
      </c>
      <c r="C8" s="86" t="s">
        <v>1151</v>
      </c>
      <c r="D8" s="86" t="s">
        <v>1152</v>
      </c>
      <c r="E8" s="86" t="s">
        <v>1125</v>
      </c>
      <c r="F8" s="86" t="s">
        <v>1092</v>
      </c>
      <c r="G8" s="86" t="s">
        <v>1116</v>
      </c>
      <c r="H8" s="86" t="s">
        <v>1126</v>
      </c>
      <c r="I8" s="86" t="s">
        <v>1153</v>
      </c>
      <c r="J8" s="87">
        <v>43831</v>
      </c>
      <c r="K8" s="87">
        <v>44043</v>
      </c>
      <c r="L8" s="86" t="s">
        <v>1154</v>
      </c>
      <c r="M8" s="86" t="s">
        <v>361</v>
      </c>
      <c r="N8" s="86" t="s">
        <v>355</v>
      </c>
      <c r="O8" s="86" t="s">
        <v>1155</v>
      </c>
      <c r="P8" s="86" t="s">
        <v>1099</v>
      </c>
      <c r="Q8" s="89">
        <f t="shared" si="2"/>
        <v>2</v>
      </c>
      <c r="R8" s="89">
        <v>1</v>
      </c>
      <c r="S8" s="89">
        <v>0</v>
      </c>
      <c r="T8" s="89">
        <v>1</v>
      </c>
      <c r="U8" s="89">
        <v>0</v>
      </c>
      <c r="V8" s="89">
        <v>1</v>
      </c>
      <c r="W8" s="89" t="s">
        <v>1156</v>
      </c>
      <c r="X8" s="89">
        <v>0</v>
      </c>
      <c r="Y8" s="89" t="s">
        <v>1157</v>
      </c>
      <c r="Z8" s="89">
        <v>0</v>
      </c>
      <c r="AA8" s="89"/>
      <c r="AB8" s="89">
        <v>0</v>
      </c>
      <c r="AC8" s="89"/>
      <c r="AD8" s="87"/>
      <c r="AE8" s="87">
        <v>44013</v>
      </c>
      <c r="AF8" s="87"/>
      <c r="AG8" s="87"/>
      <c r="AH8" s="88">
        <f t="shared" si="3"/>
        <v>0.5</v>
      </c>
      <c r="AI8" s="88">
        <f t="shared" si="4"/>
        <v>1</v>
      </c>
      <c r="AJ8" s="88" t="str">
        <f t="shared" si="5"/>
        <v/>
      </c>
      <c r="AK8" s="88">
        <f t="shared" si="0"/>
        <v>0</v>
      </c>
      <c r="AL8" s="88" t="str">
        <f t="shared" si="1"/>
        <v/>
      </c>
    </row>
    <row r="9" spans="1:39" ht="15" customHeight="1" x14ac:dyDescent="0.25">
      <c r="A9" s="86">
        <v>8</v>
      </c>
      <c r="B9" s="86" t="s">
        <v>1116</v>
      </c>
      <c r="C9" s="86" t="s">
        <v>1151</v>
      </c>
      <c r="D9" s="86" t="s">
        <v>1152</v>
      </c>
      <c r="E9" s="86" t="s">
        <v>1125</v>
      </c>
      <c r="F9" s="86" t="s">
        <v>1092</v>
      </c>
      <c r="G9" s="86" t="s">
        <v>1116</v>
      </c>
      <c r="H9" s="86" t="s">
        <v>1126</v>
      </c>
      <c r="I9" s="86" t="s">
        <v>1158</v>
      </c>
      <c r="J9" s="87">
        <v>44013</v>
      </c>
      <c r="K9" s="87">
        <v>44043</v>
      </c>
      <c r="L9" s="86" t="s">
        <v>1154</v>
      </c>
      <c r="M9" s="86" t="s">
        <v>361</v>
      </c>
      <c r="N9" s="86" t="s">
        <v>355</v>
      </c>
      <c r="O9" s="86" t="s">
        <v>1155</v>
      </c>
      <c r="P9" s="86" t="s">
        <v>1099</v>
      </c>
      <c r="Q9" s="89">
        <f t="shared" si="2"/>
        <v>1</v>
      </c>
      <c r="R9" s="89">
        <v>0</v>
      </c>
      <c r="S9" s="89">
        <v>0</v>
      </c>
      <c r="T9" s="89">
        <v>1</v>
      </c>
      <c r="U9" s="89">
        <v>0</v>
      </c>
      <c r="V9" s="89">
        <v>0</v>
      </c>
      <c r="W9" s="89"/>
      <c r="X9" s="89">
        <v>0</v>
      </c>
      <c r="Y9" s="89" t="s">
        <v>1157</v>
      </c>
      <c r="Z9" s="89">
        <v>0</v>
      </c>
      <c r="AA9" s="89"/>
      <c r="AB9" s="89">
        <v>0</v>
      </c>
      <c r="AC9" s="89"/>
      <c r="AD9" s="87"/>
      <c r="AE9" s="87">
        <v>44013</v>
      </c>
      <c r="AF9" s="87"/>
      <c r="AG9" s="87"/>
      <c r="AH9" s="88">
        <f t="shared" si="3"/>
        <v>0</v>
      </c>
      <c r="AI9" s="88" t="str">
        <f t="shared" si="4"/>
        <v/>
      </c>
      <c r="AJ9" s="88" t="str">
        <f t="shared" si="5"/>
        <v/>
      </c>
      <c r="AK9" s="88">
        <f t="shared" si="0"/>
        <v>0</v>
      </c>
      <c r="AL9" s="88" t="str">
        <f t="shared" si="1"/>
        <v/>
      </c>
    </row>
    <row r="10" spans="1:39" ht="15" customHeight="1" x14ac:dyDescent="0.25">
      <c r="A10" s="86">
        <v>9</v>
      </c>
      <c r="B10" s="86" t="s">
        <v>1116</v>
      </c>
      <c r="C10" s="86" t="s">
        <v>1151</v>
      </c>
      <c r="D10" s="86" t="s">
        <v>1152</v>
      </c>
      <c r="E10" s="86" t="s">
        <v>1125</v>
      </c>
      <c r="F10" s="86" t="s">
        <v>1092</v>
      </c>
      <c r="G10" s="86" t="s">
        <v>1116</v>
      </c>
      <c r="H10" s="86" t="s">
        <v>1126</v>
      </c>
      <c r="I10" s="86" t="s">
        <v>1159</v>
      </c>
      <c r="J10" s="87">
        <v>43831</v>
      </c>
      <c r="K10" s="87">
        <v>44196</v>
      </c>
      <c r="L10" s="86" t="s">
        <v>1160</v>
      </c>
      <c r="M10" s="86" t="s">
        <v>361</v>
      </c>
      <c r="N10" s="86" t="s">
        <v>355</v>
      </c>
      <c r="O10" s="86" t="s">
        <v>1155</v>
      </c>
      <c r="P10" s="86" t="s">
        <v>1099</v>
      </c>
      <c r="Q10" s="89">
        <f t="shared" si="2"/>
        <v>12</v>
      </c>
      <c r="R10" s="89">
        <v>3</v>
      </c>
      <c r="S10" s="89">
        <v>3</v>
      </c>
      <c r="T10" s="89">
        <v>3</v>
      </c>
      <c r="U10" s="89">
        <v>3</v>
      </c>
      <c r="V10" s="89">
        <v>3</v>
      </c>
      <c r="W10" s="89" t="s">
        <v>1161</v>
      </c>
      <c r="X10" s="89">
        <v>3</v>
      </c>
      <c r="Y10" s="89" t="s">
        <v>1162</v>
      </c>
      <c r="Z10" s="89">
        <v>0</v>
      </c>
      <c r="AA10" s="89"/>
      <c r="AB10" s="89">
        <v>0</v>
      </c>
      <c r="AC10" s="89"/>
      <c r="AD10" s="87"/>
      <c r="AE10" s="87">
        <v>44013</v>
      </c>
      <c r="AF10" s="87"/>
      <c r="AG10" s="87"/>
      <c r="AH10" s="88">
        <f t="shared" si="3"/>
        <v>0.5</v>
      </c>
      <c r="AI10" s="88">
        <f t="shared" si="4"/>
        <v>1</v>
      </c>
      <c r="AJ10" s="88">
        <f t="shared" si="5"/>
        <v>1</v>
      </c>
      <c r="AK10" s="88">
        <f t="shared" si="0"/>
        <v>0</v>
      </c>
      <c r="AL10" s="88">
        <f t="shared" si="1"/>
        <v>0</v>
      </c>
    </row>
    <row r="11" spans="1:39" ht="15" customHeight="1" x14ac:dyDescent="0.25">
      <c r="A11" s="86">
        <v>10</v>
      </c>
      <c r="B11" s="86" t="s">
        <v>1116</v>
      </c>
      <c r="C11" s="86" t="s">
        <v>1151</v>
      </c>
      <c r="D11" s="86" t="s">
        <v>1152</v>
      </c>
      <c r="E11" s="86" t="s">
        <v>1125</v>
      </c>
      <c r="F11" s="86" t="s">
        <v>1092</v>
      </c>
      <c r="G11" s="86" t="s">
        <v>1116</v>
      </c>
      <c r="H11" s="86" t="s">
        <v>1126</v>
      </c>
      <c r="I11" s="86" t="s">
        <v>1163</v>
      </c>
      <c r="J11" s="87">
        <v>43831</v>
      </c>
      <c r="K11" s="87">
        <v>44074</v>
      </c>
      <c r="L11" s="86" t="s">
        <v>1164</v>
      </c>
      <c r="M11" s="86" t="s">
        <v>361</v>
      </c>
      <c r="N11" s="86" t="s">
        <v>355</v>
      </c>
      <c r="O11" s="86" t="s">
        <v>1155</v>
      </c>
      <c r="P11" s="86" t="s">
        <v>1099</v>
      </c>
      <c r="Q11" s="89">
        <f t="shared" si="2"/>
        <v>3</v>
      </c>
      <c r="R11" s="89">
        <v>1</v>
      </c>
      <c r="S11" s="89">
        <v>0</v>
      </c>
      <c r="T11" s="89">
        <v>2</v>
      </c>
      <c r="U11" s="89">
        <v>0</v>
      </c>
      <c r="V11" s="89">
        <v>1</v>
      </c>
      <c r="W11" s="89" t="s">
        <v>1165</v>
      </c>
      <c r="X11" s="89">
        <v>0</v>
      </c>
      <c r="Y11" s="89" t="s">
        <v>1157</v>
      </c>
      <c r="Z11" s="89">
        <v>0</v>
      </c>
      <c r="AA11" s="89"/>
      <c r="AB11" s="89">
        <v>0</v>
      </c>
      <c r="AC11" s="89"/>
      <c r="AD11" s="87"/>
      <c r="AE11" s="87">
        <v>44013</v>
      </c>
      <c r="AF11" s="87"/>
      <c r="AG11" s="87"/>
      <c r="AH11" s="88">
        <f t="shared" si="3"/>
        <v>0.33333333333333331</v>
      </c>
      <c r="AI11" s="88">
        <f t="shared" si="4"/>
        <v>1</v>
      </c>
      <c r="AJ11" s="88" t="str">
        <f t="shared" si="5"/>
        <v/>
      </c>
      <c r="AK11" s="88">
        <f t="shared" si="0"/>
        <v>0</v>
      </c>
      <c r="AL11" s="88" t="str">
        <f t="shared" si="1"/>
        <v/>
      </c>
    </row>
    <row r="12" spans="1:39" ht="15" customHeight="1" x14ac:dyDescent="0.25">
      <c r="A12" s="86">
        <v>11</v>
      </c>
      <c r="B12" s="86" t="s">
        <v>1116</v>
      </c>
      <c r="C12" s="86" t="s">
        <v>1112</v>
      </c>
      <c r="D12" s="86" t="s">
        <v>1090</v>
      </c>
      <c r="E12" s="86" t="s">
        <v>1166</v>
      </c>
      <c r="F12" s="86" t="s">
        <v>1092</v>
      </c>
      <c r="G12" s="86" t="s">
        <v>1116</v>
      </c>
      <c r="H12" s="86" t="s">
        <v>1167</v>
      </c>
      <c r="I12" t="s">
        <v>1168</v>
      </c>
      <c r="J12" s="87">
        <v>44013</v>
      </c>
      <c r="K12" s="87">
        <v>44196</v>
      </c>
      <c r="L12" s="86" t="s">
        <v>1169</v>
      </c>
      <c r="M12" s="86" t="s">
        <v>361</v>
      </c>
      <c r="N12" s="86" t="s">
        <v>355</v>
      </c>
      <c r="O12" s="86" t="s">
        <v>1170</v>
      </c>
      <c r="P12" s="86" t="s">
        <v>261</v>
      </c>
      <c r="Q12" s="89">
        <f t="shared" si="2"/>
        <v>2</v>
      </c>
      <c r="R12" s="89">
        <v>0</v>
      </c>
      <c r="S12" s="89">
        <v>0</v>
      </c>
      <c r="T12" s="89">
        <v>1</v>
      </c>
      <c r="U12" s="89">
        <v>1</v>
      </c>
      <c r="V12" s="89">
        <v>0</v>
      </c>
      <c r="W12" s="89"/>
      <c r="X12" s="89">
        <v>0</v>
      </c>
      <c r="Y12" s="89" t="s">
        <v>1157</v>
      </c>
      <c r="Z12" s="89">
        <v>0</v>
      </c>
      <c r="AA12" s="89"/>
      <c r="AB12" s="89">
        <v>0</v>
      </c>
      <c r="AC12" s="89"/>
      <c r="AD12" s="87"/>
      <c r="AE12" s="87">
        <v>44013</v>
      </c>
      <c r="AF12" s="87"/>
      <c r="AG12" s="87"/>
      <c r="AH12" s="88">
        <f t="shared" si="3"/>
        <v>0</v>
      </c>
      <c r="AI12" s="88" t="str">
        <f t="shared" si="4"/>
        <v/>
      </c>
      <c r="AJ12" s="88" t="str">
        <f t="shared" si="5"/>
        <v/>
      </c>
      <c r="AK12" s="88">
        <f t="shared" si="0"/>
        <v>0</v>
      </c>
      <c r="AL12" s="88">
        <f t="shared" si="1"/>
        <v>0</v>
      </c>
    </row>
    <row r="13" spans="1:39" ht="15" customHeight="1" x14ac:dyDescent="0.25">
      <c r="A13" s="86">
        <v>12</v>
      </c>
      <c r="B13" s="86" t="s">
        <v>1116</v>
      </c>
      <c r="C13" s="86" t="s">
        <v>1112</v>
      </c>
      <c r="D13" s="86" t="s">
        <v>1090</v>
      </c>
      <c r="E13" s="86" t="s">
        <v>1166</v>
      </c>
      <c r="F13" s="86" t="s">
        <v>1092</v>
      </c>
      <c r="G13" s="86" t="s">
        <v>1116</v>
      </c>
      <c r="H13" s="86" t="s">
        <v>1167</v>
      </c>
      <c r="I13" t="s">
        <v>1171</v>
      </c>
      <c r="J13" s="87">
        <v>44013</v>
      </c>
      <c r="K13" s="87">
        <v>44043</v>
      </c>
      <c r="L13" s="86" t="s">
        <v>1172</v>
      </c>
      <c r="M13" s="86" t="s">
        <v>361</v>
      </c>
      <c r="N13" s="86" t="s">
        <v>475</v>
      </c>
      <c r="O13" s="86" t="s">
        <v>1170</v>
      </c>
      <c r="P13" s="86" t="s">
        <v>261</v>
      </c>
      <c r="Q13" s="90">
        <f t="shared" si="2"/>
        <v>1</v>
      </c>
      <c r="R13" s="89">
        <v>0</v>
      </c>
      <c r="S13" s="89">
        <v>0</v>
      </c>
      <c r="T13" s="90">
        <v>1</v>
      </c>
      <c r="U13" s="89">
        <v>0</v>
      </c>
      <c r="V13" s="89">
        <v>0</v>
      </c>
      <c r="W13" s="89"/>
      <c r="X13" s="89">
        <v>0</v>
      </c>
      <c r="Y13" s="89" t="s">
        <v>1157</v>
      </c>
      <c r="Z13" s="89">
        <v>0</v>
      </c>
      <c r="AA13" s="89"/>
      <c r="AB13" s="89">
        <v>0</v>
      </c>
      <c r="AC13" s="89"/>
      <c r="AD13" s="87"/>
      <c r="AE13" s="87">
        <v>44013</v>
      </c>
      <c r="AF13" s="87"/>
      <c r="AG13" s="87"/>
      <c r="AH13" s="88">
        <f t="shared" si="3"/>
        <v>0</v>
      </c>
      <c r="AI13" s="88" t="str">
        <f t="shared" si="4"/>
        <v/>
      </c>
      <c r="AJ13" s="88" t="str">
        <f t="shared" si="5"/>
        <v/>
      </c>
      <c r="AK13" s="88">
        <f t="shared" si="0"/>
        <v>0</v>
      </c>
      <c r="AL13" s="88" t="str">
        <f t="shared" si="1"/>
        <v/>
      </c>
    </row>
    <row r="14" spans="1:39" ht="15" customHeight="1" x14ac:dyDescent="0.25">
      <c r="A14" s="86">
        <v>13</v>
      </c>
      <c r="B14" s="86" t="s">
        <v>1116</v>
      </c>
      <c r="C14" s="86" t="s">
        <v>1112</v>
      </c>
      <c r="D14" s="86" t="s">
        <v>1090</v>
      </c>
      <c r="E14" s="86" t="s">
        <v>1166</v>
      </c>
      <c r="F14" s="86" t="s">
        <v>1092</v>
      </c>
      <c r="G14" s="86" t="s">
        <v>1116</v>
      </c>
      <c r="H14" s="86" t="s">
        <v>1167</v>
      </c>
      <c r="I14" s="86" t="s">
        <v>1173</v>
      </c>
      <c r="J14" s="87">
        <v>44013</v>
      </c>
      <c r="K14" s="87">
        <v>44043</v>
      </c>
      <c r="L14" s="86" t="s">
        <v>1169</v>
      </c>
      <c r="M14" s="86" t="s">
        <v>361</v>
      </c>
      <c r="N14" s="86" t="s">
        <v>355</v>
      </c>
      <c r="O14" s="86" t="s">
        <v>1170</v>
      </c>
      <c r="P14" s="86" t="s">
        <v>261</v>
      </c>
      <c r="Q14" s="89">
        <f t="shared" si="2"/>
        <v>1</v>
      </c>
      <c r="R14" s="89">
        <v>0</v>
      </c>
      <c r="S14" s="89">
        <v>0</v>
      </c>
      <c r="T14" s="89">
        <v>1</v>
      </c>
      <c r="U14" s="89">
        <v>0</v>
      </c>
      <c r="V14" s="89">
        <v>0</v>
      </c>
      <c r="W14" s="89"/>
      <c r="X14" s="89">
        <v>0</v>
      </c>
      <c r="Y14" s="89" t="s">
        <v>1157</v>
      </c>
      <c r="Z14" s="89">
        <v>0</v>
      </c>
      <c r="AA14" s="89"/>
      <c r="AB14" s="89">
        <v>0</v>
      </c>
      <c r="AC14" s="89"/>
      <c r="AD14" s="87"/>
      <c r="AE14" s="87">
        <v>44013</v>
      </c>
      <c r="AF14" s="87"/>
      <c r="AG14" s="87"/>
      <c r="AH14" s="88">
        <f t="shared" si="3"/>
        <v>0</v>
      </c>
      <c r="AI14" s="88" t="str">
        <f t="shared" si="4"/>
        <v/>
      </c>
      <c r="AJ14" s="88" t="str">
        <f t="shared" si="5"/>
        <v/>
      </c>
      <c r="AK14" s="88">
        <f t="shared" si="0"/>
        <v>0</v>
      </c>
      <c r="AL14" s="88" t="str">
        <f t="shared" si="1"/>
        <v/>
      </c>
    </row>
    <row r="15" spans="1:39" ht="15" customHeight="1" x14ac:dyDescent="0.25">
      <c r="A15" s="86">
        <v>14</v>
      </c>
      <c r="B15" s="86" t="s">
        <v>1116</v>
      </c>
      <c r="C15" s="86" t="s">
        <v>1112</v>
      </c>
      <c r="D15" s="86" t="s">
        <v>1090</v>
      </c>
      <c r="E15" s="86" t="s">
        <v>1166</v>
      </c>
      <c r="F15" s="86" t="s">
        <v>1092</v>
      </c>
      <c r="G15" s="86" t="s">
        <v>1116</v>
      </c>
      <c r="H15" s="86" t="s">
        <v>1167</v>
      </c>
      <c r="I15" s="86" t="s">
        <v>1174</v>
      </c>
      <c r="J15" s="87">
        <v>43922</v>
      </c>
      <c r="K15" s="87">
        <v>44043</v>
      </c>
      <c r="L15" s="86" t="s">
        <v>1175</v>
      </c>
      <c r="M15" s="86" t="s">
        <v>361</v>
      </c>
      <c r="N15" s="86" t="s">
        <v>355</v>
      </c>
      <c r="O15" s="86" t="s">
        <v>1170</v>
      </c>
      <c r="P15" s="86" t="s">
        <v>261</v>
      </c>
      <c r="Q15" s="89">
        <f t="shared" si="2"/>
        <v>20</v>
      </c>
      <c r="R15" s="89">
        <v>0</v>
      </c>
      <c r="S15" s="89">
        <v>0</v>
      </c>
      <c r="T15" s="89">
        <v>20</v>
      </c>
      <c r="U15" s="89">
        <v>0</v>
      </c>
      <c r="V15" s="89">
        <v>0</v>
      </c>
      <c r="W15" s="89"/>
      <c r="X15" s="89">
        <v>0</v>
      </c>
      <c r="Y15" s="89" t="s">
        <v>1157</v>
      </c>
      <c r="Z15" s="89">
        <v>0</v>
      </c>
      <c r="AA15" s="89"/>
      <c r="AB15" s="89">
        <v>0</v>
      </c>
      <c r="AC15" s="89"/>
      <c r="AD15" s="87"/>
      <c r="AE15" s="87">
        <v>44013</v>
      </c>
      <c r="AF15" s="87"/>
      <c r="AG15" s="87"/>
      <c r="AH15" s="88">
        <f t="shared" si="3"/>
        <v>0</v>
      </c>
      <c r="AI15" s="88" t="str">
        <f t="shared" si="4"/>
        <v/>
      </c>
      <c r="AJ15" s="88" t="str">
        <f t="shared" si="5"/>
        <v/>
      </c>
      <c r="AK15" s="88">
        <f t="shared" si="0"/>
        <v>0</v>
      </c>
      <c r="AL15" s="88" t="str">
        <f t="shared" si="1"/>
        <v/>
      </c>
    </row>
    <row r="16" spans="1:39" ht="15" customHeight="1" x14ac:dyDescent="0.25">
      <c r="A16" s="86">
        <v>15</v>
      </c>
      <c r="B16" s="86" t="s">
        <v>1116</v>
      </c>
      <c r="C16" s="86" t="s">
        <v>1112</v>
      </c>
      <c r="D16" t="s">
        <v>1152</v>
      </c>
      <c r="E16" s="86" t="s">
        <v>1166</v>
      </c>
      <c r="F16" s="86" t="s">
        <v>1092</v>
      </c>
      <c r="G16" s="86" t="s">
        <v>1116</v>
      </c>
      <c r="H16" s="86" t="s">
        <v>1167</v>
      </c>
      <c r="I16" t="s">
        <v>1176</v>
      </c>
      <c r="J16" s="87">
        <v>43983</v>
      </c>
      <c r="K16" s="87">
        <v>44104</v>
      </c>
      <c r="L16" s="86" t="s">
        <v>1177</v>
      </c>
      <c r="M16" s="86" t="s">
        <v>361</v>
      </c>
      <c r="N16" s="86" t="s">
        <v>355</v>
      </c>
      <c r="O16" s="86" t="s">
        <v>1170</v>
      </c>
      <c r="P16" s="86" t="s">
        <v>261</v>
      </c>
      <c r="Q16" s="89">
        <f t="shared" si="2"/>
        <v>2</v>
      </c>
      <c r="R16" s="89">
        <v>0</v>
      </c>
      <c r="S16" s="89">
        <v>1</v>
      </c>
      <c r="T16" s="89">
        <v>1</v>
      </c>
      <c r="U16" s="89">
        <v>0</v>
      </c>
      <c r="V16" s="89">
        <v>0</v>
      </c>
      <c r="W16" s="89"/>
      <c r="X16" s="89">
        <v>1</v>
      </c>
      <c r="Y16" s="89" t="s">
        <v>1178</v>
      </c>
      <c r="Z16" s="89">
        <v>0</v>
      </c>
      <c r="AA16" s="89"/>
      <c r="AB16" s="89">
        <v>0</v>
      </c>
      <c r="AC16" s="89"/>
      <c r="AD16" s="87"/>
      <c r="AE16" s="87">
        <v>44013</v>
      </c>
      <c r="AF16" s="87"/>
      <c r="AG16" s="87"/>
      <c r="AH16" s="88">
        <f t="shared" si="3"/>
        <v>0.5</v>
      </c>
      <c r="AI16" s="88" t="str">
        <f t="shared" si="4"/>
        <v/>
      </c>
      <c r="AJ16" s="88">
        <f t="shared" si="5"/>
        <v>1</v>
      </c>
      <c r="AK16" s="88">
        <f t="shared" si="0"/>
        <v>0</v>
      </c>
      <c r="AL16" s="88" t="str">
        <f t="shared" si="1"/>
        <v/>
      </c>
    </row>
    <row r="17" spans="1:38" ht="15" customHeight="1" x14ac:dyDescent="0.25">
      <c r="A17" s="86">
        <v>16</v>
      </c>
      <c r="B17" s="86" t="s">
        <v>1116</v>
      </c>
      <c r="C17" s="86" t="s">
        <v>1112</v>
      </c>
      <c r="D17" t="s">
        <v>1090</v>
      </c>
      <c r="E17" s="86" t="s">
        <v>1166</v>
      </c>
      <c r="F17" s="86" t="s">
        <v>1092</v>
      </c>
      <c r="G17" s="86" t="s">
        <v>1116</v>
      </c>
      <c r="H17" s="86" t="s">
        <v>1167</v>
      </c>
      <c r="I17" t="s">
        <v>1179</v>
      </c>
      <c r="J17" s="87">
        <v>43983</v>
      </c>
      <c r="K17" s="87">
        <v>44012</v>
      </c>
      <c r="L17" s="86" t="s">
        <v>1180</v>
      </c>
      <c r="M17" s="86" t="s">
        <v>361</v>
      </c>
      <c r="N17" s="86" t="s">
        <v>355</v>
      </c>
      <c r="O17" s="86" t="s">
        <v>1170</v>
      </c>
      <c r="P17" s="86" t="s">
        <v>261</v>
      </c>
      <c r="Q17" s="89">
        <f t="shared" si="2"/>
        <v>1</v>
      </c>
      <c r="R17" s="89">
        <v>0</v>
      </c>
      <c r="S17" s="89">
        <v>1</v>
      </c>
      <c r="T17" s="89">
        <v>0</v>
      </c>
      <c r="U17" s="89">
        <v>0</v>
      </c>
      <c r="V17" s="89">
        <v>0</v>
      </c>
      <c r="W17" s="89"/>
      <c r="X17" s="89">
        <v>1</v>
      </c>
      <c r="Y17" s="89" t="s">
        <v>1181</v>
      </c>
      <c r="Z17" s="89">
        <v>0</v>
      </c>
      <c r="AA17" s="89"/>
      <c r="AB17" s="89">
        <v>0</v>
      </c>
      <c r="AC17" s="89"/>
      <c r="AD17" s="87"/>
      <c r="AE17" s="87">
        <v>44013</v>
      </c>
      <c r="AF17" s="87"/>
      <c r="AG17" s="87"/>
      <c r="AH17" s="88">
        <f t="shared" si="3"/>
        <v>1</v>
      </c>
      <c r="AI17" s="88" t="str">
        <f t="shared" si="4"/>
        <v/>
      </c>
      <c r="AJ17" s="88">
        <f t="shared" si="5"/>
        <v>1</v>
      </c>
      <c r="AK17" s="88" t="str">
        <f t="shared" si="0"/>
        <v/>
      </c>
      <c r="AL17" s="88" t="str">
        <f t="shared" si="1"/>
        <v/>
      </c>
    </row>
    <row r="18" spans="1:38" ht="15" customHeight="1" x14ac:dyDescent="0.25">
      <c r="A18" s="86">
        <v>17</v>
      </c>
      <c r="B18" s="86" t="s">
        <v>1116</v>
      </c>
      <c r="C18" s="86" t="s">
        <v>1112</v>
      </c>
      <c r="D18" t="s">
        <v>1090</v>
      </c>
      <c r="E18" s="86" t="s">
        <v>1166</v>
      </c>
      <c r="F18" s="86" t="s">
        <v>1092</v>
      </c>
      <c r="G18" s="86" t="s">
        <v>1116</v>
      </c>
      <c r="H18" s="86" t="s">
        <v>1167</v>
      </c>
      <c r="I18" t="s">
        <v>1182</v>
      </c>
      <c r="J18" s="87">
        <v>43983</v>
      </c>
      <c r="K18" s="87">
        <v>44012</v>
      </c>
      <c r="L18" s="86" t="s">
        <v>1183</v>
      </c>
      <c r="M18" s="86" t="s">
        <v>361</v>
      </c>
      <c r="N18" s="86" t="s">
        <v>355</v>
      </c>
      <c r="O18" s="86" t="s">
        <v>1170</v>
      </c>
      <c r="P18" s="86" t="s">
        <v>261</v>
      </c>
      <c r="Q18" s="89">
        <f t="shared" si="2"/>
        <v>1</v>
      </c>
      <c r="R18" s="89">
        <v>0</v>
      </c>
      <c r="S18" s="89">
        <v>1</v>
      </c>
      <c r="T18" s="89">
        <v>0</v>
      </c>
      <c r="U18" s="89">
        <v>0</v>
      </c>
      <c r="V18" s="89">
        <v>0</v>
      </c>
      <c r="W18" s="89"/>
      <c r="X18" s="89">
        <v>1</v>
      </c>
      <c r="Y18" s="89" t="s">
        <v>1184</v>
      </c>
      <c r="Z18" s="89">
        <v>0</v>
      </c>
      <c r="AA18" s="89"/>
      <c r="AB18" s="89">
        <v>0</v>
      </c>
      <c r="AC18" s="89"/>
      <c r="AD18" s="87"/>
      <c r="AE18" s="87">
        <v>44013</v>
      </c>
      <c r="AF18" s="87"/>
      <c r="AG18" s="87"/>
      <c r="AH18" s="88">
        <f t="shared" si="3"/>
        <v>1</v>
      </c>
      <c r="AI18" s="88" t="str">
        <f t="shared" si="4"/>
        <v/>
      </c>
      <c r="AJ18" s="88">
        <f t="shared" si="5"/>
        <v>1</v>
      </c>
      <c r="AK18" s="88" t="str">
        <f t="shared" si="0"/>
        <v/>
      </c>
      <c r="AL18" s="88" t="str">
        <f t="shared" si="1"/>
        <v/>
      </c>
    </row>
    <row r="19" spans="1:38" ht="15" customHeight="1" x14ac:dyDescent="0.25">
      <c r="A19" s="86">
        <v>18</v>
      </c>
      <c r="B19" s="86" t="s">
        <v>1116</v>
      </c>
      <c r="C19" s="86" t="s">
        <v>1112</v>
      </c>
      <c r="D19" t="s">
        <v>1090</v>
      </c>
      <c r="E19" s="86" t="s">
        <v>1166</v>
      </c>
      <c r="F19" s="86" t="s">
        <v>1092</v>
      </c>
      <c r="G19" s="86" t="s">
        <v>1116</v>
      </c>
      <c r="H19" s="86" t="s">
        <v>1167</v>
      </c>
      <c r="I19" t="s">
        <v>1185</v>
      </c>
      <c r="J19" s="87">
        <v>44013</v>
      </c>
      <c r="K19" s="87">
        <v>44165</v>
      </c>
      <c r="L19" s="86" t="s">
        <v>1186</v>
      </c>
      <c r="M19" s="86" t="s">
        <v>361</v>
      </c>
      <c r="N19" s="86" t="s">
        <v>355</v>
      </c>
      <c r="O19" s="86" t="s">
        <v>1170</v>
      </c>
      <c r="P19" s="86" t="s">
        <v>261</v>
      </c>
      <c r="Q19" s="89">
        <f t="shared" si="2"/>
        <v>3</v>
      </c>
      <c r="R19" s="89">
        <v>0</v>
      </c>
      <c r="S19" s="89">
        <v>0</v>
      </c>
      <c r="T19" s="89">
        <v>2</v>
      </c>
      <c r="U19" s="89">
        <v>1</v>
      </c>
      <c r="V19" s="89">
        <v>0</v>
      </c>
      <c r="W19" s="89"/>
      <c r="X19" s="89">
        <v>0</v>
      </c>
      <c r="Y19" s="89" t="s">
        <v>1157</v>
      </c>
      <c r="Z19" s="89">
        <v>0</v>
      </c>
      <c r="AA19" s="89"/>
      <c r="AB19" s="89">
        <v>0</v>
      </c>
      <c r="AC19" s="89"/>
      <c r="AD19" s="87"/>
      <c r="AE19" s="87">
        <v>44013</v>
      </c>
      <c r="AF19" s="87"/>
      <c r="AG19" s="87"/>
      <c r="AH19" s="88">
        <f t="shared" si="3"/>
        <v>0</v>
      </c>
      <c r="AI19" s="88" t="str">
        <f t="shared" si="4"/>
        <v/>
      </c>
      <c r="AJ19" s="88" t="str">
        <f t="shared" si="5"/>
        <v/>
      </c>
      <c r="AK19" s="88">
        <f t="shared" si="0"/>
        <v>0</v>
      </c>
      <c r="AL19" s="88">
        <f t="shared" si="1"/>
        <v>0</v>
      </c>
    </row>
    <row r="20" spans="1:38" ht="15" customHeight="1" x14ac:dyDescent="0.25">
      <c r="A20" s="86">
        <v>1</v>
      </c>
      <c r="B20" s="86" t="s">
        <v>1619</v>
      </c>
      <c r="C20" s="86" t="s">
        <v>1620</v>
      </c>
      <c r="D20" s="86" t="s">
        <v>1621</v>
      </c>
      <c r="E20" s="86" t="s">
        <v>1125</v>
      </c>
      <c r="F20" s="86" t="s">
        <v>1622</v>
      </c>
      <c r="G20" s="86" t="s">
        <v>1190</v>
      </c>
      <c r="H20" s="86" t="s">
        <v>1623</v>
      </c>
      <c r="I20" s="86" t="s">
        <v>1624</v>
      </c>
      <c r="J20" s="87">
        <v>43922</v>
      </c>
      <c r="K20" s="87">
        <v>44196</v>
      </c>
      <c r="L20" s="86" t="s">
        <v>1625</v>
      </c>
      <c r="M20" s="86" t="s">
        <v>360</v>
      </c>
      <c r="N20" s="86" t="s">
        <v>355</v>
      </c>
      <c r="O20" s="86" t="s">
        <v>1626</v>
      </c>
      <c r="P20" s="86" t="s">
        <v>1099</v>
      </c>
      <c r="Q20" s="73">
        <f t="shared" si="2"/>
        <v>9</v>
      </c>
      <c r="R20" s="89">
        <v>0</v>
      </c>
      <c r="S20" s="89">
        <v>3</v>
      </c>
      <c r="T20" s="89">
        <v>3</v>
      </c>
      <c r="U20" s="89">
        <v>3</v>
      </c>
      <c r="V20" s="89">
        <v>0</v>
      </c>
      <c r="W20" s="89"/>
      <c r="X20" s="89">
        <v>3</v>
      </c>
      <c r="Y20" s="89" t="s">
        <v>1627</v>
      </c>
      <c r="Z20" s="89">
        <v>0</v>
      </c>
      <c r="AA20" s="89"/>
      <c r="AB20" s="89">
        <v>0</v>
      </c>
      <c r="AC20" s="89"/>
      <c r="AD20" s="87"/>
      <c r="AE20" s="87"/>
      <c r="AF20" s="87"/>
      <c r="AG20" s="87"/>
      <c r="AH20" s="88">
        <f t="shared" si="3"/>
        <v>0.33333333333333331</v>
      </c>
      <c r="AI20" s="88" t="str">
        <f>IFERROR(IF(R20=0,"",IF((V20/R20)&gt;1,1,(V20/R20))),"")</f>
        <v/>
      </c>
      <c r="AJ20" s="88">
        <f>IFERROR(IF(S20=0,"",IF((X20/S20)&gt;1,1,(X20/S20))),"")</f>
        <v>1</v>
      </c>
      <c r="AK20" s="88">
        <f t="shared" si="0"/>
        <v>0</v>
      </c>
      <c r="AL20" s="88">
        <f t="shared" si="1"/>
        <v>0</v>
      </c>
    </row>
    <row r="21" spans="1:38" ht="15" customHeight="1" x14ac:dyDescent="0.25">
      <c r="A21" s="86">
        <v>2</v>
      </c>
      <c r="B21" s="86" t="s">
        <v>1619</v>
      </c>
      <c r="C21" s="86" t="s">
        <v>1620</v>
      </c>
      <c r="D21" s="86" t="s">
        <v>1621</v>
      </c>
      <c r="E21" s="86" t="s">
        <v>1125</v>
      </c>
      <c r="F21" s="86" t="s">
        <v>1622</v>
      </c>
      <c r="G21" s="86" t="s">
        <v>1190</v>
      </c>
      <c r="H21" s="86" t="s">
        <v>1623</v>
      </c>
      <c r="I21" s="86" t="s">
        <v>1628</v>
      </c>
      <c r="J21" s="87">
        <v>44075</v>
      </c>
      <c r="K21" s="87">
        <v>44196</v>
      </c>
      <c r="L21" s="86" t="s">
        <v>1629</v>
      </c>
      <c r="M21" s="86" t="s">
        <v>360</v>
      </c>
      <c r="N21" s="86" t="s">
        <v>355</v>
      </c>
      <c r="O21" s="86" t="s">
        <v>1626</v>
      </c>
      <c r="P21" s="86" t="s">
        <v>1099</v>
      </c>
      <c r="Q21" s="73">
        <f t="shared" si="2"/>
        <v>5</v>
      </c>
      <c r="R21" s="89">
        <v>0</v>
      </c>
      <c r="S21" s="89">
        <v>0</v>
      </c>
      <c r="T21" s="89">
        <v>2</v>
      </c>
      <c r="U21" s="89">
        <v>3</v>
      </c>
      <c r="V21" s="89">
        <v>0</v>
      </c>
      <c r="W21" s="89"/>
      <c r="X21" s="89">
        <v>0</v>
      </c>
      <c r="Y21" s="89"/>
      <c r="Z21" s="89">
        <v>0</v>
      </c>
      <c r="AA21" s="89"/>
      <c r="AB21" s="89">
        <v>0</v>
      </c>
      <c r="AC21" s="89"/>
      <c r="AD21" s="87"/>
      <c r="AE21" s="87"/>
      <c r="AF21" s="87"/>
      <c r="AG21" s="87"/>
      <c r="AH21" s="88">
        <f t="shared" si="3"/>
        <v>0</v>
      </c>
      <c r="AI21" s="88" t="str">
        <f t="shared" ref="AI21:AI54" si="6">IFERROR(IF(R21=0,"",IF((V21/R21)&gt;1,1,(V21/R21))),"")</f>
        <v/>
      </c>
      <c r="AJ21" s="88" t="str">
        <f t="shared" ref="AJ21:AJ54" si="7">IFERROR(IF(S21=0,"",IF((X21/S21)&gt;1,1,(X21/S21))),"")</f>
        <v/>
      </c>
      <c r="AK21" s="88">
        <f t="shared" si="0"/>
        <v>0</v>
      </c>
      <c r="AL21" s="88">
        <f t="shared" si="1"/>
        <v>0</v>
      </c>
    </row>
    <row r="22" spans="1:38" ht="15" customHeight="1" x14ac:dyDescent="0.25">
      <c r="A22" s="86">
        <v>3</v>
      </c>
      <c r="B22" s="86" t="s">
        <v>1619</v>
      </c>
      <c r="C22" s="86" t="s">
        <v>1620</v>
      </c>
      <c r="D22" s="86" t="s">
        <v>1621</v>
      </c>
      <c r="E22" s="86" t="s">
        <v>1125</v>
      </c>
      <c r="F22" s="86" t="s">
        <v>1622</v>
      </c>
      <c r="G22" s="86" t="s">
        <v>1190</v>
      </c>
      <c r="H22" s="86" t="s">
        <v>1623</v>
      </c>
      <c r="I22" s="86" t="s">
        <v>1630</v>
      </c>
      <c r="J22" s="87">
        <v>43831</v>
      </c>
      <c r="K22" s="87">
        <v>44196</v>
      </c>
      <c r="L22" s="86" t="s">
        <v>1631</v>
      </c>
      <c r="M22" s="86" t="s">
        <v>360</v>
      </c>
      <c r="N22" s="86" t="s">
        <v>355</v>
      </c>
      <c r="O22" s="86" t="s">
        <v>1626</v>
      </c>
      <c r="P22" s="86" t="s">
        <v>1099</v>
      </c>
      <c r="Q22" s="73">
        <f t="shared" si="2"/>
        <v>1</v>
      </c>
      <c r="R22" s="89">
        <v>0</v>
      </c>
      <c r="S22" s="89">
        <v>0</v>
      </c>
      <c r="T22" s="89">
        <v>0</v>
      </c>
      <c r="U22" s="89">
        <v>1</v>
      </c>
      <c r="V22" s="89">
        <v>0</v>
      </c>
      <c r="W22" s="89" t="s">
        <v>5674</v>
      </c>
      <c r="X22" s="89">
        <v>0</v>
      </c>
      <c r="Y22" s="89" t="s">
        <v>1632</v>
      </c>
      <c r="Z22" s="89">
        <v>0</v>
      </c>
      <c r="AA22" s="89"/>
      <c r="AB22" s="89">
        <v>0</v>
      </c>
      <c r="AC22" s="89"/>
      <c r="AD22" s="87"/>
      <c r="AE22" s="87"/>
      <c r="AF22" s="87"/>
      <c r="AG22" s="87"/>
      <c r="AH22" s="88">
        <f t="shared" si="3"/>
        <v>0</v>
      </c>
      <c r="AI22" s="88" t="str">
        <f t="shared" si="6"/>
        <v/>
      </c>
      <c r="AJ22" s="88" t="str">
        <f t="shared" si="7"/>
        <v/>
      </c>
      <c r="AK22" s="88" t="str">
        <f t="shared" si="0"/>
        <v/>
      </c>
      <c r="AL22" s="88">
        <f t="shared" si="1"/>
        <v>0</v>
      </c>
    </row>
    <row r="23" spans="1:38" ht="15" customHeight="1" x14ac:dyDescent="0.25">
      <c r="A23" s="86">
        <v>4</v>
      </c>
      <c r="B23" s="86" t="s">
        <v>1619</v>
      </c>
      <c r="C23" s="86" t="s">
        <v>1620</v>
      </c>
      <c r="D23" s="86" t="s">
        <v>1621</v>
      </c>
      <c r="E23" s="86" t="s">
        <v>1125</v>
      </c>
      <c r="F23" s="86" t="s">
        <v>1622</v>
      </c>
      <c r="G23" s="86" t="s">
        <v>1190</v>
      </c>
      <c r="H23" s="86" t="s">
        <v>1623</v>
      </c>
      <c r="I23" s="86" t="s">
        <v>1633</v>
      </c>
      <c r="J23" s="87">
        <v>43831</v>
      </c>
      <c r="K23" s="87">
        <v>44196</v>
      </c>
      <c r="L23" s="86" t="s">
        <v>1634</v>
      </c>
      <c r="M23" s="86" t="s">
        <v>360</v>
      </c>
      <c r="N23" s="86" t="s">
        <v>355</v>
      </c>
      <c r="O23" s="86" t="s">
        <v>1626</v>
      </c>
      <c r="P23" s="86" t="s">
        <v>1099</v>
      </c>
      <c r="Q23" s="73">
        <f t="shared" si="2"/>
        <v>1</v>
      </c>
      <c r="R23" s="89">
        <v>0</v>
      </c>
      <c r="S23" s="89">
        <v>0</v>
      </c>
      <c r="T23" s="89">
        <v>1</v>
      </c>
      <c r="U23" s="89">
        <v>0</v>
      </c>
      <c r="V23" s="89">
        <v>0</v>
      </c>
      <c r="W23" s="89" t="s">
        <v>5675</v>
      </c>
      <c r="X23" s="89">
        <v>0</v>
      </c>
      <c r="Y23" s="89" t="s">
        <v>1635</v>
      </c>
      <c r="Z23" s="89">
        <v>0</v>
      </c>
      <c r="AA23" s="89"/>
      <c r="AB23" s="89">
        <v>0</v>
      </c>
      <c r="AC23" s="89"/>
      <c r="AD23" s="87"/>
      <c r="AE23" s="87"/>
      <c r="AF23" s="87"/>
      <c r="AG23" s="87"/>
      <c r="AH23" s="88">
        <f t="shared" si="3"/>
        <v>0</v>
      </c>
      <c r="AI23" s="88" t="str">
        <f t="shared" si="6"/>
        <v/>
      </c>
      <c r="AJ23" s="88" t="str">
        <f t="shared" si="7"/>
        <v/>
      </c>
      <c r="AK23" s="88">
        <f t="shared" si="0"/>
        <v>0</v>
      </c>
      <c r="AL23" s="88" t="str">
        <f t="shared" si="1"/>
        <v/>
      </c>
    </row>
    <row r="24" spans="1:38" ht="15" customHeight="1" x14ac:dyDescent="0.25">
      <c r="A24" s="86">
        <v>5</v>
      </c>
      <c r="B24" s="86" t="s">
        <v>1619</v>
      </c>
      <c r="C24" s="86" t="s">
        <v>1620</v>
      </c>
      <c r="D24" s="86" t="s">
        <v>1621</v>
      </c>
      <c r="E24" s="86" t="s">
        <v>1125</v>
      </c>
      <c r="F24" s="86" t="s">
        <v>1622</v>
      </c>
      <c r="G24" s="86" t="s">
        <v>1190</v>
      </c>
      <c r="H24" s="86" t="s">
        <v>1623</v>
      </c>
      <c r="I24" s="86" t="s">
        <v>1636</v>
      </c>
      <c r="J24" s="87">
        <v>43831</v>
      </c>
      <c r="K24" s="87">
        <v>44196</v>
      </c>
      <c r="L24" s="86" t="s">
        <v>1625</v>
      </c>
      <c r="M24" s="86" t="s">
        <v>360</v>
      </c>
      <c r="N24" s="86" t="s">
        <v>475</v>
      </c>
      <c r="O24" s="86" t="s">
        <v>1626</v>
      </c>
      <c r="P24" s="86" t="s">
        <v>1099</v>
      </c>
      <c r="Q24" s="44">
        <f t="shared" si="2"/>
        <v>1</v>
      </c>
      <c r="R24" s="88">
        <v>0</v>
      </c>
      <c r="S24" s="88">
        <v>0.2</v>
      </c>
      <c r="T24" s="88">
        <v>0.2</v>
      </c>
      <c r="U24" s="88">
        <v>0.6</v>
      </c>
      <c r="V24" s="88">
        <v>0</v>
      </c>
      <c r="W24" s="88" t="s">
        <v>5676</v>
      </c>
      <c r="X24" s="88">
        <v>0.2</v>
      </c>
      <c r="Y24" s="88" t="s">
        <v>1637</v>
      </c>
      <c r="Z24" s="88">
        <v>0</v>
      </c>
      <c r="AA24" s="88"/>
      <c r="AB24" s="88">
        <v>0</v>
      </c>
      <c r="AC24" s="89"/>
      <c r="AD24" s="87"/>
      <c r="AE24" s="87"/>
      <c r="AF24" s="87"/>
      <c r="AG24" s="87"/>
      <c r="AH24" s="88">
        <f t="shared" si="3"/>
        <v>0.2</v>
      </c>
      <c r="AI24" s="88" t="str">
        <f t="shared" si="6"/>
        <v/>
      </c>
      <c r="AJ24" s="88">
        <f t="shared" si="7"/>
        <v>1</v>
      </c>
      <c r="AK24" s="88">
        <f t="shared" si="0"/>
        <v>0</v>
      </c>
      <c r="AL24" s="88">
        <f t="shared" si="1"/>
        <v>0</v>
      </c>
    </row>
    <row r="25" spans="1:38" ht="15" customHeight="1" x14ac:dyDescent="0.25">
      <c r="A25" s="86">
        <v>6</v>
      </c>
      <c r="B25" s="86" t="s">
        <v>1619</v>
      </c>
      <c r="C25" s="86" t="s">
        <v>1620</v>
      </c>
      <c r="D25" s="86" t="s">
        <v>1621</v>
      </c>
      <c r="E25" s="86" t="s">
        <v>1125</v>
      </c>
      <c r="F25" s="86" t="s">
        <v>1622</v>
      </c>
      <c r="G25" s="86" t="s">
        <v>1190</v>
      </c>
      <c r="H25" s="86" t="s">
        <v>1623</v>
      </c>
      <c r="I25" s="86" t="s">
        <v>1638</v>
      </c>
      <c r="J25" s="87">
        <v>43983</v>
      </c>
      <c r="K25" s="87">
        <v>44196</v>
      </c>
      <c r="L25" s="86" t="s">
        <v>1639</v>
      </c>
      <c r="M25" s="86" t="s">
        <v>360</v>
      </c>
      <c r="N25" s="86" t="s">
        <v>355</v>
      </c>
      <c r="O25" s="86" t="s">
        <v>1626</v>
      </c>
      <c r="P25" s="86" t="s">
        <v>1099</v>
      </c>
      <c r="Q25" s="73">
        <f t="shared" si="2"/>
        <v>5</v>
      </c>
      <c r="R25" s="89">
        <v>0</v>
      </c>
      <c r="S25" s="89">
        <v>0</v>
      </c>
      <c r="T25" s="89">
        <v>2</v>
      </c>
      <c r="U25" s="89">
        <v>3</v>
      </c>
      <c r="V25" s="89">
        <v>0</v>
      </c>
      <c r="W25" s="89"/>
      <c r="X25" s="89">
        <v>0</v>
      </c>
      <c r="Y25" s="89" t="s">
        <v>1640</v>
      </c>
      <c r="Z25" s="89">
        <v>0</v>
      </c>
      <c r="AA25" s="89"/>
      <c r="AB25" s="89">
        <v>0</v>
      </c>
      <c r="AC25" s="89"/>
      <c r="AD25" s="87"/>
      <c r="AE25" s="87"/>
      <c r="AF25" s="87"/>
      <c r="AG25" s="87"/>
      <c r="AH25" s="88">
        <f t="shared" si="3"/>
        <v>0</v>
      </c>
      <c r="AI25" s="88" t="str">
        <f t="shared" si="6"/>
        <v/>
      </c>
      <c r="AJ25" s="88" t="str">
        <f t="shared" si="7"/>
        <v/>
      </c>
      <c r="AK25" s="88">
        <f t="shared" si="0"/>
        <v>0</v>
      </c>
      <c r="AL25" s="88">
        <f t="shared" si="1"/>
        <v>0</v>
      </c>
    </row>
    <row r="26" spans="1:38" ht="15" customHeight="1" x14ac:dyDescent="0.25">
      <c r="A26" s="86">
        <v>7</v>
      </c>
      <c r="B26" s="86" t="s">
        <v>1619</v>
      </c>
      <c r="C26" s="86" t="s">
        <v>1620</v>
      </c>
      <c r="D26" s="86" t="s">
        <v>1621</v>
      </c>
      <c r="E26" s="86" t="s">
        <v>1125</v>
      </c>
      <c r="F26" s="86" t="s">
        <v>1622</v>
      </c>
      <c r="G26" s="86" t="s">
        <v>1190</v>
      </c>
      <c r="H26" s="86" t="s">
        <v>1623</v>
      </c>
      <c r="I26" t="s">
        <v>1641</v>
      </c>
      <c r="J26" s="87">
        <v>44105</v>
      </c>
      <c r="K26" s="87">
        <v>44196</v>
      </c>
      <c r="L26" s="86" t="s">
        <v>1642</v>
      </c>
      <c r="M26" s="86" t="s">
        <v>360</v>
      </c>
      <c r="N26" s="86" t="s">
        <v>355</v>
      </c>
      <c r="O26" s="86" t="s">
        <v>1626</v>
      </c>
      <c r="P26" s="86" t="s">
        <v>1099</v>
      </c>
      <c r="Q26" s="73">
        <f t="shared" si="2"/>
        <v>3</v>
      </c>
      <c r="R26" s="89">
        <v>0</v>
      </c>
      <c r="S26" s="89">
        <v>0</v>
      </c>
      <c r="T26" s="89">
        <v>0</v>
      </c>
      <c r="U26" s="89">
        <v>3</v>
      </c>
      <c r="V26" s="89">
        <v>0</v>
      </c>
      <c r="W26" s="89"/>
      <c r="X26" s="89">
        <v>0</v>
      </c>
      <c r="Y26" s="89"/>
      <c r="Z26" s="89">
        <v>0</v>
      </c>
      <c r="AA26" s="89"/>
      <c r="AB26" s="89">
        <v>0</v>
      </c>
      <c r="AC26" s="89"/>
      <c r="AD26" s="87"/>
      <c r="AE26" s="87"/>
      <c r="AF26" s="87"/>
      <c r="AG26" s="87"/>
      <c r="AH26" s="88">
        <f t="shared" si="3"/>
        <v>0</v>
      </c>
      <c r="AI26" s="88" t="str">
        <f t="shared" si="6"/>
        <v/>
      </c>
      <c r="AJ26" s="88" t="str">
        <f t="shared" si="7"/>
        <v/>
      </c>
      <c r="AK26" s="88" t="str">
        <f t="shared" si="0"/>
        <v/>
      </c>
      <c r="AL26" s="88">
        <f t="shared" si="1"/>
        <v>0</v>
      </c>
    </row>
    <row r="27" spans="1:38" ht="15" customHeight="1" x14ac:dyDescent="0.25">
      <c r="A27" s="86">
        <v>8</v>
      </c>
      <c r="B27" s="86" t="s">
        <v>1619</v>
      </c>
      <c r="C27" s="86" t="s">
        <v>1643</v>
      </c>
      <c r="D27" s="86" t="s">
        <v>1485</v>
      </c>
      <c r="E27" s="86" t="s">
        <v>1125</v>
      </c>
      <c r="F27" s="86" t="s">
        <v>1622</v>
      </c>
      <c r="G27" s="86" t="s">
        <v>1190</v>
      </c>
      <c r="H27" s="86" t="s">
        <v>1623</v>
      </c>
      <c r="I27" s="86" t="s">
        <v>1644</v>
      </c>
      <c r="J27" s="87">
        <v>43831</v>
      </c>
      <c r="K27" s="87">
        <v>44104</v>
      </c>
      <c r="L27" s="86" t="s">
        <v>1645</v>
      </c>
      <c r="M27" s="86" t="s">
        <v>360</v>
      </c>
      <c r="N27" s="86" t="s">
        <v>355</v>
      </c>
      <c r="O27" s="86" t="s">
        <v>1646</v>
      </c>
      <c r="P27" s="86" t="s">
        <v>1099</v>
      </c>
      <c r="Q27" s="73">
        <f t="shared" si="2"/>
        <v>1</v>
      </c>
      <c r="R27" s="89">
        <v>0</v>
      </c>
      <c r="S27" s="89">
        <v>0</v>
      </c>
      <c r="T27" s="89">
        <v>1</v>
      </c>
      <c r="U27" s="89">
        <v>0</v>
      </c>
      <c r="V27" s="89">
        <v>0</v>
      </c>
      <c r="W27" s="89"/>
      <c r="X27" s="89">
        <v>0</v>
      </c>
      <c r="Y27" s="89" t="s">
        <v>1647</v>
      </c>
      <c r="Z27" s="89">
        <v>0</v>
      </c>
      <c r="AA27" s="89"/>
      <c r="AB27" s="89">
        <v>0</v>
      </c>
      <c r="AC27" s="89"/>
      <c r="AD27" s="87"/>
      <c r="AE27" s="87"/>
      <c r="AF27" s="87"/>
      <c r="AG27" s="87"/>
      <c r="AH27" s="88">
        <f t="shared" si="3"/>
        <v>0</v>
      </c>
      <c r="AI27" s="88" t="str">
        <f t="shared" si="6"/>
        <v/>
      </c>
      <c r="AJ27" s="88" t="str">
        <f t="shared" si="7"/>
        <v/>
      </c>
      <c r="AK27" s="88">
        <f t="shared" si="0"/>
        <v>0</v>
      </c>
      <c r="AL27" s="88" t="str">
        <f t="shared" si="1"/>
        <v/>
      </c>
    </row>
    <row r="28" spans="1:38" ht="15" customHeight="1" x14ac:dyDescent="0.25">
      <c r="A28" s="86">
        <v>9</v>
      </c>
      <c r="B28" s="86" t="s">
        <v>1619</v>
      </c>
      <c r="C28" s="86" t="s">
        <v>1643</v>
      </c>
      <c r="D28" s="86" t="s">
        <v>1485</v>
      </c>
      <c r="E28" s="86" t="s">
        <v>1125</v>
      </c>
      <c r="F28" s="86" t="s">
        <v>1622</v>
      </c>
      <c r="G28" s="86" t="s">
        <v>1190</v>
      </c>
      <c r="H28" s="86" t="s">
        <v>1623</v>
      </c>
      <c r="I28" t="s">
        <v>1648</v>
      </c>
      <c r="J28" s="87">
        <v>43831</v>
      </c>
      <c r="K28" s="87">
        <v>44104</v>
      </c>
      <c r="L28" s="86" t="s">
        <v>1649</v>
      </c>
      <c r="M28" s="86" t="s">
        <v>360</v>
      </c>
      <c r="N28" s="86" t="s">
        <v>475</v>
      </c>
      <c r="O28" s="86" t="s">
        <v>1646</v>
      </c>
      <c r="P28" s="86" t="s">
        <v>1099</v>
      </c>
      <c r="Q28" s="44">
        <f t="shared" si="2"/>
        <v>0.01</v>
      </c>
      <c r="R28" s="88">
        <v>0</v>
      </c>
      <c r="S28" s="88">
        <v>0</v>
      </c>
      <c r="T28" s="88">
        <v>0.01</v>
      </c>
      <c r="U28" s="88">
        <v>0</v>
      </c>
      <c r="V28" s="88">
        <v>0</v>
      </c>
      <c r="W28" s="88"/>
      <c r="X28" s="88">
        <v>0</v>
      </c>
      <c r="Y28" s="88" t="s">
        <v>1650</v>
      </c>
      <c r="Z28" s="88">
        <v>0</v>
      </c>
      <c r="AA28" s="88"/>
      <c r="AB28" s="88">
        <v>0</v>
      </c>
      <c r="AC28" s="88"/>
      <c r="AD28" s="88"/>
      <c r="AE28" s="88"/>
      <c r="AF28" s="88"/>
      <c r="AG28" s="88"/>
      <c r="AH28" s="88">
        <f t="shared" si="3"/>
        <v>0</v>
      </c>
      <c r="AI28" s="88" t="str">
        <f t="shared" si="6"/>
        <v/>
      </c>
      <c r="AJ28" s="88" t="str">
        <f t="shared" si="7"/>
        <v/>
      </c>
      <c r="AK28" s="88">
        <f t="shared" si="0"/>
        <v>0</v>
      </c>
      <c r="AL28" s="88" t="str">
        <f t="shared" si="1"/>
        <v/>
      </c>
    </row>
    <row r="29" spans="1:38" ht="15" customHeight="1" x14ac:dyDescent="0.25">
      <c r="A29" s="86">
        <v>10</v>
      </c>
      <c r="B29" s="86" t="s">
        <v>1619</v>
      </c>
      <c r="C29" s="86" t="s">
        <v>1643</v>
      </c>
      <c r="D29" s="86" t="s">
        <v>1485</v>
      </c>
      <c r="E29" s="86" t="s">
        <v>1125</v>
      </c>
      <c r="F29" s="86" t="s">
        <v>1622</v>
      </c>
      <c r="G29" s="86" t="s">
        <v>1190</v>
      </c>
      <c r="H29" s="86" t="s">
        <v>1623</v>
      </c>
      <c r="I29" s="86" t="s">
        <v>1651</v>
      </c>
      <c r="J29" s="87">
        <v>43831</v>
      </c>
      <c r="K29" s="87">
        <v>44104</v>
      </c>
      <c r="L29" s="86" t="s">
        <v>1652</v>
      </c>
      <c r="M29" s="86" t="s">
        <v>360</v>
      </c>
      <c r="N29" s="86" t="s">
        <v>355</v>
      </c>
      <c r="O29" s="86" t="s">
        <v>1646</v>
      </c>
      <c r="P29" s="86" t="s">
        <v>1099</v>
      </c>
      <c r="Q29" s="73">
        <f t="shared" si="2"/>
        <v>1</v>
      </c>
      <c r="R29" s="89">
        <v>0</v>
      </c>
      <c r="S29" s="89">
        <v>0</v>
      </c>
      <c r="T29" s="89">
        <v>1</v>
      </c>
      <c r="U29" s="89">
        <v>0</v>
      </c>
      <c r="V29" s="89">
        <v>0</v>
      </c>
      <c r="W29" s="89"/>
      <c r="X29" s="89">
        <v>0</v>
      </c>
      <c r="Y29" s="89" t="s">
        <v>1653</v>
      </c>
      <c r="Z29" s="89">
        <v>0</v>
      </c>
      <c r="AA29" s="89"/>
      <c r="AB29" s="89">
        <v>0</v>
      </c>
      <c r="AC29" s="89"/>
      <c r="AD29" s="87"/>
      <c r="AE29" s="87"/>
      <c r="AF29" s="87"/>
      <c r="AG29" s="87"/>
      <c r="AH29" s="88">
        <f t="shared" si="3"/>
        <v>0</v>
      </c>
      <c r="AI29" s="88" t="str">
        <f t="shared" si="6"/>
        <v/>
      </c>
      <c r="AJ29" s="88" t="str">
        <f t="shared" si="7"/>
        <v/>
      </c>
      <c r="AK29" s="88">
        <f t="shared" si="0"/>
        <v>0</v>
      </c>
      <c r="AL29" s="88" t="str">
        <f t="shared" si="1"/>
        <v/>
      </c>
    </row>
    <row r="30" spans="1:38" ht="15" customHeight="1" x14ac:dyDescent="0.25">
      <c r="A30" s="86">
        <v>11</v>
      </c>
      <c r="B30" s="86" t="s">
        <v>1619</v>
      </c>
      <c r="C30" s="86" t="s">
        <v>1643</v>
      </c>
      <c r="D30" s="86" t="s">
        <v>1485</v>
      </c>
      <c r="E30" s="86" t="s">
        <v>1125</v>
      </c>
      <c r="F30" s="86" t="s">
        <v>1622</v>
      </c>
      <c r="G30" s="86" t="s">
        <v>1190</v>
      </c>
      <c r="H30" s="86" t="s">
        <v>1623</v>
      </c>
      <c r="I30" t="s">
        <v>1654</v>
      </c>
      <c r="J30" s="87">
        <v>43983</v>
      </c>
      <c r="K30" s="87">
        <v>44104</v>
      </c>
      <c r="L30" s="86" t="s">
        <v>1655</v>
      </c>
      <c r="M30" s="86" t="s">
        <v>360</v>
      </c>
      <c r="N30" s="86" t="s">
        <v>355</v>
      </c>
      <c r="O30" s="86" t="s">
        <v>1646</v>
      </c>
      <c r="P30" s="86" t="s">
        <v>1099</v>
      </c>
      <c r="Q30" s="73">
        <f t="shared" si="2"/>
        <v>1</v>
      </c>
      <c r="R30" s="89">
        <v>0</v>
      </c>
      <c r="S30" s="89">
        <v>0</v>
      </c>
      <c r="T30" s="89">
        <v>1</v>
      </c>
      <c r="U30" s="89">
        <v>0</v>
      </c>
      <c r="V30" s="89">
        <v>0</v>
      </c>
      <c r="W30" s="89"/>
      <c r="X30" s="89">
        <v>0</v>
      </c>
      <c r="Y30" s="89" t="s">
        <v>1656</v>
      </c>
      <c r="Z30" s="89">
        <v>0</v>
      </c>
      <c r="AA30" s="89"/>
      <c r="AB30" s="89">
        <v>0</v>
      </c>
      <c r="AC30" s="89"/>
      <c r="AD30" s="87"/>
      <c r="AE30" s="87"/>
      <c r="AF30" s="87"/>
      <c r="AG30" s="87"/>
      <c r="AH30" s="88">
        <f t="shared" si="3"/>
        <v>0</v>
      </c>
      <c r="AI30" s="88" t="str">
        <f t="shared" si="6"/>
        <v/>
      </c>
      <c r="AJ30" s="88" t="str">
        <f t="shared" si="7"/>
        <v/>
      </c>
      <c r="AK30" s="88">
        <f t="shared" si="0"/>
        <v>0</v>
      </c>
      <c r="AL30" s="88" t="str">
        <f t="shared" si="1"/>
        <v/>
      </c>
    </row>
    <row r="31" spans="1:38" ht="15" customHeight="1" x14ac:dyDescent="0.25">
      <c r="A31" s="86">
        <v>12</v>
      </c>
      <c r="B31" s="86" t="s">
        <v>1619</v>
      </c>
      <c r="C31" s="86" t="s">
        <v>1643</v>
      </c>
      <c r="D31" s="86" t="s">
        <v>1485</v>
      </c>
      <c r="E31" s="86" t="s">
        <v>1125</v>
      </c>
      <c r="F31" s="86" t="s">
        <v>1622</v>
      </c>
      <c r="G31" s="86" t="s">
        <v>1190</v>
      </c>
      <c r="H31" s="86" t="s">
        <v>1623</v>
      </c>
      <c r="I31" t="s">
        <v>1657</v>
      </c>
      <c r="J31" s="87">
        <v>43831</v>
      </c>
      <c r="K31" s="87">
        <v>44012</v>
      </c>
      <c r="L31" s="86" t="s">
        <v>1658</v>
      </c>
      <c r="M31" s="86" t="s">
        <v>360</v>
      </c>
      <c r="N31" s="86" t="s">
        <v>355</v>
      </c>
      <c r="O31" s="86" t="s">
        <v>1646</v>
      </c>
      <c r="P31" s="86" t="s">
        <v>1099</v>
      </c>
      <c r="Q31" s="73">
        <f t="shared" si="2"/>
        <v>1</v>
      </c>
      <c r="R31" s="89">
        <v>0</v>
      </c>
      <c r="S31" s="89">
        <v>1</v>
      </c>
      <c r="T31" s="89">
        <v>0</v>
      </c>
      <c r="U31" s="89">
        <v>0</v>
      </c>
      <c r="V31" s="89">
        <v>0</v>
      </c>
      <c r="W31" s="89"/>
      <c r="X31" s="89">
        <v>1</v>
      </c>
      <c r="Y31" s="89" t="s">
        <v>1659</v>
      </c>
      <c r="Z31" s="89">
        <v>0</v>
      </c>
      <c r="AA31" s="89"/>
      <c r="AB31" s="89">
        <v>0</v>
      </c>
      <c r="AC31" s="89"/>
      <c r="AD31" s="87"/>
      <c r="AE31" s="87"/>
      <c r="AF31" s="87"/>
      <c r="AG31" s="87"/>
      <c r="AH31" s="88">
        <f t="shared" si="3"/>
        <v>1</v>
      </c>
      <c r="AI31" s="88" t="str">
        <f t="shared" si="6"/>
        <v/>
      </c>
      <c r="AJ31" s="88">
        <f t="shared" si="7"/>
        <v>1</v>
      </c>
      <c r="AK31" s="88" t="str">
        <f t="shared" si="0"/>
        <v/>
      </c>
      <c r="AL31" s="88" t="str">
        <f t="shared" si="1"/>
        <v/>
      </c>
    </row>
    <row r="32" spans="1:38" ht="15" customHeight="1" x14ac:dyDescent="0.25">
      <c r="A32" s="86">
        <v>13</v>
      </c>
      <c r="B32" s="86" t="s">
        <v>1619</v>
      </c>
      <c r="C32" s="86" t="s">
        <v>1643</v>
      </c>
      <c r="D32" s="86" t="s">
        <v>1485</v>
      </c>
      <c r="E32" s="86" t="s">
        <v>1125</v>
      </c>
      <c r="F32" s="86" t="s">
        <v>1622</v>
      </c>
      <c r="G32" s="86" t="s">
        <v>1190</v>
      </c>
      <c r="H32" s="86" t="s">
        <v>1623</v>
      </c>
      <c r="I32" s="86" t="s">
        <v>1660</v>
      </c>
      <c r="J32" s="87">
        <v>43832</v>
      </c>
      <c r="K32" s="87">
        <v>44196</v>
      </c>
      <c r="L32" s="86" t="s">
        <v>1658</v>
      </c>
      <c r="M32" s="86" t="s">
        <v>360</v>
      </c>
      <c r="N32" s="86" t="s">
        <v>475</v>
      </c>
      <c r="O32" s="86" t="s">
        <v>1646</v>
      </c>
      <c r="P32" s="86" t="s">
        <v>1099</v>
      </c>
      <c r="Q32" s="44">
        <f t="shared" si="2"/>
        <v>1</v>
      </c>
      <c r="R32" s="88">
        <v>0</v>
      </c>
      <c r="S32" s="88">
        <v>0</v>
      </c>
      <c r="T32" s="88">
        <v>1</v>
      </c>
      <c r="U32" s="88">
        <v>0</v>
      </c>
      <c r="V32" s="88">
        <v>0</v>
      </c>
      <c r="W32" s="88"/>
      <c r="X32" s="88">
        <v>0</v>
      </c>
      <c r="Y32" s="88" t="s">
        <v>1661</v>
      </c>
      <c r="Z32" s="88">
        <v>0</v>
      </c>
      <c r="AA32" s="88"/>
      <c r="AB32" s="88">
        <v>0</v>
      </c>
      <c r="AC32" s="88"/>
      <c r="AD32" s="88"/>
      <c r="AE32" s="88"/>
      <c r="AF32" s="88"/>
      <c r="AG32" s="88"/>
      <c r="AH32" s="88">
        <f t="shared" si="3"/>
        <v>0</v>
      </c>
      <c r="AI32" s="88" t="str">
        <f t="shared" si="6"/>
        <v/>
      </c>
      <c r="AJ32" s="88" t="str">
        <f t="shared" si="7"/>
        <v/>
      </c>
      <c r="AK32" s="88">
        <f t="shared" si="0"/>
        <v>0</v>
      </c>
      <c r="AL32" s="88" t="str">
        <f t="shared" si="1"/>
        <v/>
      </c>
    </row>
    <row r="33" spans="1:38" ht="15" customHeight="1" x14ac:dyDescent="0.25">
      <c r="A33" s="86">
        <v>14</v>
      </c>
      <c r="B33" s="86" t="s">
        <v>1619</v>
      </c>
      <c r="C33" s="86" t="s">
        <v>1643</v>
      </c>
      <c r="D33" t="s">
        <v>1485</v>
      </c>
      <c r="E33" s="86" t="s">
        <v>1125</v>
      </c>
      <c r="F33" s="86" t="s">
        <v>1622</v>
      </c>
      <c r="G33" s="86" t="s">
        <v>1190</v>
      </c>
      <c r="H33" s="86" t="s">
        <v>1623</v>
      </c>
      <c r="I33" t="s">
        <v>1662</v>
      </c>
      <c r="J33" s="87">
        <v>43831</v>
      </c>
      <c r="K33" s="87">
        <v>44104</v>
      </c>
      <c r="L33" s="86" t="s">
        <v>1663</v>
      </c>
      <c r="M33" s="86" t="s">
        <v>360</v>
      </c>
      <c r="N33" s="86" t="s">
        <v>475</v>
      </c>
      <c r="O33" s="86" t="s">
        <v>1646</v>
      </c>
      <c r="P33" s="86" t="s">
        <v>1099</v>
      </c>
      <c r="Q33" s="44">
        <f t="shared" si="2"/>
        <v>1</v>
      </c>
      <c r="R33" s="88">
        <v>0</v>
      </c>
      <c r="S33" s="88">
        <v>0</v>
      </c>
      <c r="T33" s="88">
        <v>1</v>
      </c>
      <c r="U33" s="88">
        <v>0</v>
      </c>
      <c r="V33" s="88">
        <v>0</v>
      </c>
      <c r="W33" s="88"/>
      <c r="X33" s="88">
        <v>0</v>
      </c>
      <c r="Y33" s="88" t="s">
        <v>1664</v>
      </c>
      <c r="Z33" s="88">
        <v>0</v>
      </c>
      <c r="AA33" s="88"/>
      <c r="AB33" s="88">
        <v>0</v>
      </c>
      <c r="AC33" s="88"/>
      <c r="AD33" s="88"/>
      <c r="AE33" s="88"/>
      <c r="AF33" s="88"/>
      <c r="AG33" s="88"/>
      <c r="AH33" s="88">
        <f t="shared" si="3"/>
        <v>0</v>
      </c>
      <c r="AI33" s="88" t="str">
        <f t="shared" si="6"/>
        <v/>
      </c>
      <c r="AJ33" s="88" t="str">
        <f t="shared" si="7"/>
        <v/>
      </c>
      <c r="AK33" s="88">
        <f t="shared" si="0"/>
        <v>0</v>
      </c>
      <c r="AL33" s="88" t="str">
        <f t="shared" si="1"/>
        <v/>
      </c>
    </row>
    <row r="34" spans="1:38" ht="15" customHeight="1" x14ac:dyDescent="0.25">
      <c r="A34" s="86">
        <v>15</v>
      </c>
      <c r="B34" s="86" t="s">
        <v>1619</v>
      </c>
      <c r="C34" s="86" t="s">
        <v>1643</v>
      </c>
      <c r="D34" t="s">
        <v>1485</v>
      </c>
      <c r="E34" s="86" t="s">
        <v>1125</v>
      </c>
      <c r="F34" s="86" t="s">
        <v>1622</v>
      </c>
      <c r="G34" s="86" t="s">
        <v>1190</v>
      </c>
      <c r="H34" s="86" t="s">
        <v>1623</v>
      </c>
      <c r="I34" t="s">
        <v>1665</v>
      </c>
      <c r="J34" s="87">
        <v>43831</v>
      </c>
      <c r="K34" s="87">
        <v>44104</v>
      </c>
      <c r="L34" s="86" t="s">
        <v>1645</v>
      </c>
      <c r="M34" s="86" t="s">
        <v>360</v>
      </c>
      <c r="N34" s="86" t="s">
        <v>475</v>
      </c>
      <c r="O34" s="86" t="s">
        <v>1646</v>
      </c>
      <c r="P34" s="86" t="s">
        <v>1099</v>
      </c>
      <c r="Q34" s="44">
        <f t="shared" si="2"/>
        <v>1</v>
      </c>
      <c r="R34" s="88">
        <v>0</v>
      </c>
      <c r="S34" s="88">
        <v>0.7</v>
      </c>
      <c r="T34" s="88">
        <v>0.3</v>
      </c>
      <c r="U34" s="88">
        <v>0</v>
      </c>
      <c r="V34" s="88">
        <v>0</v>
      </c>
      <c r="W34" s="88"/>
      <c r="X34" s="88">
        <v>0</v>
      </c>
      <c r="Y34" s="88" t="s">
        <v>1632</v>
      </c>
      <c r="Z34" s="88">
        <v>0</v>
      </c>
      <c r="AA34" s="88"/>
      <c r="AB34" s="88">
        <v>0</v>
      </c>
      <c r="AC34" s="88"/>
      <c r="AD34" s="88"/>
      <c r="AE34" s="88"/>
      <c r="AF34" s="88"/>
      <c r="AG34" s="88"/>
      <c r="AH34" s="88">
        <f t="shared" si="3"/>
        <v>0</v>
      </c>
      <c r="AI34" s="88" t="str">
        <f t="shared" si="6"/>
        <v/>
      </c>
      <c r="AJ34" s="88">
        <f t="shared" si="7"/>
        <v>0</v>
      </c>
      <c r="AK34" s="88">
        <f t="shared" si="0"/>
        <v>0</v>
      </c>
      <c r="AL34" s="88" t="str">
        <f t="shared" si="1"/>
        <v/>
      </c>
    </row>
    <row r="35" spans="1:38" ht="15" customHeight="1" x14ac:dyDescent="0.25">
      <c r="A35" s="86">
        <v>16</v>
      </c>
      <c r="B35" s="86" t="s">
        <v>1619</v>
      </c>
      <c r="C35" s="86" t="s">
        <v>1666</v>
      </c>
      <c r="D35" t="s">
        <v>1485</v>
      </c>
      <c r="E35" s="86" t="s">
        <v>1125</v>
      </c>
      <c r="F35" s="86" t="s">
        <v>1622</v>
      </c>
      <c r="G35" s="86" t="s">
        <v>1190</v>
      </c>
      <c r="H35" s="86" t="s">
        <v>1623</v>
      </c>
      <c r="I35" t="s">
        <v>1667</v>
      </c>
      <c r="J35" s="87">
        <v>43922</v>
      </c>
      <c r="K35" s="87">
        <v>44196</v>
      </c>
      <c r="L35" s="86" t="s">
        <v>1652</v>
      </c>
      <c r="M35" s="86" t="s">
        <v>360</v>
      </c>
      <c r="N35" s="86" t="s">
        <v>355</v>
      </c>
      <c r="O35" s="86" t="s">
        <v>1668</v>
      </c>
      <c r="P35" s="86" t="s">
        <v>1099</v>
      </c>
      <c r="Q35" s="73">
        <f t="shared" si="2"/>
        <v>1</v>
      </c>
      <c r="R35" s="89">
        <v>0</v>
      </c>
      <c r="S35" s="89">
        <v>0</v>
      </c>
      <c r="T35" s="89">
        <v>0</v>
      </c>
      <c r="U35" s="89">
        <v>1</v>
      </c>
      <c r="V35" s="89">
        <v>0</v>
      </c>
      <c r="W35" s="89"/>
      <c r="X35" s="89">
        <v>0</v>
      </c>
      <c r="Y35" s="89" t="s">
        <v>1632</v>
      </c>
      <c r="Z35" s="89">
        <v>0</v>
      </c>
      <c r="AA35" s="89"/>
      <c r="AB35" s="89">
        <v>0</v>
      </c>
      <c r="AC35" s="89"/>
      <c r="AD35" s="87"/>
      <c r="AE35" s="87"/>
      <c r="AF35" s="87"/>
      <c r="AG35" s="87"/>
      <c r="AH35" s="88">
        <f t="shared" si="3"/>
        <v>0</v>
      </c>
      <c r="AI35" s="88" t="str">
        <f t="shared" si="6"/>
        <v/>
      </c>
      <c r="AJ35" s="88" t="str">
        <f t="shared" si="7"/>
        <v/>
      </c>
      <c r="AK35" s="88" t="str">
        <f t="shared" si="0"/>
        <v/>
      </c>
      <c r="AL35" s="88">
        <f t="shared" si="1"/>
        <v>0</v>
      </c>
    </row>
    <row r="36" spans="1:38" ht="15" customHeight="1" x14ac:dyDescent="0.25">
      <c r="A36" s="86">
        <v>17</v>
      </c>
      <c r="B36" s="86" t="s">
        <v>1619</v>
      </c>
      <c r="C36" s="86" t="s">
        <v>1666</v>
      </c>
      <c r="D36" t="s">
        <v>1485</v>
      </c>
      <c r="E36" s="86" t="s">
        <v>1125</v>
      </c>
      <c r="F36" s="86" t="s">
        <v>1622</v>
      </c>
      <c r="G36" s="86" t="s">
        <v>1190</v>
      </c>
      <c r="H36" s="86" t="s">
        <v>1623</v>
      </c>
      <c r="I36" t="s">
        <v>1669</v>
      </c>
      <c r="J36" s="87">
        <v>44075</v>
      </c>
      <c r="K36" s="87">
        <v>44196</v>
      </c>
      <c r="L36" s="86" t="s">
        <v>1655</v>
      </c>
      <c r="M36" s="86" t="s">
        <v>360</v>
      </c>
      <c r="N36" s="86" t="s">
        <v>355</v>
      </c>
      <c r="O36" s="86" t="s">
        <v>1668</v>
      </c>
      <c r="P36" s="86" t="s">
        <v>1099</v>
      </c>
      <c r="Q36" s="73">
        <f t="shared" si="2"/>
        <v>1</v>
      </c>
      <c r="R36" s="89">
        <v>0</v>
      </c>
      <c r="S36" s="89">
        <v>0</v>
      </c>
      <c r="T36" s="89">
        <v>0</v>
      </c>
      <c r="U36" s="89">
        <v>1</v>
      </c>
      <c r="V36" s="89">
        <v>0</v>
      </c>
      <c r="W36" s="89"/>
      <c r="X36" s="89">
        <v>0</v>
      </c>
      <c r="Y36" s="89"/>
      <c r="Z36" s="89">
        <v>0</v>
      </c>
      <c r="AA36" s="89"/>
      <c r="AB36" s="89">
        <v>0</v>
      </c>
      <c r="AC36" s="89"/>
      <c r="AD36" s="87"/>
      <c r="AE36" s="87"/>
      <c r="AF36" s="87"/>
      <c r="AG36" s="87"/>
      <c r="AH36" s="88">
        <f t="shared" si="3"/>
        <v>0</v>
      </c>
      <c r="AI36" s="88" t="str">
        <f t="shared" si="6"/>
        <v/>
      </c>
      <c r="AJ36" s="88" t="str">
        <f t="shared" si="7"/>
        <v/>
      </c>
      <c r="AK36" s="88" t="str">
        <f t="shared" si="0"/>
        <v/>
      </c>
      <c r="AL36" s="88">
        <f t="shared" si="1"/>
        <v>0</v>
      </c>
    </row>
    <row r="37" spans="1:38" ht="15" customHeight="1" x14ac:dyDescent="0.25">
      <c r="A37" s="86">
        <v>18</v>
      </c>
      <c r="B37" s="86" t="s">
        <v>1619</v>
      </c>
      <c r="C37" t="s">
        <v>1666</v>
      </c>
      <c r="D37" t="s">
        <v>1485</v>
      </c>
      <c r="E37" t="s">
        <v>1125</v>
      </c>
      <c r="F37" t="s">
        <v>1622</v>
      </c>
      <c r="G37" t="s">
        <v>1190</v>
      </c>
      <c r="H37" t="s">
        <v>1623</v>
      </c>
      <c r="I37" t="s">
        <v>1670</v>
      </c>
      <c r="J37" s="87">
        <v>44044</v>
      </c>
      <c r="K37" s="87">
        <v>44196</v>
      </c>
      <c r="L37" t="s">
        <v>1671</v>
      </c>
      <c r="M37" t="s">
        <v>360</v>
      </c>
      <c r="N37" s="86" t="s">
        <v>355</v>
      </c>
      <c r="O37" t="s">
        <v>1668</v>
      </c>
      <c r="P37" t="s">
        <v>1099</v>
      </c>
      <c r="Q37" s="73">
        <f t="shared" si="2"/>
        <v>1</v>
      </c>
      <c r="R37" s="89">
        <v>0</v>
      </c>
      <c r="S37" s="89">
        <v>0</v>
      </c>
      <c r="T37" s="89">
        <v>0</v>
      </c>
      <c r="U37" s="89">
        <v>1</v>
      </c>
      <c r="V37" s="89">
        <v>0</v>
      </c>
      <c r="W37" s="89"/>
      <c r="X37" s="89">
        <v>0</v>
      </c>
      <c r="Y37" s="89"/>
      <c r="Z37" s="89">
        <v>0</v>
      </c>
      <c r="AA37" s="89"/>
      <c r="AB37" s="89">
        <v>0</v>
      </c>
      <c r="AC37" s="89"/>
      <c r="AD37" s="87"/>
      <c r="AE37" s="87"/>
      <c r="AF37" s="87"/>
      <c r="AG37" s="87"/>
      <c r="AH37" s="88">
        <f t="shared" si="3"/>
        <v>0</v>
      </c>
      <c r="AI37" s="88" t="str">
        <f t="shared" si="6"/>
        <v/>
      </c>
      <c r="AJ37" s="88" t="str">
        <f t="shared" si="7"/>
        <v/>
      </c>
      <c r="AK37" s="88" t="str">
        <f t="shared" si="0"/>
        <v/>
      </c>
      <c r="AL37" s="88">
        <f t="shared" si="1"/>
        <v>0</v>
      </c>
    </row>
    <row r="38" spans="1:38" ht="15" customHeight="1" x14ac:dyDescent="0.25">
      <c r="A38" s="86">
        <v>19</v>
      </c>
      <c r="B38" s="86" t="s">
        <v>1619</v>
      </c>
      <c r="C38" t="s">
        <v>1666</v>
      </c>
      <c r="D38" t="s">
        <v>1485</v>
      </c>
      <c r="E38" t="s">
        <v>1125</v>
      </c>
      <c r="F38" t="s">
        <v>1622</v>
      </c>
      <c r="G38" t="s">
        <v>1190</v>
      </c>
      <c r="H38" t="s">
        <v>1623</v>
      </c>
      <c r="I38" t="s">
        <v>1672</v>
      </c>
      <c r="J38" s="87">
        <v>44166</v>
      </c>
      <c r="K38" s="87">
        <v>44196</v>
      </c>
      <c r="L38" t="s">
        <v>1655</v>
      </c>
      <c r="M38" t="s">
        <v>360</v>
      </c>
      <c r="N38" s="86" t="s">
        <v>355</v>
      </c>
      <c r="O38" t="s">
        <v>1668</v>
      </c>
      <c r="P38" t="s">
        <v>1099</v>
      </c>
      <c r="Q38" s="73">
        <f t="shared" si="2"/>
        <v>1</v>
      </c>
      <c r="R38" s="89">
        <v>0</v>
      </c>
      <c r="S38" s="89">
        <v>0</v>
      </c>
      <c r="T38" s="89">
        <v>0</v>
      </c>
      <c r="U38" s="89">
        <v>1</v>
      </c>
      <c r="V38" s="89">
        <v>0</v>
      </c>
      <c r="W38" s="89"/>
      <c r="X38" s="89">
        <v>0</v>
      </c>
      <c r="Y38" s="89"/>
      <c r="Z38" s="89">
        <v>0</v>
      </c>
      <c r="AA38" s="89"/>
      <c r="AB38" s="89">
        <v>0</v>
      </c>
      <c r="AC38" s="89"/>
      <c r="AD38" s="87"/>
      <c r="AE38" s="87"/>
      <c r="AF38" s="87"/>
      <c r="AG38" s="87"/>
      <c r="AH38" s="88">
        <f t="shared" si="3"/>
        <v>0</v>
      </c>
      <c r="AI38" s="88" t="str">
        <f t="shared" si="6"/>
        <v/>
      </c>
      <c r="AJ38" s="88" t="str">
        <f t="shared" si="7"/>
        <v/>
      </c>
      <c r="AK38" s="88" t="str">
        <f t="shared" si="0"/>
        <v/>
      </c>
      <c r="AL38" s="88">
        <f t="shared" si="1"/>
        <v>0</v>
      </c>
    </row>
    <row r="39" spans="1:38" ht="15" customHeight="1" x14ac:dyDescent="0.25">
      <c r="A39" s="86">
        <v>20</v>
      </c>
      <c r="B39" s="86" t="s">
        <v>1619</v>
      </c>
      <c r="C39" t="s">
        <v>1666</v>
      </c>
      <c r="D39" t="s">
        <v>1485</v>
      </c>
      <c r="E39" t="s">
        <v>1125</v>
      </c>
      <c r="F39" t="s">
        <v>1622</v>
      </c>
      <c r="G39" t="s">
        <v>1190</v>
      </c>
      <c r="H39" t="s">
        <v>1623</v>
      </c>
      <c r="I39" t="s">
        <v>1673</v>
      </c>
      <c r="J39" s="87">
        <v>43983</v>
      </c>
      <c r="K39" s="87">
        <v>44196</v>
      </c>
      <c r="L39" t="s">
        <v>1674</v>
      </c>
      <c r="M39" t="s">
        <v>360</v>
      </c>
      <c r="N39" s="86" t="s">
        <v>355</v>
      </c>
      <c r="O39" t="s">
        <v>1668</v>
      </c>
      <c r="P39" t="s">
        <v>1099</v>
      </c>
      <c r="Q39" s="73">
        <f t="shared" si="2"/>
        <v>1</v>
      </c>
      <c r="R39" s="89">
        <v>0</v>
      </c>
      <c r="S39" s="89">
        <v>0</v>
      </c>
      <c r="T39" s="89">
        <v>1</v>
      </c>
      <c r="U39" s="89">
        <v>0</v>
      </c>
      <c r="V39" s="89">
        <v>0</v>
      </c>
      <c r="W39" s="89"/>
      <c r="X39" s="89">
        <v>0</v>
      </c>
      <c r="Y39" s="89" t="s">
        <v>1675</v>
      </c>
      <c r="Z39" s="89">
        <v>0</v>
      </c>
      <c r="AA39" s="89"/>
      <c r="AB39" s="89">
        <v>0</v>
      </c>
      <c r="AC39" s="89"/>
      <c r="AD39" s="87"/>
      <c r="AE39" s="87"/>
      <c r="AF39" s="87"/>
      <c r="AG39" s="87"/>
      <c r="AH39" s="88">
        <f t="shared" si="3"/>
        <v>0</v>
      </c>
      <c r="AI39" s="88" t="str">
        <f t="shared" si="6"/>
        <v/>
      </c>
      <c r="AJ39" s="88" t="str">
        <f t="shared" si="7"/>
        <v/>
      </c>
      <c r="AK39" s="88">
        <f t="shared" si="0"/>
        <v>0</v>
      </c>
      <c r="AL39" s="88" t="str">
        <f t="shared" si="1"/>
        <v/>
      </c>
    </row>
    <row r="40" spans="1:38" ht="15" customHeight="1" x14ac:dyDescent="0.25">
      <c r="A40" s="86">
        <v>21</v>
      </c>
      <c r="B40" s="86" t="s">
        <v>1619</v>
      </c>
      <c r="C40" t="s">
        <v>1666</v>
      </c>
      <c r="D40" t="s">
        <v>1485</v>
      </c>
      <c r="E40" t="s">
        <v>1125</v>
      </c>
      <c r="F40" t="s">
        <v>1622</v>
      </c>
      <c r="G40" t="s">
        <v>1190</v>
      </c>
      <c r="H40" t="s">
        <v>1623</v>
      </c>
      <c r="I40" t="s">
        <v>1676</v>
      </c>
      <c r="J40" s="87">
        <v>44013</v>
      </c>
      <c r="K40" s="87">
        <v>44196</v>
      </c>
      <c r="L40" t="s">
        <v>1655</v>
      </c>
      <c r="M40" t="s">
        <v>360</v>
      </c>
      <c r="N40" s="86" t="s">
        <v>355</v>
      </c>
      <c r="O40" t="s">
        <v>1668</v>
      </c>
      <c r="P40" t="s">
        <v>1099</v>
      </c>
      <c r="Q40" s="73">
        <f t="shared" si="2"/>
        <v>1</v>
      </c>
      <c r="R40" s="89">
        <v>0</v>
      </c>
      <c r="S40" s="89">
        <v>0</v>
      </c>
      <c r="T40" s="89">
        <v>0</v>
      </c>
      <c r="U40" s="89">
        <v>1</v>
      </c>
      <c r="V40" s="89">
        <v>0</v>
      </c>
      <c r="W40" s="89"/>
      <c r="X40" s="89">
        <v>0</v>
      </c>
      <c r="Y40" s="89"/>
      <c r="Z40" s="89">
        <v>0</v>
      </c>
      <c r="AA40" s="89"/>
      <c r="AB40" s="89">
        <v>0</v>
      </c>
      <c r="AC40" s="89"/>
      <c r="AD40" s="87"/>
      <c r="AE40" s="87"/>
      <c r="AF40" s="87"/>
      <c r="AG40" s="87"/>
      <c r="AH40" s="88">
        <f t="shared" si="3"/>
        <v>0</v>
      </c>
      <c r="AI40" s="88" t="str">
        <f t="shared" si="6"/>
        <v/>
      </c>
      <c r="AJ40" s="88" t="str">
        <f t="shared" si="7"/>
        <v/>
      </c>
      <c r="AK40" s="88" t="str">
        <f t="shared" si="0"/>
        <v/>
      </c>
      <c r="AL40" s="88">
        <f t="shared" si="1"/>
        <v>0</v>
      </c>
    </row>
    <row r="41" spans="1:38" ht="15" customHeight="1" x14ac:dyDescent="0.25">
      <c r="A41" s="86">
        <v>22</v>
      </c>
      <c r="B41" s="86" t="s">
        <v>1619</v>
      </c>
      <c r="C41" t="s">
        <v>1666</v>
      </c>
      <c r="D41" t="s">
        <v>1485</v>
      </c>
      <c r="E41" t="s">
        <v>1125</v>
      </c>
      <c r="F41" t="s">
        <v>1622</v>
      </c>
      <c r="G41" t="s">
        <v>1190</v>
      </c>
      <c r="H41" t="s">
        <v>1623</v>
      </c>
      <c r="I41" t="s">
        <v>1677</v>
      </c>
      <c r="J41" s="87">
        <v>43983</v>
      </c>
      <c r="K41" s="87">
        <v>44165</v>
      </c>
      <c r="L41" t="s">
        <v>1674</v>
      </c>
      <c r="M41" t="s">
        <v>360</v>
      </c>
      <c r="N41" s="86" t="s">
        <v>355</v>
      </c>
      <c r="O41" t="s">
        <v>1668</v>
      </c>
      <c r="P41" t="s">
        <v>1099</v>
      </c>
      <c r="Q41" s="73">
        <f t="shared" si="2"/>
        <v>1</v>
      </c>
      <c r="R41" s="89">
        <v>0</v>
      </c>
      <c r="S41" s="89">
        <v>0</v>
      </c>
      <c r="T41" s="89">
        <v>1</v>
      </c>
      <c r="U41" s="89">
        <v>0</v>
      </c>
      <c r="V41" s="89">
        <v>0</v>
      </c>
      <c r="W41" s="89"/>
      <c r="X41" s="89">
        <v>0</v>
      </c>
      <c r="Y41" s="89" t="s">
        <v>1678</v>
      </c>
      <c r="Z41" s="89">
        <v>0</v>
      </c>
      <c r="AA41" s="89"/>
      <c r="AB41" s="89">
        <v>0</v>
      </c>
      <c r="AC41" s="89"/>
      <c r="AD41" s="87"/>
      <c r="AE41" s="87"/>
      <c r="AF41" s="87"/>
      <c r="AG41" s="87"/>
      <c r="AH41" s="88">
        <f t="shared" si="3"/>
        <v>0</v>
      </c>
      <c r="AI41" s="88" t="str">
        <f t="shared" si="6"/>
        <v/>
      </c>
      <c r="AJ41" s="88" t="str">
        <f t="shared" si="7"/>
        <v/>
      </c>
      <c r="AK41" s="88">
        <f t="shared" si="0"/>
        <v>0</v>
      </c>
      <c r="AL41" s="88" t="str">
        <f t="shared" si="1"/>
        <v/>
      </c>
    </row>
    <row r="42" spans="1:38" ht="15" customHeight="1" x14ac:dyDescent="0.25">
      <c r="A42" s="86">
        <v>23</v>
      </c>
      <c r="B42" s="86" t="s">
        <v>1619</v>
      </c>
      <c r="C42" t="s">
        <v>1666</v>
      </c>
      <c r="D42" t="s">
        <v>1485</v>
      </c>
      <c r="E42" t="s">
        <v>1125</v>
      </c>
      <c r="F42" t="s">
        <v>1622</v>
      </c>
      <c r="G42" t="s">
        <v>1190</v>
      </c>
      <c r="H42" t="s">
        <v>1623</v>
      </c>
      <c r="I42" t="s">
        <v>1679</v>
      </c>
      <c r="J42" s="87">
        <v>44044</v>
      </c>
      <c r="K42" s="87">
        <v>44196</v>
      </c>
      <c r="L42" t="s">
        <v>1655</v>
      </c>
      <c r="M42" t="s">
        <v>360</v>
      </c>
      <c r="N42" s="86" t="s">
        <v>355</v>
      </c>
      <c r="O42" t="s">
        <v>1668</v>
      </c>
      <c r="P42" t="s">
        <v>1099</v>
      </c>
      <c r="Q42" s="73">
        <f t="shared" si="2"/>
        <v>1</v>
      </c>
      <c r="R42" s="89">
        <v>0</v>
      </c>
      <c r="S42" s="89">
        <v>0</v>
      </c>
      <c r="T42" s="89">
        <v>0</v>
      </c>
      <c r="U42" s="89">
        <v>1</v>
      </c>
      <c r="V42" s="89">
        <v>0</v>
      </c>
      <c r="W42" s="89"/>
      <c r="X42" s="89">
        <v>0</v>
      </c>
      <c r="Y42" s="89"/>
      <c r="Z42" s="89">
        <v>0</v>
      </c>
      <c r="AA42" s="89"/>
      <c r="AB42" s="89">
        <v>0</v>
      </c>
      <c r="AC42" s="89"/>
      <c r="AD42" s="87"/>
      <c r="AE42" s="87"/>
      <c r="AF42" s="87"/>
      <c r="AG42" s="87"/>
      <c r="AH42" s="88">
        <f t="shared" si="3"/>
        <v>0</v>
      </c>
      <c r="AI42" s="88" t="str">
        <f t="shared" si="6"/>
        <v/>
      </c>
      <c r="AJ42" s="88" t="str">
        <f t="shared" si="7"/>
        <v/>
      </c>
      <c r="AK42" s="88" t="str">
        <f t="shared" si="0"/>
        <v/>
      </c>
      <c r="AL42" s="88">
        <f t="shared" si="1"/>
        <v>0</v>
      </c>
    </row>
    <row r="43" spans="1:38" ht="15" customHeight="1" x14ac:dyDescent="0.25">
      <c r="A43" s="86">
        <v>24</v>
      </c>
      <c r="B43" s="86" t="s">
        <v>1619</v>
      </c>
      <c r="C43" t="s">
        <v>1666</v>
      </c>
      <c r="D43" t="s">
        <v>1485</v>
      </c>
      <c r="E43" t="s">
        <v>1125</v>
      </c>
      <c r="F43" t="s">
        <v>1622</v>
      </c>
      <c r="G43" t="s">
        <v>1190</v>
      </c>
      <c r="H43" t="s">
        <v>1623</v>
      </c>
      <c r="I43" t="s">
        <v>1680</v>
      </c>
      <c r="J43" s="87">
        <v>43891</v>
      </c>
      <c r="K43" s="87">
        <v>44104</v>
      </c>
      <c r="L43" t="s">
        <v>1674</v>
      </c>
      <c r="M43" t="s">
        <v>360</v>
      </c>
      <c r="N43" s="86" t="s">
        <v>355</v>
      </c>
      <c r="O43" t="s">
        <v>1668</v>
      </c>
      <c r="P43" t="s">
        <v>1099</v>
      </c>
      <c r="Q43" s="73">
        <f t="shared" si="2"/>
        <v>1</v>
      </c>
      <c r="R43" s="89">
        <v>0</v>
      </c>
      <c r="S43" s="89">
        <v>1</v>
      </c>
      <c r="T43" s="89">
        <v>0</v>
      </c>
      <c r="U43" s="89">
        <v>0</v>
      </c>
      <c r="V43" s="89">
        <v>0</v>
      </c>
      <c r="W43" s="89"/>
      <c r="X43" s="89">
        <v>1</v>
      </c>
      <c r="Y43" s="89" t="s">
        <v>1681</v>
      </c>
      <c r="Z43" s="89">
        <v>0</v>
      </c>
      <c r="AA43" s="89"/>
      <c r="AB43" s="89">
        <v>0</v>
      </c>
      <c r="AC43" s="89"/>
      <c r="AD43" s="87"/>
      <c r="AE43" s="87"/>
      <c r="AF43" s="87"/>
      <c r="AG43" s="87"/>
      <c r="AH43" s="88">
        <f t="shared" si="3"/>
        <v>1</v>
      </c>
      <c r="AI43" s="88" t="str">
        <f t="shared" si="6"/>
        <v/>
      </c>
      <c r="AJ43" s="88">
        <f t="shared" si="7"/>
        <v>1</v>
      </c>
      <c r="AK43" s="88" t="str">
        <f t="shared" si="0"/>
        <v/>
      </c>
      <c r="AL43" s="88" t="str">
        <f t="shared" si="1"/>
        <v/>
      </c>
    </row>
    <row r="44" spans="1:38" ht="15" customHeight="1" x14ac:dyDescent="0.25">
      <c r="A44" s="86">
        <v>25</v>
      </c>
      <c r="B44" s="86" t="s">
        <v>1619</v>
      </c>
      <c r="C44" t="s">
        <v>1666</v>
      </c>
      <c r="D44" t="s">
        <v>1485</v>
      </c>
      <c r="E44" t="s">
        <v>1125</v>
      </c>
      <c r="F44" t="s">
        <v>1622</v>
      </c>
      <c r="G44" t="s">
        <v>1190</v>
      </c>
      <c r="H44" t="s">
        <v>1623</v>
      </c>
      <c r="I44" t="s">
        <v>1682</v>
      </c>
      <c r="J44" s="87">
        <v>43952</v>
      </c>
      <c r="K44" s="87">
        <v>44104</v>
      </c>
      <c r="L44" t="s">
        <v>1655</v>
      </c>
      <c r="M44" t="s">
        <v>360</v>
      </c>
      <c r="N44" s="86" t="s">
        <v>355</v>
      </c>
      <c r="O44" t="s">
        <v>1668</v>
      </c>
      <c r="P44" t="s">
        <v>1099</v>
      </c>
      <c r="Q44" s="73">
        <f t="shared" si="2"/>
        <v>1</v>
      </c>
      <c r="R44" s="89">
        <v>0</v>
      </c>
      <c r="S44" s="89">
        <v>0</v>
      </c>
      <c r="T44" s="89">
        <v>1</v>
      </c>
      <c r="U44" s="89">
        <v>0</v>
      </c>
      <c r="V44" s="89">
        <v>0</v>
      </c>
      <c r="W44" s="89"/>
      <c r="X44" s="89">
        <v>0</v>
      </c>
      <c r="Y44" s="89" t="s">
        <v>1683</v>
      </c>
      <c r="Z44" s="89">
        <v>0</v>
      </c>
      <c r="AA44" s="89"/>
      <c r="AB44" s="89">
        <v>0</v>
      </c>
      <c r="AC44" s="89"/>
      <c r="AD44" s="87"/>
      <c r="AE44" s="87"/>
      <c r="AF44" s="87"/>
      <c r="AG44" s="87"/>
      <c r="AH44" s="88">
        <f t="shared" si="3"/>
        <v>0</v>
      </c>
      <c r="AI44" s="88" t="str">
        <f t="shared" si="6"/>
        <v/>
      </c>
      <c r="AJ44" s="88" t="str">
        <f t="shared" si="7"/>
        <v/>
      </c>
      <c r="AK44" s="88">
        <f t="shared" si="0"/>
        <v>0</v>
      </c>
      <c r="AL44" s="88" t="str">
        <f t="shared" si="1"/>
        <v/>
      </c>
    </row>
    <row r="45" spans="1:38" ht="15" customHeight="1" x14ac:dyDescent="0.25">
      <c r="A45" s="86">
        <v>26</v>
      </c>
      <c r="B45" s="86" t="s">
        <v>1619</v>
      </c>
      <c r="C45" t="s">
        <v>1666</v>
      </c>
      <c r="D45" t="s">
        <v>1485</v>
      </c>
      <c r="E45" t="s">
        <v>1125</v>
      </c>
      <c r="F45" t="s">
        <v>1622</v>
      </c>
      <c r="G45" t="s">
        <v>1190</v>
      </c>
      <c r="H45" t="s">
        <v>1623</v>
      </c>
      <c r="I45" t="s">
        <v>1684</v>
      </c>
      <c r="J45" s="87">
        <v>44044</v>
      </c>
      <c r="K45" s="87">
        <v>44196</v>
      </c>
      <c r="L45" t="s">
        <v>1674</v>
      </c>
      <c r="M45" t="s">
        <v>360</v>
      </c>
      <c r="N45" s="86" t="s">
        <v>355</v>
      </c>
      <c r="O45" t="s">
        <v>1668</v>
      </c>
      <c r="P45" t="s">
        <v>1099</v>
      </c>
      <c r="Q45" s="73">
        <f t="shared" si="2"/>
        <v>1</v>
      </c>
      <c r="R45" s="89">
        <v>0</v>
      </c>
      <c r="S45" s="89">
        <v>0</v>
      </c>
      <c r="T45" s="89">
        <v>0</v>
      </c>
      <c r="U45" s="89">
        <v>1</v>
      </c>
      <c r="V45" s="89">
        <v>0</v>
      </c>
      <c r="W45" s="89"/>
      <c r="X45" s="89">
        <v>0</v>
      </c>
      <c r="Y45" s="89" t="s">
        <v>1685</v>
      </c>
      <c r="Z45" s="89">
        <v>0</v>
      </c>
      <c r="AA45" s="89"/>
      <c r="AB45" s="89">
        <v>0</v>
      </c>
      <c r="AC45" s="89"/>
      <c r="AD45" s="87"/>
      <c r="AE45" s="87"/>
      <c r="AF45" s="87"/>
      <c r="AG45" s="87"/>
      <c r="AH45" s="88">
        <f t="shared" si="3"/>
        <v>0</v>
      </c>
      <c r="AI45" s="88" t="str">
        <f t="shared" si="6"/>
        <v/>
      </c>
      <c r="AJ45" s="88" t="str">
        <f t="shared" si="7"/>
        <v/>
      </c>
      <c r="AK45" s="88" t="str">
        <f t="shared" si="0"/>
        <v/>
      </c>
      <c r="AL45" s="88">
        <f t="shared" si="1"/>
        <v>0</v>
      </c>
    </row>
    <row r="46" spans="1:38" ht="15" customHeight="1" x14ac:dyDescent="0.25">
      <c r="A46" s="86">
        <v>27</v>
      </c>
      <c r="B46" s="86" t="s">
        <v>1619</v>
      </c>
      <c r="C46" t="s">
        <v>1666</v>
      </c>
      <c r="D46" t="s">
        <v>1485</v>
      </c>
      <c r="E46" t="s">
        <v>1125</v>
      </c>
      <c r="F46" t="s">
        <v>1622</v>
      </c>
      <c r="G46" t="s">
        <v>1190</v>
      </c>
      <c r="H46" t="s">
        <v>1623</v>
      </c>
      <c r="I46" t="s">
        <v>1686</v>
      </c>
      <c r="J46" s="87">
        <v>44105</v>
      </c>
      <c r="K46" s="87">
        <v>44196</v>
      </c>
      <c r="L46" t="s">
        <v>1655</v>
      </c>
      <c r="M46" t="s">
        <v>360</v>
      </c>
      <c r="N46" s="86" t="s">
        <v>355</v>
      </c>
      <c r="O46" t="s">
        <v>1668</v>
      </c>
      <c r="P46" t="s">
        <v>1099</v>
      </c>
      <c r="Q46" s="73">
        <f t="shared" si="2"/>
        <v>1</v>
      </c>
      <c r="R46" s="89">
        <v>0</v>
      </c>
      <c r="S46" s="89">
        <v>0</v>
      </c>
      <c r="T46" s="89">
        <v>0</v>
      </c>
      <c r="U46" s="89">
        <v>1</v>
      </c>
      <c r="V46" s="89">
        <v>0</v>
      </c>
      <c r="W46" s="89"/>
      <c r="X46" s="89">
        <v>0</v>
      </c>
      <c r="Y46" s="89" t="s">
        <v>1687</v>
      </c>
      <c r="Z46" s="89">
        <v>0</v>
      </c>
      <c r="AA46" s="89"/>
      <c r="AB46" s="89">
        <v>0</v>
      </c>
      <c r="AC46" s="89"/>
      <c r="AD46" s="87"/>
      <c r="AE46" s="87"/>
      <c r="AF46" s="87"/>
      <c r="AG46" s="87"/>
      <c r="AH46" s="88">
        <f t="shared" si="3"/>
        <v>0</v>
      </c>
      <c r="AI46" s="88" t="str">
        <f t="shared" si="6"/>
        <v/>
      </c>
      <c r="AJ46" s="88" t="str">
        <f t="shared" si="7"/>
        <v/>
      </c>
      <c r="AK46" s="88" t="str">
        <f t="shared" si="0"/>
        <v/>
      </c>
      <c r="AL46" s="88">
        <f t="shared" si="1"/>
        <v>0</v>
      </c>
    </row>
    <row r="47" spans="1:38" ht="15" customHeight="1" x14ac:dyDescent="0.25">
      <c r="A47" s="86">
        <v>28</v>
      </c>
      <c r="B47" s="86" t="s">
        <v>1619</v>
      </c>
      <c r="C47" t="s">
        <v>1666</v>
      </c>
      <c r="D47" t="s">
        <v>1485</v>
      </c>
      <c r="E47" t="s">
        <v>1125</v>
      </c>
      <c r="F47" t="s">
        <v>1622</v>
      </c>
      <c r="G47" t="s">
        <v>1190</v>
      </c>
      <c r="H47" t="s">
        <v>1623</v>
      </c>
      <c r="I47" t="s">
        <v>1688</v>
      </c>
      <c r="J47" s="87">
        <v>43831</v>
      </c>
      <c r="K47" s="87">
        <v>43921</v>
      </c>
      <c r="L47" t="s">
        <v>1689</v>
      </c>
      <c r="M47" t="s">
        <v>360</v>
      </c>
      <c r="N47" s="86" t="s">
        <v>355</v>
      </c>
      <c r="O47" t="s">
        <v>1690</v>
      </c>
      <c r="P47" t="s">
        <v>1099</v>
      </c>
      <c r="Q47" s="73">
        <f t="shared" si="2"/>
        <v>1</v>
      </c>
      <c r="R47" s="89">
        <v>1</v>
      </c>
      <c r="S47" s="89">
        <v>0</v>
      </c>
      <c r="T47" s="89">
        <v>0</v>
      </c>
      <c r="U47" s="89">
        <v>0</v>
      </c>
      <c r="V47" s="89">
        <v>1</v>
      </c>
      <c r="W47" s="89" t="s">
        <v>5677</v>
      </c>
      <c r="X47" s="89">
        <v>0</v>
      </c>
      <c r="Y47" s="89"/>
      <c r="Z47" s="89">
        <v>0</v>
      </c>
      <c r="AA47" s="89"/>
      <c r="AB47" s="89">
        <v>0</v>
      </c>
      <c r="AC47" s="89"/>
      <c r="AD47" s="87"/>
      <c r="AE47" s="87"/>
      <c r="AF47" s="87"/>
      <c r="AG47" s="87"/>
      <c r="AH47" s="88">
        <f t="shared" si="3"/>
        <v>1</v>
      </c>
      <c r="AI47" s="88">
        <f t="shared" si="6"/>
        <v>1</v>
      </c>
      <c r="AJ47" s="88" t="str">
        <f t="shared" si="7"/>
        <v/>
      </c>
      <c r="AK47" s="88" t="str">
        <f t="shared" si="0"/>
        <v/>
      </c>
      <c r="AL47" s="88" t="str">
        <f t="shared" si="1"/>
        <v/>
      </c>
    </row>
    <row r="48" spans="1:38" ht="15" customHeight="1" x14ac:dyDescent="0.25">
      <c r="A48" s="86">
        <v>29</v>
      </c>
      <c r="B48" s="86" t="s">
        <v>1619</v>
      </c>
      <c r="C48" t="s">
        <v>1666</v>
      </c>
      <c r="D48" t="s">
        <v>1485</v>
      </c>
      <c r="E48" t="s">
        <v>1125</v>
      </c>
      <c r="F48" t="s">
        <v>1622</v>
      </c>
      <c r="G48" t="s">
        <v>1190</v>
      </c>
      <c r="H48" t="s">
        <v>1623</v>
      </c>
      <c r="I48" t="s">
        <v>1691</v>
      </c>
      <c r="J48" s="87">
        <v>43831</v>
      </c>
      <c r="K48" s="87">
        <v>43921</v>
      </c>
      <c r="L48" t="s">
        <v>1692</v>
      </c>
      <c r="M48" t="s">
        <v>360</v>
      </c>
      <c r="N48" s="86" t="s">
        <v>355</v>
      </c>
      <c r="O48" t="s">
        <v>1690</v>
      </c>
      <c r="P48" t="s">
        <v>1099</v>
      </c>
      <c r="Q48" s="73">
        <f t="shared" si="2"/>
        <v>1</v>
      </c>
      <c r="R48" s="89">
        <v>1</v>
      </c>
      <c r="S48" s="89">
        <v>0</v>
      </c>
      <c r="T48" s="89">
        <v>0</v>
      </c>
      <c r="U48" s="89">
        <v>0</v>
      </c>
      <c r="V48" s="89">
        <v>1</v>
      </c>
      <c r="W48" s="89" t="s">
        <v>5678</v>
      </c>
      <c r="X48" s="89">
        <v>0</v>
      </c>
      <c r="Y48" s="89"/>
      <c r="Z48" s="89">
        <v>0</v>
      </c>
      <c r="AA48" s="89"/>
      <c r="AB48" s="89">
        <v>0</v>
      </c>
      <c r="AC48" s="89"/>
      <c r="AD48" s="87"/>
      <c r="AE48" s="87"/>
      <c r="AF48" s="87"/>
      <c r="AG48" s="87"/>
      <c r="AH48" s="88">
        <f t="shared" si="3"/>
        <v>1</v>
      </c>
      <c r="AI48" s="88">
        <f t="shared" si="6"/>
        <v>1</v>
      </c>
      <c r="AJ48" s="88" t="str">
        <f t="shared" si="7"/>
        <v/>
      </c>
      <c r="AK48" s="88" t="str">
        <f t="shared" si="0"/>
        <v/>
      </c>
      <c r="AL48" s="88" t="str">
        <f t="shared" si="1"/>
        <v/>
      </c>
    </row>
    <row r="49" spans="1:38" ht="15" customHeight="1" x14ac:dyDescent="0.25">
      <c r="A49" s="86">
        <v>30</v>
      </c>
      <c r="B49" s="86" t="s">
        <v>1619</v>
      </c>
      <c r="C49" t="s">
        <v>1666</v>
      </c>
      <c r="D49" t="s">
        <v>1485</v>
      </c>
      <c r="E49" t="s">
        <v>1125</v>
      </c>
      <c r="F49" t="s">
        <v>1622</v>
      </c>
      <c r="G49" t="s">
        <v>1190</v>
      </c>
      <c r="H49" t="s">
        <v>1623</v>
      </c>
      <c r="I49" t="s">
        <v>1693</v>
      </c>
      <c r="J49" s="87">
        <v>43831</v>
      </c>
      <c r="K49" s="87">
        <v>44196</v>
      </c>
      <c r="L49" t="s">
        <v>1694</v>
      </c>
      <c r="M49" t="s">
        <v>360</v>
      </c>
      <c r="N49" t="s">
        <v>475</v>
      </c>
      <c r="O49" t="s">
        <v>1690</v>
      </c>
      <c r="P49" t="s">
        <v>1099</v>
      </c>
      <c r="Q49" s="44">
        <f t="shared" si="2"/>
        <v>1</v>
      </c>
      <c r="R49" s="88">
        <v>0</v>
      </c>
      <c r="S49" s="88">
        <v>0.2</v>
      </c>
      <c r="T49" s="88">
        <v>0.6</v>
      </c>
      <c r="U49" s="88">
        <v>0.2</v>
      </c>
      <c r="V49" s="88">
        <v>0</v>
      </c>
      <c r="W49" s="88"/>
      <c r="X49" s="88">
        <v>0.2</v>
      </c>
      <c r="Y49" s="88" t="s">
        <v>1695</v>
      </c>
      <c r="Z49" s="88">
        <v>0</v>
      </c>
      <c r="AA49" s="88"/>
      <c r="AB49" s="88">
        <v>0</v>
      </c>
      <c r="AC49" s="88"/>
      <c r="AD49" s="88"/>
      <c r="AE49" s="88"/>
      <c r="AF49" s="88"/>
      <c r="AG49" s="88"/>
      <c r="AH49" s="88">
        <f t="shared" si="3"/>
        <v>0.2</v>
      </c>
      <c r="AI49" s="88" t="str">
        <f t="shared" si="6"/>
        <v/>
      </c>
      <c r="AJ49" s="88">
        <f t="shared" si="7"/>
        <v>1</v>
      </c>
      <c r="AK49" s="88">
        <f t="shared" si="0"/>
        <v>0</v>
      </c>
      <c r="AL49" s="88">
        <f t="shared" si="1"/>
        <v>0</v>
      </c>
    </row>
    <row r="50" spans="1:38" ht="15" customHeight="1" x14ac:dyDescent="0.25">
      <c r="A50" s="86">
        <v>31</v>
      </c>
      <c r="B50" s="86" t="s">
        <v>1619</v>
      </c>
      <c r="C50" t="s">
        <v>1696</v>
      </c>
      <c r="D50" t="s">
        <v>1113</v>
      </c>
      <c r="E50" t="s">
        <v>1166</v>
      </c>
      <c r="F50" t="s">
        <v>1448</v>
      </c>
      <c r="G50" t="s">
        <v>1116</v>
      </c>
      <c r="H50" t="s">
        <v>1167</v>
      </c>
      <c r="I50" t="s">
        <v>1118</v>
      </c>
      <c r="J50" s="87">
        <v>43952</v>
      </c>
      <c r="K50" s="87">
        <v>44074</v>
      </c>
      <c r="L50" t="s">
        <v>1697</v>
      </c>
      <c r="M50" t="s">
        <v>360</v>
      </c>
      <c r="N50" t="s">
        <v>475</v>
      </c>
      <c r="O50" t="s">
        <v>1170</v>
      </c>
      <c r="P50" t="s">
        <v>261</v>
      </c>
      <c r="Q50" s="44">
        <f t="shared" si="2"/>
        <v>1</v>
      </c>
      <c r="R50" s="88">
        <v>0</v>
      </c>
      <c r="S50" s="88">
        <v>0</v>
      </c>
      <c r="T50" s="88">
        <v>1</v>
      </c>
      <c r="U50" s="88">
        <v>0</v>
      </c>
      <c r="V50" s="88">
        <v>0</v>
      </c>
      <c r="W50" s="88" t="s">
        <v>5679</v>
      </c>
      <c r="X50" s="88">
        <v>0</v>
      </c>
      <c r="Y50" s="88" t="s">
        <v>1698</v>
      </c>
      <c r="Z50" s="88">
        <v>0</v>
      </c>
      <c r="AA50" s="88"/>
      <c r="AB50" s="88">
        <v>0</v>
      </c>
      <c r="AC50" s="88"/>
      <c r="AD50" s="88"/>
      <c r="AE50" s="88"/>
      <c r="AF50" s="88"/>
      <c r="AG50" s="88"/>
      <c r="AH50" s="88">
        <f t="shared" si="3"/>
        <v>0</v>
      </c>
      <c r="AI50" s="88" t="str">
        <f t="shared" si="6"/>
        <v/>
      </c>
      <c r="AJ50" s="88" t="str">
        <f t="shared" si="7"/>
        <v/>
      </c>
      <c r="AK50" s="88">
        <f t="shared" si="0"/>
        <v>0</v>
      </c>
      <c r="AL50" s="88" t="str">
        <f t="shared" si="1"/>
        <v/>
      </c>
    </row>
    <row r="51" spans="1:38" ht="15" customHeight="1" x14ac:dyDescent="0.25">
      <c r="A51" s="86">
        <v>32</v>
      </c>
      <c r="B51" s="86" t="s">
        <v>1619</v>
      </c>
      <c r="C51" t="s">
        <v>1696</v>
      </c>
      <c r="D51" t="s">
        <v>1152</v>
      </c>
      <c r="E51" t="s">
        <v>1166</v>
      </c>
      <c r="F51" t="s">
        <v>1448</v>
      </c>
      <c r="G51" t="s">
        <v>1116</v>
      </c>
      <c r="H51" t="s">
        <v>1167</v>
      </c>
      <c r="I51" t="s">
        <v>1120</v>
      </c>
      <c r="J51" s="87">
        <v>43831</v>
      </c>
      <c r="K51" s="87">
        <v>44196</v>
      </c>
      <c r="L51" t="s">
        <v>1699</v>
      </c>
      <c r="M51" t="s">
        <v>360</v>
      </c>
      <c r="N51" t="s">
        <v>475</v>
      </c>
      <c r="O51" t="s">
        <v>1170</v>
      </c>
      <c r="P51" t="s">
        <v>261</v>
      </c>
      <c r="Q51" s="44">
        <f t="shared" si="2"/>
        <v>1</v>
      </c>
      <c r="R51" s="88">
        <v>0</v>
      </c>
      <c r="S51" s="88">
        <v>0</v>
      </c>
      <c r="T51" s="88">
        <v>0</v>
      </c>
      <c r="U51" s="88">
        <v>1</v>
      </c>
      <c r="V51" s="88">
        <v>0</v>
      </c>
      <c r="W51" s="88"/>
      <c r="X51" s="88">
        <v>0</v>
      </c>
      <c r="Y51" s="88" t="s">
        <v>1700</v>
      </c>
      <c r="Z51" s="88">
        <v>0</v>
      </c>
      <c r="AA51" s="88"/>
      <c r="AB51" s="88">
        <v>0</v>
      </c>
      <c r="AC51" s="88"/>
      <c r="AD51" s="88"/>
      <c r="AE51" s="88"/>
      <c r="AF51" s="88"/>
      <c r="AG51" s="88"/>
      <c r="AH51" s="88">
        <f t="shared" si="3"/>
        <v>0</v>
      </c>
      <c r="AI51" s="88" t="str">
        <f t="shared" si="6"/>
        <v/>
      </c>
      <c r="AJ51" s="88" t="str">
        <f t="shared" si="7"/>
        <v/>
      </c>
      <c r="AK51" s="88" t="str">
        <f t="shared" si="0"/>
        <v/>
      </c>
      <c r="AL51" s="88">
        <f t="shared" si="1"/>
        <v>0</v>
      </c>
    </row>
    <row r="52" spans="1:38" ht="15" customHeight="1" x14ac:dyDescent="0.25">
      <c r="A52" s="86">
        <v>33</v>
      </c>
      <c r="B52" s="86" t="s">
        <v>1619</v>
      </c>
      <c r="C52" t="s">
        <v>1696</v>
      </c>
      <c r="D52" t="s">
        <v>1113</v>
      </c>
      <c r="E52" t="s">
        <v>1166</v>
      </c>
      <c r="F52" t="s">
        <v>1448</v>
      </c>
      <c r="G52" t="s">
        <v>1116</v>
      </c>
      <c r="H52" t="s">
        <v>1167</v>
      </c>
      <c r="I52" t="s">
        <v>1122</v>
      </c>
      <c r="J52" s="87">
        <v>43983</v>
      </c>
      <c r="K52" s="87">
        <v>44012</v>
      </c>
      <c r="L52" t="s">
        <v>1701</v>
      </c>
      <c r="M52" t="s">
        <v>360</v>
      </c>
      <c r="N52" t="s">
        <v>475</v>
      </c>
      <c r="O52" t="s">
        <v>1170</v>
      </c>
      <c r="P52" t="s">
        <v>261</v>
      </c>
      <c r="Q52" s="44">
        <f t="shared" si="2"/>
        <v>1</v>
      </c>
      <c r="R52" s="88">
        <v>0</v>
      </c>
      <c r="S52" s="88">
        <v>0</v>
      </c>
      <c r="T52" s="88">
        <v>1</v>
      </c>
      <c r="U52" s="88">
        <v>0</v>
      </c>
      <c r="V52" s="88">
        <v>0</v>
      </c>
      <c r="W52" s="88"/>
      <c r="X52" s="88">
        <v>0</v>
      </c>
      <c r="Y52" s="88"/>
      <c r="Z52" s="88">
        <v>0</v>
      </c>
      <c r="AA52" s="88"/>
      <c r="AB52" s="88">
        <v>0</v>
      </c>
      <c r="AC52" s="88"/>
      <c r="AD52" s="88"/>
      <c r="AE52" s="88"/>
      <c r="AF52" s="88"/>
      <c r="AG52" s="88"/>
      <c r="AH52" s="88">
        <f t="shared" si="3"/>
        <v>0</v>
      </c>
      <c r="AI52" s="88" t="str">
        <f t="shared" si="6"/>
        <v/>
      </c>
      <c r="AJ52" s="88" t="str">
        <f t="shared" si="7"/>
        <v/>
      </c>
      <c r="AK52" s="88">
        <f t="shared" si="0"/>
        <v>0</v>
      </c>
      <c r="AL52" s="88" t="str">
        <f t="shared" si="1"/>
        <v/>
      </c>
    </row>
    <row r="53" spans="1:38" ht="15" customHeight="1" x14ac:dyDescent="0.25">
      <c r="A53" s="86">
        <v>34</v>
      </c>
      <c r="B53" s="86" t="s">
        <v>1619</v>
      </c>
      <c r="C53" t="s">
        <v>1696</v>
      </c>
      <c r="D53" t="s">
        <v>1113</v>
      </c>
      <c r="E53" t="s">
        <v>1166</v>
      </c>
      <c r="F53" t="s">
        <v>1448</v>
      </c>
      <c r="G53" t="s">
        <v>1116</v>
      </c>
      <c r="H53" t="s">
        <v>1167</v>
      </c>
      <c r="I53" t="s">
        <v>1702</v>
      </c>
      <c r="J53" s="87">
        <v>44013</v>
      </c>
      <c r="K53" s="87">
        <v>44196</v>
      </c>
      <c r="L53" t="s">
        <v>1703</v>
      </c>
      <c r="M53" t="s">
        <v>360</v>
      </c>
      <c r="N53" t="s">
        <v>475</v>
      </c>
      <c r="O53" t="s">
        <v>1170</v>
      </c>
      <c r="P53" t="s">
        <v>261</v>
      </c>
      <c r="Q53" s="44">
        <f t="shared" si="2"/>
        <v>1</v>
      </c>
      <c r="R53" s="88">
        <v>0</v>
      </c>
      <c r="S53" s="88">
        <v>0</v>
      </c>
      <c r="T53" s="88">
        <v>0</v>
      </c>
      <c r="U53" s="88">
        <v>1</v>
      </c>
      <c r="V53" s="88">
        <v>0</v>
      </c>
      <c r="W53" s="88"/>
      <c r="X53" s="88">
        <v>0</v>
      </c>
      <c r="Y53" s="88"/>
      <c r="Z53" s="88">
        <v>0</v>
      </c>
      <c r="AA53" s="88"/>
      <c r="AB53" s="88">
        <v>0</v>
      </c>
      <c r="AC53" s="88"/>
      <c r="AD53" s="88"/>
      <c r="AE53" s="88"/>
      <c r="AF53" s="88"/>
      <c r="AG53" s="88"/>
      <c r="AH53" s="88">
        <f t="shared" si="3"/>
        <v>0</v>
      </c>
      <c r="AI53" s="88" t="str">
        <f t="shared" si="6"/>
        <v/>
      </c>
      <c r="AJ53" s="88" t="str">
        <f t="shared" si="7"/>
        <v/>
      </c>
      <c r="AK53" s="88" t="str">
        <f t="shared" si="0"/>
        <v/>
      </c>
      <c r="AL53" s="88">
        <f t="shared" si="1"/>
        <v>0</v>
      </c>
    </row>
    <row r="54" spans="1:38" ht="15" customHeight="1" x14ac:dyDescent="0.25">
      <c r="A54" s="86">
        <v>35</v>
      </c>
      <c r="B54" s="86" t="s">
        <v>1619</v>
      </c>
      <c r="C54" t="s">
        <v>1696</v>
      </c>
      <c r="D54" t="s">
        <v>1113</v>
      </c>
      <c r="E54" t="s">
        <v>1166</v>
      </c>
      <c r="F54" t="s">
        <v>1448</v>
      </c>
      <c r="G54" t="s">
        <v>1116</v>
      </c>
      <c r="H54" t="s">
        <v>1167</v>
      </c>
      <c r="I54" t="s">
        <v>1312</v>
      </c>
      <c r="J54" s="87">
        <v>43983</v>
      </c>
      <c r="K54" s="87">
        <v>44027</v>
      </c>
      <c r="L54" t="s">
        <v>1704</v>
      </c>
      <c r="M54" t="s">
        <v>360</v>
      </c>
      <c r="N54" s="86" t="s">
        <v>355</v>
      </c>
      <c r="O54" t="s">
        <v>1170</v>
      </c>
      <c r="P54" t="s">
        <v>261</v>
      </c>
      <c r="Q54" s="73">
        <f t="shared" si="2"/>
        <v>1</v>
      </c>
      <c r="R54" s="89">
        <v>0</v>
      </c>
      <c r="S54" s="89">
        <v>0</v>
      </c>
      <c r="T54" s="89">
        <v>1</v>
      </c>
      <c r="U54" s="89">
        <v>0</v>
      </c>
      <c r="V54" s="89">
        <v>0</v>
      </c>
      <c r="W54" s="89"/>
      <c r="X54" s="89">
        <v>0</v>
      </c>
      <c r="Y54" s="89"/>
      <c r="Z54" s="89">
        <v>0</v>
      </c>
      <c r="AA54" s="89"/>
      <c r="AB54" s="89">
        <v>0</v>
      </c>
      <c r="AC54" s="89"/>
      <c r="AD54" s="87"/>
      <c r="AE54" s="87"/>
      <c r="AF54" s="87"/>
      <c r="AG54" s="87"/>
      <c r="AH54" s="88">
        <f t="shared" si="3"/>
        <v>0</v>
      </c>
      <c r="AI54" s="88" t="str">
        <f t="shared" si="6"/>
        <v/>
      </c>
      <c r="AJ54" s="88" t="str">
        <f t="shared" si="7"/>
        <v/>
      </c>
      <c r="AK54" s="88">
        <f t="shared" si="0"/>
        <v>0</v>
      </c>
      <c r="AL54" s="88" t="str">
        <f t="shared" si="1"/>
        <v/>
      </c>
    </row>
    <row r="55" spans="1:38" ht="15" customHeight="1" x14ac:dyDescent="0.25">
      <c r="A55" s="86">
        <v>1</v>
      </c>
      <c r="B55" s="86" t="s">
        <v>1513</v>
      </c>
      <c r="C55" s="86" t="s">
        <v>327</v>
      </c>
      <c r="D55" s="86" t="s">
        <v>1152</v>
      </c>
      <c r="E55" s="86" t="s">
        <v>1246</v>
      </c>
      <c r="F55" s="86" t="s">
        <v>1514</v>
      </c>
      <c r="G55" s="86" t="s">
        <v>1515</v>
      </c>
      <c r="H55" s="86" t="s">
        <v>1516</v>
      </c>
      <c r="I55" t="s">
        <v>1517</v>
      </c>
      <c r="J55" s="87">
        <v>44044</v>
      </c>
      <c r="K55" s="87">
        <v>44196</v>
      </c>
      <c r="L55" s="86" t="s">
        <v>1518</v>
      </c>
      <c r="M55" s="86" t="s">
        <v>1519</v>
      </c>
      <c r="N55" s="86" t="s">
        <v>355</v>
      </c>
      <c r="O55" s="86" t="s">
        <v>1520</v>
      </c>
      <c r="P55" s="86" t="s">
        <v>1099</v>
      </c>
      <c r="Q55" s="89">
        <f>SUM(R55:U55)</f>
        <v>5</v>
      </c>
      <c r="R55" s="89">
        <v>0</v>
      </c>
      <c r="S55" s="89">
        <v>0</v>
      </c>
      <c r="T55" s="89">
        <v>5</v>
      </c>
      <c r="U55" s="89">
        <v>0</v>
      </c>
      <c r="V55" s="89">
        <v>0</v>
      </c>
      <c r="W55" s="89"/>
      <c r="X55" s="89">
        <v>0</v>
      </c>
      <c r="Y55" s="89" t="s">
        <v>1521</v>
      </c>
      <c r="Z55" s="89">
        <v>0</v>
      </c>
      <c r="AA55" s="89"/>
      <c r="AB55" s="89">
        <v>0</v>
      </c>
      <c r="AC55" s="89"/>
      <c r="AD55" s="87"/>
      <c r="AE55" s="87"/>
      <c r="AF55" s="87"/>
      <c r="AG55" s="87"/>
      <c r="AH55" s="88">
        <f t="shared" si="3"/>
        <v>0</v>
      </c>
      <c r="AI55" s="88" t="str">
        <f>IFERROR(IF(R55=0,"",IF((V55/R55)&gt;1,1,(V55/R55))),"")</f>
        <v/>
      </c>
      <c r="AJ55" s="88" t="str">
        <f>IFERROR(IF(S55=0,"",IF((X55/S55)&gt;1,1,(X55/S55))),"")</f>
        <v/>
      </c>
      <c r="AK55" s="88">
        <f t="shared" si="0"/>
        <v>0</v>
      </c>
      <c r="AL55" s="88" t="str">
        <f t="shared" si="1"/>
        <v/>
      </c>
    </row>
    <row r="56" spans="1:38" ht="15" customHeight="1" x14ac:dyDescent="0.25">
      <c r="A56" s="86">
        <v>2</v>
      </c>
      <c r="B56" s="86" t="s">
        <v>1513</v>
      </c>
      <c r="C56" s="86" t="s">
        <v>327</v>
      </c>
      <c r="D56" s="86" t="s">
        <v>1152</v>
      </c>
      <c r="E56" s="86" t="s">
        <v>1246</v>
      </c>
      <c r="F56" s="86" t="s">
        <v>1514</v>
      </c>
      <c r="G56" s="86" t="s">
        <v>1515</v>
      </c>
      <c r="H56" s="86" t="s">
        <v>1516</v>
      </c>
      <c r="I56" t="s">
        <v>1522</v>
      </c>
      <c r="J56" s="87">
        <v>43891</v>
      </c>
      <c r="K56" s="87">
        <v>44196</v>
      </c>
      <c r="L56" s="86" t="s">
        <v>1523</v>
      </c>
      <c r="M56" s="86" t="s">
        <v>1524</v>
      </c>
      <c r="N56" s="86" t="s">
        <v>355</v>
      </c>
      <c r="O56" s="86" t="s">
        <v>1520</v>
      </c>
      <c r="P56" s="86" t="s">
        <v>1099</v>
      </c>
      <c r="Q56" s="89">
        <f t="shared" ref="Q56:Q77" si="8">SUM(R56:U56)</f>
        <v>4</v>
      </c>
      <c r="R56" s="89">
        <v>1</v>
      </c>
      <c r="S56" s="89">
        <v>1</v>
      </c>
      <c r="T56" s="89">
        <v>1</v>
      </c>
      <c r="U56" s="89">
        <v>1</v>
      </c>
      <c r="V56" s="89">
        <v>1</v>
      </c>
      <c r="W56" s="89" t="s">
        <v>1525</v>
      </c>
      <c r="X56" s="89">
        <v>1</v>
      </c>
      <c r="Y56" s="89" t="s">
        <v>1526</v>
      </c>
      <c r="Z56" s="89">
        <v>0</v>
      </c>
      <c r="AA56" s="89"/>
      <c r="AB56" s="89">
        <v>0</v>
      </c>
      <c r="AC56" s="89"/>
      <c r="AD56" s="87"/>
      <c r="AE56" s="87"/>
      <c r="AF56" s="87"/>
      <c r="AG56" s="87"/>
      <c r="AH56" s="88">
        <f t="shared" si="3"/>
        <v>0.5</v>
      </c>
      <c r="AI56" s="88">
        <f t="shared" ref="AI56:AI117" si="9">IFERROR(IF(R56=0,"",IF((V56/R56)&gt;1,1,(V56/R56))),"")</f>
        <v>1</v>
      </c>
      <c r="AJ56" s="88">
        <f t="shared" ref="AJ56:AJ117" si="10">IFERROR(IF(S56=0,"",IF((X56/S56)&gt;1,1,(X56/S56))),"")</f>
        <v>1</v>
      </c>
      <c r="AK56" s="88">
        <f t="shared" si="0"/>
        <v>0</v>
      </c>
      <c r="AL56" s="88">
        <f t="shared" si="1"/>
        <v>0</v>
      </c>
    </row>
    <row r="57" spans="1:38" ht="15" customHeight="1" x14ac:dyDescent="0.25">
      <c r="A57" s="86">
        <v>3</v>
      </c>
      <c r="B57" s="86" t="s">
        <v>1513</v>
      </c>
      <c r="C57" s="86" t="s">
        <v>327</v>
      </c>
      <c r="D57" s="86" t="s">
        <v>1152</v>
      </c>
      <c r="E57" s="86" t="s">
        <v>1246</v>
      </c>
      <c r="F57" s="86" t="s">
        <v>1514</v>
      </c>
      <c r="G57" s="86" t="s">
        <v>1515</v>
      </c>
      <c r="H57" s="86" t="s">
        <v>1516</v>
      </c>
      <c r="I57" t="s">
        <v>1527</v>
      </c>
      <c r="J57" s="87">
        <v>43891</v>
      </c>
      <c r="K57" s="87">
        <v>44196</v>
      </c>
      <c r="L57" s="86" t="s">
        <v>1096</v>
      </c>
      <c r="M57" s="86" t="s">
        <v>1524</v>
      </c>
      <c r="N57" s="86" t="s">
        <v>475</v>
      </c>
      <c r="O57" s="86" t="s">
        <v>1520</v>
      </c>
      <c r="P57" s="86" t="s">
        <v>1099</v>
      </c>
      <c r="Q57" s="88">
        <f t="shared" si="8"/>
        <v>1</v>
      </c>
      <c r="R57" s="88">
        <v>0.1</v>
      </c>
      <c r="S57" s="88">
        <v>0.3</v>
      </c>
      <c r="T57" s="88">
        <v>0.3</v>
      </c>
      <c r="U57" s="88">
        <v>0.3</v>
      </c>
      <c r="V57" s="88">
        <v>0.1</v>
      </c>
      <c r="W57" s="88" t="s">
        <v>1528</v>
      </c>
      <c r="X57" s="88">
        <v>0.3</v>
      </c>
      <c r="Y57" s="88" t="s">
        <v>1529</v>
      </c>
      <c r="Z57" s="88">
        <v>0</v>
      </c>
      <c r="AA57" s="88"/>
      <c r="AB57" s="88">
        <v>0</v>
      </c>
      <c r="AC57" s="89"/>
      <c r="AD57" s="87"/>
      <c r="AE57" s="87"/>
      <c r="AF57" s="87"/>
      <c r="AG57" s="87"/>
      <c r="AH57" s="88">
        <f t="shared" si="3"/>
        <v>0.4</v>
      </c>
      <c r="AI57" s="88">
        <f t="shared" si="9"/>
        <v>1</v>
      </c>
      <c r="AJ57" s="88">
        <f t="shared" si="10"/>
        <v>1</v>
      </c>
      <c r="AK57" s="88">
        <f t="shared" si="0"/>
        <v>0</v>
      </c>
      <c r="AL57" s="88">
        <f t="shared" si="1"/>
        <v>0</v>
      </c>
    </row>
    <row r="58" spans="1:38" ht="15" customHeight="1" x14ac:dyDescent="0.25">
      <c r="A58" s="86">
        <v>4</v>
      </c>
      <c r="B58" s="86" t="s">
        <v>1513</v>
      </c>
      <c r="C58" s="86" t="s">
        <v>327</v>
      </c>
      <c r="D58" s="86" t="s">
        <v>1152</v>
      </c>
      <c r="E58" s="86" t="s">
        <v>1246</v>
      </c>
      <c r="F58" s="86" t="s">
        <v>1514</v>
      </c>
      <c r="G58" s="86" t="s">
        <v>1515</v>
      </c>
      <c r="H58" s="86" t="s">
        <v>1516</v>
      </c>
      <c r="I58" s="86" t="s">
        <v>1530</v>
      </c>
      <c r="J58" s="87">
        <v>43891</v>
      </c>
      <c r="K58" s="87">
        <v>44196</v>
      </c>
      <c r="L58" s="86" t="s">
        <v>1531</v>
      </c>
      <c r="M58" s="86" t="s">
        <v>1524</v>
      </c>
      <c r="N58" s="86" t="s">
        <v>355</v>
      </c>
      <c r="O58" s="86" t="s">
        <v>1520</v>
      </c>
      <c r="P58" s="86" t="s">
        <v>1099</v>
      </c>
      <c r="Q58" s="89">
        <f t="shared" si="8"/>
        <v>22</v>
      </c>
      <c r="R58" s="89">
        <v>2</v>
      </c>
      <c r="S58" s="89">
        <v>6</v>
      </c>
      <c r="T58" s="89">
        <v>6</v>
      </c>
      <c r="U58" s="89">
        <v>8</v>
      </c>
      <c r="V58" s="89">
        <v>2</v>
      </c>
      <c r="W58" s="89" t="s">
        <v>1532</v>
      </c>
      <c r="X58" s="89">
        <v>8</v>
      </c>
      <c r="Y58" s="89" t="s">
        <v>1533</v>
      </c>
      <c r="Z58" s="89">
        <v>0</v>
      </c>
      <c r="AA58" s="89"/>
      <c r="AB58" s="89">
        <v>0</v>
      </c>
      <c r="AC58" s="89"/>
      <c r="AD58" s="87"/>
      <c r="AE58" s="87"/>
      <c r="AF58" s="87"/>
      <c r="AG58" s="87"/>
      <c r="AH58" s="88">
        <f t="shared" si="3"/>
        <v>0.45454545454545453</v>
      </c>
      <c r="AI58" s="88">
        <f t="shared" si="9"/>
        <v>1</v>
      </c>
      <c r="AJ58" s="88">
        <f t="shared" si="10"/>
        <v>1</v>
      </c>
      <c r="AK58" s="88">
        <f t="shared" si="0"/>
        <v>0</v>
      </c>
      <c r="AL58" s="88">
        <f t="shared" si="1"/>
        <v>0</v>
      </c>
    </row>
    <row r="59" spans="1:38" ht="15" customHeight="1" x14ac:dyDescent="0.25">
      <c r="A59" s="86">
        <v>5</v>
      </c>
      <c r="B59" s="86" t="s">
        <v>1513</v>
      </c>
      <c r="C59" s="86" t="s">
        <v>327</v>
      </c>
      <c r="D59" s="86" t="s">
        <v>1152</v>
      </c>
      <c r="E59" s="86" t="s">
        <v>1246</v>
      </c>
      <c r="F59" s="86" t="s">
        <v>1514</v>
      </c>
      <c r="G59" s="86" t="s">
        <v>1515</v>
      </c>
      <c r="H59" s="86" t="s">
        <v>1516</v>
      </c>
      <c r="I59" t="s">
        <v>1534</v>
      </c>
      <c r="J59" s="87">
        <v>43922</v>
      </c>
      <c r="K59" s="87">
        <v>44135</v>
      </c>
      <c r="L59" s="86" t="s">
        <v>1096</v>
      </c>
      <c r="M59" s="86" t="s">
        <v>1524</v>
      </c>
      <c r="N59" s="86" t="s">
        <v>355</v>
      </c>
      <c r="O59" s="86" t="s">
        <v>1520</v>
      </c>
      <c r="P59" s="86" t="s">
        <v>1099</v>
      </c>
      <c r="Q59" s="89">
        <f t="shared" si="8"/>
        <v>15</v>
      </c>
      <c r="R59" s="89">
        <v>0</v>
      </c>
      <c r="S59" s="89">
        <v>5</v>
      </c>
      <c r="T59" s="89">
        <v>5</v>
      </c>
      <c r="U59" s="89">
        <v>5</v>
      </c>
      <c r="V59" s="89">
        <v>0</v>
      </c>
      <c r="W59" s="89"/>
      <c r="X59" s="89">
        <v>0</v>
      </c>
      <c r="Y59" s="89" t="s">
        <v>1535</v>
      </c>
      <c r="Z59" s="89">
        <v>0</v>
      </c>
      <c r="AA59" s="89"/>
      <c r="AB59" s="89">
        <v>0</v>
      </c>
      <c r="AC59" s="89"/>
      <c r="AD59" s="87"/>
      <c r="AE59" s="87"/>
      <c r="AF59" s="87"/>
      <c r="AG59" s="87"/>
      <c r="AH59" s="88">
        <f t="shared" si="3"/>
        <v>0</v>
      </c>
      <c r="AI59" s="88" t="str">
        <f t="shared" si="9"/>
        <v/>
      </c>
      <c r="AJ59" s="88">
        <f t="shared" si="10"/>
        <v>0</v>
      </c>
      <c r="AK59" s="88">
        <f t="shared" si="0"/>
        <v>0</v>
      </c>
      <c r="AL59" s="88">
        <f t="shared" si="1"/>
        <v>0</v>
      </c>
    </row>
    <row r="60" spans="1:38" ht="15" customHeight="1" x14ac:dyDescent="0.25">
      <c r="A60" s="86">
        <v>6</v>
      </c>
      <c r="B60" s="86" t="s">
        <v>1513</v>
      </c>
      <c r="C60" s="86" t="s">
        <v>275</v>
      </c>
      <c r="D60" s="86" t="s">
        <v>1152</v>
      </c>
      <c r="E60" s="86" t="s">
        <v>1246</v>
      </c>
      <c r="F60" s="86" t="s">
        <v>1514</v>
      </c>
      <c r="G60" s="86" t="s">
        <v>1515</v>
      </c>
      <c r="H60" s="86" t="s">
        <v>1516</v>
      </c>
      <c r="I60" s="86" t="s">
        <v>1536</v>
      </c>
      <c r="J60" s="87">
        <v>43891</v>
      </c>
      <c r="K60" s="87">
        <v>43921</v>
      </c>
      <c r="L60" s="86" t="s">
        <v>1537</v>
      </c>
      <c r="M60" s="86" t="s">
        <v>1524</v>
      </c>
      <c r="N60" s="86" t="s">
        <v>355</v>
      </c>
      <c r="O60" s="86" t="s">
        <v>1538</v>
      </c>
      <c r="P60" s="86" t="s">
        <v>1099</v>
      </c>
      <c r="Q60" s="89">
        <f t="shared" si="8"/>
        <v>1</v>
      </c>
      <c r="R60" s="89">
        <v>1</v>
      </c>
      <c r="S60" s="89">
        <v>0</v>
      </c>
      <c r="T60" s="89">
        <v>0</v>
      </c>
      <c r="U60" s="89">
        <v>0</v>
      </c>
      <c r="V60" s="89">
        <v>1</v>
      </c>
      <c r="W60" s="89" t="s">
        <v>1539</v>
      </c>
      <c r="X60" s="89">
        <v>0</v>
      </c>
      <c r="Y60" s="89"/>
      <c r="Z60" s="89">
        <v>0</v>
      </c>
      <c r="AA60" s="89"/>
      <c r="AB60" s="89">
        <v>0</v>
      </c>
      <c r="AC60" s="89"/>
      <c r="AD60" s="87"/>
      <c r="AE60" s="87"/>
      <c r="AF60" s="87"/>
      <c r="AG60" s="87"/>
      <c r="AH60" s="88">
        <f t="shared" si="3"/>
        <v>1</v>
      </c>
      <c r="AI60" s="88">
        <f t="shared" si="9"/>
        <v>1</v>
      </c>
      <c r="AJ60" s="88" t="str">
        <f t="shared" si="10"/>
        <v/>
      </c>
      <c r="AK60" s="88" t="str">
        <f t="shared" si="0"/>
        <v/>
      </c>
      <c r="AL60" s="88" t="str">
        <f t="shared" si="1"/>
        <v/>
      </c>
    </row>
    <row r="61" spans="1:38" ht="15" customHeight="1" x14ac:dyDescent="0.25">
      <c r="A61" s="86">
        <v>7</v>
      </c>
      <c r="B61" s="86" t="s">
        <v>1513</v>
      </c>
      <c r="C61" s="86" t="s">
        <v>275</v>
      </c>
      <c r="D61" s="86" t="s">
        <v>1152</v>
      </c>
      <c r="E61" s="86" t="s">
        <v>1246</v>
      </c>
      <c r="F61" s="86" t="s">
        <v>1514</v>
      </c>
      <c r="G61" s="86" t="s">
        <v>1515</v>
      </c>
      <c r="H61" s="86" t="s">
        <v>1516</v>
      </c>
      <c r="I61" t="s">
        <v>1540</v>
      </c>
      <c r="J61" s="87">
        <v>43922</v>
      </c>
      <c r="K61" s="87">
        <v>44196</v>
      </c>
      <c r="L61" s="86" t="s">
        <v>1096</v>
      </c>
      <c r="M61" s="86" t="s">
        <v>1524</v>
      </c>
      <c r="N61" s="86" t="s">
        <v>475</v>
      </c>
      <c r="O61" s="86" t="s">
        <v>1538</v>
      </c>
      <c r="P61" s="86" t="s">
        <v>1099</v>
      </c>
      <c r="Q61" s="88">
        <f t="shared" si="8"/>
        <v>1</v>
      </c>
      <c r="R61" s="88">
        <v>0</v>
      </c>
      <c r="S61" s="88">
        <v>0.4</v>
      </c>
      <c r="T61" s="88">
        <v>0.3</v>
      </c>
      <c r="U61" s="88">
        <v>0.3</v>
      </c>
      <c r="V61" s="88">
        <v>0</v>
      </c>
      <c r="W61" s="88"/>
      <c r="X61" s="88">
        <v>0.4</v>
      </c>
      <c r="Y61" s="88" t="s">
        <v>1541</v>
      </c>
      <c r="Z61" s="88">
        <v>0</v>
      </c>
      <c r="AA61" s="88"/>
      <c r="AB61" s="88">
        <v>0</v>
      </c>
      <c r="AC61" s="89"/>
      <c r="AD61" s="87"/>
      <c r="AE61" s="87"/>
      <c r="AF61" s="87"/>
      <c r="AG61" s="87"/>
      <c r="AH61" s="88">
        <f t="shared" si="3"/>
        <v>0.4</v>
      </c>
      <c r="AI61" s="88" t="str">
        <f t="shared" si="9"/>
        <v/>
      </c>
      <c r="AJ61" s="88">
        <f t="shared" si="10"/>
        <v>1</v>
      </c>
      <c r="AK61" s="88">
        <f t="shared" si="0"/>
        <v>0</v>
      </c>
      <c r="AL61" s="88">
        <f t="shared" si="1"/>
        <v>0</v>
      </c>
    </row>
    <row r="62" spans="1:38" ht="15" customHeight="1" x14ac:dyDescent="0.25">
      <c r="A62" s="86">
        <v>8</v>
      </c>
      <c r="B62" s="86" t="s">
        <v>1513</v>
      </c>
      <c r="C62" s="86" t="s">
        <v>275</v>
      </c>
      <c r="D62" s="86" t="s">
        <v>1152</v>
      </c>
      <c r="E62" s="86" t="s">
        <v>1246</v>
      </c>
      <c r="F62" s="86" t="s">
        <v>1514</v>
      </c>
      <c r="G62" s="86" t="s">
        <v>1515</v>
      </c>
      <c r="H62" s="86" t="s">
        <v>1516</v>
      </c>
      <c r="I62" t="s">
        <v>1542</v>
      </c>
      <c r="J62" s="87">
        <v>44105</v>
      </c>
      <c r="K62" s="87">
        <v>44135</v>
      </c>
      <c r="L62" s="86" t="s">
        <v>1543</v>
      </c>
      <c r="M62" s="86" t="s">
        <v>1524</v>
      </c>
      <c r="N62" s="86" t="s">
        <v>355</v>
      </c>
      <c r="O62" s="86" t="s">
        <v>1538</v>
      </c>
      <c r="P62" s="86" t="s">
        <v>1099</v>
      </c>
      <c r="Q62" s="89">
        <f t="shared" si="8"/>
        <v>1</v>
      </c>
      <c r="R62" s="89">
        <v>0</v>
      </c>
      <c r="S62" s="89">
        <v>0</v>
      </c>
      <c r="T62" s="89">
        <v>0</v>
      </c>
      <c r="U62" s="89">
        <v>1</v>
      </c>
      <c r="V62" s="89">
        <v>0</v>
      </c>
      <c r="W62" s="89"/>
      <c r="X62" s="89">
        <v>0</v>
      </c>
      <c r="Y62" s="89"/>
      <c r="Z62" s="89">
        <v>0</v>
      </c>
      <c r="AA62" s="89"/>
      <c r="AB62" s="89">
        <v>0</v>
      </c>
      <c r="AC62" s="89"/>
      <c r="AD62" s="87"/>
      <c r="AE62" s="87"/>
      <c r="AF62" s="87"/>
      <c r="AG62" s="87"/>
      <c r="AH62" s="88">
        <f t="shared" si="3"/>
        <v>0</v>
      </c>
      <c r="AI62" s="88" t="str">
        <f t="shared" si="9"/>
        <v/>
      </c>
      <c r="AJ62" s="88" t="str">
        <f t="shared" si="10"/>
        <v/>
      </c>
      <c r="AK62" s="88" t="str">
        <f t="shared" si="0"/>
        <v/>
      </c>
      <c r="AL62" s="88">
        <f t="shared" si="1"/>
        <v>0</v>
      </c>
    </row>
    <row r="63" spans="1:38" ht="15" customHeight="1" x14ac:dyDescent="0.25">
      <c r="A63" s="86">
        <v>9</v>
      </c>
      <c r="B63" s="86" t="s">
        <v>1513</v>
      </c>
      <c r="C63" s="86" t="s">
        <v>1544</v>
      </c>
      <c r="D63" s="86" t="s">
        <v>1152</v>
      </c>
      <c r="E63" s="86" t="s">
        <v>1246</v>
      </c>
      <c r="F63" s="86" t="s">
        <v>1545</v>
      </c>
      <c r="G63" s="86" t="s">
        <v>1515</v>
      </c>
      <c r="H63" s="86" t="s">
        <v>1516</v>
      </c>
      <c r="I63" t="s">
        <v>1546</v>
      </c>
      <c r="J63" s="87">
        <v>43831</v>
      </c>
      <c r="K63" s="87">
        <v>44196</v>
      </c>
      <c r="L63" s="86" t="s">
        <v>1096</v>
      </c>
      <c r="M63" s="86" t="s">
        <v>1524</v>
      </c>
      <c r="N63" s="86" t="s">
        <v>355</v>
      </c>
      <c r="O63" s="86" t="s">
        <v>1547</v>
      </c>
      <c r="P63" s="86" t="s">
        <v>1282</v>
      </c>
      <c r="Q63" s="89">
        <f t="shared" si="8"/>
        <v>2937440077</v>
      </c>
      <c r="R63" s="89">
        <v>579896528</v>
      </c>
      <c r="S63" s="89">
        <v>751156288</v>
      </c>
      <c r="T63" s="89">
        <v>765854290</v>
      </c>
      <c r="U63" s="89">
        <v>840532971</v>
      </c>
      <c r="V63" s="89">
        <v>230920811</v>
      </c>
      <c r="W63" s="89" t="s">
        <v>1548</v>
      </c>
      <c r="X63" s="89">
        <v>129862964</v>
      </c>
      <c r="Y63" s="89" t="s">
        <v>1549</v>
      </c>
      <c r="Z63" s="89">
        <v>0</v>
      </c>
      <c r="AA63" s="89"/>
      <c r="AB63" s="89">
        <v>0</v>
      </c>
      <c r="AC63" s="89"/>
      <c r="AD63" s="87"/>
      <c r="AE63" s="87"/>
      <c r="AF63" s="87"/>
      <c r="AG63" s="87"/>
      <c r="AH63" s="88">
        <f t="shared" si="3"/>
        <v>0.12282251400630019</v>
      </c>
      <c r="AI63" s="88">
        <f t="shared" si="9"/>
        <v>0.39821037004036003</v>
      </c>
      <c r="AJ63" s="88">
        <f t="shared" si="10"/>
        <v>0.1728840802834363</v>
      </c>
      <c r="AK63" s="88">
        <f t="shared" si="0"/>
        <v>0</v>
      </c>
      <c r="AL63" s="88">
        <f t="shared" si="1"/>
        <v>0</v>
      </c>
    </row>
    <row r="64" spans="1:38" ht="15" customHeight="1" x14ac:dyDescent="0.25">
      <c r="A64" s="86">
        <v>10</v>
      </c>
      <c r="B64" s="86" t="s">
        <v>1513</v>
      </c>
      <c r="C64" s="86" t="s">
        <v>1544</v>
      </c>
      <c r="D64" s="86" t="s">
        <v>1152</v>
      </c>
      <c r="E64" s="86" t="s">
        <v>1246</v>
      </c>
      <c r="F64" s="86" t="s">
        <v>1545</v>
      </c>
      <c r="G64" s="86" t="s">
        <v>1515</v>
      </c>
      <c r="H64" s="86" t="s">
        <v>1516</v>
      </c>
      <c r="I64" t="s">
        <v>1550</v>
      </c>
      <c r="J64" s="87">
        <v>43831</v>
      </c>
      <c r="K64" s="87">
        <v>44196</v>
      </c>
      <c r="L64" s="86" t="s">
        <v>1096</v>
      </c>
      <c r="M64" s="86" t="s">
        <v>1524</v>
      </c>
      <c r="N64" s="86" t="s">
        <v>355</v>
      </c>
      <c r="O64" s="86" t="s">
        <v>1547</v>
      </c>
      <c r="P64" s="86" t="s">
        <v>1282</v>
      </c>
      <c r="Q64" s="89">
        <f t="shared" si="8"/>
        <v>6266559923</v>
      </c>
      <c r="R64" s="89">
        <v>1237116757</v>
      </c>
      <c r="S64" s="89">
        <v>1602472141</v>
      </c>
      <c r="T64" s="89">
        <v>1633827985</v>
      </c>
      <c r="U64" s="89">
        <v>1793143040</v>
      </c>
      <c r="V64" s="89">
        <v>1105981960</v>
      </c>
      <c r="W64" s="89" t="s">
        <v>1551</v>
      </c>
      <c r="X64" s="89">
        <v>234758682</v>
      </c>
      <c r="Y64" s="89" t="s">
        <v>1552</v>
      </c>
      <c r="Z64" s="89">
        <v>0</v>
      </c>
      <c r="AA64" s="89"/>
      <c r="AB64" s="89">
        <v>0</v>
      </c>
      <c r="AC64" s="89"/>
      <c r="AD64" s="87"/>
      <c r="AE64" s="87"/>
      <c r="AF64" s="87"/>
      <c r="AG64" s="87"/>
      <c r="AH64" s="88">
        <f t="shared" si="3"/>
        <v>0.21395161914579525</v>
      </c>
      <c r="AI64" s="88">
        <f t="shared" si="9"/>
        <v>0.89399965988820573</v>
      </c>
      <c r="AJ64" s="88">
        <f t="shared" si="10"/>
        <v>0.14649782420148794</v>
      </c>
      <c r="AK64" s="88">
        <f t="shared" si="0"/>
        <v>0</v>
      </c>
      <c r="AL64" s="88">
        <f t="shared" si="1"/>
        <v>0</v>
      </c>
    </row>
    <row r="65" spans="1:38" ht="15" customHeight="1" x14ac:dyDescent="0.25">
      <c r="A65" s="86">
        <v>11</v>
      </c>
      <c r="B65" s="86" t="s">
        <v>1513</v>
      </c>
      <c r="C65" s="86" t="s">
        <v>1544</v>
      </c>
      <c r="D65" s="86" t="s">
        <v>1152</v>
      </c>
      <c r="E65" s="86" t="s">
        <v>1246</v>
      </c>
      <c r="F65" s="86" t="s">
        <v>1545</v>
      </c>
      <c r="G65" s="86" t="s">
        <v>1515</v>
      </c>
      <c r="H65" s="86" t="s">
        <v>1516</v>
      </c>
      <c r="I65" t="s">
        <v>1553</v>
      </c>
      <c r="J65" s="87">
        <v>43831</v>
      </c>
      <c r="K65" s="87">
        <v>44196</v>
      </c>
      <c r="L65" s="86" t="s">
        <v>1096</v>
      </c>
      <c r="M65" s="86" t="s">
        <v>1524</v>
      </c>
      <c r="N65" s="86" t="s">
        <v>355</v>
      </c>
      <c r="O65" s="86" t="s">
        <v>1547</v>
      </c>
      <c r="P65" s="86" t="s">
        <v>1282</v>
      </c>
      <c r="Q65" s="89">
        <f t="shared" si="8"/>
        <v>62029000000</v>
      </c>
      <c r="R65" s="89">
        <v>13268003100</v>
      </c>
      <c r="S65" s="89">
        <v>15302554300</v>
      </c>
      <c r="T65" s="89">
        <v>16816061900</v>
      </c>
      <c r="U65" s="89">
        <v>16642380700</v>
      </c>
      <c r="V65" s="89">
        <v>4024582676</v>
      </c>
      <c r="W65" s="89" t="s">
        <v>1554</v>
      </c>
      <c r="X65" s="89">
        <v>298681000</v>
      </c>
      <c r="Y65" s="89" t="s">
        <v>1555</v>
      </c>
      <c r="Z65" s="89">
        <v>0</v>
      </c>
      <c r="AA65" s="89"/>
      <c r="AB65" s="89">
        <v>0</v>
      </c>
      <c r="AC65" s="89"/>
      <c r="AD65" s="87"/>
      <c r="AE65" s="87"/>
      <c r="AF65" s="87"/>
      <c r="AG65" s="87"/>
      <c r="AH65" s="88">
        <f t="shared" si="3"/>
        <v>6.9697458866014278E-2</v>
      </c>
      <c r="AI65" s="88">
        <f t="shared" si="9"/>
        <v>0.30332994691567416</v>
      </c>
      <c r="AJ65" s="88">
        <f t="shared" si="10"/>
        <v>1.9518375438798474E-2</v>
      </c>
      <c r="AK65" s="88">
        <f t="shared" si="0"/>
        <v>0</v>
      </c>
      <c r="AL65" s="88">
        <f t="shared" si="1"/>
        <v>0</v>
      </c>
    </row>
    <row r="66" spans="1:38" ht="15" customHeight="1" x14ac:dyDescent="0.25">
      <c r="A66" s="86">
        <v>12</v>
      </c>
      <c r="B66" s="86" t="s">
        <v>1513</v>
      </c>
      <c r="C66" s="86" t="s">
        <v>1556</v>
      </c>
      <c r="D66" s="86" t="s">
        <v>1152</v>
      </c>
      <c r="E66" s="86" t="s">
        <v>1246</v>
      </c>
      <c r="F66" s="86" t="s">
        <v>1514</v>
      </c>
      <c r="G66" s="86" t="s">
        <v>1515</v>
      </c>
      <c r="H66" s="86" t="s">
        <v>1516</v>
      </c>
      <c r="I66" t="s">
        <v>1557</v>
      </c>
      <c r="J66" s="87">
        <v>43891</v>
      </c>
      <c r="K66" s="87">
        <v>43921</v>
      </c>
      <c r="L66" s="86" t="s">
        <v>1558</v>
      </c>
      <c r="M66" s="86" t="s">
        <v>1524</v>
      </c>
      <c r="N66" s="86" t="s">
        <v>355</v>
      </c>
      <c r="O66" s="86" t="s">
        <v>1559</v>
      </c>
      <c r="P66" s="86" t="s">
        <v>1099</v>
      </c>
      <c r="Q66" s="89">
        <f t="shared" si="8"/>
        <v>1</v>
      </c>
      <c r="R66" s="89">
        <v>1</v>
      </c>
      <c r="S66" s="89">
        <v>0</v>
      </c>
      <c r="T66" s="89">
        <v>0</v>
      </c>
      <c r="U66" s="89">
        <v>0</v>
      </c>
      <c r="V66" s="89">
        <v>0</v>
      </c>
      <c r="W66" s="89" t="s">
        <v>1560</v>
      </c>
      <c r="X66" s="89">
        <v>1</v>
      </c>
      <c r="Y66" s="89" t="s">
        <v>1560</v>
      </c>
      <c r="Z66" s="89">
        <v>0</v>
      </c>
      <c r="AA66" s="89"/>
      <c r="AB66" s="89">
        <v>0</v>
      </c>
      <c r="AC66" s="89"/>
      <c r="AD66" s="87"/>
      <c r="AE66" s="87"/>
      <c r="AF66" s="87"/>
      <c r="AG66" s="87"/>
      <c r="AH66" s="88">
        <f t="shared" si="3"/>
        <v>1</v>
      </c>
      <c r="AI66" s="88">
        <f t="shared" si="9"/>
        <v>0</v>
      </c>
      <c r="AJ66" s="88" t="str">
        <f t="shared" si="10"/>
        <v/>
      </c>
      <c r="AK66" s="88" t="str">
        <f t="shared" ref="AK66:AK129" si="11">IFERROR(IF(T66=0,"",IF((Z66/T66)&gt;1,1,(Z66/T66))),"")</f>
        <v/>
      </c>
      <c r="AL66" s="88" t="str">
        <f t="shared" ref="AL66:AL129" si="12">IFERROR(IF(U66=0,"",IF((AB66/U66)&gt;1,1,(AB66/U66))),"")</f>
        <v/>
      </c>
    </row>
    <row r="67" spans="1:38" ht="15" customHeight="1" x14ac:dyDescent="0.25">
      <c r="A67" s="86">
        <v>13</v>
      </c>
      <c r="B67" s="86" t="s">
        <v>1513</v>
      </c>
      <c r="C67" s="86" t="s">
        <v>1556</v>
      </c>
      <c r="D67" s="86" t="s">
        <v>1152</v>
      </c>
      <c r="E67" s="86" t="s">
        <v>1246</v>
      </c>
      <c r="F67" s="86" t="s">
        <v>1514</v>
      </c>
      <c r="G67" s="86" t="s">
        <v>1515</v>
      </c>
      <c r="H67" s="86" t="s">
        <v>1516</v>
      </c>
      <c r="I67" t="s">
        <v>1561</v>
      </c>
      <c r="J67" s="87">
        <v>43922</v>
      </c>
      <c r="K67" s="87">
        <v>44196</v>
      </c>
      <c r="L67" s="86" t="s">
        <v>1558</v>
      </c>
      <c r="M67" s="86" t="s">
        <v>1524</v>
      </c>
      <c r="N67" s="86" t="s">
        <v>475</v>
      </c>
      <c r="O67" s="86" t="s">
        <v>1559</v>
      </c>
      <c r="P67" s="86" t="s">
        <v>1099</v>
      </c>
      <c r="Q67" s="88">
        <f t="shared" si="8"/>
        <v>1</v>
      </c>
      <c r="R67" s="88">
        <v>0</v>
      </c>
      <c r="S67" s="88">
        <v>0.4</v>
      </c>
      <c r="T67" s="88">
        <v>0.3</v>
      </c>
      <c r="U67" s="88">
        <v>0.3</v>
      </c>
      <c r="V67" s="88">
        <v>0</v>
      </c>
      <c r="W67" s="88"/>
      <c r="X67" s="88">
        <v>0.4</v>
      </c>
      <c r="Y67" s="88" t="s">
        <v>1562</v>
      </c>
      <c r="Z67" s="88">
        <v>0</v>
      </c>
      <c r="AA67" s="88"/>
      <c r="AB67" s="88">
        <v>0</v>
      </c>
      <c r="AC67" s="89"/>
      <c r="AD67" s="87"/>
      <c r="AE67" s="87"/>
      <c r="AF67" s="87"/>
      <c r="AG67" s="87"/>
      <c r="AH67" s="88">
        <f t="shared" ref="AH67:AH130" si="13">IFERROR(IF((V67+X67+Z67+AB67)/Q67&gt;1,1,(V67+X67+Z67+AB67)/Q67),0)</f>
        <v>0.4</v>
      </c>
      <c r="AI67" s="88" t="str">
        <f t="shared" si="9"/>
        <v/>
      </c>
      <c r="AJ67" s="88">
        <f t="shared" si="10"/>
        <v>1</v>
      </c>
      <c r="AK67" s="88">
        <f t="shared" si="11"/>
        <v>0</v>
      </c>
      <c r="AL67" s="88">
        <f t="shared" si="12"/>
        <v>0</v>
      </c>
    </row>
    <row r="68" spans="1:38" ht="15" customHeight="1" x14ac:dyDescent="0.25">
      <c r="A68" s="86">
        <v>14</v>
      </c>
      <c r="B68" s="86" t="s">
        <v>1513</v>
      </c>
      <c r="C68" s="86" t="s">
        <v>1556</v>
      </c>
      <c r="D68" s="86" t="s">
        <v>1152</v>
      </c>
      <c r="E68" s="86" t="s">
        <v>1246</v>
      </c>
      <c r="F68" s="86" t="s">
        <v>1514</v>
      </c>
      <c r="G68" s="86" t="s">
        <v>1515</v>
      </c>
      <c r="H68" s="86" t="s">
        <v>1516</v>
      </c>
      <c r="I68" t="s">
        <v>1563</v>
      </c>
      <c r="J68" s="87">
        <v>43891</v>
      </c>
      <c r="K68" s="87">
        <v>43921</v>
      </c>
      <c r="L68" s="86" t="s">
        <v>1564</v>
      </c>
      <c r="M68" s="86" t="s">
        <v>1519</v>
      </c>
      <c r="N68" s="86" t="s">
        <v>355</v>
      </c>
      <c r="O68" s="86" t="s">
        <v>1559</v>
      </c>
      <c r="P68" s="86" t="s">
        <v>1099</v>
      </c>
      <c r="Q68" s="89">
        <f t="shared" si="8"/>
        <v>1</v>
      </c>
      <c r="R68" s="89">
        <v>1</v>
      </c>
      <c r="S68" s="89">
        <v>0</v>
      </c>
      <c r="T68" s="89">
        <v>0</v>
      </c>
      <c r="U68" s="89">
        <v>0</v>
      </c>
      <c r="V68" s="89">
        <v>0</v>
      </c>
      <c r="W68" s="89" t="s">
        <v>1565</v>
      </c>
      <c r="X68" s="89">
        <v>1</v>
      </c>
      <c r="Y68" s="89" t="s">
        <v>1565</v>
      </c>
      <c r="Z68" s="89">
        <v>0</v>
      </c>
      <c r="AA68" s="89"/>
      <c r="AB68" s="89">
        <v>0</v>
      </c>
      <c r="AC68" s="89"/>
      <c r="AD68" s="87"/>
      <c r="AE68" s="87"/>
      <c r="AF68" s="87"/>
      <c r="AG68" s="87"/>
      <c r="AH68" s="88">
        <f t="shared" si="13"/>
        <v>1</v>
      </c>
      <c r="AI68" s="88">
        <f t="shared" si="9"/>
        <v>0</v>
      </c>
      <c r="AJ68" s="88" t="str">
        <f t="shared" si="10"/>
        <v/>
      </c>
      <c r="AK68" s="88" t="str">
        <f t="shared" si="11"/>
        <v/>
      </c>
      <c r="AL68" s="88" t="str">
        <f t="shared" si="12"/>
        <v/>
      </c>
    </row>
    <row r="69" spans="1:38" ht="15" customHeight="1" x14ac:dyDescent="0.25">
      <c r="A69" s="86">
        <v>15</v>
      </c>
      <c r="B69" s="86" t="s">
        <v>1513</v>
      </c>
      <c r="C69" s="86" t="s">
        <v>1556</v>
      </c>
      <c r="D69" s="86" t="s">
        <v>1152</v>
      </c>
      <c r="E69" s="86" t="s">
        <v>1246</v>
      </c>
      <c r="F69" s="86" t="s">
        <v>1514</v>
      </c>
      <c r="G69" s="86" t="s">
        <v>1515</v>
      </c>
      <c r="H69" s="86" t="s">
        <v>1516</v>
      </c>
      <c r="I69" t="s">
        <v>1566</v>
      </c>
      <c r="J69" s="87">
        <v>43891</v>
      </c>
      <c r="K69" s="87">
        <v>44196</v>
      </c>
      <c r="L69" s="86" t="s">
        <v>1564</v>
      </c>
      <c r="M69" s="86" t="s">
        <v>1524</v>
      </c>
      <c r="N69" s="86" t="s">
        <v>475</v>
      </c>
      <c r="O69" s="86" t="s">
        <v>1559</v>
      </c>
      <c r="P69" s="86" t="s">
        <v>1099</v>
      </c>
      <c r="Q69" s="88">
        <f t="shared" si="8"/>
        <v>1</v>
      </c>
      <c r="R69" s="88">
        <v>0.25</v>
      </c>
      <c r="S69" s="88">
        <v>0.25</v>
      </c>
      <c r="T69" s="88">
        <v>0.25</v>
      </c>
      <c r="U69" s="88">
        <v>0.25</v>
      </c>
      <c r="V69" s="88">
        <v>0</v>
      </c>
      <c r="W69" s="88"/>
      <c r="X69" s="88">
        <v>0.5</v>
      </c>
      <c r="Y69" s="88" t="s">
        <v>1567</v>
      </c>
      <c r="Z69" s="88">
        <v>0</v>
      </c>
      <c r="AA69" s="88"/>
      <c r="AB69" s="88">
        <v>0</v>
      </c>
      <c r="AC69" s="89"/>
      <c r="AD69" s="87"/>
      <c r="AE69" s="87"/>
      <c r="AF69" s="87"/>
      <c r="AG69" s="87"/>
      <c r="AH69" s="88">
        <f t="shared" si="13"/>
        <v>0.5</v>
      </c>
      <c r="AI69" s="88">
        <f t="shared" si="9"/>
        <v>0</v>
      </c>
      <c r="AJ69" s="88">
        <f t="shared" si="10"/>
        <v>1</v>
      </c>
      <c r="AK69" s="88">
        <f t="shared" si="11"/>
        <v>0</v>
      </c>
      <c r="AL69" s="88">
        <f t="shared" si="12"/>
        <v>0</v>
      </c>
    </row>
    <row r="70" spans="1:38" ht="15" customHeight="1" x14ac:dyDescent="0.25">
      <c r="A70" s="86">
        <v>16</v>
      </c>
      <c r="B70" s="86" t="s">
        <v>1513</v>
      </c>
      <c r="C70" s="86" t="s">
        <v>1568</v>
      </c>
      <c r="D70" t="s">
        <v>1152</v>
      </c>
      <c r="E70" s="86" t="s">
        <v>1246</v>
      </c>
      <c r="F70" s="86" t="s">
        <v>1514</v>
      </c>
      <c r="G70" s="86" t="s">
        <v>1515</v>
      </c>
      <c r="H70" s="86" t="s">
        <v>1516</v>
      </c>
      <c r="I70" t="s">
        <v>1569</v>
      </c>
      <c r="J70" s="87">
        <v>44044</v>
      </c>
      <c r="K70" s="87">
        <v>44074</v>
      </c>
      <c r="L70" s="86" t="s">
        <v>1096</v>
      </c>
      <c r="M70" s="86" t="s">
        <v>1524</v>
      </c>
      <c r="N70" s="86" t="s">
        <v>475</v>
      </c>
      <c r="O70" s="86" t="s">
        <v>1570</v>
      </c>
      <c r="P70" s="86" t="s">
        <v>1099</v>
      </c>
      <c r="Q70" s="88">
        <f t="shared" si="8"/>
        <v>1</v>
      </c>
      <c r="R70" s="88">
        <v>0</v>
      </c>
      <c r="S70" s="88">
        <v>0</v>
      </c>
      <c r="T70" s="88">
        <v>1</v>
      </c>
      <c r="U70" s="88">
        <v>0</v>
      </c>
      <c r="V70" s="88">
        <v>0</v>
      </c>
      <c r="W70" s="88"/>
      <c r="X70" s="88">
        <v>0</v>
      </c>
      <c r="Y70" s="88"/>
      <c r="Z70" s="88">
        <v>0</v>
      </c>
      <c r="AA70" s="88"/>
      <c r="AB70" s="88">
        <v>0</v>
      </c>
      <c r="AC70" s="88"/>
      <c r="AD70" s="88"/>
      <c r="AE70" s="88"/>
      <c r="AF70" s="88"/>
      <c r="AG70" s="88"/>
      <c r="AH70" s="88">
        <f t="shared" si="13"/>
        <v>0</v>
      </c>
      <c r="AI70" s="88" t="str">
        <f t="shared" si="9"/>
        <v/>
      </c>
      <c r="AJ70" s="88" t="str">
        <f t="shared" si="10"/>
        <v/>
      </c>
      <c r="AK70" s="88">
        <f t="shared" si="11"/>
        <v>0</v>
      </c>
      <c r="AL70" s="88" t="str">
        <f t="shared" si="12"/>
        <v/>
      </c>
    </row>
    <row r="71" spans="1:38" ht="15" customHeight="1" x14ac:dyDescent="0.25">
      <c r="A71" s="86">
        <v>17</v>
      </c>
      <c r="B71" s="86" t="s">
        <v>1513</v>
      </c>
      <c r="C71" s="86" t="s">
        <v>1568</v>
      </c>
      <c r="D71" t="s">
        <v>1152</v>
      </c>
      <c r="E71" s="86" t="s">
        <v>1246</v>
      </c>
      <c r="F71" s="86" t="s">
        <v>1514</v>
      </c>
      <c r="G71" s="86" t="s">
        <v>1515</v>
      </c>
      <c r="H71" s="86" t="s">
        <v>1516</v>
      </c>
      <c r="I71" t="s">
        <v>1571</v>
      </c>
      <c r="J71" s="87">
        <v>43922</v>
      </c>
      <c r="K71" s="87">
        <v>44196</v>
      </c>
      <c r="L71" s="86" t="s">
        <v>1096</v>
      </c>
      <c r="M71" s="86" t="s">
        <v>1524</v>
      </c>
      <c r="N71" s="86" t="s">
        <v>475</v>
      </c>
      <c r="O71" s="86" t="s">
        <v>1570</v>
      </c>
      <c r="P71" s="86" t="s">
        <v>1099</v>
      </c>
      <c r="Q71" s="88">
        <f t="shared" si="8"/>
        <v>1</v>
      </c>
      <c r="R71" s="88">
        <v>0.25</v>
      </c>
      <c r="S71" s="88">
        <v>0.25</v>
      </c>
      <c r="T71" s="88">
        <v>0.25</v>
      </c>
      <c r="U71" s="88">
        <v>0.25</v>
      </c>
      <c r="V71" s="88">
        <v>0</v>
      </c>
      <c r="W71" s="88"/>
      <c r="X71" s="88">
        <v>0.5</v>
      </c>
      <c r="Y71" s="88" t="s">
        <v>1572</v>
      </c>
      <c r="Z71" s="88">
        <v>0</v>
      </c>
      <c r="AA71" s="88"/>
      <c r="AB71" s="88">
        <v>0</v>
      </c>
      <c r="AC71" s="88"/>
      <c r="AD71" s="88"/>
      <c r="AE71" s="88"/>
      <c r="AF71" s="88"/>
      <c r="AG71" s="88"/>
      <c r="AH71" s="88">
        <f t="shared" si="13"/>
        <v>0.5</v>
      </c>
      <c r="AI71" s="88">
        <f t="shared" si="9"/>
        <v>0</v>
      </c>
      <c r="AJ71" s="88">
        <f t="shared" si="10"/>
        <v>1</v>
      </c>
      <c r="AK71" s="88">
        <f t="shared" si="11"/>
        <v>0</v>
      </c>
      <c r="AL71" s="88">
        <f t="shared" si="12"/>
        <v>0</v>
      </c>
    </row>
    <row r="72" spans="1:38" ht="15" customHeight="1" x14ac:dyDescent="0.25">
      <c r="A72" s="86">
        <v>18</v>
      </c>
      <c r="B72" s="86" t="s">
        <v>1513</v>
      </c>
      <c r="C72" s="86" t="s">
        <v>1568</v>
      </c>
      <c r="D72" t="s">
        <v>1152</v>
      </c>
      <c r="E72" s="86" t="s">
        <v>1246</v>
      </c>
      <c r="F72" s="86" t="s">
        <v>1514</v>
      </c>
      <c r="G72" s="86" t="s">
        <v>1515</v>
      </c>
      <c r="H72" s="86" t="s">
        <v>1516</v>
      </c>
      <c r="I72" t="s">
        <v>1573</v>
      </c>
      <c r="J72" s="87">
        <v>43983</v>
      </c>
      <c r="K72" s="87">
        <v>44012</v>
      </c>
      <c r="L72" s="86" t="s">
        <v>1096</v>
      </c>
      <c r="M72" s="86" t="s">
        <v>1524</v>
      </c>
      <c r="N72" s="86" t="s">
        <v>475</v>
      </c>
      <c r="O72" s="86" t="s">
        <v>1570</v>
      </c>
      <c r="P72" s="86" t="s">
        <v>1099</v>
      </c>
      <c r="Q72" s="88">
        <f t="shared" si="8"/>
        <v>1</v>
      </c>
      <c r="R72" s="88">
        <v>0</v>
      </c>
      <c r="S72" s="88">
        <v>1</v>
      </c>
      <c r="T72" s="88">
        <v>0</v>
      </c>
      <c r="U72" s="88">
        <v>0</v>
      </c>
      <c r="V72" s="88">
        <v>0</v>
      </c>
      <c r="W72" s="88"/>
      <c r="X72" s="88">
        <v>1</v>
      </c>
      <c r="Y72" s="88" t="s">
        <v>1574</v>
      </c>
      <c r="Z72" s="88">
        <v>0</v>
      </c>
      <c r="AA72" s="88"/>
      <c r="AB72" s="88">
        <v>0</v>
      </c>
      <c r="AC72" s="88"/>
      <c r="AD72" s="88"/>
      <c r="AE72" s="88"/>
      <c r="AF72" s="88"/>
      <c r="AG72" s="88"/>
      <c r="AH72" s="88">
        <f t="shared" si="13"/>
        <v>1</v>
      </c>
      <c r="AI72" s="88" t="str">
        <f t="shared" si="9"/>
        <v/>
      </c>
      <c r="AJ72" s="88">
        <f t="shared" si="10"/>
        <v>1</v>
      </c>
      <c r="AK72" s="88" t="str">
        <f t="shared" si="11"/>
        <v/>
      </c>
      <c r="AL72" s="88" t="str">
        <f t="shared" si="12"/>
        <v/>
      </c>
    </row>
    <row r="73" spans="1:38" ht="15" customHeight="1" x14ac:dyDescent="0.25">
      <c r="A73" s="86">
        <v>19</v>
      </c>
      <c r="B73" s="86" t="s">
        <v>1513</v>
      </c>
      <c r="C73" s="86" t="s">
        <v>1568</v>
      </c>
      <c r="D73" t="s">
        <v>1152</v>
      </c>
      <c r="E73" s="86" t="s">
        <v>1246</v>
      </c>
      <c r="F73" s="86" t="s">
        <v>1514</v>
      </c>
      <c r="G73" s="86" t="s">
        <v>1515</v>
      </c>
      <c r="H73" s="86" t="s">
        <v>1516</v>
      </c>
      <c r="I73" t="s">
        <v>1575</v>
      </c>
      <c r="J73" s="71">
        <v>44013</v>
      </c>
      <c r="K73" s="87">
        <v>44043</v>
      </c>
      <c r="L73" s="86" t="s">
        <v>1096</v>
      </c>
      <c r="M73" s="86" t="s">
        <v>1524</v>
      </c>
      <c r="N73" s="86" t="s">
        <v>475</v>
      </c>
      <c r="O73" s="86" t="s">
        <v>1570</v>
      </c>
      <c r="P73" s="86" t="s">
        <v>1099</v>
      </c>
      <c r="Q73" s="88">
        <f t="shared" si="8"/>
        <v>1</v>
      </c>
      <c r="R73" s="88">
        <v>0</v>
      </c>
      <c r="S73" s="88">
        <v>0</v>
      </c>
      <c r="T73" s="88">
        <v>1</v>
      </c>
      <c r="U73" s="88">
        <v>0</v>
      </c>
      <c r="V73" s="88">
        <v>0</v>
      </c>
      <c r="W73" s="88"/>
      <c r="X73" s="88">
        <v>0</v>
      </c>
      <c r="Y73" s="88"/>
      <c r="Z73" s="88">
        <v>0</v>
      </c>
      <c r="AA73" s="88"/>
      <c r="AB73" s="88">
        <v>0</v>
      </c>
      <c r="AC73" s="88"/>
      <c r="AD73" s="88"/>
      <c r="AE73" s="88"/>
      <c r="AF73" s="88"/>
      <c r="AG73" s="88"/>
      <c r="AH73" s="88">
        <f t="shared" si="13"/>
        <v>0</v>
      </c>
      <c r="AI73" s="88" t="str">
        <f t="shared" si="9"/>
        <v/>
      </c>
      <c r="AJ73" s="88" t="str">
        <f t="shared" si="10"/>
        <v/>
      </c>
      <c r="AK73" s="88">
        <f t="shared" si="11"/>
        <v>0</v>
      </c>
      <c r="AL73" s="88" t="str">
        <f t="shared" si="12"/>
        <v/>
      </c>
    </row>
    <row r="74" spans="1:38" ht="15" customHeight="1" x14ac:dyDescent="0.25">
      <c r="A74" s="86">
        <v>1</v>
      </c>
      <c r="B74" s="86" t="s">
        <v>2112</v>
      </c>
      <c r="C74" s="86" t="s">
        <v>2113</v>
      </c>
      <c r="D74" s="86" t="s">
        <v>1152</v>
      </c>
      <c r="E74" s="86" t="s">
        <v>1091</v>
      </c>
      <c r="F74" s="86" t="s">
        <v>1578</v>
      </c>
      <c r="G74" s="86" t="s">
        <v>1279</v>
      </c>
      <c r="H74" s="86" t="s">
        <v>2114</v>
      </c>
      <c r="I74" t="s">
        <v>2115</v>
      </c>
      <c r="J74" s="87">
        <v>43952</v>
      </c>
      <c r="K74" s="87">
        <v>44165</v>
      </c>
      <c r="L74" s="86" t="s">
        <v>1096</v>
      </c>
      <c r="M74" s="86" t="s">
        <v>2116</v>
      </c>
      <c r="N74" s="86" t="s">
        <v>475</v>
      </c>
      <c r="O74" s="86" t="s">
        <v>2117</v>
      </c>
      <c r="P74" s="86" t="s">
        <v>1282</v>
      </c>
      <c r="Q74" s="88">
        <f t="shared" si="8"/>
        <v>1</v>
      </c>
      <c r="R74" s="88">
        <v>0</v>
      </c>
      <c r="S74" s="88">
        <v>0.3</v>
      </c>
      <c r="T74" s="88">
        <v>0.3</v>
      </c>
      <c r="U74" s="88">
        <v>0.4</v>
      </c>
      <c r="V74" s="88">
        <v>0</v>
      </c>
      <c r="W74" s="88"/>
      <c r="X74" s="88">
        <v>0.3</v>
      </c>
      <c r="Y74" s="88" t="s">
        <v>2118</v>
      </c>
      <c r="Z74" s="88">
        <v>0</v>
      </c>
      <c r="AA74" s="88"/>
      <c r="AB74" s="88">
        <v>0</v>
      </c>
      <c r="AC74" s="88"/>
      <c r="AD74" s="88"/>
      <c r="AE74" s="88"/>
      <c r="AF74" s="88"/>
      <c r="AG74" s="88"/>
      <c r="AH74" s="88">
        <f t="shared" si="13"/>
        <v>0.3</v>
      </c>
      <c r="AI74" s="88" t="str">
        <f t="shared" si="9"/>
        <v/>
      </c>
      <c r="AJ74" s="88">
        <f t="shared" si="10"/>
        <v>1</v>
      </c>
      <c r="AK74" s="88">
        <f t="shared" si="11"/>
        <v>0</v>
      </c>
      <c r="AL74" s="88">
        <f t="shared" si="12"/>
        <v>0</v>
      </c>
    </row>
    <row r="75" spans="1:38" ht="15" customHeight="1" x14ac:dyDescent="0.25">
      <c r="A75" s="86">
        <v>2</v>
      </c>
      <c r="B75" s="86" t="s">
        <v>2112</v>
      </c>
      <c r="C75" s="86" t="s">
        <v>2113</v>
      </c>
      <c r="D75" s="86" t="s">
        <v>1152</v>
      </c>
      <c r="E75" s="86" t="s">
        <v>1091</v>
      </c>
      <c r="F75" s="86" t="s">
        <v>1578</v>
      </c>
      <c r="G75" s="86" t="s">
        <v>1279</v>
      </c>
      <c r="H75" s="86" t="s">
        <v>2114</v>
      </c>
      <c r="I75" t="s">
        <v>2119</v>
      </c>
      <c r="J75" s="87">
        <v>43891</v>
      </c>
      <c r="K75" s="87">
        <v>44196</v>
      </c>
      <c r="L75" s="86" t="s">
        <v>1096</v>
      </c>
      <c r="M75" s="86" t="s">
        <v>2116</v>
      </c>
      <c r="N75" s="86" t="s">
        <v>475</v>
      </c>
      <c r="O75" s="86" t="s">
        <v>2117</v>
      </c>
      <c r="P75" s="86" t="s">
        <v>1282</v>
      </c>
      <c r="Q75" s="88">
        <f t="shared" si="8"/>
        <v>1</v>
      </c>
      <c r="R75" s="88">
        <v>0.25</v>
      </c>
      <c r="S75" s="88">
        <v>0.25</v>
      </c>
      <c r="T75" s="88">
        <v>0.25</v>
      </c>
      <c r="U75" s="88">
        <v>0.25</v>
      </c>
      <c r="V75" s="88">
        <v>0.25</v>
      </c>
      <c r="W75" s="88" t="s">
        <v>2120</v>
      </c>
      <c r="X75" s="88">
        <v>0.25</v>
      </c>
      <c r="Y75" s="88" t="s">
        <v>2121</v>
      </c>
      <c r="Z75" s="88">
        <v>0</v>
      </c>
      <c r="AA75" s="88"/>
      <c r="AB75" s="88">
        <v>0</v>
      </c>
      <c r="AC75" s="88"/>
      <c r="AD75" s="88"/>
      <c r="AE75" s="88"/>
      <c r="AF75" s="88"/>
      <c r="AG75" s="88"/>
      <c r="AH75" s="88">
        <f t="shared" si="13"/>
        <v>0.5</v>
      </c>
      <c r="AI75" s="88">
        <f t="shared" si="9"/>
        <v>1</v>
      </c>
      <c r="AJ75" s="88">
        <f t="shared" si="10"/>
        <v>1</v>
      </c>
      <c r="AK75" s="88">
        <f t="shared" si="11"/>
        <v>0</v>
      </c>
      <c r="AL75" s="88">
        <f t="shared" si="12"/>
        <v>0</v>
      </c>
    </row>
    <row r="76" spans="1:38" ht="15" customHeight="1" x14ac:dyDescent="0.25">
      <c r="A76" s="86">
        <v>3</v>
      </c>
      <c r="B76" s="86" t="s">
        <v>2112</v>
      </c>
      <c r="C76" s="86" t="s">
        <v>2113</v>
      </c>
      <c r="D76" s="86" t="s">
        <v>1152</v>
      </c>
      <c r="E76" s="86" t="s">
        <v>1091</v>
      </c>
      <c r="F76" s="86" t="s">
        <v>1578</v>
      </c>
      <c r="G76" s="86" t="s">
        <v>1279</v>
      </c>
      <c r="H76" s="86" t="s">
        <v>2114</v>
      </c>
      <c r="I76" t="s">
        <v>2122</v>
      </c>
      <c r="J76" s="87">
        <v>44044</v>
      </c>
      <c r="K76" s="87">
        <v>44104</v>
      </c>
      <c r="L76" s="86" t="s">
        <v>1096</v>
      </c>
      <c r="M76" s="86" t="s">
        <v>2116</v>
      </c>
      <c r="N76" s="86" t="s">
        <v>475</v>
      </c>
      <c r="O76" s="86" t="s">
        <v>2117</v>
      </c>
      <c r="P76" s="86" t="s">
        <v>1282</v>
      </c>
      <c r="Q76" s="88">
        <f t="shared" si="8"/>
        <v>1</v>
      </c>
      <c r="R76" s="88">
        <v>0</v>
      </c>
      <c r="S76" s="88">
        <v>0</v>
      </c>
      <c r="T76" s="88">
        <v>1</v>
      </c>
      <c r="U76" s="88">
        <v>0</v>
      </c>
      <c r="V76" s="88">
        <v>0</v>
      </c>
      <c r="W76" s="88"/>
      <c r="X76" s="88">
        <v>0</v>
      </c>
      <c r="Y76" s="88"/>
      <c r="Z76" s="88">
        <v>0</v>
      </c>
      <c r="AA76" s="88"/>
      <c r="AB76" s="88">
        <v>0</v>
      </c>
      <c r="AC76" s="88"/>
      <c r="AD76" s="88"/>
      <c r="AE76" s="88"/>
      <c r="AF76" s="88"/>
      <c r="AG76" s="88"/>
      <c r="AH76" s="88">
        <f t="shared" si="13"/>
        <v>0</v>
      </c>
      <c r="AI76" s="88" t="str">
        <f t="shared" si="9"/>
        <v/>
      </c>
      <c r="AJ76" s="88" t="str">
        <f t="shared" si="10"/>
        <v/>
      </c>
      <c r="AK76" s="88">
        <f t="shared" si="11"/>
        <v>0</v>
      </c>
      <c r="AL76" s="88" t="str">
        <f t="shared" si="12"/>
        <v/>
      </c>
    </row>
    <row r="77" spans="1:38" ht="15" customHeight="1" x14ac:dyDescent="0.25">
      <c r="A77" s="86">
        <v>4</v>
      </c>
      <c r="B77" s="86" t="s">
        <v>2112</v>
      </c>
      <c r="C77" s="86" t="s">
        <v>2113</v>
      </c>
      <c r="D77" s="86" t="s">
        <v>1152</v>
      </c>
      <c r="E77" s="86" t="s">
        <v>1091</v>
      </c>
      <c r="F77" s="86" t="s">
        <v>1578</v>
      </c>
      <c r="G77" s="86" t="s">
        <v>1279</v>
      </c>
      <c r="H77" s="86" t="s">
        <v>2114</v>
      </c>
      <c r="I77" t="s">
        <v>2123</v>
      </c>
      <c r="J77" s="87">
        <v>44013</v>
      </c>
      <c r="K77" s="87">
        <v>44165</v>
      </c>
      <c r="L77" s="86" t="s">
        <v>1096</v>
      </c>
      <c r="M77" s="86" t="s">
        <v>2116</v>
      </c>
      <c r="N77" s="86" t="s">
        <v>475</v>
      </c>
      <c r="O77" s="86" t="s">
        <v>2117</v>
      </c>
      <c r="P77" s="86" t="s">
        <v>1282</v>
      </c>
      <c r="Q77" s="88">
        <f t="shared" si="8"/>
        <v>1</v>
      </c>
      <c r="R77" s="88">
        <v>0</v>
      </c>
      <c r="S77" s="88">
        <v>0</v>
      </c>
      <c r="T77" s="88">
        <v>0.5</v>
      </c>
      <c r="U77" s="88">
        <v>0.5</v>
      </c>
      <c r="V77" s="88">
        <v>0</v>
      </c>
      <c r="W77" s="88"/>
      <c r="X77" s="88">
        <v>0</v>
      </c>
      <c r="Y77" s="88"/>
      <c r="Z77" s="88">
        <v>0</v>
      </c>
      <c r="AA77" s="88"/>
      <c r="AB77" s="88">
        <v>0</v>
      </c>
      <c r="AC77" s="88"/>
      <c r="AD77" s="88"/>
      <c r="AE77" s="88"/>
      <c r="AF77" s="88"/>
      <c r="AG77" s="88"/>
      <c r="AH77" s="88">
        <f t="shared" si="13"/>
        <v>0</v>
      </c>
      <c r="AI77" s="88" t="str">
        <f t="shared" si="9"/>
        <v/>
      </c>
      <c r="AJ77" s="88" t="str">
        <f t="shared" si="10"/>
        <v/>
      </c>
      <c r="AK77" s="88">
        <f t="shared" si="11"/>
        <v>0</v>
      </c>
      <c r="AL77" s="88">
        <f t="shared" si="12"/>
        <v>0</v>
      </c>
    </row>
    <row r="78" spans="1:38" ht="15" customHeight="1" x14ac:dyDescent="0.25">
      <c r="A78" s="86">
        <v>5</v>
      </c>
      <c r="B78" s="86" t="s">
        <v>2112</v>
      </c>
      <c r="C78" s="86" t="s">
        <v>2113</v>
      </c>
      <c r="D78" s="86" t="s">
        <v>1152</v>
      </c>
      <c r="E78" s="86" t="s">
        <v>1091</v>
      </c>
      <c r="F78" s="86" t="s">
        <v>1578</v>
      </c>
      <c r="G78" s="86" t="s">
        <v>1279</v>
      </c>
      <c r="H78" s="86" t="s">
        <v>2114</v>
      </c>
      <c r="I78" t="s">
        <v>2124</v>
      </c>
      <c r="J78" s="87">
        <v>43922</v>
      </c>
      <c r="K78" s="87">
        <v>44135</v>
      </c>
      <c r="L78" s="86" t="s">
        <v>1096</v>
      </c>
      <c r="M78" s="86" t="s">
        <v>2116</v>
      </c>
      <c r="N78" s="86" t="s">
        <v>475</v>
      </c>
      <c r="O78" s="86" t="s">
        <v>2117</v>
      </c>
      <c r="P78" s="86" t="s">
        <v>1282</v>
      </c>
      <c r="Q78" s="88">
        <f t="shared" ref="Q78:Q81" si="14">SUM(R78:U78)</f>
        <v>1</v>
      </c>
      <c r="R78" s="88">
        <v>0</v>
      </c>
      <c r="S78" s="88">
        <v>0.3</v>
      </c>
      <c r="T78" s="88">
        <v>0.2</v>
      </c>
      <c r="U78" s="88">
        <v>0.5</v>
      </c>
      <c r="V78" s="88">
        <v>0</v>
      </c>
      <c r="W78" s="73"/>
      <c r="X78" s="88">
        <v>0.3</v>
      </c>
      <c r="Y78" s="88" t="s">
        <v>2125</v>
      </c>
      <c r="Z78" s="88">
        <v>0</v>
      </c>
      <c r="AA78" s="88"/>
      <c r="AB78" s="88">
        <v>0</v>
      </c>
      <c r="AC78" s="88"/>
      <c r="AD78" s="88"/>
      <c r="AE78" s="88"/>
      <c r="AF78" s="88"/>
      <c r="AG78" s="88"/>
      <c r="AH78" s="88">
        <f t="shared" si="13"/>
        <v>0.3</v>
      </c>
      <c r="AI78" s="88" t="str">
        <f t="shared" si="9"/>
        <v/>
      </c>
      <c r="AJ78" s="88">
        <f t="shared" si="10"/>
        <v>1</v>
      </c>
      <c r="AK78" s="88">
        <f t="shared" si="11"/>
        <v>0</v>
      </c>
      <c r="AL78" s="88">
        <f t="shared" si="12"/>
        <v>0</v>
      </c>
    </row>
    <row r="79" spans="1:38" ht="15" customHeight="1" x14ac:dyDescent="0.25">
      <c r="A79" s="86">
        <v>6</v>
      </c>
      <c r="B79" s="86" t="s">
        <v>2112</v>
      </c>
      <c r="C79" s="86" t="s">
        <v>2113</v>
      </c>
      <c r="D79" s="86" t="s">
        <v>1152</v>
      </c>
      <c r="E79" s="86" t="s">
        <v>1091</v>
      </c>
      <c r="F79" s="86" t="s">
        <v>1578</v>
      </c>
      <c r="G79" s="86" t="s">
        <v>1279</v>
      </c>
      <c r="H79" s="86" t="s">
        <v>2114</v>
      </c>
      <c r="I79" t="s">
        <v>2126</v>
      </c>
      <c r="J79" s="87">
        <v>44136</v>
      </c>
      <c r="K79" s="87">
        <v>44165</v>
      </c>
      <c r="L79" s="86" t="s">
        <v>1096</v>
      </c>
      <c r="M79" s="86" t="s">
        <v>2116</v>
      </c>
      <c r="N79" s="86" t="s">
        <v>475</v>
      </c>
      <c r="O79" s="86" t="s">
        <v>2117</v>
      </c>
      <c r="P79" s="86" t="s">
        <v>1282</v>
      </c>
      <c r="Q79" s="88">
        <f t="shared" si="14"/>
        <v>1</v>
      </c>
      <c r="R79" s="88">
        <v>0</v>
      </c>
      <c r="S79" s="88">
        <v>0</v>
      </c>
      <c r="T79" s="88">
        <v>0</v>
      </c>
      <c r="U79" s="88">
        <v>1</v>
      </c>
      <c r="V79" s="88">
        <v>0</v>
      </c>
      <c r="W79" s="88"/>
      <c r="X79" s="88">
        <v>0</v>
      </c>
      <c r="Y79" s="88"/>
      <c r="Z79" s="88">
        <v>0</v>
      </c>
      <c r="AA79" s="88"/>
      <c r="AB79" s="88">
        <v>0</v>
      </c>
      <c r="AC79" s="88"/>
      <c r="AD79" s="88"/>
      <c r="AE79" s="88"/>
      <c r="AF79" s="88"/>
      <c r="AG79" s="88"/>
      <c r="AH79" s="88">
        <f t="shared" si="13"/>
        <v>0</v>
      </c>
      <c r="AI79" s="88" t="str">
        <f t="shared" si="9"/>
        <v/>
      </c>
      <c r="AJ79" s="88" t="str">
        <f t="shared" si="10"/>
        <v/>
      </c>
      <c r="AK79" s="88" t="str">
        <f t="shared" si="11"/>
        <v/>
      </c>
      <c r="AL79" s="88">
        <f t="shared" si="12"/>
        <v>0</v>
      </c>
    </row>
    <row r="80" spans="1:38" ht="15" customHeight="1" x14ac:dyDescent="0.25">
      <c r="A80" s="86">
        <v>7</v>
      </c>
      <c r="B80" s="86" t="s">
        <v>2112</v>
      </c>
      <c r="C80" s="86" t="s">
        <v>2127</v>
      </c>
      <c r="D80" s="86" t="s">
        <v>1090</v>
      </c>
      <c r="E80" s="86" t="s">
        <v>1091</v>
      </c>
      <c r="F80" s="86" t="s">
        <v>1578</v>
      </c>
      <c r="G80" s="86" t="s">
        <v>1279</v>
      </c>
      <c r="H80" s="86" t="s">
        <v>2114</v>
      </c>
      <c r="I80" t="s">
        <v>2128</v>
      </c>
      <c r="J80" s="87">
        <v>43831</v>
      </c>
      <c r="K80" s="87">
        <v>44196</v>
      </c>
      <c r="L80" s="86" t="s">
        <v>1096</v>
      </c>
      <c r="M80" s="86" t="s">
        <v>2116</v>
      </c>
      <c r="N80" s="86" t="s">
        <v>475</v>
      </c>
      <c r="O80" s="86" t="s">
        <v>2129</v>
      </c>
      <c r="P80" s="86" t="s">
        <v>1099</v>
      </c>
      <c r="Q80" s="88">
        <f t="shared" si="14"/>
        <v>1</v>
      </c>
      <c r="R80" s="88">
        <v>0.14000000000000001</v>
      </c>
      <c r="S80" s="88">
        <v>0.31</v>
      </c>
      <c r="T80" s="88">
        <v>0.27</v>
      </c>
      <c r="U80" s="88">
        <v>0.28000000000000003</v>
      </c>
      <c r="V80" s="88">
        <v>0.14000000000000001</v>
      </c>
      <c r="W80" s="73" t="s">
        <v>2130</v>
      </c>
      <c r="X80" s="88">
        <v>0.31</v>
      </c>
      <c r="Y80" s="88" t="s">
        <v>2131</v>
      </c>
      <c r="Z80" s="88">
        <v>0</v>
      </c>
      <c r="AA80" s="88"/>
      <c r="AB80" s="88">
        <v>0</v>
      </c>
      <c r="AC80" s="88"/>
      <c r="AD80" s="88"/>
      <c r="AE80" s="88"/>
      <c r="AF80" s="88"/>
      <c r="AG80" s="88"/>
      <c r="AH80" s="88">
        <f t="shared" si="13"/>
        <v>0.45</v>
      </c>
      <c r="AI80" s="88">
        <f t="shared" si="9"/>
        <v>1</v>
      </c>
      <c r="AJ80" s="88">
        <f t="shared" si="10"/>
        <v>1</v>
      </c>
      <c r="AK80" s="88">
        <f t="shared" si="11"/>
        <v>0</v>
      </c>
      <c r="AL80" s="88">
        <f t="shared" si="12"/>
        <v>0</v>
      </c>
    </row>
    <row r="81" spans="1:38" ht="15" customHeight="1" x14ac:dyDescent="0.25">
      <c r="A81" s="86">
        <v>8</v>
      </c>
      <c r="B81" s="86" t="s">
        <v>2112</v>
      </c>
      <c r="C81" s="86" t="s">
        <v>2127</v>
      </c>
      <c r="D81" s="86" t="s">
        <v>1090</v>
      </c>
      <c r="E81" s="86" t="s">
        <v>1091</v>
      </c>
      <c r="F81" s="86" t="s">
        <v>1578</v>
      </c>
      <c r="G81" s="86" t="s">
        <v>1279</v>
      </c>
      <c r="H81" s="86" t="s">
        <v>2114</v>
      </c>
      <c r="I81" t="s">
        <v>2132</v>
      </c>
      <c r="J81" s="87">
        <v>43831</v>
      </c>
      <c r="K81" s="87">
        <v>44165</v>
      </c>
      <c r="L81" s="86" t="s">
        <v>1096</v>
      </c>
      <c r="M81" s="86" t="s">
        <v>2116</v>
      </c>
      <c r="N81" s="86" t="s">
        <v>475</v>
      </c>
      <c r="O81" s="86" t="s">
        <v>2129</v>
      </c>
      <c r="P81" s="86" t="s">
        <v>1099</v>
      </c>
      <c r="Q81" s="88">
        <f t="shared" si="14"/>
        <v>1</v>
      </c>
      <c r="R81" s="88">
        <v>0.18</v>
      </c>
      <c r="S81" s="88">
        <v>0.27</v>
      </c>
      <c r="T81" s="88">
        <v>0.27</v>
      </c>
      <c r="U81" s="88">
        <v>0.28000000000000003</v>
      </c>
      <c r="V81" s="88">
        <v>0.11</v>
      </c>
      <c r="W81" s="88" t="s">
        <v>2133</v>
      </c>
      <c r="X81" s="88">
        <v>0.27</v>
      </c>
      <c r="Y81" s="88" t="s">
        <v>2134</v>
      </c>
      <c r="Z81" s="88">
        <v>0</v>
      </c>
      <c r="AA81" s="88"/>
      <c r="AB81" s="88">
        <v>0</v>
      </c>
      <c r="AC81" s="88"/>
      <c r="AD81" s="88"/>
      <c r="AE81" s="88"/>
      <c r="AF81" s="88"/>
      <c r="AG81" s="88"/>
      <c r="AH81" s="88">
        <f t="shared" si="13"/>
        <v>0.38</v>
      </c>
      <c r="AI81" s="88">
        <f t="shared" si="9"/>
        <v>0.61111111111111116</v>
      </c>
      <c r="AJ81" s="88">
        <f t="shared" si="10"/>
        <v>1</v>
      </c>
      <c r="AK81" s="88">
        <f t="shared" si="11"/>
        <v>0</v>
      </c>
      <c r="AL81" s="88">
        <f t="shared" si="12"/>
        <v>0</v>
      </c>
    </row>
    <row r="82" spans="1:38" ht="15" customHeight="1" x14ac:dyDescent="0.25">
      <c r="A82" s="86">
        <v>9</v>
      </c>
      <c r="B82" s="86" t="s">
        <v>2112</v>
      </c>
      <c r="C82" s="86" t="s">
        <v>2135</v>
      </c>
      <c r="D82" s="86" t="s">
        <v>1152</v>
      </c>
      <c r="E82" s="86" t="s">
        <v>1091</v>
      </c>
      <c r="F82" s="86" t="s">
        <v>1578</v>
      </c>
      <c r="G82" s="86" t="s">
        <v>1279</v>
      </c>
      <c r="H82" s="86" t="s">
        <v>2114</v>
      </c>
      <c r="I82" t="s">
        <v>2136</v>
      </c>
      <c r="J82" s="87">
        <v>44013</v>
      </c>
      <c r="K82" s="87">
        <v>44043</v>
      </c>
      <c r="L82" s="86" t="s">
        <v>1096</v>
      </c>
      <c r="M82" s="86" t="s">
        <v>2116</v>
      </c>
      <c r="N82" s="86" t="s">
        <v>475</v>
      </c>
      <c r="O82" s="86" t="s">
        <v>2137</v>
      </c>
      <c r="P82" s="86" t="s">
        <v>1282</v>
      </c>
      <c r="Q82" s="88">
        <f t="shared" ref="Q82:Q117" si="15">SUM(R82:U82)</f>
        <v>1</v>
      </c>
      <c r="R82" s="88">
        <v>0</v>
      </c>
      <c r="S82" s="88">
        <v>0</v>
      </c>
      <c r="T82" s="88">
        <v>1</v>
      </c>
      <c r="U82" s="88">
        <v>0</v>
      </c>
      <c r="V82" s="88">
        <v>0</v>
      </c>
      <c r="W82" s="88"/>
      <c r="X82" s="88">
        <v>0</v>
      </c>
      <c r="Y82" s="88"/>
      <c r="Z82" s="88">
        <v>0</v>
      </c>
      <c r="AA82" s="88"/>
      <c r="AB82" s="88">
        <v>0</v>
      </c>
      <c r="AC82" s="88"/>
      <c r="AD82" s="88"/>
      <c r="AE82" s="88"/>
      <c r="AF82" s="88"/>
      <c r="AG82" s="88"/>
      <c r="AH82" s="88">
        <f t="shared" si="13"/>
        <v>0</v>
      </c>
      <c r="AI82" s="88" t="str">
        <f t="shared" si="9"/>
        <v/>
      </c>
      <c r="AJ82" s="88" t="str">
        <f t="shared" si="10"/>
        <v/>
      </c>
      <c r="AK82" s="88">
        <f t="shared" si="11"/>
        <v>0</v>
      </c>
      <c r="AL82" s="88" t="str">
        <f t="shared" si="12"/>
        <v/>
      </c>
    </row>
    <row r="83" spans="1:38" ht="15" customHeight="1" x14ac:dyDescent="0.25">
      <c r="A83" s="86">
        <v>10</v>
      </c>
      <c r="B83" s="86" t="s">
        <v>2112</v>
      </c>
      <c r="C83" s="86" t="s">
        <v>2135</v>
      </c>
      <c r="D83" s="86" t="s">
        <v>1152</v>
      </c>
      <c r="E83" s="86" t="s">
        <v>1091</v>
      </c>
      <c r="F83" s="86" t="s">
        <v>1578</v>
      </c>
      <c r="G83" s="86" t="s">
        <v>1279</v>
      </c>
      <c r="H83" s="86" t="s">
        <v>2114</v>
      </c>
      <c r="I83" t="s">
        <v>2138</v>
      </c>
      <c r="J83" s="87">
        <v>44136</v>
      </c>
      <c r="K83" s="87">
        <v>44165</v>
      </c>
      <c r="L83" s="86" t="s">
        <v>1096</v>
      </c>
      <c r="M83" s="86" t="s">
        <v>2116</v>
      </c>
      <c r="N83" s="86" t="s">
        <v>355</v>
      </c>
      <c r="O83" s="86" t="s">
        <v>2137</v>
      </c>
      <c r="P83" s="86" t="s">
        <v>1282</v>
      </c>
      <c r="Q83" s="91">
        <f t="shared" si="15"/>
        <v>1</v>
      </c>
      <c r="R83" s="91">
        <v>0</v>
      </c>
      <c r="S83" s="91">
        <v>0</v>
      </c>
      <c r="T83" s="91">
        <v>0</v>
      </c>
      <c r="U83" s="91">
        <v>1</v>
      </c>
      <c r="V83" s="91">
        <v>0.11</v>
      </c>
      <c r="W83" s="91"/>
      <c r="X83" s="91">
        <v>0</v>
      </c>
      <c r="Y83" s="91"/>
      <c r="Z83" s="91">
        <v>0</v>
      </c>
      <c r="AA83" s="91"/>
      <c r="AB83" s="91">
        <v>0</v>
      </c>
      <c r="AC83" s="88"/>
      <c r="AD83" s="88"/>
      <c r="AE83" s="88"/>
      <c r="AF83" s="88"/>
      <c r="AG83" s="88"/>
      <c r="AH83" s="88">
        <f t="shared" si="13"/>
        <v>0.11</v>
      </c>
      <c r="AI83" s="88" t="str">
        <f t="shared" si="9"/>
        <v/>
      </c>
      <c r="AJ83" s="88" t="str">
        <f t="shared" si="10"/>
        <v/>
      </c>
      <c r="AK83" s="88" t="str">
        <f t="shared" si="11"/>
        <v/>
      </c>
      <c r="AL83" s="88">
        <f t="shared" si="12"/>
        <v>0</v>
      </c>
    </row>
    <row r="84" spans="1:38" ht="15" customHeight="1" x14ac:dyDescent="0.25">
      <c r="A84" s="86">
        <v>11</v>
      </c>
      <c r="B84" s="86" t="s">
        <v>2112</v>
      </c>
      <c r="C84" s="86" t="s">
        <v>2135</v>
      </c>
      <c r="D84" s="86" t="s">
        <v>1152</v>
      </c>
      <c r="E84" s="86" t="s">
        <v>1091</v>
      </c>
      <c r="F84" s="86" t="s">
        <v>1578</v>
      </c>
      <c r="G84" s="86" t="s">
        <v>1279</v>
      </c>
      <c r="H84" s="86" t="s">
        <v>2114</v>
      </c>
      <c r="I84" t="s">
        <v>2139</v>
      </c>
      <c r="J84" s="87">
        <v>44166</v>
      </c>
      <c r="K84" s="87">
        <v>44196</v>
      </c>
      <c r="L84" s="86" t="s">
        <v>1096</v>
      </c>
      <c r="M84" s="86" t="s">
        <v>2116</v>
      </c>
      <c r="N84" s="86" t="s">
        <v>355</v>
      </c>
      <c r="O84" s="86" t="s">
        <v>2137</v>
      </c>
      <c r="P84" s="86" t="s">
        <v>1282</v>
      </c>
      <c r="Q84" s="91">
        <f t="shared" si="15"/>
        <v>1</v>
      </c>
      <c r="R84" s="91">
        <v>0</v>
      </c>
      <c r="S84" s="91">
        <v>0</v>
      </c>
      <c r="T84" s="91">
        <v>0</v>
      </c>
      <c r="U84" s="91">
        <v>1</v>
      </c>
      <c r="V84" s="91">
        <v>0.11</v>
      </c>
      <c r="W84" s="91"/>
      <c r="X84" s="91">
        <v>0</v>
      </c>
      <c r="Y84" s="91"/>
      <c r="Z84" s="91">
        <v>0</v>
      </c>
      <c r="AA84" s="91"/>
      <c r="AB84" s="91">
        <v>0</v>
      </c>
      <c r="AC84" s="88"/>
      <c r="AD84" s="88"/>
      <c r="AE84" s="88"/>
      <c r="AF84" s="88"/>
      <c r="AG84" s="88"/>
      <c r="AH84" s="88">
        <f t="shared" si="13"/>
        <v>0.11</v>
      </c>
      <c r="AI84" s="88" t="str">
        <f t="shared" si="9"/>
        <v/>
      </c>
      <c r="AJ84" s="88" t="str">
        <f t="shared" si="10"/>
        <v/>
      </c>
      <c r="AK84" s="88" t="str">
        <f t="shared" si="11"/>
        <v/>
      </c>
      <c r="AL84" s="88">
        <f t="shared" si="12"/>
        <v>0</v>
      </c>
    </row>
    <row r="85" spans="1:38" ht="15" customHeight="1" x14ac:dyDescent="0.25">
      <c r="A85" s="86">
        <v>12</v>
      </c>
      <c r="B85" s="86" t="s">
        <v>2112</v>
      </c>
      <c r="C85" s="86" t="s">
        <v>2140</v>
      </c>
      <c r="D85" s="86" t="s">
        <v>1152</v>
      </c>
      <c r="E85" s="86" t="s">
        <v>1091</v>
      </c>
      <c r="F85" s="86" t="s">
        <v>1578</v>
      </c>
      <c r="G85" s="86" t="s">
        <v>1279</v>
      </c>
      <c r="H85" s="86" t="s">
        <v>2114</v>
      </c>
      <c r="I85" t="s">
        <v>2141</v>
      </c>
      <c r="J85" s="87">
        <v>43922</v>
      </c>
      <c r="K85" s="87">
        <v>43982</v>
      </c>
      <c r="L85" s="86" t="s">
        <v>1096</v>
      </c>
      <c r="M85" s="86" t="s">
        <v>2116</v>
      </c>
      <c r="N85" s="86" t="s">
        <v>475</v>
      </c>
      <c r="O85" s="86" t="s">
        <v>2142</v>
      </c>
      <c r="P85" s="86" t="s">
        <v>1282</v>
      </c>
      <c r="Q85" s="88">
        <f t="shared" si="15"/>
        <v>1</v>
      </c>
      <c r="R85" s="88">
        <v>0</v>
      </c>
      <c r="S85" s="88">
        <v>1</v>
      </c>
      <c r="T85" s="88">
        <v>0</v>
      </c>
      <c r="U85" s="88">
        <v>0</v>
      </c>
      <c r="V85" s="88">
        <v>0</v>
      </c>
      <c r="W85" s="73"/>
      <c r="X85" s="88">
        <v>1</v>
      </c>
      <c r="Y85" s="88" t="s">
        <v>2143</v>
      </c>
      <c r="Z85" s="88">
        <v>0</v>
      </c>
      <c r="AA85" s="88"/>
      <c r="AB85" s="88">
        <v>0</v>
      </c>
      <c r="AC85" s="88"/>
      <c r="AD85" s="88"/>
      <c r="AE85" s="88"/>
      <c r="AF85" s="88"/>
      <c r="AG85" s="88"/>
      <c r="AH85" s="88">
        <f t="shared" si="13"/>
        <v>1</v>
      </c>
      <c r="AI85" s="88" t="str">
        <f t="shared" si="9"/>
        <v/>
      </c>
      <c r="AJ85" s="88">
        <f t="shared" si="10"/>
        <v>1</v>
      </c>
      <c r="AK85" s="88" t="str">
        <f t="shared" si="11"/>
        <v/>
      </c>
      <c r="AL85" s="88" t="str">
        <f t="shared" si="12"/>
        <v/>
      </c>
    </row>
    <row r="86" spans="1:38" ht="15" customHeight="1" x14ac:dyDescent="0.25">
      <c r="A86" s="86">
        <v>13</v>
      </c>
      <c r="B86" s="86" t="s">
        <v>2112</v>
      </c>
      <c r="C86" s="86" t="s">
        <v>2140</v>
      </c>
      <c r="D86" s="86" t="s">
        <v>1152</v>
      </c>
      <c r="E86" s="86" t="s">
        <v>1091</v>
      </c>
      <c r="F86" s="86" t="s">
        <v>1578</v>
      </c>
      <c r="G86" s="86" t="s">
        <v>1279</v>
      </c>
      <c r="H86" s="86" t="s">
        <v>2114</v>
      </c>
      <c r="I86" t="s">
        <v>2144</v>
      </c>
      <c r="J86" s="87">
        <v>43952</v>
      </c>
      <c r="K86" s="87">
        <v>44196</v>
      </c>
      <c r="L86" s="86" t="s">
        <v>1096</v>
      </c>
      <c r="M86" s="86" t="s">
        <v>2116</v>
      </c>
      <c r="N86" s="86" t="s">
        <v>475</v>
      </c>
      <c r="O86" s="86" t="s">
        <v>2142</v>
      </c>
      <c r="P86" s="86" t="s">
        <v>1282</v>
      </c>
      <c r="Q86" s="88">
        <f t="shared" si="15"/>
        <v>1</v>
      </c>
      <c r="R86" s="88">
        <v>0</v>
      </c>
      <c r="S86" s="88">
        <v>0.34</v>
      </c>
      <c r="T86" s="88">
        <v>0.33</v>
      </c>
      <c r="U86" s="88">
        <v>0.33</v>
      </c>
      <c r="V86" s="88">
        <v>0</v>
      </c>
      <c r="W86" s="88"/>
      <c r="X86" s="88">
        <v>0.34</v>
      </c>
      <c r="Y86" s="88" t="s">
        <v>2145</v>
      </c>
      <c r="Z86" s="88">
        <v>0</v>
      </c>
      <c r="AA86" s="88"/>
      <c r="AB86" s="88">
        <v>0</v>
      </c>
      <c r="AC86" s="88"/>
      <c r="AD86" s="88"/>
      <c r="AE86" s="88"/>
      <c r="AF86" s="88"/>
      <c r="AG86" s="88"/>
      <c r="AH86" s="88">
        <f t="shared" si="13"/>
        <v>0.34</v>
      </c>
      <c r="AI86" s="88" t="str">
        <f t="shared" si="9"/>
        <v/>
      </c>
      <c r="AJ86" s="88">
        <f t="shared" si="10"/>
        <v>1</v>
      </c>
      <c r="AK86" s="88">
        <f t="shared" si="11"/>
        <v>0</v>
      </c>
      <c r="AL86" s="88">
        <f t="shared" si="12"/>
        <v>0</v>
      </c>
    </row>
    <row r="87" spans="1:38" ht="15" customHeight="1" x14ac:dyDescent="0.25">
      <c r="A87" s="86">
        <v>14</v>
      </c>
      <c r="B87" s="86" t="s">
        <v>2112</v>
      </c>
      <c r="C87" s="86" t="s">
        <v>2140</v>
      </c>
      <c r="D87" s="86" t="s">
        <v>1152</v>
      </c>
      <c r="E87" s="86" t="s">
        <v>1091</v>
      </c>
      <c r="F87" s="86" t="s">
        <v>1578</v>
      </c>
      <c r="G87" s="86" t="s">
        <v>1279</v>
      </c>
      <c r="H87" s="86" t="s">
        <v>2114</v>
      </c>
      <c r="I87" t="s">
        <v>2146</v>
      </c>
      <c r="J87" s="87">
        <v>43952</v>
      </c>
      <c r="K87" s="87">
        <v>44196</v>
      </c>
      <c r="L87" s="86" t="s">
        <v>1096</v>
      </c>
      <c r="M87" s="86" t="s">
        <v>2116</v>
      </c>
      <c r="N87" s="86" t="s">
        <v>475</v>
      </c>
      <c r="O87" s="86" t="s">
        <v>2142</v>
      </c>
      <c r="P87" s="86" t="s">
        <v>1282</v>
      </c>
      <c r="Q87" s="88">
        <f t="shared" si="15"/>
        <v>1</v>
      </c>
      <c r="R87" s="88">
        <v>0</v>
      </c>
      <c r="S87" s="88">
        <v>0.34</v>
      </c>
      <c r="T87" s="88">
        <v>0.33</v>
      </c>
      <c r="U87" s="88">
        <v>0.33</v>
      </c>
      <c r="V87" s="88">
        <v>0</v>
      </c>
      <c r="W87" s="88"/>
      <c r="X87" s="88">
        <v>0.34</v>
      </c>
      <c r="Y87" s="88" t="s">
        <v>2147</v>
      </c>
      <c r="Z87" s="88">
        <v>0</v>
      </c>
      <c r="AA87" s="88"/>
      <c r="AB87" s="88">
        <v>0</v>
      </c>
      <c r="AC87" s="88"/>
      <c r="AD87" s="88"/>
      <c r="AE87" s="88"/>
      <c r="AF87" s="88"/>
      <c r="AG87" s="88"/>
      <c r="AH87" s="88">
        <f t="shared" si="13"/>
        <v>0.34</v>
      </c>
      <c r="AI87" s="88" t="str">
        <f t="shared" si="9"/>
        <v/>
      </c>
      <c r="AJ87" s="88">
        <f t="shared" si="10"/>
        <v>1</v>
      </c>
      <c r="AK87" s="88">
        <f t="shared" si="11"/>
        <v>0</v>
      </c>
      <c r="AL87" s="88">
        <f t="shared" si="12"/>
        <v>0</v>
      </c>
    </row>
    <row r="88" spans="1:38" ht="15" customHeight="1" x14ac:dyDescent="0.25">
      <c r="A88" s="86">
        <v>15</v>
      </c>
      <c r="B88" s="86" t="s">
        <v>2112</v>
      </c>
      <c r="C88" s="86" t="s">
        <v>2140</v>
      </c>
      <c r="D88" s="86" t="s">
        <v>1152</v>
      </c>
      <c r="E88" s="86" t="s">
        <v>1091</v>
      </c>
      <c r="F88" s="86" t="s">
        <v>1578</v>
      </c>
      <c r="G88" s="86" t="s">
        <v>1279</v>
      </c>
      <c r="H88" s="86" t="s">
        <v>2114</v>
      </c>
      <c r="I88" t="s">
        <v>2148</v>
      </c>
      <c r="J88" s="87">
        <v>44166</v>
      </c>
      <c r="K88" s="87">
        <v>44196</v>
      </c>
      <c r="L88" s="86" t="s">
        <v>1096</v>
      </c>
      <c r="M88" s="86" t="s">
        <v>2116</v>
      </c>
      <c r="N88" s="86" t="s">
        <v>355</v>
      </c>
      <c r="O88" s="86" t="s">
        <v>2142</v>
      </c>
      <c r="P88" s="86" t="s">
        <v>1282</v>
      </c>
      <c r="Q88" s="91">
        <f t="shared" si="15"/>
        <v>1</v>
      </c>
      <c r="R88" s="91">
        <v>0</v>
      </c>
      <c r="S88" s="91">
        <v>0</v>
      </c>
      <c r="T88" s="91">
        <v>0</v>
      </c>
      <c r="U88" s="91">
        <v>1</v>
      </c>
      <c r="V88" s="91">
        <v>0</v>
      </c>
      <c r="W88" s="91"/>
      <c r="X88" s="91">
        <v>0</v>
      </c>
      <c r="Y88" s="91"/>
      <c r="Z88" s="91">
        <v>0</v>
      </c>
      <c r="AA88" s="91"/>
      <c r="AB88" s="91">
        <v>0</v>
      </c>
      <c r="AC88" s="88"/>
      <c r="AD88" s="88"/>
      <c r="AE88" s="88"/>
      <c r="AF88" s="88"/>
      <c r="AG88" s="88"/>
      <c r="AH88" s="88">
        <f t="shared" si="13"/>
        <v>0</v>
      </c>
      <c r="AI88" s="88" t="str">
        <f t="shared" si="9"/>
        <v/>
      </c>
      <c r="AJ88" s="88" t="str">
        <f t="shared" si="10"/>
        <v/>
      </c>
      <c r="AK88" s="88" t="str">
        <f t="shared" si="11"/>
        <v/>
      </c>
      <c r="AL88" s="88">
        <f t="shared" si="12"/>
        <v>0</v>
      </c>
    </row>
    <row r="89" spans="1:38" ht="15" customHeight="1" x14ac:dyDescent="0.25">
      <c r="A89" s="86">
        <v>16</v>
      </c>
      <c r="B89" s="86" t="s">
        <v>2112</v>
      </c>
      <c r="C89" s="86" t="s">
        <v>2140</v>
      </c>
      <c r="D89" s="86" t="s">
        <v>1152</v>
      </c>
      <c r="E89" s="86" t="s">
        <v>1091</v>
      </c>
      <c r="F89" s="86" t="s">
        <v>1578</v>
      </c>
      <c r="G89" s="86" t="s">
        <v>1279</v>
      </c>
      <c r="H89" s="86" t="s">
        <v>2114</v>
      </c>
      <c r="I89" t="s">
        <v>2149</v>
      </c>
      <c r="J89" s="87">
        <v>44013</v>
      </c>
      <c r="K89" s="87">
        <v>44196</v>
      </c>
      <c r="L89" s="86" t="s">
        <v>1096</v>
      </c>
      <c r="M89" s="86" t="s">
        <v>2116</v>
      </c>
      <c r="N89" s="86" t="s">
        <v>475</v>
      </c>
      <c r="O89" s="86" t="s">
        <v>2142</v>
      </c>
      <c r="P89" s="86" t="s">
        <v>1282</v>
      </c>
      <c r="Q89" s="88">
        <f t="shared" si="15"/>
        <v>1</v>
      </c>
      <c r="R89" s="88">
        <v>0</v>
      </c>
      <c r="S89" s="88">
        <v>0</v>
      </c>
      <c r="T89" s="88">
        <v>0.5</v>
      </c>
      <c r="U89" s="88">
        <v>0.5</v>
      </c>
      <c r="V89" s="88">
        <v>0</v>
      </c>
      <c r="W89" s="88"/>
      <c r="X89" s="88">
        <v>0</v>
      </c>
      <c r="Y89" s="88" t="s">
        <v>2150</v>
      </c>
      <c r="Z89" s="88">
        <v>0</v>
      </c>
      <c r="AA89" s="88"/>
      <c r="AB89" s="88">
        <v>0</v>
      </c>
      <c r="AC89" s="88"/>
      <c r="AD89" s="88"/>
      <c r="AE89" s="88"/>
      <c r="AF89" s="88"/>
      <c r="AG89" s="88"/>
      <c r="AH89" s="88">
        <f t="shared" si="13"/>
        <v>0</v>
      </c>
      <c r="AI89" s="88" t="str">
        <f t="shared" si="9"/>
        <v/>
      </c>
      <c r="AJ89" s="88" t="str">
        <f t="shared" si="10"/>
        <v/>
      </c>
      <c r="AK89" s="88">
        <f t="shared" si="11"/>
        <v>0</v>
      </c>
      <c r="AL89" s="88">
        <f t="shared" si="12"/>
        <v>0</v>
      </c>
    </row>
    <row r="90" spans="1:38" ht="15" customHeight="1" x14ac:dyDescent="0.25">
      <c r="A90" s="86">
        <v>17</v>
      </c>
      <c r="B90" s="86" t="s">
        <v>2112</v>
      </c>
      <c r="C90" s="86" t="s">
        <v>1112</v>
      </c>
      <c r="D90" t="s">
        <v>1090</v>
      </c>
      <c r="E90" s="86" t="s">
        <v>1114</v>
      </c>
      <c r="F90" s="86" t="s">
        <v>1115</v>
      </c>
      <c r="G90" s="86" t="s">
        <v>1116</v>
      </c>
      <c r="H90" s="86" t="s">
        <v>1117</v>
      </c>
      <c r="I90" t="s">
        <v>1118</v>
      </c>
      <c r="J90" s="87">
        <v>44013</v>
      </c>
      <c r="K90" s="87">
        <v>44104</v>
      </c>
      <c r="L90" s="86" t="s">
        <v>1096</v>
      </c>
      <c r="M90" s="86" t="s">
        <v>2116</v>
      </c>
      <c r="N90" s="86" t="s">
        <v>355</v>
      </c>
      <c r="O90" s="86" t="s">
        <v>1119</v>
      </c>
      <c r="P90" s="86" t="s">
        <v>261</v>
      </c>
      <c r="Q90" s="91">
        <f t="shared" si="15"/>
        <v>4</v>
      </c>
      <c r="R90" s="91">
        <v>0</v>
      </c>
      <c r="S90" s="91">
        <v>0</v>
      </c>
      <c r="T90" s="91">
        <v>4</v>
      </c>
      <c r="U90" s="91">
        <v>0</v>
      </c>
      <c r="V90" s="91">
        <v>0</v>
      </c>
      <c r="W90" s="91"/>
      <c r="X90" s="91">
        <v>0</v>
      </c>
      <c r="Y90" s="91"/>
      <c r="Z90" s="91">
        <v>0</v>
      </c>
      <c r="AA90" s="91"/>
      <c r="AB90" s="91">
        <v>0</v>
      </c>
      <c r="AC90" s="88"/>
      <c r="AD90" s="88"/>
      <c r="AE90" s="88"/>
      <c r="AF90" s="88"/>
      <c r="AG90" s="88"/>
      <c r="AH90" s="88">
        <f t="shared" si="13"/>
        <v>0</v>
      </c>
      <c r="AI90" s="88" t="str">
        <f t="shared" si="9"/>
        <v/>
      </c>
      <c r="AJ90" s="88" t="str">
        <f t="shared" si="10"/>
        <v/>
      </c>
      <c r="AK90" s="88">
        <f t="shared" si="11"/>
        <v>0</v>
      </c>
      <c r="AL90" s="88" t="str">
        <f t="shared" si="12"/>
        <v/>
      </c>
    </row>
    <row r="91" spans="1:38" ht="15" customHeight="1" x14ac:dyDescent="0.25">
      <c r="A91" s="86">
        <v>18</v>
      </c>
      <c r="B91" s="86" t="s">
        <v>2112</v>
      </c>
      <c r="C91" s="86" t="s">
        <v>1112</v>
      </c>
      <c r="D91" t="s">
        <v>1152</v>
      </c>
      <c r="E91" s="86" t="s">
        <v>1114</v>
      </c>
      <c r="F91" s="86" t="s">
        <v>1115</v>
      </c>
      <c r="G91" s="86" t="s">
        <v>1116</v>
      </c>
      <c r="H91" s="86" t="s">
        <v>1117</v>
      </c>
      <c r="I91" t="s">
        <v>1120</v>
      </c>
      <c r="J91" s="87">
        <v>43922</v>
      </c>
      <c r="K91" s="87">
        <v>44196</v>
      </c>
      <c r="L91" s="86" t="s">
        <v>1096</v>
      </c>
      <c r="M91" s="86" t="s">
        <v>2116</v>
      </c>
      <c r="N91" s="86" t="s">
        <v>475</v>
      </c>
      <c r="O91" s="86" t="s">
        <v>1119</v>
      </c>
      <c r="P91" s="86" t="s">
        <v>261</v>
      </c>
      <c r="Q91" s="88">
        <f t="shared" si="15"/>
        <v>1</v>
      </c>
      <c r="R91" s="88">
        <v>0</v>
      </c>
      <c r="S91" s="88">
        <v>0.3</v>
      </c>
      <c r="T91" s="88">
        <v>0.3</v>
      </c>
      <c r="U91" s="88">
        <v>0.4</v>
      </c>
      <c r="V91" s="88">
        <v>0</v>
      </c>
      <c r="W91" s="88"/>
      <c r="X91" s="88">
        <v>0.3</v>
      </c>
      <c r="Y91" s="88" t="s">
        <v>2151</v>
      </c>
      <c r="Z91" s="88">
        <v>0</v>
      </c>
      <c r="AA91" s="88"/>
      <c r="AB91" s="88">
        <v>0</v>
      </c>
      <c r="AC91" s="88"/>
      <c r="AD91" s="88"/>
      <c r="AE91" s="88"/>
      <c r="AF91" s="88"/>
      <c r="AG91" s="88"/>
      <c r="AH91" s="88">
        <f t="shared" si="13"/>
        <v>0.3</v>
      </c>
      <c r="AI91" s="88" t="str">
        <f t="shared" si="9"/>
        <v/>
      </c>
      <c r="AJ91" s="88">
        <f t="shared" si="10"/>
        <v>1</v>
      </c>
      <c r="AK91" s="88">
        <f t="shared" si="11"/>
        <v>0</v>
      </c>
      <c r="AL91" s="88">
        <f t="shared" si="12"/>
        <v>0</v>
      </c>
    </row>
    <row r="92" spans="1:38" ht="15" customHeight="1" x14ac:dyDescent="0.25">
      <c r="A92" s="86">
        <v>19</v>
      </c>
      <c r="B92" s="86" t="s">
        <v>2112</v>
      </c>
      <c r="C92" s="86" t="s">
        <v>1112</v>
      </c>
      <c r="D92" t="s">
        <v>1090</v>
      </c>
      <c r="E92" s="86" t="s">
        <v>1114</v>
      </c>
      <c r="F92" s="86" t="s">
        <v>1115</v>
      </c>
      <c r="G92" s="86" t="s">
        <v>1116</v>
      </c>
      <c r="H92" s="86" t="s">
        <v>1117</v>
      </c>
      <c r="I92" t="s">
        <v>1122</v>
      </c>
      <c r="J92" s="87">
        <v>44013</v>
      </c>
      <c r="K92" s="71">
        <v>44043</v>
      </c>
      <c r="L92" s="86" t="s">
        <v>1096</v>
      </c>
      <c r="M92" s="86" t="s">
        <v>2116</v>
      </c>
      <c r="N92" s="86" t="s">
        <v>475</v>
      </c>
      <c r="O92" s="86" t="s">
        <v>1119</v>
      </c>
      <c r="P92" s="86" t="s">
        <v>261</v>
      </c>
      <c r="Q92" s="88">
        <f t="shared" si="15"/>
        <v>1</v>
      </c>
      <c r="R92" s="88">
        <v>0</v>
      </c>
      <c r="S92" s="88">
        <v>0</v>
      </c>
      <c r="T92" s="88">
        <v>1</v>
      </c>
      <c r="U92" s="88">
        <v>0</v>
      </c>
      <c r="V92" s="88">
        <v>0</v>
      </c>
      <c r="W92" s="88"/>
      <c r="X92" s="88">
        <v>0</v>
      </c>
      <c r="Y92" s="88"/>
      <c r="Z92" s="88">
        <v>0</v>
      </c>
      <c r="AA92" s="88"/>
      <c r="AB92" s="88">
        <v>0</v>
      </c>
      <c r="AC92" s="88"/>
      <c r="AD92" s="88"/>
      <c r="AE92" s="88"/>
      <c r="AF92" s="88"/>
      <c r="AG92" s="88"/>
      <c r="AH92" s="88">
        <f t="shared" si="13"/>
        <v>0</v>
      </c>
      <c r="AI92" s="88" t="str">
        <f t="shared" si="9"/>
        <v/>
      </c>
      <c r="AJ92" s="88" t="str">
        <f t="shared" si="10"/>
        <v/>
      </c>
      <c r="AK92" s="88">
        <f t="shared" si="11"/>
        <v>0</v>
      </c>
      <c r="AL92" s="88" t="str">
        <f t="shared" si="12"/>
        <v/>
      </c>
    </row>
    <row r="93" spans="1:38" ht="15" customHeight="1" x14ac:dyDescent="0.25">
      <c r="A93" s="86">
        <v>20</v>
      </c>
      <c r="B93" s="86" t="s">
        <v>2112</v>
      </c>
      <c r="C93" s="86" t="s">
        <v>1112</v>
      </c>
      <c r="D93" t="s">
        <v>1090</v>
      </c>
      <c r="E93" s="86" t="s">
        <v>1114</v>
      </c>
      <c r="F93" s="86" t="s">
        <v>1115</v>
      </c>
      <c r="G93" s="86" t="s">
        <v>1116</v>
      </c>
      <c r="H93" s="86" t="s">
        <v>1117</v>
      </c>
      <c r="I93" t="s">
        <v>1512</v>
      </c>
      <c r="J93" s="71">
        <v>44044</v>
      </c>
      <c r="K93" s="87">
        <v>44196</v>
      </c>
      <c r="L93" s="86" t="s">
        <v>1096</v>
      </c>
      <c r="M93" s="86" t="s">
        <v>2116</v>
      </c>
      <c r="N93" s="86" t="s">
        <v>475</v>
      </c>
      <c r="O93" s="86" t="s">
        <v>1119</v>
      </c>
      <c r="P93" s="86" t="s">
        <v>261</v>
      </c>
      <c r="Q93" s="88">
        <f t="shared" si="15"/>
        <v>1</v>
      </c>
      <c r="R93" s="88">
        <v>0</v>
      </c>
      <c r="S93" s="88">
        <v>0</v>
      </c>
      <c r="T93" s="88">
        <v>0.4</v>
      </c>
      <c r="U93" s="88">
        <v>0.6</v>
      </c>
      <c r="V93" s="88">
        <v>0</v>
      </c>
      <c r="W93" s="88"/>
      <c r="X93" s="88">
        <v>0</v>
      </c>
      <c r="Y93" s="88"/>
      <c r="Z93" s="88">
        <v>0</v>
      </c>
      <c r="AA93" s="88"/>
      <c r="AB93" s="88">
        <v>0</v>
      </c>
      <c r="AC93" s="88"/>
      <c r="AD93" s="88"/>
      <c r="AE93" s="88"/>
      <c r="AF93" s="88"/>
      <c r="AG93" s="88"/>
      <c r="AH93" s="88">
        <f t="shared" si="13"/>
        <v>0</v>
      </c>
      <c r="AI93" s="88" t="str">
        <f t="shared" si="9"/>
        <v/>
      </c>
      <c r="AJ93" s="88" t="str">
        <f t="shared" si="10"/>
        <v/>
      </c>
      <c r="AK93" s="88">
        <f t="shared" si="11"/>
        <v>0</v>
      </c>
      <c r="AL93" s="88">
        <f t="shared" si="12"/>
        <v>0</v>
      </c>
    </row>
    <row r="94" spans="1:38" ht="15" customHeight="1" x14ac:dyDescent="0.25">
      <c r="A94" s="86">
        <v>21</v>
      </c>
      <c r="B94" s="86" t="s">
        <v>2112</v>
      </c>
      <c r="C94" s="86" t="s">
        <v>1112</v>
      </c>
      <c r="D94" t="s">
        <v>1090</v>
      </c>
      <c r="E94" s="86" t="s">
        <v>1114</v>
      </c>
      <c r="F94" s="86" t="s">
        <v>1115</v>
      </c>
      <c r="G94" s="86" t="s">
        <v>1116</v>
      </c>
      <c r="H94" s="86" t="s">
        <v>1117</v>
      </c>
      <c r="I94" t="s">
        <v>1123</v>
      </c>
      <c r="J94" s="87">
        <v>44013</v>
      </c>
      <c r="K94" s="71">
        <v>44043</v>
      </c>
      <c r="L94" s="86" t="s">
        <v>1096</v>
      </c>
      <c r="M94" s="86" t="s">
        <v>2116</v>
      </c>
      <c r="N94" s="86" t="s">
        <v>475</v>
      </c>
      <c r="O94" s="86" t="s">
        <v>1119</v>
      </c>
      <c r="P94" s="86" t="s">
        <v>261</v>
      </c>
      <c r="Q94" s="88">
        <f t="shared" si="15"/>
        <v>1</v>
      </c>
      <c r="R94" s="88">
        <v>0</v>
      </c>
      <c r="S94" s="88">
        <v>0</v>
      </c>
      <c r="T94" s="88">
        <v>1</v>
      </c>
      <c r="U94" s="88">
        <v>0</v>
      </c>
      <c r="V94" s="88">
        <v>0</v>
      </c>
      <c r="W94" s="88"/>
      <c r="X94" s="88">
        <v>0</v>
      </c>
      <c r="Y94" s="88"/>
      <c r="Z94" s="88">
        <v>0</v>
      </c>
      <c r="AA94" s="88"/>
      <c r="AB94" s="88">
        <v>0</v>
      </c>
      <c r="AC94" s="88"/>
      <c r="AD94" s="88"/>
      <c r="AE94" s="88"/>
      <c r="AF94" s="88"/>
      <c r="AG94" s="88"/>
      <c r="AH94" s="88">
        <f t="shared" si="13"/>
        <v>0</v>
      </c>
      <c r="AI94" s="88" t="str">
        <f t="shared" si="9"/>
        <v/>
      </c>
      <c r="AJ94" s="88" t="str">
        <f t="shared" si="10"/>
        <v/>
      </c>
      <c r="AK94" s="88">
        <f t="shared" si="11"/>
        <v>0</v>
      </c>
      <c r="AL94" s="88" t="str">
        <f t="shared" si="12"/>
        <v/>
      </c>
    </row>
    <row r="95" spans="1:38" ht="15" customHeight="1" x14ac:dyDescent="0.25">
      <c r="A95" s="86">
        <v>1</v>
      </c>
      <c r="B95" s="86" t="s">
        <v>1705</v>
      </c>
      <c r="C95" s="86" t="s">
        <v>1706</v>
      </c>
      <c r="D95" s="86" t="s">
        <v>1090</v>
      </c>
      <c r="E95" s="86" t="s">
        <v>1246</v>
      </c>
      <c r="F95" s="86" t="s">
        <v>1707</v>
      </c>
      <c r="G95" s="86" t="s">
        <v>1708</v>
      </c>
      <c r="H95" s="86" t="s">
        <v>1709</v>
      </c>
      <c r="I95" s="86" t="s">
        <v>1710</v>
      </c>
      <c r="J95" s="87">
        <v>43983</v>
      </c>
      <c r="K95" s="87">
        <v>44196</v>
      </c>
      <c r="L95" s="86" t="s">
        <v>1711</v>
      </c>
      <c r="M95" s="86" t="s">
        <v>107</v>
      </c>
      <c r="N95" s="86" t="s">
        <v>355</v>
      </c>
      <c r="O95" s="86" t="s">
        <v>1712</v>
      </c>
      <c r="P95" s="86" t="s">
        <v>1099</v>
      </c>
      <c r="Q95" s="89">
        <f t="shared" si="15"/>
        <v>4</v>
      </c>
      <c r="R95" s="89">
        <v>0</v>
      </c>
      <c r="S95" s="89">
        <v>0</v>
      </c>
      <c r="T95" s="89">
        <v>1</v>
      </c>
      <c r="U95" s="89">
        <v>3</v>
      </c>
      <c r="V95" s="89">
        <v>0</v>
      </c>
      <c r="W95" s="89"/>
      <c r="X95" s="89">
        <v>0</v>
      </c>
      <c r="Y95" s="89" t="s">
        <v>1713</v>
      </c>
      <c r="Z95" s="89">
        <v>0</v>
      </c>
      <c r="AA95" s="89"/>
      <c r="AB95" s="89">
        <v>0</v>
      </c>
      <c r="AC95" s="89"/>
      <c r="AD95" s="87"/>
      <c r="AE95" s="87"/>
      <c r="AF95" s="87"/>
      <c r="AG95" s="87"/>
      <c r="AH95" s="88">
        <f t="shared" si="13"/>
        <v>0</v>
      </c>
      <c r="AI95" s="88" t="str">
        <f t="shared" si="9"/>
        <v/>
      </c>
      <c r="AJ95" s="88" t="str">
        <f t="shared" si="10"/>
        <v/>
      </c>
      <c r="AK95" s="88">
        <f t="shared" si="11"/>
        <v>0</v>
      </c>
      <c r="AL95" s="88">
        <f t="shared" si="12"/>
        <v>0</v>
      </c>
    </row>
    <row r="96" spans="1:38" ht="15" customHeight="1" x14ac:dyDescent="0.25">
      <c r="A96" s="86">
        <v>2</v>
      </c>
      <c r="B96" s="86" t="s">
        <v>1705</v>
      </c>
      <c r="C96" s="86" t="s">
        <v>1706</v>
      </c>
      <c r="D96" s="86" t="s">
        <v>1090</v>
      </c>
      <c r="E96" s="86" t="s">
        <v>1246</v>
      </c>
      <c r="F96" s="86" t="s">
        <v>1707</v>
      </c>
      <c r="G96" s="86" t="s">
        <v>1708</v>
      </c>
      <c r="H96" s="86" t="s">
        <v>1709</v>
      </c>
      <c r="I96" s="86" t="s">
        <v>1714</v>
      </c>
      <c r="J96" s="87">
        <v>43983</v>
      </c>
      <c r="K96" s="87">
        <v>44196</v>
      </c>
      <c r="L96" s="86" t="s">
        <v>1711</v>
      </c>
      <c r="M96" s="86" t="s">
        <v>107</v>
      </c>
      <c r="N96" s="86" t="s">
        <v>355</v>
      </c>
      <c r="O96" s="86" t="s">
        <v>1712</v>
      </c>
      <c r="P96" s="86" t="s">
        <v>1099</v>
      </c>
      <c r="Q96" s="89">
        <f t="shared" si="15"/>
        <v>4</v>
      </c>
      <c r="R96" s="89">
        <v>0</v>
      </c>
      <c r="S96" s="89">
        <v>0</v>
      </c>
      <c r="T96" s="89">
        <v>1</v>
      </c>
      <c r="U96" s="89">
        <v>3</v>
      </c>
      <c r="V96" s="89">
        <v>0</v>
      </c>
      <c r="W96" s="89"/>
      <c r="X96" s="89">
        <v>0</v>
      </c>
      <c r="Y96" s="89" t="s">
        <v>1715</v>
      </c>
      <c r="Z96" s="89">
        <v>0</v>
      </c>
      <c r="AA96" s="89"/>
      <c r="AB96" s="89">
        <v>0</v>
      </c>
      <c r="AC96" s="89"/>
      <c r="AD96" s="87"/>
      <c r="AE96" s="87"/>
      <c r="AF96" s="87"/>
      <c r="AG96" s="87"/>
      <c r="AH96" s="88">
        <f t="shared" si="13"/>
        <v>0</v>
      </c>
      <c r="AI96" s="88" t="str">
        <f t="shared" si="9"/>
        <v/>
      </c>
      <c r="AJ96" s="88" t="str">
        <f t="shared" si="10"/>
        <v/>
      </c>
      <c r="AK96" s="88">
        <f t="shared" si="11"/>
        <v>0</v>
      </c>
      <c r="AL96" s="88">
        <f t="shared" si="12"/>
        <v>0</v>
      </c>
    </row>
    <row r="97" spans="1:38" ht="15" customHeight="1" x14ac:dyDescent="0.25">
      <c r="A97" s="86">
        <v>3</v>
      </c>
      <c r="B97" s="86" t="s">
        <v>1705</v>
      </c>
      <c r="C97" s="86" t="s">
        <v>1716</v>
      </c>
      <c r="D97" s="86" t="s">
        <v>1152</v>
      </c>
      <c r="E97" s="86" t="s">
        <v>1246</v>
      </c>
      <c r="F97" s="86" t="s">
        <v>1545</v>
      </c>
      <c r="G97" s="86" t="s">
        <v>1708</v>
      </c>
      <c r="H97" s="86" t="s">
        <v>1709</v>
      </c>
      <c r="I97" s="86" t="s">
        <v>1717</v>
      </c>
      <c r="J97" s="87">
        <v>43983</v>
      </c>
      <c r="K97" s="87">
        <v>44165</v>
      </c>
      <c r="L97" s="86" t="s">
        <v>1718</v>
      </c>
      <c r="M97" s="86" t="s">
        <v>107</v>
      </c>
      <c r="N97" s="86" t="s">
        <v>355</v>
      </c>
      <c r="O97" s="86" t="s">
        <v>1719</v>
      </c>
      <c r="P97" s="86" t="s">
        <v>1099</v>
      </c>
      <c r="Q97" s="89">
        <f t="shared" si="15"/>
        <v>5</v>
      </c>
      <c r="R97" s="89">
        <v>0</v>
      </c>
      <c r="S97" s="89">
        <v>1</v>
      </c>
      <c r="T97" s="89">
        <v>3</v>
      </c>
      <c r="U97" s="89">
        <v>1</v>
      </c>
      <c r="V97" s="89">
        <v>0</v>
      </c>
      <c r="W97" s="89"/>
      <c r="X97" s="89">
        <v>1</v>
      </c>
      <c r="Y97" s="89" t="s">
        <v>1720</v>
      </c>
      <c r="Z97" s="89">
        <v>0</v>
      </c>
      <c r="AA97" s="89"/>
      <c r="AB97" s="89">
        <v>0</v>
      </c>
      <c r="AC97" s="89"/>
      <c r="AD97" s="87"/>
      <c r="AE97" s="87"/>
      <c r="AF97" s="87"/>
      <c r="AG97" s="87"/>
      <c r="AH97" s="88">
        <f t="shared" si="13"/>
        <v>0.2</v>
      </c>
      <c r="AI97" s="88" t="str">
        <f t="shared" si="9"/>
        <v/>
      </c>
      <c r="AJ97" s="88">
        <f t="shared" si="10"/>
        <v>1</v>
      </c>
      <c r="AK97" s="88">
        <f t="shared" si="11"/>
        <v>0</v>
      </c>
      <c r="AL97" s="88">
        <f t="shared" si="12"/>
        <v>0</v>
      </c>
    </row>
    <row r="98" spans="1:38" ht="15" customHeight="1" x14ac:dyDescent="0.25">
      <c r="A98" s="86">
        <v>4</v>
      </c>
      <c r="B98" s="86" t="s">
        <v>1705</v>
      </c>
      <c r="C98" s="86" t="s">
        <v>1716</v>
      </c>
      <c r="D98" s="86" t="s">
        <v>1152</v>
      </c>
      <c r="E98" s="86" t="s">
        <v>1246</v>
      </c>
      <c r="F98" s="86" t="s">
        <v>1545</v>
      </c>
      <c r="G98" s="86" t="s">
        <v>1708</v>
      </c>
      <c r="H98" s="86" t="s">
        <v>1709</v>
      </c>
      <c r="I98" s="86" t="s">
        <v>1721</v>
      </c>
      <c r="J98" s="87">
        <v>43983</v>
      </c>
      <c r="K98" s="87">
        <v>44165</v>
      </c>
      <c r="L98" s="86" t="s">
        <v>1722</v>
      </c>
      <c r="M98" s="86" t="s">
        <v>107</v>
      </c>
      <c r="N98" s="86" t="s">
        <v>355</v>
      </c>
      <c r="O98" s="86" t="s">
        <v>1719</v>
      </c>
      <c r="P98" s="86" t="s">
        <v>1099</v>
      </c>
      <c r="Q98" s="89">
        <f t="shared" si="15"/>
        <v>5</v>
      </c>
      <c r="R98" s="89">
        <v>0</v>
      </c>
      <c r="S98" s="89">
        <v>1</v>
      </c>
      <c r="T98" s="89">
        <v>3</v>
      </c>
      <c r="U98" s="89">
        <v>1</v>
      </c>
      <c r="V98" s="89">
        <v>0</v>
      </c>
      <c r="W98" s="89"/>
      <c r="X98" s="89">
        <v>0</v>
      </c>
      <c r="Y98" s="89" t="s">
        <v>1723</v>
      </c>
      <c r="Z98" s="89">
        <v>0</v>
      </c>
      <c r="AA98" s="89"/>
      <c r="AB98" s="89">
        <v>0</v>
      </c>
      <c r="AC98" s="89"/>
      <c r="AD98" s="87"/>
      <c r="AE98" s="87"/>
      <c r="AF98" s="87"/>
      <c r="AG98" s="87"/>
      <c r="AH98" s="88">
        <f t="shared" si="13"/>
        <v>0</v>
      </c>
      <c r="AI98" s="88" t="str">
        <f t="shared" si="9"/>
        <v/>
      </c>
      <c r="AJ98" s="88">
        <f t="shared" si="10"/>
        <v>0</v>
      </c>
      <c r="AK98" s="88">
        <f t="shared" si="11"/>
        <v>0</v>
      </c>
      <c r="AL98" s="88">
        <f t="shared" si="12"/>
        <v>0</v>
      </c>
    </row>
    <row r="99" spans="1:38" ht="15" customHeight="1" x14ac:dyDescent="0.25">
      <c r="A99" s="86">
        <v>5</v>
      </c>
      <c r="B99" s="86" t="s">
        <v>1705</v>
      </c>
      <c r="C99" s="86" t="s">
        <v>1724</v>
      </c>
      <c r="D99" s="86" t="s">
        <v>1090</v>
      </c>
      <c r="E99" s="86" t="s">
        <v>1246</v>
      </c>
      <c r="F99" s="86" t="s">
        <v>1725</v>
      </c>
      <c r="G99" s="86" t="s">
        <v>1708</v>
      </c>
      <c r="H99" s="86" t="s">
        <v>1709</v>
      </c>
      <c r="I99" s="86" t="s">
        <v>1726</v>
      </c>
      <c r="J99" s="87">
        <v>44013</v>
      </c>
      <c r="K99" s="87">
        <v>44027</v>
      </c>
      <c r="L99" s="86" t="s">
        <v>1727</v>
      </c>
      <c r="M99" s="86" t="s">
        <v>107</v>
      </c>
      <c r="N99" s="86" t="s">
        <v>475</v>
      </c>
      <c r="O99" s="86" t="s">
        <v>1728</v>
      </c>
      <c r="P99" s="86" t="s">
        <v>1099</v>
      </c>
      <c r="Q99" s="88">
        <f t="shared" si="15"/>
        <v>1</v>
      </c>
      <c r="R99" s="88">
        <v>0</v>
      </c>
      <c r="S99" s="88">
        <v>0</v>
      </c>
      <c r="T99" s="88">
        <v>1</v>
      </c>
      <c r="U99" s="88">
        <v>0</v>
      </c>
      <c r="V99" s="88">
        <v>0</v>
      </c>
      <c r="W99" s="88"/>
      <c r="X99" s="88">
        <v>0</v>
      </c>
      <c r="Y99" s="88"/>
      <c r="Z99" s="88">
        <v>0</v>
      </c>
      <c r="AA99" s="88"/>
      <c r="AB99" s="88">
        <v>0</v>
      </c>
      <c r="AC99" s="88"/>
      <c r="AD99" s="88"/>
      <c r="AE99" s="88"/>
      <c r="AF99" s="88"/>
      <c r="AG99" s="88"/>
      <c r="AH99" s="88">
        <f t="shared" si="13"/>
        <v>0</v>
      </c>
      <c r="AI99" s="88" t="str">
        <f t="shared" si="9"/>
        <v/>
      </c>
      <c r="AJ99" s="88" t="str">
        <f t="shared" si="10"/>
        <v/>
      </c>
      <c r="AK99" s="88">
        <f t="shared" si="11"/>
        <v>0</v>
      </c>
      <c r="AL99" s="88" t="str">
        <f t="shared" si="12"/>
        <v/>
      </c>
    </row>
    <row r="100" spans="1:38" ht="15" customHeight="1" x14ac:dyDescent="0.25">
      <c r="A100" s="86">
        <v>6</v>
      </c>
      <c r="B100" s="86" t="s">
        <v>1705</v>
      </c>
      <c r="C100" s="86" t="s">
        <v>1724</v>
      </c>
      <c r="D100" s="86" t="s">
        <v>1090</v>
      </c>
      <c r="E100" s="86" t="s">
        <v>1246</v>
      </c>
      <c r="F100" s="86" t="s">
        <v>1725</v>
      </c>
      <c r="G100" s="86" t="s">
        <v>1708</v>
      </c>
      <c r="H100" s="86" t="s">
        <v>1709</v>
      </c>
      <c r="I100" s="86" t="s">
        <v>1729</v>
      </c>
      <c r="J100" s="87">
        <v>44013</v>
      </c>
      <c r="K100" s="87">
        <v>44196</v>
      </c>
      <c r="L100" s="86" t="s">
        <v>1730</v>
      </c>
      <c r="M100" s="86" t="s">
        <v>107</v>
      </c>
      <c r="N100" s="86" t="s">
        <v>475</v>
      </c>
      <c r="O100" s="86" t="s">
        <v>1728</v>
      </c>
      <c r="P100" s="86" t="s">
        <v>1099</v>
      </c>
      <c r="Q100" s="88">
        <f t="shared" si="15"/>
        <v>1</v>
      </c>
      <c r="R100" s="88">
        <v>0</v>
      </c>
      <c r="S100" s="88">
        <v>0</v>
      </c>
      <c r="T100" s="88">
        <v>0.5</v>
      </c>
      <c r="U100" s="88">
        <v>0.5</v>
      </c>
      <c r="V100" s="88">
        <v>0</v>
      </c>
      <c r="W100" s="88"/>
      <c r="X100" s="88">
        <v>0</v>
      </c>
      <c r="Y100" s="88"/>
      <c r="Z100" s="88">
        <v>0</v>
      </c>
      <c r="AA100" s="88"/>
      <c r="AB100" s="88">
        <v>0</v>
      </c>
      <c r="AC100" s="88"/>
      <c r="AD100" s="88"/>
      <c r="AE100" s="88"/>
      <c r="AF100" s="88"/>
      <c r="AG100" s="88"/>
      <c r="AH100" s="88">
        <f t="shared" si="13"/>
        <v>0</v>
      </c>
      <c r="AI100" s="88" t="str">
        <f t="shared" si="9"/>
        <v/>
      </c>
      <c r="AJ100" s="88" t="str">
        <f t="shared" si="10"/>
        <v/>
      </c>
      <c r="AK100" s="88">
        <f t="shared" si="11"/>
        <v>0</v>
      </c>
      <c r="AL100" s="88">
        <f t="shared" si="12"/>
        <v>0</v>
      </c>
    </row>
    <row r="101" spans="1:38" ht="15" customHeight="1" x14ac:dyDescent="0.25">
      <c r="A101" s="86">
        <v>7</v>
      </c>
      <c r="B101" s="86" t="s">
        <v>1705</v>
      </c>
      <c r="C101" s="86" t="s">
        <v>1724</v>
      </c>
      <c r="D101" s="86" t="s">
        <v>1090</v>
      </c>
      <c r="E101" s="86" t="s">
        <v>1246</v>
      </c>
      <c r="F101" s="86" t="s">
        <v>1725</v>
      </c>
      <c r="G101" s="86" t="s">
        <v>1708</v>
      </c>
      <c r="H101" s="86" t="s">
        <v>1709</v>
      </c>
      <c r="I101" t="s">
        <v>1731</v>
      </c>
      <c r="J101" s="87">
        <v>44044</v>
      </c>
      <c r="K101" s="87">
        <v>44196</v>
      </c>
      <c r="L101" s="86" t="s">
        <v>1732</v>
      </c>
      <c r="M101" s="86" t="s">
        <v>107</v>
      </c>
      <c r="N101" s="86" t="s">
        <v>475</v>
      </c>
      <c r="O101" s="86" t="s">
        <v>1728</v>
      </c>
      <c r="P101" s="86" t="s">
        <v>1099</v>
      </c>
      <c r="Q101" s="88">
        <f t="shared" si="15"/>
        <v>1</v>
      </c>
      <c r="R101" s="88">
        <v>0</v>
      </c>
      <c r="S101" s="88">
        <v>0</v>
      </c>
      <c r="T101" s="88">
        <v>0.3</v>
      </c>
      <c r="U101" s="88">
        <v>0.7</v>
      </c>
      <c r="V101" s="88">
        <v>0</v>
      </c>
      <c r="W101" s="88"/>
      <c r="X101" s="88">
        <v>0</v>
      </c>
      <c r="Y101" s="88"/>
      <c r="Z101" s="88">
        <v>0</v>
      </c>
      <c r="AA101" s="88"/>
      <c r="AB101" s="88">
        <v>0</v>
      </c>
      <c r="AC101" s="88"/>
      <c r="AD101" s="88"/>
      <c r="AE101" s="88"/>
      <c r="AF101" s="88"/>
      <c r="AG101" s="88"/>
      <c r="AH101" s="88">
        <f t="shared" si="13"/>
        <v>0</v>
      </c>
      <c r="AI101" s="88" t="str">
        <f t="shared" si="9"/>
        <v/>
      </c>
      <c r="AJ101" s="88" t="str">
        <f t="shared" si="10"/>
        <v/>
      </c>
      <c r="AK101" s="88">
        <f t="shared" si="11"/>
        <v>0</v>
      </c>
      <c r="AL101" s="88">
        <f t="shared" si="12"/>
        <v>0</v>
      </c>
    </row>
    <row r="102" spans="1:38" ht="15" customHeight="1" x14ac:dyDescent="0.25">
      <c r="A102" s="86">
        <v>8</v>
      </c>
      <c r="B102" s="86" t="s">
        <v>1705</v>
      </c>
      <c r="C102" s="86" t="s">
        <v>1724</v>
      </c>
      <c r="D102" s="86" t="s">
        <v>1090</v>
      </c>
      <c r="E102" s="86" t="s">
        <v>1246</v>
      </c>
      <c r="F102" s="86" t="s">
        <v>1725</v>
      </c>
      <c r="G102" s="86" t="s">
        <v>1708</v>
      </c>
      <c r="H102" s="86" t="s">
        <v>1709</v>
      </c>
      <c r="I102" s="86" t="s">
        <v>1733</v>
      </c>
      <c r="J102" s="87">
        <v>44013</v>
      </c>
      <c r="K102" s="87">
        <v>44196</v>
      </c>
      <c r="L102" s="86" t="s">
        <v>1734</v>
      </c>
      <c r="M102" s="86" t="s">
        <v>107</v>
      </c>
      <c r="N102" s="86" t="s">
        <v>475</v>
      </c>
      <c r="O102" s="86" t="s">
        <v>1728</v>
      </c>
      <c r="P102" s="86" t="s">
        <v>1099</v>
      </c>
      <c r="Q102" s="88">
        <f t="shared" si="15"/>
        <v>1</v>
      </c>
      <c r="R102" s="88">
        <v>0</v>
      </c>
      <c r="S102" s="88">
        <v>0</v>
      </c>
      <c r="T102" s="88">
        <v>0.5</v>
      </c>
      <c r="U102" s="88">
        <v>0.5</v>
      </c>
      <c r="V102" s="88">
        <v>0</v>
      </c>
      <c r="W102" s="88"/>
      <c r="X102" s="88">
        <v>0</v>
      </c>
      <c r="Y102" s="88"/>
      <c r="Z102" s="88">
        <v>0</v>
      </c>
      <c r="AA102" s="88"/>
      <c r="AB102" s="88">
        <v>0</v>
      </c>
      <c r="AC102" s="88"/>
      <c r="AD102" s="88"/>
      <c r="AE102" s="88"/>
      <c r="AF102" s="88"/>
      <c r="AG102" s="88"/>
      <c r="AH102" s="88">
        <f t="shared" si="13"/>
        <v>0</v>
      </c>
      <c r="AI102" s="88" t="str">
        <f t="shared" si="9"/>
        <v/>
      </c>
      <c r="AJ102" s="88" t="str">
        <f t="shared" si="10"/>
        <v/>
      </c>
      <c r="AK102" s="88">
        <f t="shared" si="11"/>
        <v>0</v>
      </c>
      <c r="AL102" s="88">
        <f t="shared" si="12"/>
        <v>0</v>
      </c>
    </row>
    <row r="103" spans="1:38" ht="15" customHeight="1" x14ac:dyDescent="0.25">
      <c r="A103" s="86">
        <v>9</v>
      </c>
      <c r="B103" s="86" t="s">
        <v>1705</v>
      </c>
      <c r="C103" s="86" t="s">
        <v>1724</v>
      </c>
      <c r="D103" s="86" t="s">
        <v>1090</v>
      </c>
      <c r="E103" s="86" t="s">
        <v>1246</v>
      </c>
      <c r="F103" s="86" t="s">
        <v>1725</v>
      </c>
      <c r="G103" s="86" t="s">
        <v>1708</v>
      </c>
      <c r="H103" s="86" t="s">
        <v>1709</v>
      </c>
      <c r="I103" t="s">
        <v>1735</v>
      </c>
      <c r="J103" s="87">
        <v>44044</v>
      </c>
      <c r="K103" s="87">
        <v>44196</v>
      </c>
      <c r="L103" s="86" t="s">
        <v>1736</v>
      </c>
      <c r="M103" s="86" t="s">
        <v>107</v>
      </c>
      <c r="N103" s="86" t="s">
        <v>475</v>
      </c>
      <c r="O103" s="86" t="s">
        <v>1728</v>
      </c>
      <c r="P103" s="86" t="s">
        <v>1099</v>
      </c>
      <c r="Q103" s="88">
        <f t="shared" si="15"/>
        <v>1</v>
      </c>
      <c r="R103" s="88">
        <v>0</v>
      </c>
      <c r="S103" s="88">
        <v>0</v>
      </c>
      <c r="T103" s="88">
        <v>0.3</v>
      </c>
      <c r="U103" s="88">
        <v>0.7</v>
      </c>
      <c r="V103" s="88">
        <v>0</v>
      </c>
      <c r="W103" s="88"/>
      <c r="X103" s="88">
        <v>0</v>
      </c>
      <c r="Y103" s="88"/>
      <c r="Z103" s="88">
        <v>0</v>
      </c>
      <c r="AA103" s="88"/>
      <c r="AB103" s="88">
        <v>0</v>
      </c>
      <c r="AC103" s="88"/>
      <c r="AD103" s="88"/>
      <c r="AE103" s="88"/>
      <c r="AF103" s="88"/>
      <c r="AG103" s="88"/>
      <c r="AH103" s="88">
        <f t="shared" si="13"/>
        <v>0</v>
      </c>
      <c r="AI103" s="88" t="str">
        <f t="shared" si="9"/>
        <v/>
      </c>
      <c r="AJ103" s="88" t="str">
        <f t="shared" si="10"/>
        <v/>
      </c>
      <c r="AK103" s="88">
        <f t="shared" si="11"/>
        <v>0</v>
      </c>
      <c r="AL103" s="88">
        <f t="shared" si="12"/>
        <v>0</v>
      </c>
    </row>
    <row r="104" spans="1:38" ht="15" customHeight="1" x14ac:dyDescent="0.25">
      <c r="A104" s="86">
        <v>10</v>
      </c>
      <c r="B104" s="86" t="s">
        <v>1705</v>
      </c>
      <c r="C104" s="86" t="s">
        <v>1737</v>
      </c>
      <c r="D104" s="86" t="s">
        <v>1090</v>
      </c>
      <c r="E104" s="86" t="s">
        <v>1246</v>
      </c>
      <c r="F104" s="86" t="s">
        <v>1738</v>
      </c>
      <c r="G104" s="86" t="s">
        <v>1708</v>
      </c>
      <c r="H104" s="86" t="s">
        <v>1709</v>
      </c>
      <c r="I104" s="86" t="s">
        <v>1739</v>
      </c>
      <c r="J104" s="87">
        <v>43891</v>
      </c>
      <c r="K104" s="87">
        <v>44012</v>
      </c>
      <c r="L104" s="86" t="s">
        <v>1740</v>
      </c>
      <c r="M104" s="86" t="s">
        <v>107</v>
      </c>
      <c r="N104" s="86" t="s">
        <v>355</v>
      </c>
      <c r="O104" s="86" t="s">
        <v>1741</v>
      </c>
      <c r="P104" s="86" t="s">
        <v>1099</v>
      </c>
      <c r="Q104" s="89">
        <f t="shared" si="15"/>
        <v>1</v>
      </c>
      <c r="R104" s="89">
        <v>0</v>
      </c>
      <c r="S104" s="89">
        <v>1</v>
      </c>
      <c r="T104" s="89">
        <v>0</v>
      </c>
      <c r="U104" s="89">
        <v>0</v>
      </c>
      <c r="V104" s="89">
        <v>0</v>
      </c>
      <c r="W104" s="89"/>
      <c r="X104" s="89">
        <v>1</v>
      </c>
      <c r="Y104" s="89" t="s">
        <v>1742</v>
      </c>
      <c r="Z104" s="89">
        <v>0</v>
      </c>
      <c r="AA104" s="89"/>
      <c r="AB104" s="89">
        <v>0</v>
      </c>
      <c r="AC104" s="89"/>
      <c r="AD104" s="87"/>
      <c r="AE104" s="87"/>
      <c r="AF104" s="87"/>
      <c r="AG104" s="87"/>
      <c r="AH104" s="88">
        <f t="shared" si="13"/>
        <v>1</v>
      </c>
      <c r="AI104" s="88" t="str">
        <f t="shared" si="9"/>
        <v/>
      </c>
      <c r="AJ104" s="88">
        <f t="shared" si="10"/>
        <v>1</v>
      </c>
      <c r="AK104" s="88" t="str">
        <f t="shared" si="11"/>
        <v/>
      </c>
      <c r="AL104" s="88" t="str">
        <f t="shared" si="12"/>
        <v/>
      </c>
    </row>
    <row r="105" spans="1:38" ht="15" customHeight="1" x14ac:dyDescent="0.25">
      <c r="A105" s="86">
        <v>11</v>
      </c>
      <c r="B105" s="86" t="s">
        <v>1705</v>
      </c>
      <c r="C105" s="86" t="s">
        <v>1737</v>
      </c>
      <c r="D105" s="86" t="s">
        <v>1090</v>
      </c>
      <c r="E105" s="86" t="s">
        <v>1246</v>
      </c>
      <c r="F105" s="86" t="s">
        <v>1738</v>
      </c>
      <c r="G105" s="86" t="s">
        <v>1708</v>
      </c>
      <c r="H105" s="86" t="s">
        <v>1709</v>
      </c>
      <c r="I105" t="s">
        <v>1743</v>
      </c>
      <c r="J105" s="87">
        <v>43891</v>
      </c>
      <c r="K105" s="87">
        <v>44195</v>
      </c>
      <c r="L105" s="86" t="s">
        <v>1744</v>
      </c>
      <c r="M105" s="86" t="s">
        <v>107</v>
      </c>
      <c r="N105" s="86" t="s">
        <v>355</v>
      </c>
      <c r="O105" s="86" t="s">
        <v>1741</v>
      </c>
      <c r="P105" s="86" t="s">
        <v>1099</v>
      </c>
      <c r="Q105" s="89">
        <f t="shared" si="15"/>
        <v>2</v>
      </c>
      <c r="R105" s="89">
        <v>0</v>
      </c>
      <c r="S105" s="89">
        <v>0</v>
      </c>
      <c r="T105" s="89">
        <v>0</v>
      </c>
      <c r="U105" s="89">
        <v>2</v>
      </c>
      <c r="V105" s="89">
        <v>0</v>
      </c>
      <c r="W105" s="89"/>
      <c r="X105" s="89">
        <v>0</v>
      </c>
      <c r="Y105" s="89" t="s">
        <v>1745</v>
      </c>
      <c r="Z105" s="89">
        <v>0</v>
      </c>
      <c r="AA105" s="89"/>
      <c r="AB105" s="89">
        <v>0</v>
      </c>
      <c r="AC105" s="89"/>
      <c r="AD105" s="87"/>
      <c r="AE105" s="87"/>
      <c r="AF105" s="87"/>
      <c r="AG105" s="87"/>
      <c r="AH105" s="88">
        <f t="shared" si="13"/>
        <v>0</v>
      </c>
      <c r="AI105" s="88" t="str">
        <f t="shared" si="9"/>
        <v/>
      </c>
      <c r="AJ105" s="88" t="str">
        <f t="shared" si="10"/>
        <v/>
      </c>
      <c r="AK105" s="88" t="str">
        <f t="shared" si="11"/>
        <v/>
      </c>
      <c r="AL105" s="88">
        <f t="shared" si="12"/>
        <v>0</v>
      </c>
    </row>
    <row r="106" spans="1:38" ht="15" customHeight="1" x14ac:dyDescent="0.25">
      <c r="A106" s="86">
        <v>12</v>
      </c>
      <c r="B106" s="86" t="s">
        <v>1705</v>
      </c>
      <c r="C106" s="86" t="s">
        <v>1737</v>
      </c>
      <c r="D106" s="86" t="s">
        <v>1090</v>
      </c>
      <c r="E106" s="86" t="s">
        <v>1246</v>
      </c>
      <c r="F106" s="86" t="s">
        <v>1738</v>
      </c>
      <c r="G106" s="86" t="s">
        <v>1708</v>
      </c>
      <c r="H106" s="86" t="s">
        <v>1709</v>
      </c>
      <c r="I106" t="s">
        <v>1746</v>
      </c>
      <c r="J106" s="87">
        <v>43922</v>
      </c>
      <c r="K106" s="87">
        <v>44195</v>
      </c>
      <c r="L106" s="86" t="s">
        <v>1747</v>
      </c>
      <c r="M106" s="86" t="s">
        <v>107</v>
      </c>
      <c r="N106" s="86" t="s">
        <v>355</v>
      </c>
      <c r="O106" s="86" t="s">
        <v>1741</v>
      </c>
      <c r="P106" s="86" t="s">
        <v>1099</v>
      </c>
      <c r="Q106" s="89">
        <f t="shared" si="15"/>
        <v>15</v>
      </c>
      <c r="R106" s="89">
        <v>0</v>
      </c>
      <c r="S106" s="89">
        <v>0</v>
      </c>
      <c r="T106" s="89">
        <v>0</v>
      </c>
      <c r="U106" s="89">
        <v>15</v>
      </c>
      <c r="V106" s="89">
        <v>0</v>
      </c>
      <c r="W106" s="89"/>
      <c r="X106" s="89">
        <v>15</v>
      </c>
      <c r="Y106" s="89" t="s">
        <v>1748</v>
      </c>
      <c r="Z106" s="89">
        <v>0</v>
      </c>
      <c r="AA106" s="89"/>
      <c r="AB106" s="89">
        <v>0</v>
      </c>
      <c r="AC106" s="89"/>
      <c r="AD106" s="87"/>
      <c r="AE106" s="87"/>
      <c r="AF106" s="87"/>
      <c r="AG106" s="87"/>
      <c r="AH106" s="88">
        <f t="shared" si="13"/>
        <v>1</v>
      </c>
      <c r="AI106" s="88" t="str">
        <f t="shared" si="9"/>
        <v/>
      </c>
      <c r="AJ106" s="88" t="str">
        <f t="shared" si="10"/>
        <v/>
      </c>
      <c r="AK106" s="88" t="str">
        <f t="shared" si="11"/>
        <v/>
      </c>
      <c r="AL106" s="88">
        <f t="shared" si="12"/>
        <v>0</v>
      </c>
    </row>
    <row r="107" spans="1:38" ht="15" customHeight="1" x14ac:dyDescent="0.25">
      <c r="A107" s="86">
        <v>13</v>
      </c>
      <c r="B107" s="86" t="s">
        <v>1705</v>
      </c>
      <c r="C107" s="86" t="s">
        <v>1737</v>
      </c>
      <c r="D107" s="86" t="s">
        <v>1090</v>
      </c>
      <c r="E107" s="86" t="s">
        <v>1246</v>
      </c>
      <c r="F107" s="86" t="s">
        <v>1738</v>
      </c>
      <c r="G107" s="86" t="s">
        <v>1708</v>
      </c>
      <c r="H107" s="86" t="s">
        <v>1709</v>
      </c>
      <c r="I107" s="86" t="s">
        <v>1749</v>
      </c>
      <c r="J107" s="87">
        <v>43891</v>
      </c>
      <c r="K107" s="87">
        <v>44195</v>
      </c>
      <c r="L107" s="86" t="s">
        <v>1750</v>
      </c>
      <c r="M107" s="86" t="s">
        <v>107</v>
      </c>
      <c r="N107" s="86" t="s">
        <v>355</v>
      </c>
      <c r="O107" s="86" t="s">
        <v>1741</v>
      </c>
      <c r="P107" s="86" t="s">
        <v>1099</v>
      </c>
      <c r="Q107" s="89">
        <f t="shared" si="15"/>
        <v>1</v>
      </c>
      <c r="R107" s="89">
        <v>0</v>
      </c>
      <c r="S107" s="89">
        <v>0</v>
      </c>
      <c r="T107" s="89">
        <v>0</v>
      </c>
      <c r="U107" s="89">
        <v>1</v>
      </c>
      <c r="V107" s="89">
        <v>0</v>
      </c>
      <c r="W107" s="89"/>
      <c r="X107" s="89">
        <v>0</v>
      </c>
      <c r="Y107" s="89" t="s">
        <v>1751</v>
      </c>
      <c r="Z107" s="89">
        <v>0</v>
      </c>
      <c r="AA107" s="89"/>
      <c r="AB107" s="89">
        <v>0</v>
      </c>
      <c r="AC107" s="89"/>
      <c r="AD107" s="87"/>
      <c r="AE107" s="87"/>
      <c r="AF107" s="87"/>
      <c r="AG107" s="87"/>
      <c r="AH107" s="88">
        <f t="shared" si="13"/>
        <v>0</v>
      </c>
      <c r="AI107" s="88" t="str">
        <f t="shared" si="9"/>
        <v/>
      </c>
      <c r="AJ107" s="88" t="str">
        <f t="shared" si="10"/>
        <v/>
      </c>
      <c r="AK107" s="88" t="str">
        <f t="shared" si="11"/>
        <v/>
      </c>
      <c r="AL107" s="88">
        <f t="shared" si="12"/>
        <v>0</v>
      </c>
    </row>
    <row r="108" spans="1:38" ht="15" customHeight="1" x14ac:dyDescent="0.25">
      <c r="A108" s="86">
        <v>14</v>
      </c>
      <c r="B108" s="86" t="s">
        <v>1705</v>
      </c>
      <c r="C108" s="86" t="s">
        <v>1737</v>
      </c>
      <c r="D108" s="86" t="s">
        <v>1090</v>
      </c>
      <c r="E108" s="86" t="s">
        <v>1246</v>
      </c>
      <c r="F108" s="86" t="s">
        <v>1738</v>
      </c>
      <c r="G108" s="86" t="s">
        <v>1708</v>
      </c>
      <c r="H108" s="86" t="s">
        <v>1709</v>
      </c>
      <c r="I108" s="86" t="s">
        <v>1752</v>
      </c>
      <c r="J108" s="87">
        <v>43922</v>
      </c>
      <c r="K108" s="87">
        <v>44165</v>
      </c>
      <c r="L108" s="86" t="s">
        <v>1753</v>
      </c>
      <c r="M108" s="86" t="s">
        <v>107</v>
      </c>
      <c r="N108" s="86" t="s">
        <v>355</v>
      </c>
      <c r="O108" s="86" t="s">
        <v>1741</v>
      </c>
      <c r="P108" s="86" t="s">
        <v>1099</v>
      </c>
      <c r="Q108" s="89">
        <f t="shared" si="15"/>
        <v>1</v>
      </c>
      <c r="R108" s="89">
        <v>0</v>
      </c>
      <c r="S108" s="89">
        <v>0</v>
      </c>
      <c r="T108" s="89">
        <v>0</v>
      </c>
      <c r="U108" s="89">
        <v>1</v>
      </c>
      <c r="V108" s="89">
        <v>0</v>
      </c>
      <c r="W108" s="89"/>
      <c r="X108" s="89">
        <v>0</v>
      </c>
      <c r="Y108" s="89" t="s">
        <v>1754</v>
      </c>
      <c r="Z108" s="89">
        <v>0</v>
      </c>
      <c r="AA108" s="89"/>
      <c r="AB108" s="89">
        <v>0</v>
      </c>
      <c r="AC108" s="89"/>
      <c r="AD108" s="87"/>
      <c r="AE108" s="87"/>
      <c r="AF108" s="87"/>
      <c r="AG108" s="87"/>
      <c r="AH108" s="88">
        <f t="shared" si="13"/>
        <v>0</v>
      </c>
      <c r="AI108" s="88" t="str">
        <f t="shared" si="9"/>
        <v/>
      </c>
      <c r="AJ108" s="88" t="str">
        <f t="shared" si="10"/>
        <v/>
      </c>
      <c r="AK108" s="88" t="str">
        <f t="shared" si="11"/>
        <v/>
      </c>
      <c r="AL108" s="88">
        <f t="shared" si="12"/>
        <v>0</v>
      </c>
    </row>
    <row r="109" spans="1:38" ht="15" customHeight="1" x14ac:dyDescent="0.25">
      <c r="A109" s="86">
        <v>15</v>
      </c>
      <c r="B109" s="86" t="s">
        <v>1705</v>
      </c>
      <c r="C109" s="86" t="s">
        <v>1755</v>
      </c>
      <c r="D109" t="s">
        <v>1090</v>
      </c>
      <c r="E109" s="86" t="s">
        <v>1246</v>
      </c>
      <c r="F109" s="86" t="s">
        <v>1545</v>
      </c>
      <c r="G109" s="86" t="s">
        <v>1708</v>
      </c>
      <c r="H109" s="86" t="s">
        <v>1709</v>
      </c>
      <c r="I109" t="s">
        <v>1756</v>
      </c>
      <c r="J109" s="87">
        <v>43862</v>
      </c>
      <c r="K109" s="87">
        <v>44195</v>
      </c>
      <c r="L109" s="86" t="s">
        <v>1757</v>
      </c>
      <c r="M109" s="86" t="s">
        <v>107</v>
      </c>
      <c r="N109" s="86" t="s">
        <v>355</v>
      </c>
      <c r="O109" s="86" t="s">
        <v>1758</v>
      </c>
      <c r="P109" s="86" t="s">
        <v>1099</v>
      </c>
      <c r="Q109" s="89">
        <f t="shared" si="15"/>
        <v>8</v>
      </c>
      <c r="R109" s="89">
        <v>1</v>
      </c>
      <c r="S109" s="89">
        <v>0</v>
      </c>
      <c r="T109" s="89">
        <v>7</v>
      </c>
      <c r="U109" s="89">
        <v>0</v>
      </c>
      <c r="V109" s="89">
        <v>0</v>
      </c>
      <c r="W109" s="89"/>
      <c r="X109" s="89">
        <v>2</v>
      </c>
      <c r="Y109" s="89" t="s">
        <v>1759</v>
      </c>
      <c r="Z109" s="89">
        <v>0</v>
      </c>
      <c r="AA109" s="89"/>
      <c r="AB109" s="89">
        <v>0</v>
      </c>
      <c r="AC109" s="89"/>
      <c r="AD109" s="87"/>
      <c r="AE109" s="87"/>
      <c r="AF109" s="87"/>
      <c r="AG109" s="87"/>
      <c r="AH109" s="88">
        <f t="shared" si="13"/>
        <v>0.25</v>
      </c>
      <c r="AI109" s="88">
        <f t="shared" si="9"/>
        <v>0</v>
      </c>
      <c r="AJ109" s="88" t="str">
        <f t="shared" si="10"/>
        <v/>
      </c>
      <c r="AK109" s="88">
        <f t="shared" si="11"/>
        <v>0</v>
      </c>
      <c r="AL109" s="88" t="str">
        <f t="shared" si="12"/>
        <v/>
      </c>
    </row>
    <row r="110" spans="1:38" ht="15" customHeight="1" x14ac:dyDescent="0.25">
      <c r="A110" s="86">
        <v>16</v>
      </c>
      <c r="B110" s="86" t="s">
        <v>1705</v>
      </c>
      <c r="C110" s="86" t="s">
        <v>1755</v>
      </c>
      <c r="D110" t="s">
        <v>1090</v>
      </c>
      <c r="E110" s="86" t="s">
        <v>1246</v>
      </c>
      <c r="F110" s="86" t="s">
        <v>1545</v>
      </c>
      <c r="G110" s="86" t="s">
        <v>1708</v>
      </c>
      <c r="H110" s="86" t="s">
        <v>1709</v>
      </c>
      <c r="I110" t="s">
        <v>1760</v>
      </c>
      <c r="J110" s="87">
        <v>43922</v>
      </c>
      <c r="K110" s="87">
        <v>44195</v>
      </c>
      <c r="L110" s="86" t="s">
        <v>1761</v>
      </c>
      <c r="M110" s="86" t="s">
        <v>107</v>
      </c>
      <c r="N110" s="86" t="s">
        <v>355</v>
      </c>
      <c r="O110" s="86" t="s">
        <v>1758</v>
      </c>
      <c r="P110" s="86" t="s">
        <v>1099</v>
      </c>
      <c r="Q110" s="89">
        <f t="shared" si="15"/>
        <v>8</v>
      </c>
      <c r="R110" s="89">
        <v>0</v>
      </c>
      <c r="S110" s="89">
        <v>1</v>
      </c>
      <c r="T110" s="89">
        <v>0</v>
      </c>
      <c r="U110" s="89">
        <v>7</v>
      </c>
      <c r="V110" s="89">
        <v>0</v>
      </c>
      <c r="W110" s="89"/>
      <c r="X110" s="89">
        <v>1</v>
      </c>
      <c r="Y110" s="89" t="s">
        <v>1762</v>
      </c>
      <c r="Z110" s="89">
        <v>0</v>
      </c>
      <c r="AA110" s="89"/>
      <c r="AB110" s="89">
        <v>0</v>
      </c>
      <c r="AC110" s="89"/>
      <c r="AD110" s="87"/>
      <c r="AE110" s="87"/>
      <c r="AF110" s="87"/>
      <c r="AG110" s="87"/>
      <c r="AH110" s="88">
        <f t="shared" si="13"/>
        <v>0.125</v>
      </c>
      <c r="AI110" s="88" t="str">
        <f t="shared" si="9"/>
        <v/>
      </c>
      <c r="AJ110" s="88">
        <f t="shared" si="10"/>
        <v>1</v>
      </c>
      <c r="AK110" s="88" t="str">
        <f t="shared" si="11"/>
        <v/>
      </c>
      <c r="AL110" s="88">
        <f t="shared" si="12"/>
        <v>0</v>
      </c>
    </row>
    <row r="111" spans="1:38" ht="15" customHeight="1" x14ac:dyDescent="0.25">
      <c r="A111" s="86">
        <v>17</v>
      </c>
      <c r="B111" s="86" t="s">
        <v>1705</v>
      </c>
      <c r="C111" s="86" t="s">
        <v>1755</v>
      </c>
      <c r="D111" t="s">
        <v>1090</v>
      </c>
      <c r="E111" s="86" t="s">
        <v>1246</v>
      </c>
      <c r="F111" s="86" t="s">
        <v>1545</v>
      </c>
      <c r="G111" s="86" t="s">
        <v>1708</v>
      </c>
      <c r="H111" s="86" t="s">
        <v>1709</v>
      </c>
      <c r="I111" t="s">
        <v>1763</v>
      </c>
      <c r="J111" s="87">
        <v>43952</v>
      </c>
      <c r="K111" s="87">
        <v>44195</v>
      </c>
      <c r="L111" s="86" t="s">
        <v>1764</v>
      </c>
      <c r="M111" s="86" t="s">
        <v>107</v>
      </c>
      <c r="N111" s="86" t="s">
        <v>355</v>
      </c>
      <c r="O111" s="86" t="s">
        <v>1758</v>
      </c>
      <c r="P111" s="86" t="s">
        <v>1099</v>
      </c>
      <c r="Q111" s="89">
        <f t="shared" si="15"/>
        <v>8</v>
      </c>
      <c r="R111" s="89">
        <v>0</v>
      </c>
      <c r="S111" s="89">
        <v>1</v>
      </c>
      <c r="T111" s="89">
        <v>0</v>
      </c>
      <c r="U111" s="89">
        <v>7</v>
      </c>
      <c r="V111" s="89">
        <v>0</v>
      </c>
      <c r="W111" s="89"/>
      <c r="X111" s="89">
        <v>1</v>
      </c>
      <c r="Y111" s="89" t="s">
        <v>1765</v>
      </c>
      <c r="Z111" s="89">
        <v>0</v>
      </c>
      <c r="AA111" s="89"/>
      <c r="AB111" s="89">
        <v>0</v>
      </c>
      <c r="AC111" s="89"/>
      <c r="AD111" s="87"/>
      <c r="AE111" s="87"/>
      <c r="AF111" s="87"/>
      <c r="AG111" s="87"/>
      <c r="AH111" s="88">
        <f t="shared" si="13"/>
        <v>0.125</v>
      </c>
      <c r="AI111" s="88" t="str">
        <f t="shared" si="9"/>
        <v/>
      </c>
      <c r="AJ111" s="88">
        <f t="shared" si="10"/>
        <v>1</v>
      </c>
      <c r="AK111" s="88" t="str">
        <f t="shared" si="11"/>
        <v/>
      </c>
      <c r="AL111" s="88">
        <f t="shared" si="12"/>
        <v>0</v>
      </c>
    </row>
    <row r="112" spans="1:38" ht="15" customHeight="1" x14ac:dyDescent="0.25">
      <c r="A112" s="86">
        <v>18</v>
      </c>
      <c r="B112" s="86" t="s">
        <v>1705</v>
      </c>
      <c r="C112" s="86" t="s">
        <v>1755</v>
      </c>
      <c r="D112" t="s">
        <v>1090</v>
      </c>
      <c r="E112" s="86" t="s">
        <v>1246</v>
      </c>
      <c r="F112" s="86" t="s">
        <v>1545</v>
      </c>
      <c r="G112" s="86" t="s">
        <v>1708</v>
      </c>
      <c r="H112" s="86" t="s">
        <v>1709</v>
      </c>
      <c r="I112" t="s">
        <v>1766</v>
      </c>
      <c r="J112" s="87">
        <v>44013</v>
      </c>
      <c r="K112" s="87">
        <v>44195</v>
      </c>
      <c r="L112" s="86" t="s">
        <v>1767</v>
      </c>
      <c r="M112" s="86" t="s">
        <v>107</v>
      </c>
      <c r="N112" s="86" t="s">
        <v>355</v>
      </c>
      <c r="O112" s="86" t="s">
        <v>1758</v>
      </c>
      <c r="P112" s="86" t="s">
        <v>1099</v>
      </c>
      <c r="Q112" s="89">
        <f t="shared" si="15"/>
        <v>8</v>
      </c>
      <c r="R112" s="89">
        <v>0</v>
      </c>
      <c r="S112" s="89">
        <v>0</v>
      </c>
      <c r="T112" s="89">
        <v>1</v>
      </c>
      <c r="U112" s="89">
        <v>7</v>
      </c>
      <c r="V112" s="89">
        <v>0</v>
      </c>
      <c r="W112" s="89"/>
      <c r="X112" s="89">
        <v>0</v>
      </c>
      <c r="Y112" s="89"/>
      <c r="Z112" s="89">
        <v>0</v>
      </c>
      <c r="AA112" s="89"/>
      <c r="AB112" s="89">
        <v>0</v>
      </c>
      <c r="AC112" s="89"/>
      <c r="AD112" s="87"/>
      <c r="AE112" s="87"/>
      <c r="AF112" s="87"/>
      <c r="AG112" s="87"/>
      <c r="AH112" s="88">
        <f t="shared" si="13"/>
        <v>0</v>
      </c>
      <c r="AI112" s="88" t="str">
        <f t="shared" si="9"/>
        <v/>
      </c>
      <c r="AJ112" s="88" t="str">
        <f t="shared" si="10"/>
        <v/>
      </c>
      <c r="AK112" s="88">
        <f t="shared" si="11"/>
        <v>0</v>
      </c>
      <c r="AL112" s="88">
        <f t="shared" si="12"/>
        <v>0</v>
      </c>
    </row>
    <row r="113" spans="1:38" ht="15" customHeight="1" x14ac:dyDescent="0.25">
      <c r="A113">
        <v>19</v>
      </c>
      <c r="B113" t="s">
        <v>1705</v>
      </c>
      <c r="C113" t="s">
        <v>1696</v>
      </c>
      <c r="D113" t="s">
        <v>1113</v>
      </c>
      <c r="E113" t="s">
        <v>1166</v>
      </c>
      <c r="F113" t="s">
        <v>1448</v>
      </c>
      <c r="G113" t="s">
        <v>1116</v>
      </c>
      <c r="H113" t="s">
        <v>1167</v>
      </c>
      <c r="I113" t="s">
        <v>1118</v>
      </c>
      <c r="J113" s="71">
        <v>43952</v>
      </c>
      <c r="K113" s="71">
        <v>44074</v>
      </c>
      <c r="L113" t="s">
        <v>1697</v>
      </c>
      <c r="M113" t="s">
        <v>107</v>
      </c>
      <c r="N113" t="s">
        <v>475</v>
      </c>
      <c r="O113" t="s">
        <v>1170</v>
      </c>
      <c r="P113" t="s">
        <v>261</v>
      </c>
      <c r="Q113" s="44">
        <f t="shared" si="15"/>
        <v>1</v>
      </c>
      <c r="R113" s="44">
        <v>0</v>
      </c>
      <c r="S113" s="44">
        <v>0</v>
      </c>
      <c r="T113" s="44">
        <v>1</v>
      </c>
      <c r="U113" s="44">
        <v>0</v>
      </c>
      <c r="V113" s="88">
        <v>0</v>
      </c>
      <c r="W113" s="88"/>
      <c r="X113" s="88">
        <v>0</v>
      </c>
      <c r="Y113" s="88" t="s">
        <v>1768</v>
      </c>
      <c r="Z113" s="88">
        <v>0</v>
      </c>
      <c r="AA113" s="88"/>
      <c r="AB113" s="88">
        <v>0</v>
      </c>
      <c r="AC113" s="44"/>
      <c r="AD113" s="44"/>
      <c r="AE113" s="44"/>
      <c r="AF113" s="44"/>
      <c r="AG113" s="44"/>
      <c r="AH113" s="88">
        <f t="shared" si="13"/>
        <v>0</v>
      </c>
      <c r="AI113" s="88" t="str">
        <f t="shared" si="9"/>
        <v/>
      </c>
      <c r="AJ113" s="88" t="str">
        <f t="shared" si="10"/>
        <v/>
      </c>
      <c r="AK113" s="88">
        <f t="shared" si="11"/>
        <v>0</v>
      </c>
      <c r="AL113" s="88" t="str">
        <f t="shared" si="12"/>
        <v/>
      </c>
    </row>
    <row r="114" spans="1:38" ht="15" customHeight="1" x14ac:dyDescent="0.25">
      <c r="A114">
        <v>20</v>
      </c>
      <c r="B114" t="s">
        <v>1705</v>
      </c>
      <c r="C114" t="s">
        <v>1696</v>
      </c>
      <c r="D114" t="s">
        <v>1152</v>
      </c>
      <c r="E114" t="s">
        <v>1166</v>
      </c>
      <c r="F114" t="s">
        <v>1448</v>
      </c>
      <c r="G114" t="s">
        <v>1116</v>
      </c>
      <c r="H114" t="s">
        <v>1167</v>
      </c>
      <c r="I114" t="s">
        <v>1120</v>
      </c>
      <c r="J114" s="71">
        <v>43831</v>
      </c>
      <c r="K114" s="71">
        <v>44196</v>
      </c>
      <c r="L114" t="s">
        <v>1769</v>
      </c>
      <c r="M114" t="s">
        <v>107</v>
      </c>
      <c r="N114" t="s">
        <v>475</v>
      </c>
      <c r="O114" t="s">
        <v>1170</v>
      </c>
      <c r="P114" t="s">
        <v>261</v>
      </c>
      <c r="Q114" s="44">
        <f t="shared" si="15"/>
        <v>1</v>
      </c>
      <c r="R114" s="44">
        <v>0</v>
      </c>
      <c r="S114" s="44">
        <v>0</v>
      </c>
      <c r="T114" s="44">
        <v>0</v>
      </c>
      <c r="U114" s="44">
        <v>1</v>
      </c>
      <c r="V114" s="88">
        <v>0</v>
      </c>
      <c r="W114" s="88"/>
      <c r="X114" s="88">
        <v>0</v>
      </c>
      <c r="Y114" s="88"/>
      <c r="Z114" s="88">
        <v>0</v>
      </c>
      <c r="AA114" s="88"/>
      <c r="AB114" s="88">
        <v>0</v>
      </c>
      <c r="AC114" s="44"/>
      <c r="AD114" s="44"/>
      <c r="AE114" s="44"/>
      <c r="AF114" s="44"/>
      <c r="AG114" s="44"/>
      <c r="AH114" s="88">
        <f t="shared" si="13"/>
        <v>0</v>
      </c>
      <c r="AI114" s="88" t="str">
        <f t="shared" si="9"/>
        <v/>
      </c>
      <c r="AJ114" s="88" t="str">
        <f t="shared" si="10"/>
        <v/>
      </c>
      <c r="AK114" s="88" t="str">
        <f t="shared" si="11"/>
        <v/>
      </c>
      <c r="AL114" s="88">
        <f t="shared" si="12"/>
        <v>0</v>
      </c>
    </row>
    <row r="115" spans="1:38" ht="15" customHeight="1" x14ac:dyDescent="0.25">
      <c r="A115">
        <v>21</v>
      </c>
      <c r="B115" t="s">
        <v>1705</v>
      </c>
      <c r="C115" t="s">
        <v>1696</v>
      </c>
      <c r="D115" t="s">
        <v>1113</v>
      </c>
      <c r="E115" t="s">
        <v>1166</v>
      </c>
      <c r="F115" t="s">
        <v>1448</v>
      </c>
      <c r="G115" t="s">
        <v>1116</v>
      </c>
      <c r="H115" t="s">
        <v>1167</v>
      </c>
      <c r="I115" t="s">
        <v>1122</v>
      </c>
      <c r="J115" s="71">
        <v>43983</v>
      </c>
      <c r="K115" s="71">
        <v>44012</v>
      </c>
      <c r="L115" t="s">
        <v>1701</v>
      </c>
      <c r="M115" t="s">
        <v>107</v>
      </c>
      <c r="N115" t="s">
        <v>475</v>
      </c>
      <c r="O115" t="s">
        <v>1170</v>
      </c>
      <c r="P115" t="s">
        <v>261</v>
      </c>
      <c r="Q115" s="44">
        <f t="shared" si="15"/>
        <v>1</v>
      </c>
      <c r="R115" s="44">
        <v>0</v>
      </c>
      <c r="S115" s="44">
        <v>1</v>
      </c>
      <c r="T115" s="44">
        <v>0</v>
      </c>
      <c r="U115" s="44">
        <v>0</v>
      </c>
      <c r="V115" s="88">
        <v>0</v>
      </c>
      <c r="W115" s="88"/>
      <c r="X115" s="88">
        <v>0</v>
      </c>
      <c r="Y115" s="88"/>
      <c r="Z115" s="88">
        <v>0</v>
      </c>
      <c r="AA115" s="88"/>
      <c r="AB115" s="88">
        <v>0</v>
      </c>
      <c r="AC115" s="44"/>
      <c r="AD115" s="44"/>
      <c r="AE115" s="44"/>
      <c r="AF115" s="44"/>
      <c r="AG115" s="44"/>
      <c r="AH115" s="88">
        <f t="shared" si="13"/>
        <v>0</v>
      </c>
      <c r="AI115" s="88" t="str">
        <f t="shared" si="9"/>
        <v/>
      </c>
      <c r="AJ115" s="88">
        <f t="shared" si="10"/>
        <v>0</v>
      </c>
      <c r="AK115" s="88" t="str">
        <f t="shared" si="11"/>
        <v/>
      </c>
      <c r="AL115" s="88" t="str">
        <f t="shared" si="12"/>
        <v/>
      </c>
    </row>
    <row r="116" spans="1:38" ht="15" customHeight="1" x14ac:dyDescent="0.25">
      <c r="A116">
        <v>22</v>
      </c>
      <c r="B116" t="s">
        <v>1705</v>
      </c>
      <c r="C116" t="s">
        <v>1696</v>
      </c>
      <c r="D116" t="s">
        <v>1113</v>
      </c>
      <c r="E116" t="s">
        <v>1166</v>
      </c>
      <c r="F116" t="s">
        <v>1448</v>
      </c>
      <c r="G116" t="s">
        <v>1116</v>
      </c>
      <c r="H116" t="s">
        <v>1167</v>
      </c>
      <c r="I116" t="s">
        <v>1702</v>
      </c>
      <c r="J116" s="71">
        <v>44013</v>
      </c>
      <c r="K116" s="71">
        <v>44196</v>
      </c>
      <c r="L116" t="s">
        <v>1703</v>
      </c>
      <c r="M116" t="s">
        <v>107</v>
      </c>
      <c r="N116" t="s">
        <v>475</v>
      </c>
      <c r="O116" t="s">
        <v>1170</v>
      </c>
      <c r="P116" t="s">
        <v>261</v>
      </c>
      <c r="Q116" s="44">
        <f t="shared" si="15"/>
        <v>1</v>
      </c>
      <c r="R116" s="44">
        <v>0</v>
      </c>
      <c r="S116" s="44">
        <v>0</v>
      </c>
      <c r="T116" s="44">
        <v>0</v>
      </c>
      <c r="U116" s="44">
        <v>1</v>
      </c>
      <c r="V116" s="88">
        <v>0</v>
      </c>
      <c r="W116" s="88"/>
      <c r="X116" s="88">
        <v>0</v>
      </c>
      <c r="Y116" s="88"/>
      <c r="Z116" s="88">
        <v>0</v>
      </c>
      <c r="AA116" s="88"/>
      <c r="AB116" s="88">
        <v>0</v>
      </c>
      <c r="AC116" s="44"/>
      <c r="AD116" s="44"/>
      <c r="AE116" s="44"/>
      <c r="AF116" s="44"/>
      <c r="AG116" s="44"/>
      <c r="AH116" s="88">
        <f t="shared" si="13"/>
        <v>0</v>
      </c>
      <c r="AI116" s="88" t="str">
        <f t="shared" si="9"/>
        <v/>
      </c>
      <c r="AJ116" s="88" t="str">
        <f t="shared" si="10"/>
        <v/>
      </c>
      <c r="AK116" s="88" t="str">
        <f t="shared" si="11"/>
        <v/>
      </c>
      <c r="AL116" s="88">
        <f t="shared" si="12"/>
        <v>0</v>
      </c>
    </row>
    <row r="117" spans="1:38" ht="15" customHeight="1" x14ac:dyDescent="0.25">
      <c r="A117">
        <v>23</v>
      </c>
      <c r="B117" t="s">
        <v>1705</v>
      </c>
      <c r="C117" t="s">
        <v>1696</v>
      </c>
      <c r="D117" t="s">
        <v>1113</v>
      </c>
      <c r="E117" t="s">
        <v>1166</v>
      </c>
      <c r="F117" t="s">
        <v>1448</v>
      </c>
      <c r="G117" t="s">
        <v>1116</v>
      </c>
      <c r="H117" t="s">
        <v>1167</v>
      </c>
      <c r="I117" t="s">
        <v>1312</v>
      </c>
      <c r="J117" s="71">
        <v>43983</v>
      </c>
      <c r="K117" s="71">
        <v>44027</v>
      </c>
      <c r="L117" t="s">
        <v>1704</v>
      </c>
      <c r="M117" t="s">
        <v>107</v>
      </c>
      <c r="N117" s="86" t="s">
        <v>355</v>
      </c>
      <c r="O117" t="s">
        <v>1170</v>
      </c>
      <c r="P117" t="s">
        <v>261</v>
      </c>
      <c r="Q117" s="73">
        <f t="shared" si="15"/>
        <v>1</v>
      </c>
      <c r="R117" s="73">
        <v>0</v>
      </c>
      <c r="S117" s="73">
        <v>0</v>
      </c>
      <c r="T117" s="73">
        <v>1</v>
      </c>
      <c r="U117" s="73">
        <v>0</v>
      </c>
      <c r="V117" s="89">
        <v>0</v>
      </c>
      <c r="W117" s="89"/>
      <c r="X117" s="89">
        <v>0</v>
      </c>
      <c r="Y117" s="89"/>
      <c r="Z117" s="89">
        <v>0</v>
      </c>
      <c r="AA117" s="89"/>
      <c r="AB117" s="89">
        <v>0</v>
      </c>
      <c r="AC117" s="73"/>
      <c r="AD117" s="44"/>
      <c r="AE117" s="44"/>
      <c r="AF117" s="44"/>
      <c r="AG117" s="44"/>
      <c r="AH117" s="88">
        <f t="shared" si="13"/>
        <v>0</v>
      </c>
      <c r="AI117" s="88" t="str">
        <f t="shared" si="9"/>
        <v/>
      </c>
      <c r="AJ117" s="88" t="str">
        <f t="shared" si="10"/>
        <v/>
      </c>
      <c r="AK117" s="88">
        <f t="shared" si="11"/>
        <v>0</v>
      </c>
      <c r="AL117" s="88" t="str">
        <f t="shared" si="12"/>
        <v/>
      </c>
    </row>
    <row r="118" spans="1:38" ht="15" customHeight="1" x14ac:dyDescent="0.25">
      <c r="A118" s="86">
        <v>1</v>
      </c>
      <c r="B118" s="86" t="s">
        <v>1945</v>
      </c>
      <c r="C118" t="s">
        <v>1946</v>
      </c>
      <c r="D118" s="86" t="s">
        <v>1090</v>
      </c>
      <c r="E118" s="86" t="s">
        <v>1278</v>
      </c>
      <c r="F118" s="86" t="s">
        <v>1278</v>
      </c>
      <c r="G118" s="86" t="s">
        <v>1279</v>
      </c>
      <c r="H118" s="86" t="s">
        <v>1280</v>
      </c>
      <c r="I118" s="86" t="s">
        <v>1947</v>
      </c>
      <c r="J118" s="87">
        <v>44044</v>
      </c>
      <c r="K118" s="87">
        <v>44196</v>
      </c>
      <c r="L118" s="86" t="s">
        <v>1096</v>
      </c>
      <c r="M118" s="86" t="s">
        <v>1304</v>
      </c>
      <c r="N118" s="86" t="s">
        <v>475</v>
      </c>
      <c r="O118" s="86" t="s">
        <v>1946</v>
      </c>
      <c r="P118" s="86" t="s">
        <v>1099</v>
      </c>
      <c r="Q118" s="88">
        <f>SUM(R118:U118)</f>
        <v>1</v>
      </c>
      <c r="R118" s="88">
        <v>0</v>
      </c>
      <c r="S118" s="88">
        <v>0</v>
      </c>
      <c r="T118" s="88">
        <v>0.4</v>
      </c>
      <c r="U118" s="88">
        <v>0.6</v>
      </c>
      <c r="V118" s="88">
        <v>0</v>
      </c>
      <c r="W118" s="88" t="s">
        <v>1311</v>
      </c>
      <c r="X118" s="88">
        <v>0</v>
      </c>
      <c r="Y118" s="88" t="s">
        <v>1311</v>
      </c>
      <c r="Z118" s="88">
        <v>0</v>
      </c>
      <c r="AA118" s="88"/>
      <c r="AB118" s="88">
        <v>0</v>
      </c>
      <c r="AC118" s="89"/>
      <c r="AD118" s="87"/>
      <c r="AE118" s="87"/>
      <c r="AF118" s="87"/>
      <c r="AG118" s="87"/>
      <c r="AH118" s="88">
        <f t="shared" si="13"/>
        <v>0</v>
      </c>
      <c r="AI118" s="88" t="str">
        <f>IFERROR(IF(R118=0,"",IF((V118/R118)&gt;1,1,(V118/R118))),"")</f>
        <v/>
      </c>
      <c r="AJ118" s="88" t="str">
        <f>IFERROR(IF(S118=0,"",IF((X118/S118)&gt;1,1,(X118/S118))),"")</f>
        <v/>
      </c>
      <c r="AK118" s="88">
        <f t="shared" si="11"/>
        <v>0</v>
      </c>
      <c r="AL118" s="88">
        <f t="shared" si="12"/>
        <v>0</v>
      </c>
    </row>
    <row r="119" spans="1:38" ht="15" customHeight="1" x14ac:dyDescent="0.25">
      <c r="A119" s="86">
        <v>2</v>
      </c>
      <c r="B119" s="86" t="s">
        <v>1945</v>
      </c>
      <c r="C119" t="s">
        <v>1946</v>
      </c>
      <c r="D119" s="86" t="s">
        <v>1090</v>
      </c>
      <c r="E119" s="86" t="s">
        <v>1278</v>
      </c>
      <c r="F119" s="86" t="s">
        <v>1278</v>
      </c>
      <c r="G119" s="86" t="s">
        <v>1279</v>
      </c>
      <c r="H119" s="86" t="s">
        <v>1280</v>
      </c>
      <c r="I119" s="86" t="s">
        <v>1948</v>
      </c>
      <c r="J119" s="87">
        <v>43891</v>
      </c>
      <c r="K119" s="87">
        <v>44196</v>
      </c>
      <c r="L119" s="86" t="s">
        <v>1096</v>
      </c>
      <c r="M119" s="86" t="s">
        <v>1304</v>
      </c>
      <c r="N119" s="86" t="s">
        <v>475</v>
      </c>
      <c r="O119" s="86" t="s">
        <v>1946</v>
      </c>
      <c r="P119" s="86" t="s">
        <v>1099</v>
      </c>
      <c r="Q119" s="88">
        <f t="shared" ref="Q119:Q133" si="16">SUM(R119:U119)</f>
        <v>1</v>
      </c>
      <c r="R119" s="88">
        <v>0.05</v>
      </c>
      <c r="S119" s="88">
        <v>0.15</v>
      </c>
      <c r="T119" s="88">
        <v>0.4</v>
      </c>
      <c r="U119" s="88">
        <v>0.4</v>
      </c>
      <c r="V119" s="88">
        <v>0.05</v>
      </c>
      <c r="W119" s="88" t="s">
        <v>1949</v>
      </c>
      <c r="X119" s="88">
        <v>0.15</v>
      </c>
      <c r="Y119" s="88" t="s">
        <v>1950</v>
      </c>
      <c r="Z119" s="88">
        <v>0</v>
      </c>
      <c r="AA119" s="88"/>
      <c r="AB119" s="88">
        <v>0</v>
      </c>
      <c r="AC119" s="89"/>
      <c r="AD119" s="87"/>
      <c r="AE119" s="87"/>
      <c r="AF119" s="87"/>
      <c r="AG119" s="87"/>
      <c r="AH119" s="88">
        <f t="shared" si="13"/>
        <v>0.2</v>
      </c>
      <c r="AI119" s="88">
        <f t="shared" ref="AI119:AI133" si="17">IFERROR(IF(R119=0,"",IF((V119/R119)&gt;1,1,(V119/R119))),"")</f>
        <v>1</v>
      </c>
      <c r="AJ119" s="88">
        <f t="shared" ref="AJ119:AJ133" si="18">IFERROR(IF(S119=0,"",IF((X119/S119)&gt;1,1,(X119/S119))),"")</f>
        <v>1</v>
      </c>
      <c r="AK119" s="88">
        <f t="shared" si="11"/>
        <v>0</v>
      </c>
      <c r="AL119" s="88">
        <f t="shared" si="12"/>
        <v>0</v>
      </c>
    </row>
    <row r="120" spans="1:38" ht="15" customHeight="1" x14ac:dyDescent="0.25">
      <c r="A120" s="86">
        <v>3</v>
      </c>
      <c r="B120" s="86" t="s">
        <v>1945</v>
      </c>
      <c r="C120" s="86" t="s">
        <v>1951</v>
      </c>
      <c r="D120" s="86" t="s">
        <v>1090</v>
      </c>
      <c r="E120" s="86" t="s">
        <v>1278</v>
      </c>
      <c r="F120" s="86" t="s">
        <v>1278</v>
      </c>
      <c r="G120" s="86" t="s">
        <v>1279</v>
      </c>
      <c r="H120" s="86" t="s">
        <v>1280</v>
      </c>
      <c r="I120" t="s">
        <v>1952</v>
      </c>
      <c r="J120" s="87">
        <v>44013</v>
      </c>
      <c r="K120" s="87">
        <v>44196</v>
      </c>
      <c r="L120" s="86" t="s">
        <v>1096</v>
      </c>
      <c r="M120" t="s">
        <v>1304</v>
      </c>
      <c r="N120" s="86" t="s">
        <v>475</v>
      </c>
      <c r="O120" s="86" t="s">
        <v>1951</v>
      </c>
      <c r="P120" s="86" t="s">
        <v>1099</v>
      </c>
      <c r="Q120" s="88">
        <f t="shared" si="16"/>
        <v>1</v>
      </c>
      <c r="R120" s="88">
        <v>0</v>
      </c>
      <c r="S120" s="88">
        <v>0</v>
      </c>
      <c r="T120" s="88">
        <v>0.4</v>
      </c>
      <c r="U120" s="88">
        <v>0.6</v>
      </c>
      <c r="V120" s="88">
        <v>0</v>
      </c>
      <c r="W120" s="88" t="s">
        <v>1313</v>
      </c>
      <c r="X120" s="88">
        <v>0</v>
      </c>
      <c r="Y120" s="88" t="s">
        <v>1313</v>
      </c>
      <c r="Z120" s="88">
        <v>0</v>
      </c>
      <c r="AA120" s="88"/>
      <c r="AB120" s="88">
        <v>0</v>
      </c>
      <c r="AC120" s="89"/>
      <c r="AD120" s="87"/>
      <c r="AE120" s="87"/>
      <c r="AF120" s="87"/>
      <c r="AG120" s="87"/>
      <c r="AH120" s="88">
        <f t="shared" si="13"/>
        <v>0</v>
      </c>
      <c r="AI120" s="88" t="str">
        <f t="shared" si="17"/>
        <v/>
      </c>
      <c r="AJ120" s="88" t="str">
        <f t="shared" si="18"/>
        <v/>
      </c>
      <c r="AK120" s="88">
        <f t="shared" si="11"/>
        <v>0</v>
      </c>
      <c r="AL120" s="88">
        <f t="shared" si="12"/>
        <v>0</v>
      </c>
    </row>
    <row r="121" spans="1:38" ht="15" customHeight="1" x14ac:dyDescent="0.25">
      <c r="A121" s="86">
        <v>4</v>
      </c>
      <c r="B121" s="86" t="s">
        <v>1945</v>
      </c>
      <c r="C121" s="86" t="s">
        <v>1951</v>
      </c>
      <c r="D121" s="86" t="s">
        <v>1090</v>
      </c>
      <c r="E121" s="86" t="s">
        <v>1278</v>
      </c>
      <c r="F121" s="86" t="s">
        <v>1278</v>
      </c>
      <c r="G121" s="86" t="s">
        <v>1279</v>
      </c>
      <c r="H121" s="86" t="s">
        <v>1280</v>
      </c>
      <c r="I121" s="86" t="s">
        <v>1953</v>
      </c>
      <c r="J121" s="87">
        <v>43952</v>
      </c>
      <c r="K121" s="87">
        <v>44196</v>
      </c>
      <c r="L121" s="86" t="s">
        <v>1096</v>
      </c>
      <c r="M121" t="s">
        <v>1304</v>
      </c>
      <c r="N121" s="86" t="s">
        <v>475</v>
      </c>
      <c r="O121" s="86" t="s">
        <v>1951</v>
      </c>
      <c r="P121" s="86" t="s">
        <v>1099</v>
      </c>
      <c r="Q121" s="88">
        <f t="shared" si="16"/>
        <v>1</v>
      </c>
      <c r="R121" s="88">
        <v>0</v>
      </c>
      <c r="S121" s="88">
        <v>0.15</v>
      </c>
      <c r="T121" s="88">
        <v>0.35</v>
      </c>
      <c r="U121" s="88">
        <v>0.5</v>
      </c>
      <c r="V121" s="88">
        <v>0</v>
      </c>
      <c r="W121" s="88" t="s">
        <v>1954</v>
      </c>
      <c r="X121" s="88">
        <v>0.15</v>
      </c>
      <c r="Y121" s="88" t="s">
        <v>1955</v>
      </c>
      <c r="Z121" s="88">
        <v>0</v>
      </c>
      <c r="AA121" s="88"/>
      <c r="AB121" s="88">
        <v>0</v>
      </c>
      <c r="AC121" s="89"/>
      <c r="AD121" s="87"/>
      <c r="AE121" s="87"/>
      <c r="AF121" s="87"/>
      <c r="AG121" s="87"/>
      <c r="AH121" s="88">
        <f t="shared" si="13"/>
        <v>0.15</v>
      </c>
      <c r="AI121" s="88" t="str">
        <f t="shared" si="17"/>
        <v/>
      </c>
      <c r="AJ121" s="88">
        <f t="shared" si="18"/>
        <v>1</v>
      </c>
      <c r="AK121" s="88">
        <f t="shared" si="11"/>
        <v>0</v>
      </c>
      <c r="AL121" s="88">
        <f t="shared" si="12"/>
        <v>0</v>
      </c>
    </row>
    <row r="122" spans="1:38" ht="15" customHeight="1" x14ac:dyDescent="0.25">
      <c r="A122" s="86">
        <v>5</v>
      </c>
      <c r="B122" s="86" t="s">
        <v>1945</v>
      </c>
      <c r="C122" s="86" t="s">
        <v>1951</v>
      </c>
      <c r="D122" s="86" t="s">
        <v>1090</v>
      </c>
      <c r="E122" s="86" t="s">
        <v>1278</v>
      </c>
      <c r="F122" s="86" t="s">
        <v>1278</v>
      </c>
      <c r="G122" s="86" t="s">
        <v>1279</v>
      </c>
      <c r="H122" s="86" t="s">
        <v>1280</v>
      </c>
      <c r="I122" s="86" t="s">
        <v>1956</v>
      </c>
      <c r="J122" s="87">
        <v>43922</v>
      </c>
      <c r="K122" s="87">
        <v>44196</v>
      </c>
      <c r="L122" s="86" t="s">
        <v>1096</v>
      </c>
      <c r="M122" t="s">
        <v>1304</v>
      </c>
      <c r="N122" s="86" t="s">
        <v>475</v>
      </c>
      <c r="O122" s="86" t="s">
        <v>1951</v>
      </c>
      <c r="P122" s="86" t="s">
        <v>1099</v>
      </c>
      <c r="Q122" s="88">
        <f t="shared" si="16"/>
        <v>1</v>
      </c>
      <c r="R122" s="88">
        <v>0</v>
      </c>
      <c r="S122" s="88">
        <v>0.15</v>
      </c>
      <c r="T122" s="88">
        <v>0.3</v>
      </c>
      <c r="U122" s="88">
        <v>0.55000000000000004</v>
      </c>
      <c r="V122" s="88">
        <v>0</v>
      </c>
      <c r="W122" s="88" t="s">
        <v>1283</v>
      </c>
      <c r="X122" s="88">
        <v>0.15</v>
      </c>
      <c r="Y122" s="88" t="s">
        <v>1957</v>
      </c>
      <c r="Z122" s="88">
        <v>0</v>
      </c>
      <c r="AA122" s="88"/>
      <c r="AB122" s="88">
        <v>0</v>
      </c>
      <c r="AC122" s="89"/>
      <c r="AD122" s="87"/>
      <c r="AE122" s="87"/>
      <c r="AF122" s="87"/>
      <c r="AG122" s="87"/>
      <c r="AH122" s="88">
        <f t="shared" si="13"/>
        <v>0.15</v>
      </c>
      <c r="AI122" s="88" t="str">
        <f t="shared" si="17"/>
        <v/>
      </c>
      <c r="AJ122" s="88">
        <f t="shared" si="18"/>
        <v>1</v>
      </c>
      <c r="AK122" s="88">
        <f t="shared" si="11"/>
        <v>0</v>
      </c>
      <c r="AL122" s="88">
        <f t="shared" si="12"/>
        <v>0</v>
      </c>
    </row>
    <row r="123" spans="1:38" ht="15" customHeight="1" x14ac:dyDescent="0.25">
      <c r="A123" s="86">
        <v>6</v>
      </c>
      <c r="B123" s="86" t="s">
        <v>1945</v>
      </c>
      <c r="C123" s="86" t="s">
        <v>1951</v>
      </c>
      <c r="D123" s="86" t="s">
        <v>1090</v>
      </c>
      <c r="E123" s="86" t="s">
        <v>1278</v>
      </c>
      <c r="F123" s="86" t="s">
        <v>1278</v>
      </c>
      <c r="G123" s="86" t="s">
        <v>1279</v>
      </c>
      <c r="H123" s="86" t="s">
        <v>1280</v>
      </c>
      <c r="I123" s="86" t="s">
        <v>1958</v>
      </c>
      <c r="J123" s="87">
        <v>43831</v>
      </c>
      <c r="K123" s="87">
        <v>44196</v>
      </c>
      <c r="L123" s="86" t="s">
        <v>1096</v>
      </c>
      <c r="M123" t="s">
        <v>1304</v>
      </c>
      <c r="N123" s="86" t="s">
        <v>475</v>
      </c>
      <c r="O123" s="86" t="s">
        <v>1951</v>
      </c>
      <c r="P123" s="86" t="s">
        <v>1099</v>
      </c>
      <c r="Q123" s="88">
        <f t="shared" si="16"/>
        <v>1</v>
      </c>
      <c r="R123" s="88">
        <v>0.21</v>
      </c>
      <c r="S123" s="88">
        <v>0.19</v>
      </c>
      <c r="T123" s="88">
        <v>0.22</v>
      </c>
      <c r="U123" s="88">
        <v>0.38</v>
      </c>
      <c r="V123" s="88">
        <v>0.2122</v>
      </c>
      <c r="W123" s="88" t="s">
        <v>1959</v>
      </c>
      <c r="X123" s="88">
        <v>0.17749999999999999</v>
      </c>
      <c r="Y123" s="88" t="s">
        <v>1960</v>
      </c>
      <c r="Z123" s="88">
        <v>0</v>
      </c>
      <c r="AA123" s="88"/>
      <c r="AB123" s="88">
        <v>0</v>
      </c>
      <c r="AC123" s="89"/>
      <c r="AD123" s="87"/>
      <c r="AE123" s="87"/>
      <c r="AF123" s="87"/>
      <c r="AG123" s="87"/>
      <c r="AH123" s="88">
        <f t="shared" si="13"/>
        <v>0.38969999999999999</v>
      </c>
      <c r="AI123" s="88">
        <f t="shared" si="17"/>
        <v>1</v>
      </c>
      <c r="AJ123" s="88">
        <f t="shared" si="18"/>
        <v>0.93421052631578938</v>
      </c>
      <c r="AK123" s="88">
        <f t="shared" si="11"/>
        <v>0</v>
      </c>
      <c r="AL123" s="88">
        <f t="shared" si="12"/>
        <v>0</v>
      </c>
    </row>
    <row r="124" spans="1:38" ht="15" customHeight="1" x14ac:dyDescent="0.25">
      <c r="A124" s="86">
        <v>7</v>
      </c>
      <c r="B124" s="86" t="s">
        <v>1945</v>
      </c>
      <c r="C124" s="86" t="s">
        <v>1951</v>
      </c>
      <c r="D124" s="86" t="s">
        <v>1090</v>
      </c>
      <c r="E124" s="86" t="s">
        <v>1278</v>
      </c>
      <c r="F124" s="86" t="s">
        <v>1278</v>
      </c>
      <c r="G124" s="86" t="s">
        <v>1279</v>
      </c>
      <c r="H124" s="86" t="s">
        <v>1280</v>
      </c>
      <c r="I124" t="s">
        <v>1961</v>
      </c>
      <c r="J124" s="87">
        <v>43952</v>
      </c>
      <c r="K124" s="87">
        <v>44196</v>
      </c>
      <c r="L124" s="86" t="s">
        <v>1096</v>
      </c>
      <c r="M124" t="s">
        <v>1304</v>
      </c>
      <c r="N124" s="86" t="s">
        <v>475</v>
      </c>
      <c r="O124" s="86" t="s">
        <v>1951</v>
      </c>
      <c r="P124" s="86" t="s">
        <v>1099</v>
      </c>
      <c r="Q124" s="88">
        <f t="shared" si="16"/>
        <v>1</v>
      </c>
      <c r="R124" s="88">
        <v>0</v>
      </c>
      <c r="S124" s="88">
        <v>0.25</v>
      </c>
      <c r="T124" s="88">
        <v>0.35</v>
      </c>
      <c r="U124" s="88">
        <v>0.4</v>
      </c>
      <c r="V124" s="88">
        <v>0</v>
      </c>
      <c r="W124" s="88" t="s">
        <v>1954</v>
      </c>
      <c r="X124" s="88">
        <v>0.53849999999999998</v>
      </c>
      <c r="Y124" s="88" t="s">
        <v>1962</v>
      </c>
      <c r="Z124" s="88">
        <v>0</v>
      </c>
      <c r="AA124" s="88"/>
      <c r="AB124" s="88">
        <v>0</v>
      </c>
      <c r="AC124" s="89"/>
      <c r="AD124" s="87"/>
      <c r="AE124" s="87"/>
      <c r="AF124" s="87"/>
      <c r="AG124" s="87"/>
      <c r="AH124" s="88">
        <f t="shared" si="13"/>
        <v>0.53849999999999998</v>
      </c>
      <c r="AI124" s="88" t="str">
        <f t="shared" si="17"/>
        <v/>
      </c>
      <c r="AJ124" s="88">
        <f t="shared" si="18"/>
        <v>1</v>
      </c>
      <c r="AK124" s="88">
        <f t="shared" si="11"/>
        <v>0</v>
      </c>
      <c r="AL124" s="88">
        <f t="shared" si="12"/>
        <v>0</v>
      </c>
    </row>
    <row r="125" spans="1:38" ht="15" customHeight="1" x14ac:dyDescent="0.25">
      <c r="A125" s="86">
        <v>8</v>
      </c>
      <c r="B125" s="86" t="s">
        <v>1945</v>
      </c>
      <c r="C125" s="86" t="s">
        <v>1951</v>
      </c>
      <c r="D125" s="86" t="s">
        <v>1090</v>
      </c>
      <c r="E125" s="86" t="s">
        <v>1278</v>
      </c>
      <c r="F125" s="86" t="s">
        <v>1278</v>
      </c>
      <c r="G125" s="86" t="s">
        <v>1279</v>
      </c>
      <c r="H125" s="86" t="s">
        <v>1280</v>
      </c>
      <c r="I125" s="86" t="s">
        <v>1963</v>
      </c>
      <c r="J125" s="87">
        <v>43983</v>
      </c>
      <c r="K125" s="87">
        <v>44196</v>
      </c>
      <c r="L125" s="86" t="s">
        <v>1096</v>
      </c>
      <c r="M125" t="s">
        <v>1304</v>
      </c>
      <c r="N125" s="86" t="s">
        <v>475</v>
      </c>
      <c r="O125" s="86" t="s">
        <v>1951</v>
      </c>
      <c r="P125" s="86" t="s">
        <v>1099</v>
      </c>
      <c r="Q125" s="88">
        <f t="shared" si="16"/>
        <v>1</v>
      </c>
      <c r="R125" s="88">
        <v>0</v>
      </c>
      <c r="S125" s="88">
        <v>0.1</v>
      </c>
      <c r="T125" s="88">
        <v>0.5</v>
      </c>
      <c r="U125" s="88">
        <v>0.4</v>
      </c>
      <c r="V125" s="88">
        <v>0</v>
      </c>
      <c r="W125" s="88" t="s">
        <v>1262</v>
      </c>
      <c r="X125" s="88">
        <v>0.05</v>
      </c>
      <c r="Y125" s="88" t="s">
        <v>1964</v>
      </c>
      <c r="Z125" s="88">
        <v>0</v>
      </c>
      <c r="AA125" s="88"/>
      <c r="AB125" s="88">
        <v>0</v>
      </c>
      <c r="AC125" s="89"/>
      <c r="AD125" s="87"/>
      <c r="AE125" s="87"/>
      <c r="AF125" s="87"/>
      <c r="AG125" s="87"/>
      <c r="AH125" s="88">
        <f t="shared" si="13"/>
        <v>0.05</v>
      </c>
      <c r="AI125" s="88" t="str">
        <f t="shared" si="17"/>
        <v/>
      </c>
      <c r="AJ125" s="88">
        <f t="shared" si="18"/>
        <v>0.5</v>
      </c>
      <c r="AK125" s="88">
        <f t="shared" si="11"/>
        <v>0</v>
      </c>
      <c r="AL125" s="88">
        <f t="shared" si="12"/>
        <v>0</v>
      </c>
    </row>
    <row r="126" spans="1:38" ht="15" customHeight="1" x14ac:dyDescent="0.25">
      <c r="A126" s="86">
        <v>9</v>
      </c>
      <c r="B126" s="86" t="s">
        <v>1945</v>
      </c>
      <c r="C126" s="86" t="s">
        <v>1951</v>
      </c>
      <c r="D126" s="86" t="s">
        <v>1090</v>
      </c>
      <c r="E126" s="86" t="s">
        <v>1278</v>
      </c>
      <c r="F126" s="86" t="s">
        <v>1278</v>
      </c>
      <c r="G126" s="86" t="s">
        <v>1279</v>
      </c>
      <c r="H126" s="86" t="s">
        <v>1280</v>
      </c>
      <c r="I126" t="s">
        <v>1965</v>
      </c>
      <c r="J126" s="87">
        <v>43983</v>
      </c>
      <c r="K126" s="87">
        <v>44196</v>
      </c>
      <c r="L126" s="86" t="s">
        <v>1096</v>
      </c>
      <c r="M126" t="s">
        <v>1304</v>
      </c>
      <c r="N126" s="86" t="s">
        <v>475</v>
      </c>
      <c r="O126" s="86" t="s">
        <v>1951</v>
      </c>
      <c r="P126" s="86" t="s">
        <v>1099</v>
      </c>
      <c r="Q126" s="88">
        <f t="shared" si="16"/>
        <v>1</v>
      </c>
      <c r="R126" s="88">
        <v>0</v>
      </c>
      <c r="S126" s="88">
        <v>0.1</v>
      </c>
      <c r="T126" s="88">
        <v>0.5</v>
      </c>
      <c r="U126" s="88">
        <v>0.4</v>
      </c>
      <c r="V126" s="88">
        <v>0</v>
      </c>
      <c r="W126" s="88" t="s">
        <v>1262</v>
      </c>
      <c r="X126" s="88">
        <v>0.05</v>
      </c>
      <c r="Y126" s="88" t="s">
        <v>1966</v>
      </c>
      <c r="Z126" s="88">
        <v>0</v>
      </c>
      <c r="AA126" s="88"/>
      <c r="AB126" s="88">
        <v>0</v>
      </c>
      <c r="AC126" s="89"/>
      <c r="AD126" s="87"/>
      <c r="AE126" s="87"/>
      <c r="AF126" s="87"/>
      <c r="AG126" s="87"/>
      <c r="AH126" s="88">
        <f t="shared" si="13"/>
        <v>0.05</v>
      </c>
      <c r="AI126" s="88" t="str">
        <f t="shared" si="17"/>
        <v/>
      </c>
      <c r="AJ126" s="88">
        <f t="shared" si="18"/>
        <v>0.5</v>
      </c>
      <c r="AK126" s="88">
        <f t="shared" si="11"/>
        <v>0</v>
      </c>
      <c r="AL126" s="88">
        <f t="shared" si="12"/>
        <v>0</v>
      </c>
    </row>
    <row r="127" spans="1:38" ht="15" customHeight="1" x14ac:dyDescent="0.25">
      <c r="A127" s="86">
        <v>10</v>
      </c>
      <c r="B127" s="86" t="s">
        <v>1945</v>
      </c>
      <c r="C127" s="86" t="s">
        <v>1951</v>
      </c>
      <c r="D127" s="86" t="s">
        <v>1090</v>
      </c>
      <c r="E127" s="86" t="s">
        <v>1278</v>
      </c>
      <c r="F127" s="86" t="s">
        <v>1278</v>
      </c>
      <c r="G127" s="86" t="s">
        <v>1279</v>
      </c>
      <c r="H127" s="86" t="s">
        <v>1280</v>
      </c>
      <c r="I127" t="s">
        <v>1967</v>
      </c>
      <c r="J127" s="87">
        <v>43891</v>
      </c>
      <c r="K127" s="87">
        <v>44196</v>
      </c>
      <c r="L127" s="86" t="s">
        <v>1096</v>
      </c>
      <c r="M127" t="s">
        <v>1304</v>
      </c>
      <c r="N127" s="86" t="s">
        <v>475</v>
      </c>
      <c r="O127" s="86" t="s">
        <v>1951</v>
      </c>
      <c r="P127" s="86" t="s">
        <v>1099</v>
      </c>
      <c r="Q127" s="88">
        <f t="shared" si="16"/>
        <v>1</v>
      </c>
      <c r="R127" s="88">
        <v>0.1</v>
      </c>
      <c r="S127" s="88">
        <v>0.4</v>
      </c>
      <c r="T127" s="88">
        <v>0.15</v>
      </c>
      <c r="U127" s="88">
        <v>0.35</v>
      </c>
      <c r="V127" s="88">
        <v>0.1</v>
      </c>
      <c r="W127" s="88" t="s">
        <v>1968</v>
      </c>
      <c r="X127" s="88">
        <v>0.4</v>
      </c>
      <c r="Y127" s="88" t="s">
        <v>1969</v>
      </c>
      <c r="Z127" s="88">
        <v>0</v>
      </c>
      <c r="AA127" s="88"/>
      <c r="AB127" s="88">
        <v>0</v>
      </c>
      <c r="AC127" s="89"/>
      <c r="AD127" s="87"/>
      <c r="AE127" s="87"/>
      <c r="AF127" s="87"/>
      <c r="AG127" s="87"/>
      <c r="AH127" s="88">
        <f t="shared" si="13"/>
        <v>0.5</v>
      </c>
      <c r="AI127" s="88">
        <f t="shared" si="17"/>
        <v>1</v>
      </c>
      <c r="AJ127" s="88">
        <f t="shared" si="18"/>
        <v>1</v>
      </c>
      <c r="AK127" s="88">
        <f t="shared" si="11"/>
        <v>0</v>
      </c>
      <c r="AL127" s="88">
        <f t="shared" si="12"/>
        <v>0</v>
      </c>
    </row>
    <row r="128" spans="1:38" ht="15" customHeight="1" x14ac:dyDescent="0.25">
      <c r="A128" s="86">
        <v>11</v>
      </c>
      <c r="B128" s="86" t="s">
        <v>1945</v>
      </c>
      <c r="C128" s="86" t="s">
        <v>1951</v>
      </c>
      <c r="D128" s="86" t="s">
        <v>1090</v>
      </c>
      <c r="E128" s="86" t="s">
        <v>1278</v>
      </c>
      <c r="F128" s="86" t="s">
        <v>1278</v>
      </c>
      <c r="G128" s="86" t="s">
        <v>1279</v>
      </c>
      <c r="H128" s="86" t="s">
        <v>1280</v>
      </c>
      <c r="I128" t="s">
        <v>1970</v>
      </c>
      <c r="J128" s="87">
        <v>43983</v>
      </c>
      <c r="K128" s="87">
        <v>44196</v>
      </c>
      <c r="L128" s="86" t="s">
        <v>1096</v>
      </c>
      <c r="M128" t="s">
        <v>1304</v>
      </c>
      <c r="N128" s="86" t="s">
        <v>475</v>
      </c>
      <c r="O128" s="86" t="s">
        <v>1951</v>
      </c>
      <c r="P128" s="86" t="s">
        <v>1099</v>
      </c>
      <c r="Q128" s="88">
        <f t="shared" si="16"/>
        <v>1</v>
      </c>
      <c r="R128" s="88">
        <v>0</v>
      </c>
      <c r="S128" s="88">
        <v>0.1</v>
      </c>
      <c r="T128" s="88">
        <v>0.5</v>
      </c>
      <c r="U128" s="88">
        <v>0.4</v>
      </c>
      <c r="V128" s="88">
        <v>0</v>
      </c>
      <c r="W128" s="88" t="s">
        <v>1262</v>
      </c>
      <c r="X128" s="88">
        <v>0.1</v>
      </c>
      <c r="Y128" s="88" t="s">
        <v>1971</v>
      </c>
      <c r="Z128" s="88">
        <v>0</v>
      </c>
      <c r="AA128" s="88"/>
      <c r="AB128" s="88">
        <v>0</v>
      </c>
      <c r="AC128" s="89"/>
      <c r="AD128" s="87"/>
      <c r="AE128" s="87"/>
      <c r="AF128" s="87"/>
      <c r="AG128" s="87"/>
      <c r="AH128" s="88">
        <f t="shared" si="13"/>
        <v>0.1</v>
      </c>
      <c r="AI128" s="88" t="str">
        <f t="shared" si="17"/>
        <v/>
      </c>
      <c r="AJ128" s="88">
        <f t="shared" si="18"/>
        <v>1</v>
      </c>
      <c r="AK128" s="88">
        <f t="shared" si="11"/>
        <v>0</v>
      </c>
      <c r="AL128" s="88">
        <f t="shared" si="12"/>
        <v>0</v>
      </c>
    </row>
    <row r="129" spans="1:38" ht="15" customHeight="1" x14ac:dyDescent="0.25">
      <c r="A129" s="86">
        <v>12</v>
      </c>
      <c r="B129" s="86" t="s">
        <v>1945</v>
      </c>
      <c r="C129" s="86" t="s">
        <v>1972</v>
      </c>
      <c r="D129" s="86" t="s">
        <v>1090</v>
      </c>
      <c r="E129" s="86" t="s">
        <v>1278</v>
      </c>
      <c r="F129" s="86" t="s">
        <v>1278</v>
      </c>
      <c r="G129" s="86" t="s">
        <v>1279</v>
      </c>
      <c r="H129" s="86" t="s">
        <v>1280</v>
      </c>
      <c r="I129" t="s">
        <v>1973</v>
      </c>
      <c r="J129" s="87">
        <v>44013</v>
      </c>
      <c r="K129" s="87">
        <v>44196</v>
      </c>
      <c r="L129" s="86" t="s">
        <v>1096</v>
      </c>
      <c r="M129" t="s">
        <v>1304</v>
      </c>
      <c r="N129" s="86" t="s">
        <v>475</v>
      </c>
      <c r="O129" s="86" t="s">
        <v>1972</v>
      </c>
      <c r="P129" s="86" t="s">
        <v>1099</v>
      </c>
      <c r="Q129" s="88">
        <f t="shared" si="16"/>
        <v>1</v>
      </c>
      <c r="R129" s="88">
        <v>0</v>
      </c>
      <c r="S129" s="88">
        <v>0</v>
      </c>
      <c r="T129" s="88">
        <v>0.4</v>
      </c>
      <c r="U129" s="88">
        <v>0.6</v>
      </c>
      <c r="V129" s="88">
        <v>0</v>
      </c>
      <c r="W129" s="88" t="s">
        <v>1313</v>
      </c>
      <c r="X129" s="88">
        <v>0</v>
      </c>
      <c r="Y129" s="88" t="s">
        <v>1313</v>
      </c>
      <c r="Z129" s="88">
        <v>0</v>
      </c>
      <c r="AA129" s="88"/>
      <c r="AB129" s="88">
        <v>0</v>
      </c>
      <c r="AC129" s="89"/>
      <c r="AD129" s="87"/>
      <c r="AE129" s="87"/>
      <c r="AF129" s="87"/>
      <c r="AG129" s="87"/>
      <c r="AH129" s="88">
        <f t="shared" si="13"/>
        <v>0</v>
      </c>
      <c r="AI129" s="88" t="str">
        <f t="shared" si="17"/>
        <v/>
      </c>
      <c r="AJ129" s="88" t="str">
        <f t="shared" si="18"/>
        <v/>
      </c>
      <c r="AK129" s="88">
        <f t="shared" si="11"/>
        <v>0</v>
      </c>
      <c r="AL129" s="88">
        <f t="shared" si="12"/>
        <v>0</v>
      </c>
    </row>
    <row r="130" spans="1:38" ht="15" customHeight="1" x14ac:dyDescent="0.25">
      <c r="A130" s="86">
        <v>13</v>
      </c>
      <c r="B130" s="86" t="s">
        <v>1945</v>
      </c>
      <c r="C130" s="86" t="s">
        <v>1972</v>
      </c>
      <c r="D130" s="86" t="s">
        <v>1090</v>
      </c>
      <c r="E130" s="86" t="s">
        <v>1278</v>
      </c>
      <c r="F130" s="86" t="s">
        <v>1278</v>
      </c>
      <c r="G130" s="86" t="s">
        <v>1279</v>
      </c>
      <c r="H130" s="86" t="s">
        <v>1280</v>
      </c>
      <c r="I130" t="s">
        <v>1974</v>
      </c>
      <c r="J130" s="87">
        <v>44013</v>
      </c>
      <c r="K130" s="87">
        <v>44196</v>
      </c>
      <c r="L130" s="86" t="s">
        <v>1096</v>
      </c>
      <c r="M130" t="s">
        <v>1304</v>
      </c>
      <c r="N130" s="86" t="s">
        <v>475</v>
      </c>
      <c r="O130" s="86" t="s">
        <v>1972</v>
      </c>
      <c r="P130" s="86" t="s">
        <v>1099</v>
      </c>
      <c r="Q130" s="88">
        <f t="shared" si="16"/>
        <v>1</v>
      </c>
      <c r="R130" s="88">
        <v>0</v>
      </c>
      <c r="S130" s="88">
        <v>0</v>
      </c>
      <c r="T130" s="88">
        <v>0.4</v>
      </c>
      <c r="U130" s="88">
        <v>0.6</v>
      </c>
      <c r="V130" s="88">
        <v>0</v>
      </c>
      <c r="W130" s="88" t="s">
        <v>1313</v>
      </c>
      <c r="X130" s="88">
        <v>0</v>
      </c>
      <c r="Y130" s="88" t="s">
        <v>1313</v>
      </c>
      <c r="Z130" s="88">
        <v>0</v>
      </c>
      <c r="AA130" s="88"/>
      <c r="AB130" s="88">
        <v>0</v>
      </c>
      <c r="AC130" s="89"/>
      <c r="AD130" s="87"/>
      <c r="AE130" s="87"/>
      <c r="AF130" s="87"/>
      <c r="AG130" s="87"/>
      <c r="AH130" s="88">
        <f t="shared" si="13"/>
        <v>0</v>
      </c>
      <c r="AI130" s="88" t="str">
        <f t="shared" si="17"/>
        <v/>
      </c>
      <c r="AJ130" s="88" t="str">
        <f t="shared" si="18"/>
        <v/>
      </c>
      <c r="AK130" s="88">
        <f t="shared" ref="AK130:AK193" si="19">IFERROR(IF(T130=0,"",IF((Z130/T130)&gt;1,1,(Z130/T130))),"")</f>
        <v>0</v>
      </c>
      <c r="AL130" s="88">
        <f t="shared" ref="AL130:AL193" si="20">IFERROR(IF(U130=0,"",IF((AB130/U130)&gt;1,1,(AB130/U130))),"")</f>
        <v>0</v>
      </c>
    </row>
    <row r="131" spans="1:38" ht="15" customHeight="1" x14ac:dyDescent="0.25">
      <c r="A131" s="86">
        <v>14</v>
      </c>
      <c r="B131" s="86" t="s">
        <v>1945</v>
      </c>
      <c r="C131" s="86" t="s">
        <v>1308</v>
      </c>
      <c r="D131" s="86" t="s">
        <v>1090</v>
      </c>
      <c r="E131" s="86" t="s">
        <v>1278</v>
      </c>
      <c r="F131" s="86" t="s">
        <v>1278</v>
      </c>
      <c r="G131" s="86" t="s">
        <v>1279</v>
      </c>
      <c r="H131" s="86" t="s">
        <v>1280</v>
      </c>
      <c r="I131" t="s">
        <v>1118</v>
      </c>
      <c r="J131" s="87">
        <v>43983</v>
      </c>
      <c r="K131" s="87">
        <v>44135</v>
      </c>
      <c r="L131" s="86" t="s">
        <v>1096</v>
      </c>
      <c r="M131" t="s">
        <v>1304</v>
      </c>
      <c r="N131" s="86" t="s">
        <v>475</v>
      </c>
      <c r="O131" s="86" t="s">
        <v>1308</v>
      </c>
      <c r="P131" s="86" t="s">
        <v>1099</v>
      </c>
      <c r="Q131" s="88">
        <f t="shared" si="16"/>
        <v>1</v>
      </c>
      <c r="R131" s="88">
        <v>0</v>
      </c>
      <c r="S131" s="88">
        <v>0.05</v>
      </c>
      <c r="T131" s="88">
        <v>0.55000000000000004</v>
      </c>
      <c r="U131" s="88">
        <v>0.4</v>
      </c>
      <c r="V131" s="88">
        <v>0</v>
      </c>
      <c r="W131" s="88" t="s">
        <v>1262</v>
      </c>
      <c r="X131" s="88">
        <v>0.05</v>
      </c>
      <c r="Y131" s="88" t="s">
        <v>1975</v>
      </c>
      <c r="Z131" s="88">
        <v>0</v>
      </c>
      <c r="AA131" s="88"/>
      <c r="AB131" s="88">
        <v>0</v>
      </c>
      <c r="AC131" s="89"/>
      <c r="AD131" s="87"/>
      <c r="AE131" s="87"/>
      <c r="AF131" s="87"/>
      <c r="AG131" s="87"/>
      <c r="AH131" s="88">
        <f t="shared" ref="AH131:AH194" si="21">IFERROR(IF((V131+X131+Z131+AB131)/Q131&gt;1,1,(V131+X131+Z131+AB131)/Q131),0)</f>
        <v>0.05</v>
      </c>
      <c r="AI131" s="88" t="str">
        <f t="shared" si="17"/>
        <v/>
      </c>
      <c r="AJ131" s="88">
        <f t="shared" si="18"/>
        <v>1</v>
      </c>
      <c r="AK131" s="88">
        <f t="shared" si="19"/>
        <v>0</v>
      </c>
      <c r="AL131" s="88">
        <f t="shared" si="20"/>
        <v>0</v>
      </c>
    </row>
    <row r="132" spans="1:38" ht="15" customHeight="1" x14ac:dyDescent="0.25">
      <c r="A132" s="86">
        <v>15</v>
      </c>
      <c r="B132" s="86" t="s">
        <v>1945</v>
      </c>
      <c r="C132" s="86" t="s">
        <v>1308</v>
      </c>
      <c r="D132" s="86" t="s">
        <v>1090</v>
      </c>
      <c r="E132" s="86" t="s">
        <v>1278</v>
      </c>
      <c r="F132" s="86" t="s">
        <v>1278</v>
      </c>
      <c r="G132" s="86" t="s">
        <v>1279</v>
      </c>
      <c r="H132" s="86" t="s">
        <v>1280</v>
      </c>
      <c r="I132" t="s">
        <v>1120</v>
      </c>
      <c r="J132" s="87">
        <v>44044</v>
      </c>
      <c r="K132" s="87">
        <v>44196</v>
      </c>
      <c r="L132" s="86" t="s">
        <v>1096</v>
      </c>
      <c r="M132" t="s">
        <v>1304</v>
      </c>
      <c r="N132" s="86" t="s">
        <v>475</v>
      </c>
      <c r="O132" s="86" t="s">
        <v>1308</v>
      </c>
      <c r="P132" s="86" t="s">
        <v>1099</v>
      </c>
      <c r="Q132" s="88">
        <f t="shared" si="16"/>
        <v>1</v>
      </c>
      <c r="R132" s="88">
        <v>0</v>
      </c>
      <c r="S132" s="88">
        <v>0</v>
      </c>
      <c r="T132" s="88">
        <v>0.5</v>
      </c>
      <c r="U132" s="88">
        <v>0.5</v>
      </c>
      <c r="V132" s="88">
        <v>0</v>
      </c>
      <c r="W132" s="88" t="s">
        <v>1311</v>
      </c>
      <c r="X132" s="88">
        <v>0</v>
      </c>
      <c r="Y132" s="88" t="s">
        <v>1311</v>
      </c>
      <c r="Z132" s="88">
        <v>0</v>
      </c>
      <c r="AA132" s="88"/>
      <c r="AB132" s="88">
        <v>0</v>
      </c>
      <c r="AC132" s="89"/>
      <c r="AD132" s="87"/>
      <c r="AE132" s="87"/>
      <c r="AF132" s="87"/>
      <c r="AG132" s="87"/>
      <c r="AH132" s="88">
        <f t="shared" si="21"/>
        <v>0</v>
      </c>
      <c r="AI132" s="88" t="str">
        <f t="shared" si="17"/>
        <v/>
      </c>
      <c r="AJ132" s="88" t="str">
        <f t="shared" si="18"/>
        <v/>
      </c>
      <c r="AK132" s="88">
        <f t="shared" si="19"/>
        <v>0</v>
      </c>
      <c r="AL132" s="88">
        <f t="shared" si="20"/>
        <v>0</v>
      </c>
    </row>
    <row r="133" spans="1:38" ht="15" customHeight="1" x14ac:dyDescent="0.25">
      <c r="A133" s="86">
        <v>16</v>
      </c>
      <c r="B133" s="86" t="s">
        <v>1945</v>
      </c>
      <c r="C133" s="86" t="s">
        <v>1308</v>
      </c>
      <c r="D133" s="86" t="s">
        <v>1090</v>
      </c>
      <c r="E133" s="86" t="s">
        <v>1278</v>
      </c>
      <c r="F133" s="86" t="s">
        <v>1278</v>
      </c>
      <c r="G133" s="86" t="s">
        <v>1279</v>
      </c>
      <c r="H133" s="86" t="s">
        <v>1280</v>
      </c>
      <c r="I133" t="s">
        <v>1312</v>
      </c>
      <c r="J133" s="87">
        <v>44013</v>
      </c>
      <c r="K133" s="87">
        <v>44043</v>
      </c>
      <c r="L133" s="86" t="s">
        <v>1096</v>
      </c>
      <c r="M133" t="s">
        <v>1304</v>
      </c>
      <c r="N133" s="86" t="s">
        <v>475</v>
      </c>
      <c r="O133" s="86" t="s">
        <v>1308</v>
      </c>
      <c r="P133" s="86" t="s">
        <v>1099</v>
      </c>
      <c r="Q133" s="88">
        <f t="shared" si="16"/>
        <v>1</v>
      </c>
      <c r="R133" s="88">
        <v>0</v>
      </c>
      <c r="S133" s="88">
        <v>0</v>
      </c>
      <c r="T133" s="88">
        <v>1</v>
      </c>
      <c r="U133" s="88">
        <v>0</v>
      </c>
      <c r="V133" s="88">
        <v>0</v>
      </c>
      <c r="W133" s="88" t="s">
        <v>1313</v>
      </c>
      <c r="X133" s="88">
        <v>0</v>
      </c>
      <c r="Y133" s="88" t="s">
        <v>1313</v>
      </c>
      <c r="Z133" s="88">
        <v>0</v>
      </c>
      <c r="AA133" s="88"/>
      <c r="AB133" s="88">
        <v>0</v>
      </c>
      <c r="AC133" s="89"/>
      <c r="AD133" s="87"/>
      <c r="AE133" s="87"/>
      <c r="AF133" s="87"/>
      <c r="AG133" s="87"/>
      <c r="AH133" s="88">
        <f t="shared" si="21"/>
        <v>0</v>
      </c>
      <c r="AI133" s="88" t="str">
        <f t="shared" si="17"/>
        <v/>
      </c>
      <c r="AJ133" s="88" t="str">
        <f t="shared" si="18"/>
        <v/>
      </c>
      <c r="AK133" s="88">
        <f t="shared" si="19"/>
        <v>0</v>
      </c>
      <c r="AL133" s="88" t="str">
        <f t="shared" si="20"/>
        <v/>
      </c>
    </row>
    <row r="134" spans="1:38" ht="15" customHeight="1" x14ac:dyDescent="0.25">
      <c r="A134" s="86">
        <v>1</v>
      </c>
      <c r="B134" t="s">
        <v>1257</v>
      </c>
      <c r="C134" s="86" t="s">
        <v>1258</v>
      </c>
      <c r="D134" s="86" t="s">
        <v>1090</v>
      </c>
      <c r="E134" s="86" t="s">
        <v>1125</v>
      </c>
      <c r="F134" s="86" t="s">
        <v>1092</v>
      </c>
      <c r="G134" s="86" t="s">
        <v>1116</v>
      </c>
      <c r="H134" s="86" t="s">
        <v>1126</v>
      </c>
      <c r="I134" s="86" t="s">
        <v>1259</v>
      </c>
      <c r="J134" s="87">
        <v>43983</v>
      </c>
      <c r="K134" s="87">
        <v>44196</v>
      </c>
      <c r="L134" s="86" t="s">
        <v>1096</v>
      </c>
      <c r="M134" s="86" t="s">
        <v>1260</v>
      </c>
      <c r="N134" s="86" t="s">
        <v>475</v>
      </c>
      <c r="O134" s="86" t="s">
        <v>1261</v>
      </c>
      <c r="P134" s="86" t="s">
        <v>1099</v>
      </c>
      <c r="Q134" s="88">
        <f>SUM(R134:U134)</f>
        <v>1</v>
      </c>
      <c r="R134" s="88">
        <v>0</v>
      </c>
      <c r="S134" s="88">
        <v>0.1</v>
      </c>
      <c r="T134" s="88">
        <v>0.4</v>
      </c>
      <c r="U134" s="88">
        <v>0.5</v>
      </c>
      <c r="V134" s="88">
        <v>0</v>
      </c>
      <c r="W134" s="89" t="s">
        <v>1262</v>
      </c>
      <c r="X134" s="88">
        <v>7.6499999999999999E-2</v>
      </c>
      <c r="Y134" s="89" t="s">
        <v>1263</v>
      </c>
      <c r="Z134" s="88">
        <v>0</v>
      </c>
      <c r="AA134" s="89"/>
      <c r="AB134" s="88">
        <v>0</v>
      </c>
      <c r="AC134" s="89"/>
      <c r="AD134" s="87"/>
      <c r="AE134" s="87"/>
      <c r="AF134" s="87"/>
      <c r="AG134" s="87"/>
      <c r="AH134" s="88">
        <f t="shared" si="21"/>
        <v>7.6499999999999999E-2</v>
      </c>
      <c r="AI134" s="88" t="str">
        <f>IFERROR(IF(R134=0,"",IF((V134/R134)&gt;1,1,(V134/R134))),"")</f>
        <v/>
      </c>
      <c r="AJ134" s="88">
        <f>IFERROR(IF(S134=0,"",IF((X134/S134)&gt;1,1,(X134/S134))),"")</f>
        <v>0.7649999999999999</v>
      </c>
      <c r="AK134" s="88">
        <f t="shared" si="19"/>
        <v>0</v>
      </c>
      <c r="AL134" s="88">
        <f t="shared" si="20"/>
        <v>0</v>
      </c>
    </row>
    <row r="135" spans="1:38" ht="15" customHeight="1" x14ac:dyDescent="0.25">
      <c r="A135" s="86">
        <v>2</v>
      </c>
      <c r="B135" t="s">
        <v>1257</v>
      </c>
      <c r="C135" s="86" t="s">
        <v>1258</v>
      </c>
      <c r="D135" s="86" t="s">
        <v>1090</v>
      </c>
      <c r="E135" s="86" t="s">
        <v>1125</v>
      </c>
      <c r="F135" s="86" t="s">
        <v>1092</v>
      </c>
      <c r="G135" s="86" t="s">
        <v>1116</v>
      </c>
      <c r="H135" s="86" t="s">
        <v>1126</v>
      </c>
      <c r="I135" s="86" t="s">
        <v>1264</v>
      </c>
      <c r="J135" s="87">
        <v>43983</v>
      </c>
      <c r="K135" s="87">
        <v>44196</v>
      </c>
      <c r="L135" s="86" t="s">
        <v>1096</v>
      </c>
      <c r="M135" s="86" t="s">
        <v>1260</v>
      </c>
      <c r="N135" s="86" t="s">
        <v>475</v>
      </c>
      <c r="O135" s="86" t="s">
        <v>1261</v>
      </c>
      <c r="P135" s="86" t="s">
        <v>1099</v>
      </c>
      <c r="Q135" s="88">
        <f t="shared" ref="Q135:Q152" si="22">SUM(R135:U135)</f>
        <v>1</v>
      </c>
      <c r="R135" s="88">
        <v>0</v>
      </c>
      <c r="S135" s="88">
        <v>0.05</v>
      </c>
      <c r="T135" s="88">
        <v>0.45</v>
      </c>
      <c r="U135" s="88">
        <v>0.5</v>
      </c>
      <c r="V135" s="88">
        <v>0</v>
      </c>
      <c r="W135" s="89" t="s">
        <v>1262</v>
      </c>
      <c r="X135" s="88">
        <v>0.1535</v>
      </c>
      <c r="Y135" s="89" t="s">
        <v>1265</v>
      </c>
      <c r="Z135" s="88">
        <v>0</v>
      </c>
      <c r="AA135" s="89"/>
      <c r="AB135" s="88">
        <v>0</v>
      </c>
      <c r="AC135" s="89"/>
      <c r="AD135" s="87"/>
      <c r="AE135" s="87"/>
      <c r="AF135" s="87"/>
      <c r="AG135" s="87"/>
      <c r="AH135" s="88">
        <f t="shared" si="21"/>
        <v>0.1535</v>
      </c>
      <c r="AI135" s="88" t="str">
        <f t="shared" ref="AI135:AI152" si="23">IFERROR(IF(R135=0,"",IF((V135/R135)&gt;1,1,(V135/R135))),"")</f>
        <v/>
      </c>
      <c r="AJ135" s="88">
        <f t="shared" ref="AJ135:AJ152" si="24">IFERROR(IF(S135=0,"",IF((X135/S135)&gt;1,1,(X135/S135))),"")</f>
        <v>1</v>
      </c>
      <c r="AK135" s="88">
        <f t="shared" si="19"/>
        <v>0</v>
      </c>
      <c r="AL135" s="88">
        <f t="shared" si="20"/>
        <v>0</v>
      </c>
    </row>
    <row r="136" spans="1:38" ht="15" customHeight="1" x14ac:dyDescent="0.25">
      <c r="A136" s="86">
        <v>3</v>
      </c>
      <c r="B136" t="s">
        <v>1257</v>
      </c>
      <c r="C136" s="86" t="s">
        <v>1258</v>
      </c>
      <c r="D136" s="86" t="s">
        <v>1090</v>
      </c>
      <c r="E136" s="86" t="s">
        <v>1125</v>
      </c>
      <c r="F136" s="86" t="s">
        <v>1092</v>
      </c>
      <c r="G136" s="86" t="s">
        <v>1116</v>
      </c>
      <c r="H136" s="86" t="s">
        <v>1126</v>
      </c>
      <c r="I136" s="86" t="s">
        <v>1266</v>
      </c>
      <c r="J136" s="87">
        <v>43983</v>
      </c>
      <c r="K136" s="87">
        <v>44196</v>
      </c>
      <c r="L136" s="86" t="s">
        <v>1096</v>
      </c>
      <c r="M136" s="86" t="s">
        <v>1260</v>
      </c>
      <c r="N136" s="86" t="s">
        <v>475</v>
      </c>
      <c r="O136" s="86" t="s">
        <v>1261</v>
      </c>
      <c r="P136" s="86" t="s">
        <v>1099</v>
      </c>
      <c r="Q136" s="88">
        <f t="shared" si="22"/>
        <v>1</v>
      </c>
      <c r="R136" s="88">
        <v>0</v>
      </c>
      <c r="S136" s="88">
        <v>0.05</v>
      </c>
      <c r="T136" s="88">
        <v>0.45</v>
      </c>
      <c r="U136" s="88">
        <v>0.5</v>
      </c>
      <c r="V136" s="88">
        <v>0</v>
      </c>
      <c r="W136" s="89" t="s">
        <v>1262</v>
      </c>
      <c r="X136" s="88">
        <v>9.9700000000000011E-2</v>
      </c>
      <c r="Y136" s="89" t="s">
        <v>1267</v>
      </c>
      <c r="Z136" s="88">
        <v>0</v>
      </c>
      <c r="AA136" s="89"/>
      <c r="AB136" s="88">
        <v>0</v>
      </c>
      <c r="AC136" s="89"/>
      <c r="AD136" s="87"/>
      <c r="AE136" s="87"/>
      <c r="AF136" s="87"/>
      <c r="AG136" s="87"/>
      <c r="AH136" s="88">
        <f t="shared" si="21"/>
        <v>9.9700000000000011E-2</v>
      </c>
      <c r="AI136" s="88" t="str">
        <f t="shared" si="23"/>
        <v/>
      </c>
      <c r="AJ136" s="88">
        <f t="shared" si="24"/>
        <v>1</v>
      </c>
      <c r="AK136" s="88">
        <f t="shared" si="19"/>
        <v>0</v>
      </c>
      <c r="AL136" s="88">
        <f t="shared" si="20"/>
        <v>0</v>
      </c>
    </row>
    <row r="137" spans="1:38" ht="15" customHeight="1" x14ac:dyDescent="0.25">
      <c r="A137" s="86">
        <v>4</v>
      </c>
      <c r="B137" t="s">
        <v>1257</v>
      </c>
      <c r="C137" s="86" t="s">
        <v>1258</v>
      </c>
      <c r="D137" s="86" t="s">
        <v>1090</v>
      </c>
      <c r="E137" s="86" t="s">
        <v>1125</v>
      </c>
      <c r="F137" s="86" t="s">
        <v>1092</v>
      </c>
      <c r="G137" s="86" t="s">
        <v>1116</v>
      </c>
      <c r="H137" s="86" t="s">
        <v>1126</v>
      </c>
      <c r="I137" s="86" t="s">
        <v>1268</v>
      </c>
      <c r="J137" s="87">
        <v>43862</v>
      </c>
      <c r="K137" s="87">
        <v>44196</v>
      </c>
      <c r="L137" s="86" t="s">
        <v>1096</v>
      </c>
      <c r="M137" s="86" t="s">
        <v>1269</v>
      </c>
      <c r="N137" s="86" t="s">
        <v>475</v>
      </c>
      <c r="O137" s="86" t="s">
        <v>1261</v>
      </c>
      <c r="P137" s="86" t="s">
        <v>1099</v>
      </c>
      <c r="Q137" s="88">
        <f t="shared" si="22"/>
        <v>1</v>
      </c>
      <c r="R137" s="88">
        <v>7.0000000000000007E-2</v>
      </c>
      <c r="S137" s="88">
        <v>0.2</v>
      </c>
      <c r="T137" s="88">
        <v>0.4</v>
      </c>
      <c r="U137" s="88">
        <v>0.33</v>
      </c>
      <c r="V137" s="88">
        <v>7.0000000000000007E-2</v>
      </c>
      <c r="W137" s="89" t="s">
        <v>1270</v>
      </c>
      <c r="X137" s="88">
        <v>0.52429999999999999</v>
      </c>
      <c r="Y137" s="89" t="s">
        <v>1271</v>
      </c>
      <c r="Z137" s="88">
        <v>0</v>
      </c>
      <c r="AA137" s="89"/>
      <c r="AB137" s="88">
        <v>0</v>
      </c>
      <c r="AC137" s="89"/>
      <c r="AD137" s="87"/>
      <c r="AE137" s="87"/>
      <c r="AF137" s="87"/>
      <c r="AG137" s="87"/>
      <c r="AH137" s="88">
        <f t="shared" si="21"/>
        <v>0.59430000000000005</v>
      </c>
      <c r="AI137" s="88">
        <f t="shared" si="23"/>
        <v>1</v>
      </c>
      <c r="AJ137" s="88">
        <f t="shared" si="24"/>
        <v>1</v>
      </c>
      <c r="AK137" s="88">
        <f t="shared" si="19"/>
        <v>0</v>
      </c>
      <c r="AL137" s="88">
        <f t="shared" si="20"/>
        <v>0</v>
      </c>
    </row>
    <row r="138" spans="1:38" ht="15" customHeight="1" x14ac:dyDescent="0.25">
      <c r="A138" s="86">
        <v>5</v>
      </c>
      <c r="B138" t="s">
        <v>1257</v>
      </c>
      <c r="C138" s="86" t="s">
        <v>1258</v>
      </c>
      <c r="D138" s="86" t="s">
        <v>1090</v>
      </c>
      <c r="E138" s="86" t="s">
        <v>1125</v>
      </c>
      <c r="F138" s="86" t="s">
        <v>1092</v>
      </c>
      <c r="G138" s="86" t="s">
        <v>1116</v>
      </c>
      <c r="H138" s="86" t="s">
        <v>1126</v>
      </c>
      <c r="I138" s="86" t="s">
        <v>1272</v>
      </c>
      <c r="J138" s="87">
        <v>43983</v>
      </c>
      <c r="K138" s="87">
        <v>44196</v>
      </c>
      <c r="L138" s="86" t="s">
        <v>1096</v>
      </c>
      <c r="M138" s="86" t="s">
        <v>1260</v>
      </c>
      <c r="N138" s="86" t="s">
        <v>475</v>
      </c>
      <c r="O138" s="86" t="s">
        <v>1261</v>
      </c>
      <c r="P138" s="86" t="s">
        <v>1099</v>
      </c>
      <c r="Q138" s="88">
        <f t="shared" si="22"/>
        <v>1</v>
      </c>
      <c r="R138" s="88">
        <v>0</v>
      </c>
      <c r="S138" s="88">
        <v>0.1</v>
      </c>
      <c r="T138" s="88">
        <v>0.4</v>
      </c>
      <c r="U138" s="88">
        <v>0.5</v>
      </c>
      <c r="V138" s="88">
        <v>0</v>
      </c>
      <c r="W138" s="89" t="s">
        <v>1262</v>
      </c>
      <c r="X138" s="88">
        <v>0.1</v>
      </c>
      <c r="Y138" s="89" t="s">
        <v>1273</v>
      </c>
      <c r="Z138" s="88">
        <v>0</v>
      </c>
      <c r="AA138" s="89"/>
      <c r="AB138" s="88">
        <v>0</v>
      </c>
      <c r="AC138" s="89"/>
      <c r="AD138" s="87"/>
      <c r="AE138" s="87"/>
      <c r="AF138" s="87"/>
      <c r="AG138" s="87"/>
      <c r="AH138" s="88">
        <f t="shared" si="21"/>
        <v>0.1</v>
      </c>
      <c r="AI138" s="88" t="str">
        <f t="shared" si="23"/>
        <v/>
      </c>
      <c r="AJ138" s="88">
        <f t="shared" si="24"/>
        <v>1</v>
      </c>
      <c r="AK138" s="88">
        <f t="shared" si="19"/>
        <v>0</v>
      </c>
      <c r="AL138" s="88">
        <f t="shared" si="20"/>
        <v>0</v>
      </c>
    </row>
    <row r="139" spans="1:38" ht="15" customHeight="1" x14ac:dyDescent="0.25">
      <c r="A139" s="86">
        <v>6</v>
      </c>
      <c r="B139" t="s">
        <v>1257</v>
      </c>
      <c r="C139" s="86" t="s">
        <v>1258</v>
      </c>
      <c r="D139" s="86" t="s">
        <v>1090</v>
      </c>
      <c r="E139" s="86" t="s">
        <v>1125</v>
      </c>
      <c r="F139" s="86" t="s">
        <v>1092</v>
      </c>
      <c r="G139" s="86" t="s">
        <v>1116</v>
      </c>
      <c r="H139" s="86" t="s">
        <v>1126</v>
      </c>
      <c r="I139" t="s">
        <v>1274</v>
      </c>
      <c r="J139" s="87">
        <v>43891</v>
      </c>
      <c r="K139" s="87">
        <v>44196</v>
      </c>
      <c r="L139" s="86" t="s">
        <v>1096</v>
      </c>
      <c r="M139" s="86" t="s">
        <v>104</v>
      </c>
      <c r="N139" s="86" t="s">
        <v>475</v>
      </c>
      <c r="O139" s="86" t="s">
        <v>1261</v>
      </c>
      <c r="P139" s="86" t="s">
        <v>1099</v>
      </c>
      <c r="Q139" s="88">
        <f t="shared" si="22"/>
        <v>1</v>
      </c>
      <c r="R139" s="88">
        <v>0.05</v>
      </c>
      <c r="S139" s="88">
        <v>0.5</v>
      </c>
      <c r="T139" s="88">
        <v>0.15</v>
      </c>
      <c r="U139" s="88">
        <v>0.3</v>
      </c>
      <c r="V139" s="88">
        <v>0.05</v>
      </c>
      <c r="W139" s="89" t="s">
        <v>1275</v>
      </c>
      <c r="X139" s="88">
        <v>0.5</v>
      </c>
      <c r="Y139" s="89" t="s">
        <v>1276</v>
      </c>
      <c r="Z139" s="88">
        <v>0</v>
      </c>
      <c r="AA139" s="89"/>
      <c r="AB139" s="88">
        <v>0</v>
      </c>
      <c r="AC139" s="89"/>
      <c r="AD139" s="87"/>
      <c r="AE139" s="87"/>
      <c r="AF139" s="87"/>
      <c r="AG139" s="87"/>
      <c r="AH139" s="88">
        <f t="shared" si="21"/>
        <v>0.55000000000000004</v>
      </c>
      <c r="AI139" s="88">
        <f t="shared" si="23"/>
        <v>1</v>
      </c>
      <c r="AJ139" s="88">
        <f t="shared" si="24"/>
        <v>1</v>
      </c>
      <c r="AK139" s="88">
        <f t="shared" si="19"/>
        <v>0</v>
      </c>
      <c r="AL139" s="88">
        <f t="shared" si="20"/>
        <v>0</v>
      </c>
    </row>
    <row r="140" spans="1:38" ht="15" customHeight="1" x14ac:dyDescent="0.25">
      <c r="A140" s="86">
        <v>7</v>
      </c>
      <c r="B140" t="s">
        <v>1257</v>
      </c>
      <c r="C140" s="86" t="s">
        <v>1277</v>
      </c>
      <c r="D140" s="86" t="s">
        <v>1090</v>
      </c>
      <c r="E140" s="86" t="s">
        <v>1278</v>
      </c>
      <c r="F140" s="86" t="s">
        <v>1278</v>
      </c>
      <c r="G140" s="86" t="s">
        <v>1279</v>
      </c>
      <c r="H140" s="86" t="s">
        <v>1280</v>
      </c>
      <c r="I140" t="s">
        <v>1281</v>
      </c>
      <c r="J140" s="87">
        <v>43922</v>
      </c>
      <c r="K140" s="87">
        <v>44012</v>
      </c>
      <c r="L140" s="86" t="s">
        <v>1096</v>
      </c>
      <c r="M140" s="86" t="s">
        <v>104</v>
      </c>
      <c r="N140" s="86" t="s">
        <v>475</v>
      </c>
      <c r="O140" s="86" t="s">
        <v>1277</v>
      </c>
      <c r="P140" s="86" t="s">
        <v>1282</v>
      </c>
      <c r="Q140" s="88">
        <f t="shared" si="22"/>
        <v>2</v>
      </c>
      <c r="R140" s="88">
        <v>0</v>
      </c>
      <c r="S140" s="88">
        <v>1</v>
      </c>
      <c r="T140" s="88">
        <v>1</v>
      </c>
      <c r="U140" s="88">
        <v>0</v>
      </c>
      <c r="V140" s="88">
        <v>0</v>
      </c>
      <c r="W140" s="89" t="s">
        <v>1283</v>
      </c>
      <c r="X140" s="88">
        <v>1</v>
      </c>
      <c r="Y140" s="89" t="s">
        <v>1284</v>
      </c>
      <c r="Z140" s="88">
        <v>0</v>
      </c>
      <c r="AA140" s="89"/>
      <c r="AB140" s="88">
        <v>0</v>
      </c>
      <c r="AC140" s="89"/>
      <c r="AD140" s="87"/>
      <c r="AE140" s="87"/>
      <c r="AF140" s="87"/>
      <c r="AG140" s="87"/>
      <c r="AH140" s="88">
        <f t="shared" si="21"/>
        <v>0.5</v>
      </c>
      <c r="AI140" s="88" t="str">
        <f t="shared" si="23"/>
        <v/>
      </c>
      <c r="AJ140" s="88">
        <f t="shared" si="24"/>
        <v>1</v>
      </c>
      <c r="AK140" s="88">
        <f t="shared" si="19"/>
        <v>0</v>
      </c>
      <c r="AL140" s="88" t="str">
        <f t="shared" si="20"/>
        <v/>
      </c>
    </row>
    <row r="141" spans="1:38" ht="15" customHeight="1" x14ac:dyDescent="0.25">
      <c r="A141" s="86">
        <v>8</v>
      </c>
      <c r="B141" t="s">
        <v>1257</v>
      </c>
      <c r="C141" s="86" t="s">
        <v>1277</v>
      </c>
      <c r="D141" s="86" t="s">
        <v>1090</v>
      </c>
      <c r="E141" s="86" t="s">
        <v>1278</v>
      </c>
      <c r="F141" s="86" t="s">
        <v>1278</v>
      </c>
      <c r="G141" s="86" t="s">
        <v>1279</v>
      </c>
      <c r="H141" s="86" t="s">
        <v>1280</v>
      </c>
      <c r="I141" t="s">
        <v>1285</v>
      </c>
      <c r="J141" s="87">
        <v>43983</v>
      </c>
      <c r="K141" s="87">
        <v>44196</v>
      </c>
      <c r="L141" s="86" t="s">
        <v>1096</v>
      </c>
      <c r="M141" t="s">
        <v>1260</v>
      </c>
      <c r="N141" s="86" t="s">
        <v>475</v>
      </c>
      <c r="O141" s="86" t="s">
        <v>1277</v>
      </c>
      <c r="P141" s="86" t="s">
        <v>1282</v>
      </c>
      <c r="Q141" s="88">
        <f t="shared" si="22"/>
        <v>1</v>
      </c>
      <c r="R141" s="88">
        <v>0</v>
      </c>
      <c r="S141" s="88">
        <v>0.1</v>
      </c>
      <c r="T141" s="88">
        <v>0.4</v>
      </c>
      <c r="U141" s="88">
        <v>0.5</v>
      </c>
      <c r="V141" s="88">
        <v>0</v>
      </c>
      <c r="W141" s="89" t="s">
        <v>1262</v>
      </c>
      <c r="X141" s="88">
        <v>0.5</v>
      </c>
      <c r="Y141" s="89" t="s">
        <v>1286</v>
      </c>
      <c r="Z141" s="88">
        <v>0</v>
      </c>
      <c r="AA141" s="89"/>
      <c r="AB141" s="88">
        <v>0</v>
      </c>
      <c r="AC141" s="89"/>
      <c r="AD141" s="87"/>
      <c r="AE141" s="87"/>
      <c r="AF141" s="87"/>
      <c r="AG141" s="87"/>
      <c r="AH141" s="88">
        <f t="shared" si="21"/>
        <v>0.5</v>
      </c>
      <c r="AI141" s="88" t="str">
        <f t="shared" si="23"/>
        <v/>
      </c>
      <c r="AJ141" s="88">
        <f t="shared" si="24"/>
        <v>1</v>
      </c>
      <c r="AK141" s="88">
        <f t="shared" si="19"/>
        <v>0</v>
      </c>
      <c r="AL141" s="88">
        <f t="shared" si="20"/>
        <v>0</v>
      </c>
    </row>
    <row r="142" spans="1:38" ht="15" customHeight="1" x14ac:dyDescent="0.25">
      <c r="A142" s="86">
        <v>9</v>
      </c>
      <c r="B142" t="s">
        <v>1257</v>
      </c>
      <c r="C142" s="86" t="s">
        <v>1277</v>
      </c>
      <c r="D142" s="86" t="s">
        <v>1090</v>
      </c>
      <c r="E142" s="86" t="s">
        <v>1278</v>
      </c>
      <c r="F142" s="86" t="s">
        <v>1278</v>
      </c>
      <c r="G142" s="86" t="s">
        <v>1279</v>
      </c>
      <c r="H142" s="86" t="s">
        <v>1280</v>
      </c>
      <c r="I142" t="s">
        <v>1287</v>
      </c>
      <c r="J142" s="87">
        <v>43922</v>
      </c>
      <c r="K142" s="87">
        <v>44196</v>
      </c>
      <c r="L142" s="86" t="s">
        <v>1096</v>
      </c>
      <c r="M142" t="s">
        <v>104</v>
      </c>
      <c r="N142" s="86" t="s">
        <v>475</v>
      </c>
      <c r="O142" s="86" t="s">
        <v>1277</v>
      </c>
      <c r="P142" s="86" t="s">
        <v>1282</v>
      </c>
      <c r="Q142" s="88">
        <f t="shared" si="22"/>
        <v>1</v>
      </c>
      <c r="R142" s="88">
        <v>0</v>
      </c>
      <c r="S142" s="88">
        <v>0.15</v>
      </c>
      <c r="T142" s="88">
        <v>0.35</v>
      </c>
      <c r="U142" s="88">
        <v>0.5</v>
      </c>
      <c r="V142" s="88">
        <v>0</v>
      </c>
      <c r="W142" s="89" t="s">
        <v>1283</v>
      </c>
      <c r="X142" s="88">
        <v>0.15</v>
      </c>
      <c r="Y142" s="89" t="s">
        <v>1288</v>
      </c>
      <c r="Z142" s="88">
        <v>0</v>
      </c>
      <c r="AA142" s="89"/>
      <c r="AB142" s="88">
        <v>0</v>
      </c>
      <c r="AC142" s="89"/>
      <c r="AD142" s="87"/>
      <c r="AE142" s="87"/>
      <c r="AF142" s="87"/>
      <c r="AG142" s="87"/>
      <c r="AH142" s="88">
        <f t="shared" si="21"/>
        <v>0.15</v>
      </c>
      <c r="AI142" s="88" t="str">
        <f t="shared" si="23"/>
        <v/>
      </c>
      <c r="AJ142" s="88">
        <f t="shared" si="24"/>
        <v>1</v>
      </c>
      <c r="AK142" s="88">
        <f t="shared" si="19"/>
        <v>0</v>
      </c>
      <c r="AL142" s="88">
        <f t="shared" si="20"/>
        <v>0</v>
      </c>
    </row>
    <row r="143" spans="1:38" ht="15" customHeight="1" x14ac:dyDescent="0.25">
      <c r="A143" s="86">
        <v>10</v>
      </c>
      <c r="B143" t="s">
        <v>1257</v>
      </c>
      <c r="C143" s="86" t="s">
        <v>1289</v>
      </c>
      <c r="D143" s="86" t="s">
        <v>1090</v>
      </c>
      <c r="E143" s="86" t="s">
        <v>1278</v>
      </c>
      <c r="F143" s="86" t="s">
        <v>1278</v>
      </c>
      <c r="G143" s="86" t="s">
        <v>1279</v>
      </c>
      <c r="H143" s="86" t="s">
        <v>1280</v>
      </c>
      <c r="I143" t="s">
        <v>1290</v>
      </c>
      <c r="J143" s="87">
        <v>43922</v>
      </c>
      <c r="K143" s="87">
        <v>44196</v>
      </c>
      <c r="L143" s="86" t="s">
        <v>1096</v>
      </c>
      <c r="M143" t="s">
        <v>1291</v>
      </c>
      <c r="N143" s="86" t="s">
        <v>475</v>
      </c>
      <c r="O143" s="86" t="s">
        <v>1292</v>
      </c>
      <c r="P143" s="86" t="s">
        <v>1099</v>
      </c>
      <c r="Q143" s="88">
        <f t="shared" si="22"/>
        <v>1</v>
      </c>
      <c r="R143" s="88">
        <v>0</v>
      </c>
      <c r="S143" s="88">
        <v>0.18</v>
      </c>
      <c r="T143" s="88">
        <v>0.3</v>
      </c>
      <c r="U143" s="88">
        <v>0.52</v>
      </c>
      <c r="V143" s="88">
        <v>0</v>
      </c>
      <c r="W143" s="89" t="s">
        <v>1283</v>
      </c>
      <c r="X143" s="88">
        <v>0.187</v>
      </c>
      <c r="Y143" s="89" t="s">
        <v>1293</v>
      </c>
      <c r="Z143" s="88">
        <v>0</v>
      </c>
      <c r="AA143" s="89"/>
      <c r="AB143" s="88">
        <v>0</v>
      </c>
      <c r="AC143" s="89"/>
      <c r="AD143" s="87"/>
      <c r="AE143" s="87"/>
      <c r="AF143" s="87"/>
      <c r="AG143" s="87"/>
      <c r="AH143" s="88">
        <f t="shared" si="21"/>
        <v>0.187</v>
      </c>
      <c r="AI143" s="88" t="str">
        <f t="shared" si="23"/>
        <v/>
      </c>
      <c r="AJ143" s="88">
        <f t="shared" si="24"/>
        <v>1</v>
      </c>
      <c r="AK143" s="88">
        <f t="shared" si="19"/>
        <v>0</v>
      </c>
      <c r="AL143" s="88">
        <f t="shared" si="20"/>
        <v>0</v>
      </c>
    </row>
    <row r="144" spans="1:38" ht="15" customHeight="1" x14ac:dyDescent="0.25">
      <c r="A144" s="86">
        <v>11</v>
      </c>
      <c r="B144" t="s">
        <v>1257</v>
      </c>
      <c r="C144" s="86" t="s">
        <v>1289</v>
      </c>
      <c r="D144" s="86" t="s">
        <v>1090</v>
      </c>
      <c r="E144" s="86" t="s">
        <v>1278</v>
      </c>
      <c r="F144" s="86" t="s">
        <v>1278</v>
      </c>
      <c r="G144" s="86" t="s">
        <v>1279</v>
      </c>
      <c r="H144" s="86" t="s">
        <v>1280</v>
      </c>
      <c r="I144" t="s">
        <v>1294</v>
      </c>
      <c r="J144" s="87">
        <v>43983</v>
      </c>
      <c r="K144" s="87">
        <v>44196</v>
      </c>
      <c r="L144" s="86" t="s">
        <v>1096</v>
      </c>
      <c r="M144" s="86" t="s">
        <v>1291</v>
      </c>
      <c r="N144" s="86" t="s">
        <v>475</v>
      </c>
      <c r="O144" s="86" t="s">
        <v>1292</v>
      </c>
      <c r="P144" s="86" t="s">
        <v>1099</v>
      </c>
      <c r="Q144" s="88">
        <f t="shared" si="22"/>
        <v>1</v>
      </c>
      <c r="R144" s="88">
        <v>0</v>
      </c>
      <c r="S144" s="88">
        <v>0.1</v>
      </c>
      <c r="T144" s="88">
        <v>0.4</v>
      </c>
      <c r="U144" s="88">
        <v>0.5</v>
      </c>
      <c r="V144" s="88">
        <v>0</v>
      </c>
      <c r="W144" s="89" t="s">
        <v>1262</v>
      </c>
      <c r="X144" s="88">
        <v>0.1</v>
      </c>
      <c r="Y144" s="89" t="s">
        <v>1295</v>
      </c>
      <c r="Z144" s="88">
        <v>0</v>
      </c>
      <c r="AA144" s="89"/>
      <c r="AB144" s="88">
        <v>0</v>
      </c>
      <c r="AC144" s="89"/>
      <c r="AD144" s="87"/>
      <c r="AE144" s="87"/>
      <c r="AF144" s="87"/>
      <c r="AG144" s="87"/>
      <c r="AH144" s="88">
        <f t="shared" si="21"/>
        <v>0.1</v>
      </c>
      <c r="AI144" s="88" t="str">
        <f t="shared" si="23"/>
        <v/>
      </c>
      <c r="AJ144" s="88">
        <f t="shared" si="24"/>
        <v>1</v>
      </c>
      <c r="AK144" s="88">
        <f t="shared" si="19"/>
        <v>0</v>
      </c>
      <c r="AL144" s="88">
        <f t="shared" si="20"/>
        <v>0</v>
      </c>
    </row>
    <row r="145" spans="1:38" ht="15" customHeight="1" x14ac:dyDescent="0.25">
      <c r="A145" s="86">
        <v>12</v>
      </c>
      <c r="B145" t="s">
        <v>1257</v>
      </c>
      <c r="C145" s="86" t="s">
        <v>1289</v>
      </c>
      <c r="D145" s="86" t="s">
        <v>1090</v>
      </c>
      <c r="E145" s="86" t="s">
        <v>1278</v>
      </c>
      <c r="F145" s="86" t="s">
        <v>1278</v>
      </c>
      <c r="G145" s="86" t="s">
        <v>1279</v>
      </c>
      <c r="H145" s="86" t="s">
        <v>1280</v>
      </c>
      <c r="I145" s="86" t="s">
        <v>1296</v>
      </c>
      <c r="J145" s="87">
        <v>43922</v>
      </c>
      <c r="K145" s="87">
        <v>44196</v>
      </c>
      <c r="L145" s="86" t="s">
        <v>1096</v>
      </c>
      <c r="M145" s="86" t="s">
        <v>1291</v>
      </c>
      <c r="N145" s="86" t="s">
        <v>475</v>
      </c>
      <c r="O145" s="86" t="s">
        <v>1292</v>
      </c>
      <c r="P145" s="86" t="s">
        <v>1099</v>
      </c>
      <c r="Q145" s="88">
        <f t="shared" si="22"/>
        <v>1</v>
      </c>
      <c r="R145" s="88">
        <v>0</v>
      </c>
      <c r="S145" s="88">
        <v>0.2</v>
      </c>
      <c r="T145" s="88">
        <v>0.5</v>
      </c>
      <c r="U145" s="88">
        <v>0.3</v>
      </c>
      <c r="V145" s="88">
        <v>0</v>
      </c>
      <c r="W145" s="89" t="s">
        <v>1283</v>
      </c>
      <c r="X145" s="88">
        <v>0.2</v>
      </c>
      <c r="Y145" s="89" t="s">
        <v>1302</v>
      </c>
      <c r="Z145" s="88">
        <v>0</v>
      </c>
      <c r="AA145" s="89"/>
      <c r="AB145" s="88">
        <v>0</v>
      </c>
      <c r="AC145" s="89"/>
      <c r="AD145" s="87"/>
      <c r="AE145" s="87"/>
      <c r="AF145" s="87"/>
      <c r="AG145" s="87"/>
      <c r="AH145" s="88">
        <f t="shared" si="21"/>
        <v>0.2</v>
      </c>
      <c r="AI145" s="88" t="str">
        <f t="shared" si="23"/>
        <v/>
      </c>
      <c r="AJ145" s="88">
        <f t="shared" si="24"/>
        <v>1</v>
      </c>
      <c r="AK145" s="88">
        <f t="shared" si="19"/>
        <v>0</v>
      </c>
      <c r="AL145" s="88">
        <f t="shared" si="20"/>
        <v>0</v>
      </c>
    </row>
    <row r="146" spans="1:38" ht="15" customHeight="1" x14ac:dyDescent="0.25">
      <c r="A146" s="86">
        <v>13</v>
      </c>
      <c r="B146" t="s">
        <v>1257</v>
      </c>
      <c r="C146" s="86" t="s">
        <v>1289</v>
      </c>
      <c r="D146" s="86" t="s">
        <v>1090</v>
      </c>
      <c r="E146" s="86" t="s">
        <v>1278</v>
      </c>
      <c r="F146" s="86" t="s">
        <v>1278</v>
      </c>
      <c r="G146" s="86" t="s">
        <v>1279</v>
      </c>
      <c r="H146" s="86" t="s">
        <v>1280</v>
      </c>
      <c r="I146" t="s">
        <v>1298</v>
      </c>
      <c r="J146" s="87">
        <v>43922</v>
      </c>
      <c r="K146" s="87">
        <v>44196</v>
      </c>
      <c r="L146" s="86" t="s">
        <v>1096</v>
      </c>
      <c r="M146" s="86" t="s">
        <v>1291</v>
      </c>
      <c r="N146" s="86" t="s">
        <v>475</v>
      </c>
      <c r="O146" s="86" t="s">
        <v>1292</v>
      </c>
      <c r="P146" s="86" t="s">
        <v>1099</v>
      </c>
      <c r="Q146" s="88">
        <f t="shared" si="22"/>
        <v>1</v>
      </c>
      <c r="R146" s="88">
        <v>0</v>
      </c>
      <c r="S146" s="88">
        <v>0.2</v>
      </c>
      <c r="T146" s="88">
        <v>0.3</v>
      </c>
      <c r="U146" s="88">
        <v>0.5</v>
      </c>
      <c r="V146" s="88">
        <v>0</v>
      </c>
      <c r="W146" s="89" t="s">
        <v>1283</v>
      </c>
      <c r="X146" s="88">
        <v>0.1</v>
      </c>
      <c r="Y146" s="89" t="s">
        <v>1299</v>
      </c>
      <c r="Z146" s="88">
        <v>0</v>
      </c>
      <c r="AA146" s="89"/>
      <c r="AB146" s="88">
        <v>0</v>
      </c>
      <c r="AC146" s="89"/>
      <c r="AD146" s="87"/>
      <c r="AE146" s="87"/>
      <c r="AF146" s="87"/>
      <c r="AG146" s="87"/>
      <c r="AH146" s="88">
        <f t="shared" si="21"/>
        <v>0.1</v>
      </c>
      <c r="AI146" s="88" t="str">
        <f t="shared" si="23"/>
        <v/>
      </c>
      <c r="AJ146" s="88">
        <f t="shared" si="24"/>
        <v>0.5</v>
      </c>
      <c r="AK146" s="88">
        <f t="shared" si="19"/>
        <v>0</v>
      </c>
      <c r="AL146" s="88">
        <f t="shared" si="20"/>
        <v>0</v>
      </c>
    </row>
    <row r="147" spans="1:38" ht="15" customHeight="1" x14ac:dyDescent="0.25">
      <c r="A147" s="86">
        <v>14</v>
      </c>
      <c r="B147" t="s">
        <v>1257</v>
      </c>
      <c r="C147" s="86" t="s">
        <v>1289</v>
      </c>
      <c r="D147" s="86" t="s">
        <v>1090</v>
      </c>
      <c r="E147" s="86" t="s">
        <v>1278</v>
      </c>
      <c r="F147" s="86" t="s">
        <v>1278</v>
      </c>
      <c r="G147" s="86" t="s">
        <v>1279</v>
      </c>
      <c r="H147" s="86" t="s">
        <v>1280</v>
      </c>
      <c r="I147" t="s">
        <v>1300</v>
      </c>
      <c r="J147" s="87">
        <v>43891</v>
      </c>
      <c r="K147" s="87">
        <v>44196</v>
      </c>
      <c r="L147" s="86" t="s">
        <v>1096</v>
      </c>
      <c r="M147" s="86" t="s">
        <v>1291</v>
      </c>
      <c r="N147" s="86" t="s">
        <v>475</v>
      </c>
      <c r="O147" s="86" t="s">
        <v>1292</v>
      </c>
      <c r="P147" s="86" t="s">
        <v>1099</v>
      </c>
      <c r="Q147" s="88">
        <f t="shared" si="22"/>
        <v>1</v>
      </c>
      <c r="R147" s="88">
        <v>0.1</v>
      </c>
      <c r="S147" s="88">
        <v>0.3</v>
      </c>
      <c r="T147" s="88">
        <v>0.3</v>
      </c>
      <c r="U147" s="88">
        <v>0.3</v>
      </c>
      <c r="V147" s="88">
        <v>0.1</v>
      </c>
      <c r="W147" s="89" t="s">
        <v>1301</v>
      </c>
      <c r="X147" s="88">
        <v>0.2</v>
      </c>
      <c r="Y147" s="89" t="s">
        <v>1297</v>
      </c>
      <c r="Z147" s="88">
        <v>0</v>
      </c>
      <c r="AA147" s="89"/>
      <c r="AB147" s="88">
        <v>0</v>
      </c>
      <c r="AC147" s="89"/>
      <c r="AD147" s="87"/>
      <c r="AE147" s="87"/>
      <c r="AF147" s="87"/>
      <c r="AG147" s="87"/>
      <c r="AH147" s="88">
        <f t="shared" si="21"/>
        <v>0.30000000000000004</v>
      </c>
      <c r="AI147" s="88">
        <f t="shared" si="23"/>
        <v>1</v>
      </c>
      <c r="AJ147" s="88">
        <f t="shared" si="24"/>
        <v>0.66666666666666674</v>
      </c>
      <c r="AK147" s="88">
        <f t="shared" si="19"/>
        <v>0</v>
      </c>
      <c r="AL147" s="88">
        <f t="shared" si="20"/>
        <v>0</v>
      </c>
    </row>
    <row r="148" spans="1:38" ht="15" customHeight="1" x14ac:dyDescent="0.25">
      <c r="A148" s="86">
        <v>15</v>
      </c>
      <c r="B148" t="s">
        <v>1257</v>
      </c>
      <c r="C148" s="86" t="s">
        <v>1289</v>
      </c>
      <c r="D148" s="86" t="s">
        <v>1090</v>
      </c>
      <c r="E148" s="86" t="s">
        <v>1278</v>
      </c>
      <c r="F148" s="86" t="s">
        <v>1278</v>
      </c>
      <c r="G148" s="86" t="s">
        <v>1279</v>
      </c>
      <c r="H148" s="86" t="s">
        <v>1280</v>
      </c>
      <c r="I148" t="s">
        <v>1303</v>
      </c>
      <c r="J148" s="87">
        <v>43922</v>
      </c>
      <c r="K148" s="87">
        <v>44012</v>
      </c>
      <c r="L148" s="86" t="s">
        <v>1096</v>
      </c>
      <c r="M148" t="s">
        <v>1304</v>
      </c>
      <c r="N148" s="86" t="s">
        <v>475</v>
      </c>
      <c r="O148" s="86" t="s">
        <v>1292</v>
      </c>
      <c r="P148" s="86" t="s">
        <v>1099</v>
      </c>
      <c r="Q148" s="88">
        <f t="shared" si="22"/>
        <v>1</v>
      </c>
      <c r="R148" s="88">
        <v>0</v>
      </c>
      <c r="S148" s="88">
        <v>1</v>
      </c>
      <c r="T148" s="88">
        <v>0</v>
      </c>
      <c r="U148" s="88">
        <v>0</v>
      </c>
      <c r="V148" s="88">
        <v>0</v>
      </c>
      <c r="W148" s="89" t="s">
        <v>1283</v>
      </c>
      <c r="X148" s="88">
        <v>1</v>
      </c>
      <c r="Y148" s="89" t="s">
        <v>1305</v>
      </c>
      <c r="Z148" s="88">
        <v>0</v>
      </c>
      <c r="AA148" s="89"/>
      <c r="AB148" s="88">
        <v>0</v>
      </c>
      <c r="AC148" s="89"/>
      <c r="AD148" s="87"/>
      <c r="AE148" s="87"/>
      <c r="AF148" s="87"/>
      <c r="AG148" s="87"/>
      <c r="AH148" s="88">
        <f t="shared" si="21"/>
        <v>1</v>
      </c>
      <c r="AI148" s="88" t="str">
        <f t="shared" si="23"/>
        <v/>
      </c>
      <c r="AJ148" s="88">
        <f t="shared" si="24"/>
        <v>1</v>
      </c>
      <c r="AK148" s="88" t="str">
        <f t="shared" si="19"/>
        <v/>
      </c>
      <c r="AL148" s="88" t="str">
        <f t="shared" si="20"/>
        <v/>
      </c>
    </row>
    <row r="149" spans="1:38" ht="15" customHeight="1" x14ac:dyDescent="0.25">
      <c r="A149" s="86">
        <v>16</v>
      </c>
      <c r="B149" t="s">
        <v>1257</v>
      </c>
      <c r="C149" s="86" t="s">
        <v>1289</v>
      </c>
      <c r="D149" s="86" t="s">
        <v>1090</v>
      </c>
      <c r="E149" s="86" t="s">
        <v>1278</v>
      </c>
      <c r="F149" s="86" t="s">
        <v>1278</v>
      </c>
      <c r="G149" s="86" t="s">
        <v>1279</v>
      </c>
      <c r="H149" s="86" t="s">
        <v>1280</v>
      </c>
      <c r="I149" t="s">
        <v>1306</v>
      </c>
      <c r="J149" s="87">
        <v>43922</v>
      </c>
      <c r="K149" s="87">
        <v>44196</v>
      </c>
      <c r="L149" s="86" t="s">
        <v>1096</v>
      </c>
      <c r="M149" t="s">
        <v>1291</v>
      </c>
      <c r="N149" s="86" t="s">
        <v>475</v>
      </c>
      <c r="O149" s="86" t="s">
        <v>1292</v>
      </c>
      <c r="P149" s="86" t="s">
        <v>1099</v>
      </c>
      <c r="Q149" s="88">
        <f t="shared" si="22"/>
        <v>1</v>
      </c>
      <c r="R149" s="88">
        <v>0</v>
      </c>
      <c r="S149" s="88">
        <v>0.15</v>
      </c>
      <c r="T149" s="88">
        <v>0.35</v>
      </c>
      <c r="U149" s="88">
        <v>0.5</v>
      </c>
      <c r="V149" s="88">
        <v>0</v>
      </c>
      <c r="W149" s="89" t="s">
        <v>1283</v>
      </c>
      <c r="X149" s="88">
        <v>0.1173</v>
      </c>
      <c r="Y149" s="89" t="s">
        <v>1307</v>
      </c>
      <c r="Z149" s="88">
        <v>0</v>
      </c>
      <c r="AA149" s="89"/>
      <c r="AB149" s="88">
        <v>0</v>
      </c>
      <c r="AC149" s="89"/>
      <c r="AD149" s="87"/>
      <c r="AE149" s="87"/>
      <c r="AF149" s="87"/>
      <c r="AG149" s="87"/>
      <c r="AH149" s="88">
        <f t="shared" si="21"/>
        <v>0.1173</v>
      </c>
      <c r="AI149" s="88" t="str">
        <f t="shared" si="23"/>
        <v/>
      </c>
      <c r="AJ149" s="88">
        <f t="shared" si="24"/>
        <v>0.78200000000000003</v>
      </c>
      <c r="AK149" s="88">
        <f t="shared" si="19"/>
        <v>0</v>
      </c>
      <c r="AL149" s="88">
        <f t="shared" si="20"/>
        <v>0</v>
      </c>
    </row>
    <row r="150" spans="1:38" ht="15" customHeight="1" x14ac:dyDescent="0.25">
      <c r="A150" s="86">
        <v>17</v>
      </c>
      <c r="B150" t="s">
        <v>1257</v>
      </c>
      <c r="C150" s="86" t="s">
        <v>1308</v>
      </c>
      <c r="D150" t="s">
        <v>1090</v>
      </c>
      <c r="E150" s="86" t="s">
        <v>1278</v>
      </c>
      <c r="F150" s="86" t="s">
        <v>1278</v>
      </c>
      <c r="G150" s="86" t="s">
        <v>1279</v>
      </c>
      <c r="H150" s="86" t="s">
        <v>1280</v>
      </c>
      <c r="I150" t="s">
        <v>1309</v>
      </c>
      <c r="J150" s="87">
        <v>43983</v>
      </c>
      <c r="K150" s="87">
        <v>44135</v>
      </c>
      <c r="L150" s="86" t="s">
        <v>1096</v>
      </c>
      <c r="M150" t="s">
        <v>1260</v>
      </c>
      <c r="N150" s="86" t="s">
        <v>475</v>
      </c>
      <c r="O150" s="86" t="s">
        <v>1308</v>
      </c>
      <c r="P150" s="86" t="s">
        <v>1099</v>
      </c>
      <c r="Q150" s="88">
        <f t="shared" si="22"/>
        <v>1</v>
      </c>
      <c r="R150" s="88">
        <v>0</v>
      </c>
      <c r="S150" s="88">
        <v>0.1875</v>
      </c>
      <c r="T150" s="88">
        <v>0.6</v>
      </c>
      <c r="U150" s="88">
        <v>0.21249999999999999</v>
      </c>
      <c r="V150" s="88">
        <v>0</v>
      </c>
      <c r="W150" s="89" t="s">
        <v>1262</v>
      </c>
      <c r="X150" s="88">
        <v>0.1875</v>
      </c>
      <c r="Y150" s="89" t="s">
        <v>1310</v>
      </c>
      <c r="Z150" s="88">
        <v>0</v>
      </c>
      <c r="AA150" s="89"/>
      <c r="AB150" s="88">
        <v>0</v>
      </c>
      <c r="AC150" s="89"/>
      <c r="AD150" s="87"/>
      <c r="AE150" s="87"/>
      <c r="AF150" s="87"/>
      <c r="AG150" s="87"/>
      <c r="AH150" s="88">
        <f t="shared" si="21"/>
        <v>0.1875</v>
      </c>
      <c r="AI150" s="88" t="str">
        <f t="shared" si="23"/>
        <v/>
      </c>
      <c r="AJ150" s="88">
        <f t="shared" si="24"/>
        <v>1</v>
      </c>
      <c r="AK150" s="88">
        <f t="shared" si="19"/>
        <v>0</v>
      </c>
      <c r="AL150" s="88">
        <f t="shared" si="20"/>
        <v>0</v>
      </c>
    </row>
    <row r="151" spans="1:38" ht="15" customHeight="1" x14ac:dyDescent="0.25">
      <c r="A151" s="86">
        <v>18</v>
      </c>
      <c r="B151" t="s">
        <v>1257</v>
      </c>
      <c r="C151" s="86" t="s">
        <v>1308</v>
      </c>
      <c r="D151" t="s">
        <v>1090</v>
      </c>
      <c r="E151" s="86" t="s">
        <v>1278</v>
      </c>
      <c r="F151" s="86" t="s">
        <v>1278</v>
      </c>
      <c r="G151" s="86" t="s">
        <v>1279</v>
      </c>
      <c r="H151" s="86" t="s">
        <v>1280</v>
      </c>
      <c r="I151" t="s">
        <v>1120</v>
      </c>
      <c r="J151" s="87">
        <v>44044</v>
      </c>
      <c r="K151" s="87">
        <v>44196</v>
      </c>
      <c r="L151" s="86" t="s">
        <v>1096</v>
      </c>
      <c r="M151" t="s">
        <v>1260</v>
      </c>
      <c r="N151" s="86" t="s">
        <v>475</v>
      </c>
      <c r="O151" s="86" t="s">
        <v>1308</v>
      </c>
      <c r="P151" s="86" t="s">
        <v>1099</v>
      </c>
      <c r="Q151" s="88">
        <f t="shared" si="22"/>
        <v>1</v>
      </c>
      <c r="R151" s="88">
        <v>0</v>
      </c>
      <c r="S151" s="88">
        <v>0</v>
      </c>
      <c r="T151" s="88">
        <v>0.5</v>
      </c>
      <c r="U151" s="88">
        <v>0.5</v>
      </c>
      <c r="V151" s="88">
        <v>0</v>
      </c>
      <c r="W151" s="89" t="s">
        <v>1311</v>
      </c>
      <c r="X151" s="88">
        <v>0</v>
      </c>
      <c r="Y151" s="89" t="s">
        <v>1311</v>
      </c>
      <c r="Z151" s="88">
        <v>0</v>
      </c>
      <c r="AA151" s="89"/>
      <c r="AB151" s="88">
        <v>0</v>
      </c>
      <c r="AC151" s="89"/>
      <c r="AD151" s="87"/>
      <c r="AE151" s="87"/>
      <c r="AF151" s="87"/>
      <c r="AG151" s="87"/>
      <c r="AH151" s="88">
        <f t="shared" si="21"/>
        <v>0</v>
      </c>
      <c r="AI151" s="88" t="str">
        <f t="shared" si="23"/>
        <v/>
      </c>
      <c r="AJ151" s="88" t="str">
        <f t="shared" si="24"/>
        <v/>
      </c>
      <c r="AK151" s="88">
        <f t="shared" si="19"/>
        <v>0</v>
      </c>
      <c r="AL151" s="88">
        <f t="shared" si="20"/>
        <v>0</v>
      </c>
    </row>
    <row r="152" spans="1:38" ht="15" customHeight="1" x14ac:dyDescent="0.25">
      <c r="A152" s="86">
        <v>19</v>
      </c>
      <c r="B152" t="s">
        <v>1257</v>
      </c>
      <c r="C152" s="86" t="s">
        <v>1308</v>
      </c>
      <c r="D152" t="s">
        <v>1090</v>
      </c>
      <c r="E152" s="86" t="s">
        <v>1278</v>
      </c>
      <c r="F152" s="86" t="s">
        <v>1278</v>
      </c>
      <c r="G152" s="86" t="s">
        <v>1279</v>
      </c>
      <c r="H152" s="86" t="s">
        <v>1280</v>
      </c>
      <c r="I152" t="s">
        <v>1312</v>
      </c>
      <c r="J152" s="71">
        <v>44013</v>
      </c>
      <c r="K152" s="87">
        <v>44196</v>
      </c>
      <c r="L152" s="86" t="s">
        <v>1096</v>
      </c>
      <c r="M152" t="s">
        <v>1260</v>
      </c>
      <c r="N152" s="86" t="s">
        <v>475</v>
      </c>
      <c r="O152" s="86" t="s">
        <v>1308</v>
      </c>
      <c r="P152" s="86" t="s">
        <v>1099</v>
      </c>
      <c r="Q152" s="88">
        <f t="shared" si="22"/>
        <v>1</v>
      </c>
      <c r="R152" s="88">
        <v>0</v>
      </c>
      <c r="S152" s="88">
        <v>0</v>
      </c>
      <c r="T152" s="88">
        <v>1</v>
      </c>
      <c r="U152" s="88">
        <v>0</v>
      </c>
      <c r="V152" s="88">
        <v>0</v>
      </c>
      <c r="W152" s="89" t="s">
        <v>1313</v>
      </c>
      <c r="X152" s="88">
        <v>0</v>
      </c>
      <c r="Y152" s="89" t="s">
        <v>1313</v>
      </c>
      <c r="Z152" s="88">
        <v>0</v>
      </c>
      <c r="AA152" s="89"/>
      <c r="AB152" s="88">
        <v>0</v>
      </c>
      <c r="AC152" s="89"/>
      <c r="AD152" s="87"/>
      <c r="AE152" s="87"/>
      <c r="AF152" s="87"/>
      <c r="AG152" s="87"/>
      <c r="AH152" s="88">
        <f t="shared" si="21"/>
        <v>0</v>
      </c>
      <c r="AI152" s="88" t="str">
        <f t="shared" si="23"/>
        <v/>
      </c>
      <c r="AJ152" s="88" t="str">
        <f t="shared" si="24"/>
        <v/>
      </c>
      <c r="AK152" s="88">
        <f t="shared" si="19"/>
        <v>0</v>
      </c>
      <c r="AL152" s="88" t="str">
        <f t="shared" si="20"/>
        <v/>
      </c>
    </row>
    <row r="153" spans="1:38" ht="15" customHeight="1" x14ac:dyDescent="0.25">
      <c r="A153" s="86">
        <v>1</v>
      </c>
      <c r="B153" s="86" t="s">
        <v>1187</v>
      </c>
      <c r="C153" s="86" t="s">
        <v>289</v>
      </c>
      <c r="D153" s="86" t="s">
        <v>1090</v>
      </c>
      <c r="E153" s="86" t="s">
        <v>1188</v>
      </c>
      <c r="F153" s="86" t="s">
        <v>1189</v>
      </c>
      <c r="G153" s="86" t="s">
        <v>1190</v>
      </c>
      <c r="H153" s="86" t="s">
        <v>1191</v>
      </c>
      <c r="I153" t="s">
        <v>1192</v>
      </c>
      <c r="J153" s="87">
        <v>43891</v>
      </c>
      <c r="K153" s="87">
        <v>44196</v>
      </c>
      <c r="L153" s="86" t="s">
        <v>1193</v>
      </c>
      <c r="M153" t="s">
        <v>1194</v>
      </c>
      <c r="N153" s="86" t="s">
        <v>355</v>
      </c>
      <c r="O153" s="86" t="s">
        <v>1195</v>
      </c>
      <c r="P153" s="86" t="s">
        <v>1099</v>
      </c>
      <c r="Q153" s="89">
        <f>SUM(R153:U153)</f>
        <v>38900</v>
      </c>
      <c r="R153" s="89">
        <v>4600</v>
      </c>
      <c r="S153" s="89">
        <v>13750</v>
      </c>
      <c r="T153" s="89">
        <v>10460</v>
      </c>
      <c r="U153" s="89">
        <v>10090</v>
      </c>
      <c r="V153" s="89">
        <v>876</v>
      </c>
      <c r="W153" s="89" t="s">
        <v>5680</v>
      </c>
      <c r="X153" s="89">
        <v>762</v>
      </c>
      <c r="Y153" s="89" t="s">
        <v>1196</v>
      </c>
      <c r="Z153" s="89">
        <v>0</v>
      </c>
      <c r="AA153" s="89"/>
      <c r="AB153" s="89">
        <v>0</v>
      </c>
      <c r="AC153" s="89"/>
      <c r="AD153" s="87"/>
      <c r="AE153" s="87"/>
      <c r="AF153" s="87"/>
      <c r="AG153" s="87"/>
      <c r="AH153" s="88">
        <f t="shared" si="21"/>
        <v>4.2107969151670949E-2</v>
      </c>
      <c r="AI153" s="88">
        <f>IFERROR(IF(R153=0,"",IF((V153/R153)&gt;1,1,(V153/R153))),"")</f>
        <v>0.19043478260869565</v>
      </c>
      <c r="AJ153" s="88">
        <f>IFERROR(IF(S153=0,"",IF((X153/S153)&gt;1,1,(X153/S153))),"")</f>
        <v>5.5418181818181818E-2</v>
      </c>
      <c r="AK153" s="88">
        <f t="shared" si="19"/>
        <v>0</v>
      </c>
      <c r="AL153" s="88">
        <f t="shared" si="20"/>
        <v>0</v>
      </c>
    </row>
    <row r="154" spans="1:38" ht="15" customHeight="1" x14ac:dyDescent="0.25">
      <c r="A154" s="86">
        <v>2</v>
      </c>
      <c r="B154" s="86" t="s">
        <v>1187</v>
      </c>
      <c r="C154" s="86" t="s">
        <v>289</v>
      </c>
      <c r="D154" s="86" t="s">
        <v>1090</v>
      </c>
      <c r="E154" s="86" t="s">
        <v>1188</v>
      </c>
      <c r="F154" s="86" t="s">
        <v>1189</v>
      </c>
      <c r="G154" s="86" t="s">
        <v>1190</v>
      </c>
      <c r="H154" s="86" t="s">
        <v>1191</v>
      </c>
      <c r="I154" t="s">
        <v>1197</v>
      </c>
      <c r="J154" s="87">
        <v>43891</v>
      </c>
      <c r="K154" s="87">
        <v>44196</v>
      </c>
      <c r="L154" s="86" t="s">
        <v>1193</v>
      </c>
      <c r="M154" t="s">
        <v>1194</v>
      </c>
      <c r="N154" s="86" t="s">
        <v>355</v>
      </c>
      <c r="O154" s="86" t="s">
        <v>1195</v>
      </c>
      <c r="P154" s="86" t="s">
        <v>1099</v>
      </c>
      <c r="Q154" s="89">
        <f t="shared" ref="Q154:Q181" si="25">SUM(R154:U154)</f>
        <v>4000</v>
      </c>
      <c r="R154" s="89">
        <v>680</v>
      </c>
      <c r="S154" s="89">
        <v>1520</v>
      </c>
      <c r="T154" s="89">
        <v>1000</v>
      </c>
      <c r="U154" s="89">
        <v>800</v>
      </c>
      <c r="V154" s="89">
        <v>244</v>
      </c>
      <c r="W154" s="89" t="s">
        <v>5681</v>
      </c>
      <c r="X154" s="89">
        <v>6</v>
      </c>
      <c r="Y154" s="89" t="s">
        <v>1196</v>
      </c>
      <c r="Z154" s="89">
        <v>0</v>
      </c>
      <c r="AA154" s="89"/>
      <c r="AB154" s="89">
        <v>0</v>
      </c>
      <c r="AC154" s="89"/>
      <c r="AD154" s="87"/>
      <c r="AE154" s="87"/>
      <c r="AF154" s="87"/>
      <c r="AG154" s="87"/>
      <c r="AH154" s="88">
        <f t="shared" si="21"/>
        <v>6.25E-2</v>
      </c>
      <c r="AI154" s="88">
        <f t="shared" ref="AI154:AI181" si="26">IFERROR(IF(R154=0,"",IF((V154/R154)&gt;1,1,(V154/R154))),"")</f>
        <v>0.35882352941176471</v>
      </c>
      <c r="AJ154" s="88">
        <f t="shared" ref="AJ154:AJ181" si="27">IFERROR(IF(S154=0,"",IF((X154/S154)&gt;1,1,(X154/S154))),"")</f>
        <v>3.9473684210526317E-3</v>
      </c>
      <c r="AK154" s="88">
        <f t="shared" si="19"/>
        <v>0</v>
      </c>
      <c r="AL154" s="88">
        <f t="shared" si="20"/>
        <v>0</v>
      </c>
    </row>
    <row r="155" spans="1:38" ht="15" customHeight="1" x14ac:dyDescent="0.25">
      <c r="A155" s="86">
        <v>3</v>
      </c>
      <c r="B155" s="86" t="s">
        <v>1187</v>
      </c>
      <c r="C155" s="86" t="s">
        <v>289</v>
      </c>
      <c r="D155" s="86" t="s">
        <v>1090</v>
      </c>
      <c r="E155" s="86" t="s">
        <v>1188</v>
      </c>
      <c r="F155" s="86" t="s">
        <v>1189</v>
      </c>
      <c r="G155" s="86" t="s">
        <v>1190</v>
      </c>
      <c r="H155" s="86" t="s">
        <v>1191</v>
      </c>
      <c r="I155" t="s">
        <v>1198</v>
      </c>
      <c r="J155" s="87">
        <v>43891</v>
      </c>
      <c r="K155" s="87">
        <v>44196</v>
      </c>
      <c r="L155" s="86" t="s">
        <v>1193</v>
      </c>
      <c r="M155" t="s">
        <v>1194</v>
      </c>
      <c r="N155" s="86" t="s">
        <v>355</v>
      </c>
      <c r="O155" s="86" t="s">
        <v>1195</v>
      </c>
      <c r="P155" s="86" t="s">
        <v>1099</v>
      </c>
      <c r="Q155" s="89">
        <f t="shared" si="25"/>
        <v>1800</v>
      </c>
      <c r="R155" s="89">
        <v>270</v>
      </c>
      <c r="S155" s="89">
        <v>405</v>
      </c>
      <c r="T155" s="89">
        <v>605</v>
      </c>
      <c r="U155" s="89">
        <v>520</v>
      </c>
      <c r="V155" s="89">
        <v>92</v>
      </c>
      <c r="W155" s="89" t="s">
        <v>5681</v>
      </c>
      <c r="X155" s="89">
        <v>52</v>
      </c>
      <c r="Y155" s="89" t="s">
        <v>1196</v>
      </c>
      <c r="Z155" s="89">
        <v>0</v>
      </c>
      <c r="AA155" s="89"/>
      <c r="AB155" s="89">
        <v>0</v>
      </c>
      <c r="AC155" s="89"/>
      <c r="AD155" s="87"/>
      <c r="AE155" s="87"/>
      <c r="AF155" s="87"/>
      <c r="AG155" s="87"/>
      <c r="AH155" s="88">
        <f t="shared" si="21"/>
        <v>0.08</v>
      </c>
      <c r="AI155" s="88">
        <f t="shared" si="26"/>
        <v>0.34074074074074073</v>
      </c>
      <c r="AJ155" s="88">
        <f t="shared" si="27"/>
        <v>0.12839506172839507</v>
      </c>
      <c r="AK155" s="88">
        <f t="shared" si="19"/>
        <v>0</v>
      </c>
      <c r="AL155" s="88">
        <f t="shared" si="20"/>
        <v>0</v>
      </c>
    </row>
    <row r="156" spans="1:38" ht="15" customHeight="1" x14ac:dyDescent="0.25">
      <c r="A156" s="86">
        <v>4</v>
      </c>
      <c r="B156" s="86" t="s">
        <v>1187</v>
      </c>
      <c r="C156" s="86" t="s">
        <v>289</v>
      </c>
      <c r="D156" s="86" t="s">
        <v>1090</v>
      </c>
      <c r="E156" s="86" t="s">
        <v>1188</v>
      </c>
      <c r="F156" s="86" t="s">
        <v>1189</v>
      </c>
      <c r="G156" s="86" t="s">
        <v>1190</v>
      </c>
      <c r="H156" s="86" t="s">
        <v>1191</v>
      </c>
      <c r="I156" s="86" t="s">
        <v>1199</v>
      </c>
      <c r="J156" s="87">
        <v>43891</v>
      </c>
      <c r="K156" s="87">
        <v>44196</v>
      </c>
      <c r="L156" s="86" t="s">
        <v>1193</v>
      </c>
      <c r="M156" t="s">
        <v>1194</v>
      </c>
      <c r="N156" s="86" t="s">
        <v>355</v>
      </c>
      <c r="O156" s="86" t="s">
        <v>1195</v>
      </c>
      <c r="P156" s="86" t="s">
        <v>1099</v>
      </c>
      <c r="Q156" s="89">
        <f t="shared" si="25"/>
        <v>1300</v>
      </c>
      <c r="R156" s="89">
        <v>260</v>
      </c>
      <c r="S156" s="89">
        <v>371</v>
      </c>
      <c r="T156" s="89">
        <v>356</v>
      </c>
      <c r="U156" s="89">
        <v>313</v>
      </c>
      <c r="V156" s="89">
        <v>413</v>
      </c>
      <c r="W156" s="89" t="s">
        <v>5681</v>
      </c>
      <c r="X156" s="89">
        <v>124</v>
      </c>
      <c r="Y156" s="89" t="s">
        <v>1196</v>
      </c>
      <c r="Z156" s="89">
        <v>0</v>
      </c>
      <c r="AA156" s="89"/>
      <c r="AB156" s="89">
        <v>0</v>
      </c>
      <c r="AC156" s="89"/>
      <c r="AD156" s="87"/>
      <c r="AE156" s="87"/>
      <c r="AF156" s="87"/>
      <c r="AG156" s="87"/>
      <c r="AH156" s="88">
        <f t="shared" si="21"/>
        <v>0.41307692307692306</v>
      </c>
      <c r="AI156" s="88">
        <f t="shared" si="26"/>
        <v>1</v>
      </c>
      <c r="AJ156" s="88">
        <f t="shared" si="27"/>
        <v>0.33423180592991913</v>
      </c>
      <c r="AK156" s="88">
        <f t="shared" si="19"/>
        <v>0</v>
      </c>
      <c r="AL156" s="88">
        <f t="shared" si="20"/>
        <v>0</v>
      </c>
    </row>
    <row r="157" spans="1:38" ht="15" customHeight="1" x14ac:dyDescent="0.25">
      <c r="A157" s="86">
        <v>5</v>
      </c>
      <c r="B157" s="86" t="s">
        <v>1187</v>
      </c>
      <c r="C157" s="86" t="s">
        <v>289</v>
      </c>
      <c r="D157" s="86" t="s">
        <v>1090</v>
      </c>
      <c r="E157" s="86" t="s">
        <v>1188</v>
      </c>
      <c r="F157" s="86" t="s">
        <v>1189</v>
      </c>
      <c r="G157" s="86" t="s">
        <v>1190</v>
      </c>
      <c r="H157" s="86" t="s">
        <v>1191</v>
      </c>
      <c r="I157" t="s">
        <v>1200</v>
      </c>
      <c r="J157" s="87">
        <v>43891</v>
      </c>
      <c r="K157" s="87">
        <v>44104</v>
      </c>
      <c r="L157" s="86" t="s">
        <v>1193</v>
      </c>
      <c r="M157" t="s">
        <v>1194</v>
      </c>
      <c r="N157" s="86" t="s">
        <v>355</v>
      </c>
      <c r="O157" s="86" t="s">
        <v>1195</v>
      </c>
      <c r="P157" s="86" t="s">
        <v>1099</v>
      </c>
      <c r="Q157" s="89">
        <f t="shared" si="25"/>
        <v>40000</v>
      </c>
      <c r="R157" s="89">
        <v>4800</v>
      </c>
      <c r="S157" s="89">
        <v>13600</v>
      </c>
      <c r="T157" s="89">
        <v>21600</v>
      </c>
      <c r="U157" s="89">
        <v>0</v>
      </c>
      <c r="V157" s="89">
        <v>940</v>
      </c>
      <c r="W157" s="88" t="s">
        <v>5682</v>
      </c>
      <c r="X157" s="89">
        <v>89</v>
      </c>
      <c r="Y157" s="89" t="s">
        <v>1196</v>
      </c>
      <c r="Z157" s="89">
        <v>0</v>
      </c>
      <c r="AA157" s="89"/>
      <c r="AB157" s="89">
        <v>0</v>
      </c>
      <c r="AC157" s="89"/>
      <c r="AD157" s="87"/>
      <c r="AE157" s="87"/>
      <c r="AF157" s="87"/>
      <c r="AG157" s="87"/>
      <c r="AH157" s="88">
        <f t="shared" si="21"/>
        <v>2.5725000000000001E-2</v>
      </c>
      <c r="AI157" s="88">
        <f t="shared" si="26"/>
        <v>0.19583333333333333</v>
      </c>
      <c r="AJ157" s="88">
        <f t="shared" si="27"/>
        <v>6.5441176470588235E-3</v>
      </c>
      <c r="AK157" s="88">
        <f t="shared" si="19"/>
        <v>0</v>
      </c>
      <c r="AL157" s="88" t="str">
        <f t="shared" si="20"/>
        <v/>
      </c>
    </row>
    <row r="158" spans="1:38" ht="15" customHeight="1" x14ac:dyDescent="0.25">
      <c r="A158" s="86">
        <v>6</v>
      </c>
      <c r="B158" s="86" t="s">
        <v>1187</v>
      </c>
      <c r="C158" s="86" t="s">
        <v>289</v>
      </c>
      <c r="D158" s="86" t="s">
        <v>1090</v>
      </c>
      <c r="E158" s="86" t="s">
        <v>1188</v>
      </c>
      <c r="F158" s="86" t="s">
        <v>1189</v>
      </c>
      <c r="G158" s="86" t="s">
        <v>1190</v>
      </c>
      <c r="H158" s="86" t="s">
        <v>1191</v>
      </c>
      <c r="I158" t="s">
        <v>1201</v>
      </c>
      <c r="J158" s="87">
        <v>43891</v>
      </c>
      <c r="K158" s="87">
        <v>44104</v>
      </c>
      <c r="L158" s="86" t="s">
        <v>1193</v>
      </c>
      <c r="M158" t="s">
        <v>1194</v>
      </c>
      <c r="N158" s="86" t="s">
        <v>355</v>
      </c>
      <c r="O158" s="86" t="s">
        <v>1195</v>
      </c>
      <c r="P158" s="86" t="s">
        <v>1099</v>
      </c>
      <c r="Q158" s="89">
        <f t="shared" si="25"/>
        <v>8000</v>
      </c>
      <c r="R158" s="89">
        <v>1300</v>
      </c>
      <c r="S158" s="89">
        <v>2660</v>
      </c>
      <c r="T158" s="89">
        <v>4040</v>
      </c>
      <c r="U158" s="89">
        <v>0</v>
      </c>
      <c r="V158" s="89">
        <v>165</v>
      </c>
      <c r="W158" s="88" t="s">
        <v>5683</v>
      </c>
      <c r="X158" s="89">
        <v>221</v>
      </c>
      <c r="Y158" s="89" t="s">
        <v>1196</v>
      </c>
      <c r="Z158" s="89">
        <v>0</v>
      </c>
      <c r="AA158" s="89"/>
      <c r="AB158" s="89">
        <v>0</v>
      </c>
      <c r="AC158" s="89"/>
      <c r="AD158" s="87"/>
      <c r="AE158" s="87"/>
      <c r="AF158" s="87"/>
      <c r="AG158" s="87"/>
      <c r="AH158" s="88">
        <f t="shared" si="21"/>
        <v>4.8250000000000001E-2</v>
      </c>
      <c r="AI158" s="88">
        <f t="shared" si="26"/>
        <v>0.12692307692307692</v>
      </c>
      <c r="AJ158" s="88">
        <f t="shared" si="27"/>
        <v>8.30827067669173E-2</v>
      </c>
      <c r="AK158" s="88">
        <f t="shared" si="19"/>
        <v>0</v>
      </c>
      <c r="AL158" s="88" t="str">
        <f t="shared" si="20"/>
        <v/>
      </c>
    </row>
    <row r="159" spans="1:38" ht="15" customHeight="1" x14ac:dyDescent="0.25">
      <c r="A159" s="86">
        <v>7</v>
      </c>
      <c r="B159" s="86" t="s">
        <v>1187</v>
      </c>
      <c r="C159" s="86" t="s">
        <v>289</v>
      </c>
      <c r="D159" s="86" t="s">
        <v>1090</v>
      </c>
      <c r="E159" s="86" t="s">
        <v>1188</v>
      </c>
      <c r="F159" s="86" t="s">
        <v>1189</v>
      </c>
      <c r="G159" s="86" t="s">
        <v>1190</v>
      </c>
      <c r="H159" s="86" t="s">
        <v>1191</v>
      </c>
      <c r="I159" t="s">
        <v>1202</v>
      </c>
      <c r="J159" s="87">
        <v>43891</v>
      </c>
      <c r="K159" s="87">
        <v>44104</v>
      </c>
      <c r="L159" s="86" t="s">
        <v>1193</v>
      </c>
      <c r="M159" t="s">
        <v>1194</v>
      </c>
      <c r="N159" s="86" t="s">
        <v>355</v>
      </c>
      <c r="O159" s="86" t="s">
        <v>1195</v>
      </c>
      <c r="P159" s="86" t="s">
        <v>1099</v>
      </c>
      <c r="Q159" s="89">
        <f t="shared" si="25"/>
        <v>4000</v>
      </c>
      <c r="R159" s="89">
        <v>530</v>
      </c>
      <c r="S159" s="89">
        <v>1340</v>
      </c>
      <c r="T159" s="89">
        <v>2130</v>
      </c>
      <c r="U159" s="89">
        <v>0</v>
      </c>
      <c r="V159" s="89">
        <v>45</v>
      </c>
      <c r="W159" s="89" t="s">
        <v>5684</v>
      </c>
      <c r="X159" s="89">
        <v>20</v>
      </c>
      <c r="Y159" s="89" t="s">
        <v>1196</v>
      </c>
      <c r="Z159" s="89">
        <v>0</v>
      </c>
      <c r="AA159" s="89"/>
      <c r="AB159" s="89">
        <v>0</v>
      </c>
      <c r="AC159" s="89"/>
      <c r="AD159" s="87"/>
      <c r="AE159" s="87"/>
      <c r="AF159" s="87"/>
      <c r="AG159" s="87"/>
      <c r="AH159" s="88">
        <f t="shared" si="21"/>
        <v>1.6250000000000001E-2</v>
      </c>
      <c r="AI159" s="88">
        <f t="shared" si="26"/>
        <v>8.4905660377358486E-2</v>
      </c>
      <c r="AJ159" s="88">
        <f t="shared" si="27"/>
        <v>1.4925373134328358E-2</v>
      </c>
      <c r="AK159" s="88">
        <f t="shared" si="19"/>
        <v>0</v>
      </c>
      <c r="AL159" s="88" t="str">
        <f t="shared" si="20"/>
        <v/>
      </c>
    </row>
    <row r="160" spans="1:38" ht="15" customHeight="1" x14ac:dyDescent="0.25">
      <c r="A160" s="86">
        <v>8</v>
      </c>
      <c r="B160" s="86" t="s">
        <v>1187</v>
      </c>
      <c r="C160" s="86" t="s">
        <v>289</v>
      </c>
      <c r="D160" s="86" t="s">
        <v>1090</v>
      </c>
      <c r="E160" s="86" t="s">
        <v>1188</v>
      </c>
      <c r="F160" s="86" t="s">
        <v>1189</v>
      </c>
      <c r="G160" s="86" t="s">
        <v>1190</v>
      </c>
      <c r="H160" s="86" t="s">
        <v>1191</v>
      </c>
      <c r="I160" t="s">
        <v>1203</v>
      </c>
      <c r="J160" s="87">
        <v>43891</v>
      </c>
      <c r="K160" s="87">
        <v>44196</v>
      </c>
      <c r="L160" s="86" t="s">
        <v>1193</v>
      </c>
      <c r="M160" t="s">
        <v>1194</v>
      </c>
      <c r="N160" s="86" t="s">
        <v>355</v>
      </c>
      <c r="O160" s="86" t="s">
        <v>1195</v>
      </c>
      <c r="P160" s="86" t="s">
        <v>1099</v>
      </c>
      <c r="Q160" s="89">
        <f t="shared" si="25"/>
        <v>2000</v>
      </c>
      <c r="R160" s="89">
        <v>80</v>
      </c>
      <c r="S160" s="89">
        <v>1430</v>
      </c>
      <c r="T160" s="89">
        <v>250</v>
      </c>
      <c r="U160" s="89">
        <v>240</v>
      </c>
      <c r="V160" s="89">
        <v>0</v>
      </c>
      <c r="W160" s="89" t="s">
        <v>5682</v>
      </c>
      <c r="X160" s="89">
        <v>12</v>
      </c>
      <c r="Y160" s="89" t="s">
        <v>1196</v>
      </c>
      <c r="Z160" s="89">
        <v>0</v>
      </c>
      <c r="AA160" s="89"/>
      <c r="AB160" s="89">
        <v>0</v>
      </c>
      <c r="AC160" s="89"/>
      <c r="AD160" s="87"/>
      <c r="AE160" s="87"/>
      <c r="AF160" s="87"/>
      <c r="AG160" s="87"/>
      <c r="AH160" s="88">
        <f t="shared" si="21"/>
        <v>6.0000000000000001E-3</v>
      </c>
      <c r="AI160" s="88">
        <f t="shared" si="26"/>
        <v>0</v>
      </c>
      <c r="AJ160" s="88">
        <f t="shared" si="27"/>
        <v>8.3916083916083916E-3</v>
      </c>
      <c r="AK160" s="88">
        <f t="shared" si="19"/>
        <v>0</v>
      </c>
      <c r="AL160" s="88">
        <f t="shared" si="20"/>
        <v>0</v>
      </c>
    </row>
    <row r="161" spans="1:38" ht="15" customHeight="1" x14ac:dyDescent="0.25">
      <c r="A161" s="86">
        <v>9</v>
      </c>
      <c r="B161" s="86" t="s">
        <v>1187</v>
      </c>
      <c r="C161" s="86" t="s">
        <v>1204</v>
      </c>
      <c r="D161" s="86" t="s">
        <v>1090</v>
      </c>
      <c r="E161" s="86" t="s">
        <v>1188</v>
      </c>
      <c r="F161" s="86" t="s">
        <v>1205</v>
      </c>
      <c r="G161" s="86" t="s">
        <v>1190</v>
      </c>
      <c r="H161" s="86" t="s">
        <v>1206</v>
      </c>
      <c r="I161" t="s">
        <v>1207</v>
      </c>
      <c r="J161" s="87">
        <v>43862</v>
      </c>
      <c r="K161" s="87">
        <v>44196</v>
      </c>
      <c r="L161" s="86" t="s">
        <v>1096</v>
      </c>
      <c r="M161" s="86" t="s">
        <v>1208</v>
      </c>
      <c r="N161" s="86" t="s">
        <v>475</v>
      </c>
      <c r="O161" s="86" t="s">
        <v>1209</v>
      </c>
      <c r="P161" s="86" t="s">
        <v>1099</v>
      </c>
      <c r="Q161" s="88">
        <f t="shared" si="25"/>
        <v>1</v>
      </c>
      <c r="R161" s="88">
        <v>0.15</v>
      </c>
      <c r="S161" s="88">
        <v>0.3</v>
      </c>
      <c r="T161" s="88">
        <v>0.3</v>
      </c>
      <c r="U161" s="88">
        <v>0.25</v>
      </c>
      <c r="V161" s="88">
        <v>0.15</v>
      </c>
      <c r="W161" s="73" t="s">
        <v>5685</v>
      </c>
      <c r="X161" s="88">
        <v>0.2984</v>
      </c>
      <c r="Y161" s="88" t="s">
        <v>1210</v>
      </c>
      <c r="Z161" s="88">
        <v>0</v>
      </c>
      <c r="AA161" s="88"/>
      <c r="AB161" s="88">
        <v>0</v>
      </c>
      <c r="AC161" s="88"/>
      <c r="AD161" s="88"/>
      <c r="AE161" s="88"/>
      <c r="AF161" s="88"/>
      <c r="AG161" s="88"/>
      <c r="AH161" s="88">
        <f t="shared" si="21"/>
        <v>0.44840000000000002</v>
      </c>
      <c r="AI161" s="88">
        <f t="shared" si="26"/>
        <v>1</v>
      </c>
      <c r="AJ161" s="88">
        <f t="shared" si="27"/>
        <v>0.9946666666666667</v>
      </c>
      <c r="AK161" s="88">
        <f t="shared" si="19"/>
        <v>0</v>
      </c>
      <c r="AL161" s="88">
        <f t="shared" si="20"/>
        <v>0</v>
      </c>
    </row>
    <row r="162" spans="1:38" ht="15" customHeight="1" x14ac:dyDescent="0.25">
      <c r="A162" s="86">
        <v>10</v>
      </c>
      <c r="B162" s="86" t="s">
        <v>1187</v>
      </c>
      <c r="C162" s="86" t="s">
        <v>1204</v>
      </c>
      <c r="D162" s="86" t="s">
        <v>1090</v>
      </c>
      <c r="E162" s="86" t="s">
        <v>1188</v>
      </c>
      <c r="F162" s="86" t="s">
        <v>1205</v>
      </c>
      <c r="G162" s="86" t="s">
        <v>1190</v>
      </c>
      <c r="H162" s="86" t="s">
        <v>1206</v>
      </c>
      <c r="I162" t="s">
        <v>1211</v>
      </c>
      <c r="J162" s="87">
        <v>43862</v>
      </c>
      <c r="K162" s="87">
        <v>44196</v>
      </c>
      <c r="L162" s="86" t="s">
        <v>1096</v>
      </c>
      <c r="M162" s="86" t="s">
        <v>1208</v>
      </c>
      <c r="N162" s="86" t="s">
        <v>475</v>
      </c>
      <c r="O162" s="86" t="s">
        <v>1209</v>
      </c>
      <c r="P162" s="86" t="s">
        <v>1099</v>
      </c>
      <c r="Q162" s="88">
        <f t="shared" si="25"/>
        <v>1</v>
      </c>
      <c r="R162" s="88">
        <v>0.15</v>
      </c>
      <c r="S162" s="88">
        <v>0.3</v>
      </c>
      <c r="T162" s="88">
        <v>0.3</v>
      </c>
      <c r="U162" s="88">
        <v>0.25</v>
      </c>
      <c r="V162" s="88">
        <v>0.15</v>
      </c>
      <c r="W162" s="73" t="s">
        <v>5686</v>
      </c>
      <c r="X162" s="88">
        <v>0.3</v>
      </c>
      <c r="Y162" s="88" t="s">
        <v>1212</v>
      </c>
      <c r="Z162" s="88">
        <v>0</v>
      </c>
      <c r="AA162" s="88"/>
      <c r="AB162" s="88">
        <v>0</v>
      </c>
      <c r="AC162" s="88"/>
      <c r="AD162" s="88"/>
      <c r="AE162" s="88"/>
      <c r="AF162" s="88"/>
      <c r="AG162" s="88"/>
      <c r="AH162" s="88">
        <f t="shared" si="21"/>
        <v>0.44999999999999996</v>
      </c>
      <c r="AI162" s="88">
        <f t="shared" si="26"/>
        <v>1</v>
      </c>
      <c r="AJ162" s="88">
        <f t="shared" si="27"/>
        <v>1</v>
      </c>
      <c r="AK162" s="88">
        <f t="shared" si="19"/>
        <v>0</v>
      </c>
      <c r="AL162" s="88">
        <f t="shared" si="20"/>
        <v>0</v>
      </c>
    </row>
    <row r="163" spans="1:38" ht="15" customHeight="1" x14ac:dyDescent="0.25">
      <c r="A163" s="86">
        <v>11</v>
      </c>
      <c r="B163" s="86" t="s">
        <v>1187</v>
      </c>
      <c r="C163" s="86" t="s">
        <v>1204</v>
      </c>
      <c r="D163" s="86" t="s">
        <v>1090</v>
      </c>
      <c r="E163" s="86" t="s">
        <v>1188</v>
      </c>
      <c r="F163" s="86" t="s">
        <v>1205</v>
      </c>
      <c r="G163" s="86" t="s">
        <v>1190</v>
      </c>
      <c r="H163" s="86" t="s">
        <v>1206</v>
      </c>
      <c r="I163" t="s">
        <v>1213</v>
      </c>
      <c r="J163" s="87">
        <v>43862</v>
      </c>
      <c r="K163" s="87">
        <v>44196</v>
      </c>
      <c r="L163" s="86" t="s">
        <v>1096</v>
      </c>
      <c r="M163" t="s">
        <v>1214</v>
      </c>
      <c r="N163" s="86" t="s">
        <v>475</v>
      </c>
      <c r="O163" s="86" t="s">
        <v>1209</v>
      </c>
      <c r="P163" s="86" t="s">
        <v>1099</v>
      </c>
      <c r="Q163" s="88">
        <f t="shared" si="25"/>
        <v>1</v>
      </c>
      <c r="R163" s="88">
        <v>0.15</v>
      </c>
      <c r="S163" s="88">
        <v>0.3</v>
      </c>
      <c r="T163" s="88">
        <v>0.3</v>
      </c>
      <c r="U163" s="88">
        <v>0.25</v>
      </c>
      <c r="V163" s="88">
        <v>3.8399999999999997E-2</v>
      </c>
      <c r="W163" s="73" t="s">
        <v>5687</v>
      </c>
      <c r="X163" s="88">
        <v>0.63619999999999999</v>
      </c>
      <c r="Y163" s="88" t="s">
        <v>1215</v>
      </c>
      <c r="Z163" s="88">
        <v>0</v>
      </c>
      <c r="AA163" s="88"/>
      <c r="AB163" s="88">
        <v>0</v>
      </c>
      <c r="AC163" s="88"/>
      <c r="AD163" s="88"/>
      <c r="AE163" s="88"/>
      <c r="AF163" s="88"/>
      <c r="AG163" s="88"/>
      <c r="AH163" s="88">
        <f t="shared" si="21"/>
        <v>0.67459999999999998</v>
      </c>
      <c r="AI163" s="88">
        <f t="shared" si="26"/>
        <v>0.25600000000000001</v>
      </c>
      <c r="AJ163" s="88">
        <f t="shared" si="27"/>
        <v>1</v>
      </c>
      <c r="AK163" s="88">
        <f t="shared" si="19"/>
        <v>0</v>
      </c>
      <c r="AL163" s="88">
        <f t="shared" si="20"/>
        <v>0</v>
      </c>
    </row>
    <row r="164" spans="1:38" ht="15" customHeight="1" x14ac:dyDescent="0.25">
      <c r="A164" s="86">
        <v>12</v>
      </c>
      <c r="B164" s="86" t="s">
        <v>1187</v>
      </c>
      <c r="C164" s="86" t="s">
        <v>1204</v>
      </c>
      <c r="D164" s="86" t="s">
        <v>1090</v>
      </c>
      <c r="E164" s="86" t="s">
        <v>1188</v>
      </c>
      <c r="F164" s="86" t="s">
        <v>1205</v>
      </c>
      <c r="G164" s="86" t="s">
        <v>1190</v>
      </c>
      <c r="H164" s="86" t="s">
        <v>1206</v>
      </c>
      <c r="I164" t="s">
        <v>1216</v>
      </c>
      <c r="J164" s="87">
        <v>43862</v>
      </c>
      <c r="K164" s="87">
        <v>44196</v>
      </c>
      <c r="L164" s="86" t="s">
        <v>1096</v>
      </c>
      <c r="M164" t="s">
        <v>1214</v>
      </c>
      <c r="N164" s="86" t="s">
        <v>475</v>
      </c>
      <c r="O164" s="86" t="s">
        <v>1209</v>
      </c>
      <c r="P164" s="86" t="s">
        <v>1099</v>
      </c>
      <c r="Q164" s="88">
        <f t="shared" si="25"/>
        <v>1</v>
      </c>
      <c r="R164" s="88">
        <v>0.15</v>
      </c>
      <c r="S164" s="88">
        <v>0.3</v>
      </c>
      <c r="T164" s="88">
        <v>0.3</v>
      </c>
      <c r="U164" s="88">
        <v>0.25</v>
      </c>
      <c r="V164" s="88">
        <v>8.5699999999999998E-2</v>
      </c>
      <c r="W164" s="73" t="s">
        <v>5688</v>
      </c>
      <c r="X164" s="88">
        <v>0</v>
      </c>
      <c r="Y164" s="88" t="s">
        <v>1217</v>
      </c>
      <c r="Z164" s="88">
        <v>0</v>
      </c>
      <c r="AA164" s="88"/>
      <c r="AB164" s="88">
        <v>0</v>
      </c>
      <c r="AC164" s="88"/>
      <c r="AD164" s="88"/>
      <c r="AE164" s="88"/>
      <c r="AF164" s="88"/>
      <c r="AG164" s="88"/>
      <c r="AH164" s="88">
        <f t="shared" si="21"/>
        <v>8.5699999999999998E-2</v>
      </c>
      <c r="AI164" s="88">
        <f t="shared" si="26"/>
        <v>0.57133333333333336</v>
      </c>
      <c r="AJ164" s="88">
        <f t="shared" si="27"/>
        <v>0</v>
      </c>
      <c r="AK164" s="88">
        <f t="shared" si="19"/>
        <v>0</v>
      </c>
      <c r="AL164" s="88">
        <f t="shared" si="20"/>
        <v>0</v>
      </c>
    </row>
    <row r="165" spans="1:38" ht="15" customHeight="1" x14ac:dyDescent="0.25">
      <c r="A165" s="86">
        <v>13</v>
      </c>
      <c r="B165" s="86" t="s">
        <v>1187</v>
      </c>
      <c r="C165" s="86" t="s">
        <v>1204</v>
      </c>
      <c r="D165" s="86" t="s">
        <v>1090</v>
      </c>
      <c r="E165" s="86" t="s">
        <v>1188</v>
      </c>
      <c r="F165" s="86" t="s">
        <v>1205</v>
      </c>
      <c r="G165" s="86" t="s">
        <v>1190</v>
      </c>
      <c r="H165" s="86" t="s">
        <v>1206</v>
      </c>
      <c r="I165" t="s">
        <v>1218</v>
      </c>
      <c r="J165" s="87">
        <v>43862</v>
      </c>
      <c r="K165" s="87">
        <v>44196</v>
      </c>
      <c r="L165" s="86" t="s">
        <v>1096</v>
      </c>
      <c r="M165" t="s">
        <v>1214</v>
      </c>
      <c r="N165" s="86" t="s">
        <v>475</v>
      </c>
      <c r="O165" s="86" t="s">
        <v>1209</v>
      </c>
      <c r="P165" s="86" t="s">
        <v>1099</v>
      </c>
      <c r="Q165" s="88">
        <f t="shared" si="25"/>
        <v>1</v>
      </c>
      <c r="R165" s="88">
        <v>0.15</v>
      </c>
      <c r="S165" s="88">
        <v>0.3</v>
      </c>
      <c r="T165" s="88">
        <v>0.3</v>
      </c>
      <c r="U165" s="88">
        <v>0.25</v>
      </c>
      <c r="V165" s="88">
        <v>0.1081</v>
      </c>
      <c r="W165" s="73" t="s">
        <v>5689</v>
      </c>
      <c r="X165" s="88">
        <v>0.14050000000000001</v>
      </c>
      <c r="Y165" s="88" t="s">
        <v>1219</v>
      </c>
      <c r="Z165" s="88">
        <v>0</v>
      </c>
      <c r="AA165" s="88"/>
      <c r="AB165" s="88">
        <v>0</v>
      </c>
      <c r="AC165" s="88"/>
      <c r="AD165" s="88"/>
      <c r="AE165" s="88"/>
      <c r="AF165" s="88"/>
      <c r="AG165" s="88"/>
      <c r="AH165" s="88">
        <f t="shared" si="21"/>
        <v>0.24860000000000002</v>
      </c>
      <c r="AI165" s="88">
        <f t="shared" si="26"/>
        <v>0.72066666666666668</v>
      </c>
      <c r="AJ165" s="88">
        <f t="shared" si="27"/>
        <v>0.46833333333333338</v>
      </c>
      <c r="AK165" s="88">
        <f t="shared" si="19"/>
        <v>0</v>
      </c>
      <c r="AL165" s="88">
        <f t="shared" si="20"/>
        <v>0</v>
      </c>
    </row>
    <row r="166" spans="1:38" ht="15" customHeight="1" x14ac:dyDescent="0.25">
      <c r="A166" s="86">
        <v>14</v>
      </c>
      <c r="B166" s="86" t="s">
        <v>1187</v>
      </c>
      <c r="C166" t="s">
        <v>1220</v>
      </c>
      <c r="D166" t="s">
        <v>1090</v>
      </c>
      <c r="E166" t="s">
        <v>1188</v>
      </c>
      <c r="F166" t="s">
        <v>1221</v>
      </c>
      <c r="G166" t="s">
        <v>1190</v>
      </c>
      <c r="H166" t="s">
        <v>1206</v>
      </c>
      <c r="I166" t="s">
        <v>1222</v>
      </c>
      <c r="J166" s="87">
        <v>43862</v>
      </c>
      <c r="K166" s="87">
        <v>44196</v>
      </c>
      <c r="L166" s="86" t="s">
        <v>1096</v>
      </c>
      <c r="M166" t="s">
        <v>1214</v>
      </c>
      <c r="N166" s="86" t="s">
        <v>475</v>
      </c>
      <c r="O166" t="s">
        <v>1223</v>
      </c>
      <c r="P166" t="s">
        <v>1099</v>
      </c>
      <c r="Q166" s="88">
        <f t="shared" si="25"/>
        <v>1</v>
      </c>
      <c r="R166" s="88">
        <v>0.1</v>
      </c>
      <c r="S166" s="88">
        <v>0.4</v>
      </c>
      <c r="T166" s="88">
        <v>0.3</v>
      </c>
      <c r="U166" s="88">
        <v>0.2</v>
      </c>
      <c r="V166" s="88">
        <v>0.125</v>
      </c>
      <c r="W166" s="73" t="s">
        <v>5690</v>
      </c>
      <c r="X166" s="88">
        <v>0.41389999999999999</v>
      </c>
      <c r="Y166" s="88" t="s">
        <v>1224</v>
      </c>
      <c r="Z166" s="88">
        <v>0</v>
      </c>
      <c r="AA166" s="88"/>
      <c r="AB166" s="88">
        <v>0</v>
      </c>
      <c r="AC166" s="88"/>
      <c r="AD166" s="88"/>
      <c r="AE166" s="88"/>
      <c r="AF166" s="88"/>
      <c r="AG166" s="88"/>
      <c r="AH166" s="88">
        <f t="shared" si="21"/>
        <v>0.53889999999999993</v>
      </c>
      <c r="AI166" s="88">
        <f t="shared" si="26"/>
        <v>1</v>
      </c>
      <c r="AJ166" s="88">
        <f t="shared" si="27"/>
        <v>1</v>
      </c>
      <c r="AK166" s="88">
        <f t="shared" si="19"/>
        <v>0</v>
      </c>
      <c r="AL166" s="88">
        <f t="shared" si="20"/>
        <v>0</v>
      </c>
    </row>
    <row r="167" spans="1:38" ht="15" customHeight="1" x14ac:dyDescent="0.25">
      <c r="A167" s="86">
        <v>15</v>
      </c>
      <c r="B167" s="86" t="s">
        <v>1187</v>
      </c>
      <c r="C167" t="s">
        <v>1220</v>
      </c>
      <c r="D167" t="s">
        <v>1090</v>
      </c>
      <c r="E167" t="s">
        <v>1188</v>
      </c>
      <c r="F167" t="s">
        <v>1221</v>
      </c>
      <c r="G167" t="s">
        <v>1190</v>
      </c>
      <c r="H167" t="s">
        <v>1206</v>
      </c>
      <c r="I167" t="s">
        <v>1225</v>
      </c>
      <c r="J167" s="87">
        <v>43862</v>
      </c>
      <c r="K167" s="87">
        <v>44196</v>
      </c>
      <c r="L167" s="86" t="s">
        <v>1096</v>
      </c>
      <c r="M167" t="s">
        <v>1208</v>
      </c>
      <c r="N167" s="86" t="s">
        <v>475</v>
      </c>
      <c r="O167" t="s">
        <v>1223</v>
      </c>
      <c r="P167" t="s">
        <v>1099</v>
      </c>
      <c r="Q167" s="88">
        <f t="shared" si="25"/>
        <v>1</v>
      </c>
      <c r="R167" s="88">
        <v>0.1</v>
      </c>
      <c r="S167" s="88">
        <v>0.4</v>
      </c>
      <c r="T167" s="88">
        <v>0.3</v>
      </c>
      <c r="U167" s="88">
        <v>0.2</v>
      </c>
      <c r="V167" s="88">
        <v>4.6199999999999998E-2</v>
      </c>
      <c r="W167" s="73" t="s">
        <v>5691</v>
      </c>
      <c r="X167" s="88">
        <v>0.32490000000000002</v>
      </c>
      <c r="Y167" s="88" t="s">
        <v>1226</v>
      </c>
      <c r="Z167" s="88">
        <v>0</v>
      </c>
      <c r="AA167" s="88"/>
      <c r="AB167" s="88">
        <v>0</v>
      </c>
      <c r="AC167" s="88"/>
      <c r="AD167" s="88"/>
      <c r="AE167" s="88"/>
      <c r="AF167" s="88"/>
      <c r="AG167" s="88"/>
      <c r="AH167" s="88">
        <f t="shared" si="21"/>
        <v>0.37110000000000004</v>
      </c>
      <c r="AI167" s="88">
        <f t="shared" si="26"/>
        <v>0.46199999999999997</v>
      </c>
      <c r="AJ167" s="88">
        <f t="shared" si="27"/>
        <v>0.81225000000000003</v>
      </c>
      <c r="AK167" s="88">
        <f t="shared" si="19"/>
        <v>0</v>
      </c>
      <c r="AL167" s="88">
        <f t="shared" si="20"/>
        <v>0</v>
      </c>
    </row>
    <row r="168" spans="1:38" ht="15" customHeight="1" x14ac:dyDescent="0.25">
      <c r="A168" s="86">
        <v>16</v>
      </c>
      <c r="B168" s="86" t="s">
        <v>1187</v>
      </c>
      <c r="C168" t="s">
        <v>1220</v>
      </c>
      <c r="D168" t="s">
        <v>1090</v>
      </c>
      <c r="E168" t="s">
        <v>1188</v>
      </c>
      <c r="F168" t="s">
        <v>1221</v>
      </c>
      <c r="G168" t="s">
        <v>1190</v>
      </c>
      <c r="H168" t="s">
        <v>1206</v>
      </c>
      <c r="I168" t="s">
        <v>1227</v>
      </c>
      <c r="J168" s="87">
        <v>43862</v>
      </c>
      <c r="K168" s="87">
        <v>44196</v>
      </c>
      <c r="L168" s="86" t="s">
        <v>1096</v>
      </c>
      <c r="M168" t="s">
        <v>1214</v>
      </c>
      <c r="N168" s="86" t="s">
        <v>475</v>
      </c>
      <c r="O168" t="s">
        <v>1223</v>
      </c>
      <c r="P168" t="s">
        <v>1099</v>
      </c>
      <c r="Q168" s="88">
        <f t="shared" si="25"/>
        <v>1</v>
      </c>
      <c r="R168" s="88">
        <v>0.1</v>
      </c>
      <c r="S168" s="88">
        <v>0.36</v>
      </c>
      <c r="T168" s="88">
        <v>0.3</v>
      </c>
      <c r="U168" s="88">
        <v>0.24</v>
      </c>
      <c r="V168" s="88">
        <v>2.6200000000000001E-2</v>
      </c>
      <c r="W168" s="73" t="s">
        <v>5692</v>
      </c>
      <c r="X168" s="88">
        <v>0.1192</v>
      </c>
      <c r="Y168" s="88" t="s">
        <v>1228</v>
      </c>
      <c r="Z168" s="88">
        <v>0</v>
      </c>
      <c r="AA168" s="88"/>
      <c r="AB168" s="88">
        <v>0</v>
      </c>
      <c r="AC168" s="88"/>
      <c r="AD168" s="88"/>
      <c r="AE168" s="88"/>
      <c r="AF168" s="88"/>
      <c r="AG168" s="88"/>
      <c r="AH168" s="88">
        <f t="shared" si="21"/>
        <v>0.1454</v>
      </c>
      <c r="AI168" s="88">
        <f t="shared" si="26"/>
        <v>0.26200000000000001</v>
      </c>
      <c r="AJ168" s="88">
        <f t="shared" si="27"/>
        <v>0.33111111111111113</v>
      </c>
      <c r="AK168" s="88">
        <f t="shared" si="19"/>
        <v>0</v>
      </c>
      <c r="AL168" s="88">
        <f t="shared" si="20"/>
        <v>0</v>
      </c>
    </row>
    <row r="169" spans="1:38" ht="15" customHeight="1" x14ac:dyDescent="0.25">
      <c r="A169" s="86">
        <v>17</v>
      </c>
      <c r="B169" s="86" t="s">
        <v>1187</v>
      </c>
      <c r="C169" t="s">
        <v>1220</v>
      </c>
      <c r="D169" t="s">
        <v>1090</v>
      </c>
      <c r="E169" t="s">
        <v>1188</v>
      </c>
      <c r="F169" t="s">
        <v>1221</v>
      </c>
      <c r="G169" t="s">
        <v>1190</v>
      </c>
      <c r="H169" t="s">
        <v>1206</v>
      </c>
      <c r="I169" t="s">
        <v>1229</v>
      </c>
      <c r="J169" s="87">
        <v>43862</v>
      </c>
      <c r="K169" s="87">
        <v>44196</v>
      </c>
      <c r="L169" s="86" t="s">
        <v>1096</v>
      </c>
      <c r="M169" t="s">
        <v>1208</v>
      </c>
      <c r="N169" s="86" t="s">
        <v>475</v>
      </c>
      <c r="O169" t="s">
        <v>1223</v>
      </c>
      <c r="P169" t="s">
        <v>1099</v>
      </c>
      <c r="Q169" s="88">
        <f t="shared" si="25"/>
        <v>1</v>
      </c>
      <c r="R169" s="88">
        <v>0.1</v>
      </c>
      <c r="S169" s="88">
        <v>0.36</v>
      </c>
      <c r="T169" s="88">
        <v>0.3</v>
      </c>
      <c r="U169" s="88">
        <v>0.24</v>
      </c>
      <c r="V169" s="88">
        <v>0.13</v>
      </c>
      <c r="W169" s="73" t="s">
        <v>5693</v>
      </c>
      <c r="X169" s="88">
        <v>0</v>
      </c>
      <c r="Y169" s="88" t="s">
        <v>1230</v>
      </c>
      <c r="Z169" s="88">
        <v>0</v>
      </c>
      <c r="AA169" s="88"/>
      <c r="AB169" s="88">
        <v>0</v>
      </c>
      <c r="AC169" s="88"/>
      <c r="AD169" s="88"/>
      <c r="AE169" s="88"/>
      <c r="AF169" s="88"/>
      <c r="AG169" s="88"/>
      <c r="AH169" s="88">
        <f t="shared" si="21"/>
        <v>0.13</v>
      </c>
      <c r="AI169" s="88">
        <f t="shared" si="26"/>
        <v>1</v>
      </c>
      <c r="AJ169" s="88">
        <f t="shared" si="27"/>
        <v>0</v>
      </c>
      <c r="AK169" s="88">
        <f t="shared" si="19"/>
        <v>0</v>
      </c>
      <c r="AL169" s="88">
        <f t="shared" si="20"/>
        <v>0</v>
      </c>
    </row>
    <row r="170" spans="1:38" ht="15" customHeight="1" x14ac:dyDescent="0.25">
      <c r="A170" s="86">
        <v>18</v>
      </c>
      <c r="B170" s="86" t="s">
        <v>1187</v>
      </c>
      <c r="C170" t="s">
        <v>1220</v>
      </c>
      <c r="D170" t="s">
        <v>1090</v>
      </c>
      <c r="E170" t="s">
        <v>1188</v>
      </c>
      <c r="F170" t="s">
        <v>1221</v>
      </c>
      <c r="G170" t="s">
        <v>1190</v>
      </c>
      <c r="H170" t="s">
        <v>1206</v>
      </c>
      <c r="I170" t="s">
        <v>1231</v>
      </c>
      <c r="J170" s="87">
        <v>43862</v>
      </c>
      <c r="K170" s="87">
        <v>44196</v>
      </c>
      <c r="L170" s="86" t="s">
        <v>1096</v>
      </c>
      <c r="M170" t="s">
        <v>1214</v>
      </c>
      <c r="N170" s="86" t="s">
        <v>475</v>
      </c>
      <c r="O170" t="s">
        <v>1223</v>
      </c>
      <c r="P170" t="s">
        <v>1099</v>
      </c>
      <c r="Q170" s="88">
        <f t="shared" si="25"/>
        <v>1</v>
      </c>
      <c r="R170" s="88">
        <v>0.1</v>
      </c>
      <c r="S170" s="88">
        <v>0.3</v>
      </c>
      <c r="T170" s="88">
        <v>0.3</v>
      </c>
      <c r="U170" s="88">
        <v>0.3</v>
      </c>
      <c r="V170" s="88">
        <v>0.1</v>
      </c>
      <c r="W170" s="73" t="s">
        <v>5694</v>
      </c>
      <c r="X170" s="88">
        <v>0.31740000000000002</v>
      </c>
      <c r="Y170" s="88" t="s">
        <v>1232</v>
      </c>
      <c r="Z170" s="88">
        <v>0</v>
      </c>
      <c r="AA170" s="88"/>
      <c r="AB170" s="88">
        <v>0</v>
      </c>
      <c r="AC170" s="88"/>
      <c r="AD170" s="88"/>
      <c r="AE170" s="88"/>
      <c r="AF170" s="88"/>
      <c r="AG170" s="88"/>
      <c r="AH170" s="88">
        <f t="shared" si="21"/>
        <v>0.41739999999999999</v>
      </c>
      <c r="AI170" s="88">
        <f t="shared" si="26"/>
        <v>1</v>
      </c>
      <c r="AJ170" s="88">
        <f t="shared" si="27"/>
        <v>1</v>
      </c>
      <c r="AK170" s="88">
        <f t="shared" si="19"/>
        <v>0</v>
      </c>
      <c r="AL170" s="88">
        <f t="shared" si="20"/>
        <v>0</v>
      </c>
    </row>
    <row r="171" spans="1:38" ht="15" customHeight="1" x14ac:dyDescent="0.25">
      <c r="A171" s="86">
        <v>19</v>
      </c>
      <c r="B171" s="86" t="s">
        <v>1187</v>
      </c>
      <c r="C171" t="s">
        <v>1233</v>
      </c>
      <c r="D171" t="s">
        <v>1090</v>
      </c>
      <c r="E171" t="s">
        <v>1188</v>
      </c>
      <c r="F171" t="s">
        <v>1221</v>
      </c>
      <c r="G171" t="s">
        <v>1190</v>
      </c>
      <c r="H171" t="s">
        <v>1206</v>
      </c>
      <c r="I171" t="s">
        <v>1234</v>
      </c>
      <c r="J171" s="87">
        <v>43891</v>
      </c>
      <c r="K171" s="71">
        <v>43983</v>
      </c>
      <c r="L171" s="86" t="s">
        <v>1096</v>
      </c>
      <c r="M171" t="s">
        <v>1194</v>
      </c>
      <c r="N171" s="86" t="s">
        <v>475</v>
      </c>
      <c r="O171" t="s">
        <v>1235</v>
      </c>
      <c r="P171" t="s">
        <v>1099</v>
      </c>
      <c r="Q171" s="88">
        <f t="shared" si="25"/>
        <v>1</v>
      </c>
      <c r="R171" s="88">
        <v>0.35</v>
      </c>
      <c r="S171" s="88">
        <v>0.65</v>
      </c>
      <c r="T171" s="88">
        <v>0</v>
      </c>
      <c r="U171" s="88">
        <v>0</v>
      </c>
      <c r="V171" s="88">
        <v>0.35</v>
      </c>
      <c r="W171" s="73" t="s">
        <v>5695</v>
      </c>
      <c r="X171" s="88">
        <v>0.65</v>
      </c>
      <c r="Y171" s="88" t="s">
        <v>1236</v>
      </c>
      <c r="Z171" s="88">
        <v>0</v>
      </c>
      <c r="AA171" s="88"/>
      <c r="AB171" s="88">
        <v>0</v>
      </c>
      <c r="AC171" s="88"/>
      <c r="AD171" s="88"/>
      <c r="AE171" s="88"/>
      <c r="AF171" s="88"/>
      <c r="AG171" s="88"/>
      <c r="AH171" s="88">
        <f t="shared" si="21"/>
        <v>1</v>
      </c>
      <c r="AI171" s="88">
        <f t="shared" si="26"/>
        <v>1</v>
      </c>
      <c r="AJ171" s="88">
        <f t="shared" si="27"/>
        <v>1</v>
      </c>
      <c r="AK171" s="88" t="str">
        <f t="shared" si="19"/>
        <v/>
      </c>
      <c r="AL171" s="88" t="str">
        <f t="shared" si="20"/>
        <v/>
      </c>
    </row>
    <row r="172" spans="1:38" ht="15" customHeight="1" x14ac:dyDescent="0.25">
      <c r="A172" s="86">
        <v>20</v>
      </c>
      <c r="B172" s="86" t="s">
        <v>1187</v>
      </c>
      <c r="C172" t="s">
        <v>1233</v>
      </c>
      <c r="D172" t="s">
        <v>1090</v>
      </c>
      <c r="E172" t="s">
        <v>1188</v>
      </c>
      <c r="F172" t="s">
        <v>1221</v>
      </c>
      <c r="G172" t="s">
        <v>1190</v>
      </c>
      <c r="H172" t="s">
        <v>1206</v>
      </c>
      <c r="I172" t="s">
        <v>1237</v>
      </c>
      <c r="J172" s="87">
        <v>43891</v>
      </c>
      <c r="K172" s="71">
        <v>43952</v>
      </c>
      <c r="L172" s="86" t="s">
        <v>1096</v>
      </c>
      <c r="M172" t="s">
        <v>1194</v>
      </c>
      <c r="N172" s="86" t="s">
        <v>475</v>
      </c>
      <c r="O172" t="s">
        <v>1235</v>
      </c>
      <c r="P172" t="s">
        <v>1099</v>
      </c>
      <c r="Q172" s="88">
        <f t="shared" si="25"/>
        <v>1</v>
      </c>
      <c r="R172" s="88">
        <v>0.4</v>
      </c>
      <c r="S172" s="88">
        <v>0.6</v>
      </c>
      <c r="T172" s="88">
        <v>0</v>
      </c>
      <c r="U172" s="88">
        <v>0</v>
      </c>
      <c r="V172" s="88">
        <v>0.2</v>
      </c>
      <c r="W172" s="73" t="s">
        <v>5696</v>
      </c>
      <c r="X172" s="88">
        <v>0.5</v>
      </c>
      <c r="Y172" s="88" t="s">
        <v>1238</v>
      </c>
      <c r="Z172" s="88">
        <v>0</v>
      </c>
      <c r="AA172" s="88"/>
      <c r="AB172" s="88">
        <v>0</v>
      </c>
      <c r="AC172" s="88"/>
      <c r="AD172" s="88"/>
      <c r="AE172" s="88"/>
      <c r="AF172" s="88"/>
      <c r="AG172" s="88"/>
      <c r="AH172" s="88">
        <f t="shared" si="21"/>
        <v>0.7</v>
      </c>
      <c r="AI172" s="88">
        <f t="shared" si="26"/>
        <v>0.5</v>
      </c>
      <c r="AJ172" s="88">
        <f t="shared" si="27"/>
        <v>0.83333333333333337</v>
      </c>
      <c r="AK172" s="88" t="str">
        <f t="shared" si="19"/>
        <v/>
      </c>
      <c r="AL172" s="88" t="str">
        <f t="shared" si="20"/>
        <v/>
      </c>
    </row>
    <row r="173" spans="1:38" ht="15" customHeight="1" x14ac:dyDescent="0.25">
      <c r="A173" s="86">
        <v>21</v>
      </c>
      <c r="B173" s="86" t="s">
        <v>1187</v>
      </c>
      <c r="C173" t="s">
        <v>1233</v>
      </c>
      <c r="D173" t="s">
        <v>1090</v>
      </c>
      <c r="E173" t="s">
        <v>1188</v>
      </c>
      <c r="F173" t="s">
        <v>1221</v>
      </c>
      <c r="G173" t="s">
        <v>1190</v>
      </c>
      <c r="H173" t="s">
        <v>1206</v>
      </c>
      <c r="I173" t="s">
        <v>1239</v>
      </c>
      <c r="J173" s="87">
        <v>43891</v>
      </c>
      <c r="K173" s="71">
        <v>43952</v>
      </c>
      <c r="L173" s="86" t="s">
        <v>1096</v>
      </c>
      <c r="M173" t="s">
        <v>1194</v>
      </c>
      <c r="N173" s="86" t="s">
        <v>475</v>
      </c>
      <c r="O173" t="s">
        <v>1235</v>
      </c>
      <c r="P173" t="s">
        <v>1099</v>
      </c>
      <c r="Q173" s="88">
        <f t="shared" si="25"/>
        <v>1</v>
      </c>
      <c r="R173" s="88">
        <v>0.25</v>
      </c>
      <c r="S173" s="88">
        <v>0.75</v>
      </c>
      <c r="T173" s="88">
        <v>0</v>
      </c>
      <c r="U173" s="88">
        <v>0</v>
      </c>
      <c r="V173" s="88">
        <v>0.15</v>
      </c>
      <c r="W173" s="73" t="s">
        <v>5697</v>
      </c>
      <c r="X173" s="88">
        <v>0</v>
      </c>
      <c r="Y173" s="88" t="s">
        <v>1240</v>
      </c>
      <c r="Z173" s="88">
        <v>0</v>
      </c>
      <c r="AA173" s="88"/>
      <c r="AB173" s="88">
        <v>0</v>
      </c>
      <c r="AC173" s="88"/>
      <c r="AD173" s="88"/>
      <c r="AE173" s="88"/>
      <c r="AF173" s="88"/>
      <c r="AG173" s="88"/>
      <c r="AH173" s="88">
        <f t="shared" si="21"/>
        <v>0.15</v>
      </c>
      <c r="AI173" s="88">
        <f t="shared" si="26"/>
        <v>0.6</v>
      </c>
      <c r="AJ173" s="88">
        <f t="shared" si="27"/>
        <v>0</v>
      </c>
      <c r="AK173" s="88" t="str">
        <f t="shared" si="19"/>
        <v/>
      </c>
      <c r="AL173" s="88" t="str">
        <f t="shared" si="20"/>
        <v/>
      </c>
    </row>
    <row r="174" spans="1:38" ht="15" customHeight="1" x14ac:dyDescent="0.25">
      <c r="A174" s="86">
        <v>22</v>
      </c>
      <c r="B174" s="86" t="s">
        <v>1187</v>
      </c>
      <c r="C174" t="s">
        <v>1233</v>
      </c>
      <c r="D174" t="s">
        <v>1090</v>
      </c>
      <c r="E174" t="s">
        <v>1188</v>
      </c>
      <c r="F174" t="s">
        <v>1221</v>
      </c>
      <c r="G174" t="s">
        <v>1190</v>
      </c>
      <c r="H174" t="s">
        <v>1206</v>
      </c>
      <c r="I174" t="s">
        <v>1241</v>
      </c>
      <c r="J174" s="87">
        <v>43891</v>
      </c>
      <c r="K174" s="71">
        <v>43983</v>
      </c>
      <c r="L174" s="86" t="s">
        <v>1096</v>
      </c>
      <c r="M174" t="s">
        <v>1194</v>
      </c>
      <c r="N174" s="86" t="s">
        <v>475</v>
      </c>
      <c r="O174" t="s">
        <v>1235</v>
      </c>
      <c r="P174" t="s">
        <v>1099</v>
      </c>
      <c r="Q174" s="88">
        <f t="shared" si="25"/>
        <v>1</v>
      </c>
      <c r="R174" s="88">
        <v>0.1</v>
      </c>
      <c r="S174" s="88">
        <v>0.9</v>
      </c>
      <c r="T174" s="88">
        <v>0</v>
      </c>
      <c r="U174" s="88">
        <v>0</v>
      </c>
      <c r="V174" s="88">
        <v>0</v>
      </c>
      <c r="W174" s="73" t="s">
        <v>5698</v>
      </c>
      <c r="X174" s="88">
        <v>0</v>
      </c>
      <c r="Y174" s="88" t="s">
        <v>1240</v>
      </c>
      <c r="Z174" s="88">
        <v>0</v>
      </c>
      <c r="AA174" s="88"/>
      <c r="AB174" s="88">
        <v>0</v>
      </c>
      <c r="AC174" s="88"/>
      <c r="AD174" s="88"/>
      <c r="AE174" s="88"/>
      <c r="AF174" s="88"/>
      <c r="AG174" s="88"/>
      <c r="AH174" s="88">
        <f t="shared" si="21"/>
        <v>0</v>
      </c>
      <c r="AI174" s="88">
        <f t="shared" si="26"/>
        <v>0</v>
      </c>
      <c r="AJ174" s="88">
        <f t="shared" si="27"/>
        <v>0</v>
      </c>
      <c r="AK174" s="88" t="str">
        <f t="shared" si="19"/>
        <v/>
      </c>
      <c r="AL174" s="88" t="str">
        <f t="shared" si="20"/>
        <v/>
      </c>
    </row>
    <row r="175" spans="1:38" ht="15" customHeight="1" x14ac:dyDescent="0.25">
      <c r="A175" s="86">
        <v>23</v>
      </c>
      <c r="B175" s="86" t="s">
        <v>1187</v>
      </c>
      <c r="C175" t="s">
        <v>1233</v>
      </c>
      <c r="D175" t="s">
        <v>1090</v>
      </c>
      <c r="E175" t="s">
        <v>1188</v>
      </c>
      <c r="F175" t="s">
        <v>1221</v>
      </c>
      <c r="G175" t="s">
        <v>1190</v>
      </c>
      <c r="H175" t="s">
        <v>1206</v>
      </c>
      <c r="I175" t="s">
        <v>1242</v>
      </c>
      <c r="J175" s="87">
        <v>43922</v>
      </c>
      <c r="K175" s="71">
        <v>43983</v>
      </c>
      <c r="L175" s="86" t="s">
        <v>1096</v>
      </c>
      <c r="M175" t="s">
        <v>1194</v>
      </c>
      <c r="N175" s="86" t="s">
        <v>475</v>
      </c>
      <c r="O175" t="s">
        <v>1235</v>
      </c>
      <c r="P175" t="s">
        <v>1099</v>
      </c>
      <c r="Q175" s="88">
        <f t="shared" si="25"/>
        <v>1</v>
      </c>
      <c r="R175" s="88">
        <v>0</v>
      </c>
      <c r="S175" s="88">
        <v>1</v>
      </c>
      <c r="T175" s="88">
        <v>0</v>
      </c>
      <c r="U175" s="88">
        <v>0</v>
      </c>
      <c r="V175" s="88">
        <v>0</v>
      </c>
      <c r="W175" s="73"/>
      <c r="X175" s="88">
        <v>0</v>
      </c>
      <c r="Y175" s="88" t="s">
        <v>1240</v>
      </c>
      <c r="Z175" s="88">
        <v>0</v>
      </c>
      <c r="AA175" s="88"/>
      <c r="AB175" s="88">
        <v>0</v>
      </c>
      <c r="AC175" s="88"/>
      <c r="AD175" s="88"/>
      <c r="AE175" s="88"/>
      <c r="AF175" s="88"/>
      <c r="AG175" s="88"/>
      <c r="AH175" s="88">
        <f t="shared" si="21"/>
        <v>0</v>
      </c>
      <c r="AI175" s="88" t="str">
        <f t="shared" si="26"/>
        <v/>
      </c>
      <c r="AJ175" s="88">
        <f t="shared" si="27"/>
        <v>0</v>
      </c>
      <c r="AK175" s="88" t="str">
        <f t="shared" si="19"/>
        <v/>
      </c>
      <c r="AL175" s="88" t="str">
        <f t="shared" si="20"/>
        <v/>
      </c>
    </row>
    <row r="176" spans="1:38" ht="15" customHeight="1" x14ac:dyDescent="0.25">
      <c r="A176" s="86">
        <v>24</v>
      </c>
      <c r="B176" s="86" t="s">
        <v>1187</v>
      </c>
      <c r="C176" t="s">
        <v>1233</v>
      </c>
      <c r="D176" t="s">
        <v>1090</v>
      </c>
      <c r="E176" t="s">
        <v>1188</v>
      </c>
      <c r="F176" t="s">
        <v>1221</v>
      </c>
      <c r="G176" t="s">
        <v>1190</v>
      </c>
      <c r="H176" t="s">
        <v>1206</v>
      </c>
      <c r="I176" t="s">
        <v>1243</v>
      </c>
      <c r="J176" s="87">
        <v>43891</v>
      </c>
      <c r="K176" s="71">
        <v>44044</v>
      </c>
      <c r="L176" s="86" t="s">
        <v>1096</v>
      </c>
      <c r="M176" t="s">
        <v>1194</v>
      </c>
      <c r="N176" s="86" t="s">
        <v>475</v>
      </c>
      <c r="O176" t="s">
        <v>1235</v>
      </c>
      <c r="P176" t="s">
        <v>1099</v>
      </c>
      <c r="Q176" s="88">
        <f t="shared" si="25"/>
        <v>1</v>
      </c>
      <c r="R176" s="88">
        <v>0.1</v>
      </c>
      <c r="S176" s="88">
        <v>0.3</v>
      </c>
      <c r="T176" s="88">
        <v>0.6</v>
      </c>
      <c r="U176" s="88">
        <v>0</v>
      </c>
      <c r="V176" s="88">
        <v>0</v>
      </c>
      <c r="W176" s="73"/>
      <c r="X176" s="88">
        <v>0</v>
      </c>
      <c r="Y176" s="88"/>
      <c r="Z176" s="88">
        <v>0</v>
      </c>
      <c r="AA176" s="88"/>
      <c r="AB176" s="88">
        <v>0</v>
      </c>
      <c r="AC176" s="88"/>
      <c r="AD176" s="88"/>
      <c r="AE176" s="88"/>
      <c r="AF176" s="88"/>
      <c r="AG176" s="88"/>
      <c r="AH176" s="88">
        <f t="shared" si="21"/>
        <v>0</v>
      </c>
      <c r="AI176" s="88">
        <f t="shared" si="26"/>
        <v>0</v>
      </c>
      <c r="AJ176" s="88">
        <f t="shared" si="27"/>
        <v>0</v>
      </c>
      <c r="AK176" s="88">
        <f t="shared" si="19"/>
        <v>0</v>
      </c>
      <c r="AL176" s="88" t="str">
        <f t="shared" si="20"/>
        <v/>
      </c>
    </row>
    <row r="177" spans="1:38" ht="15" customHeight="1" x14ac:dyDescent="0.25">
      <c r="A177" s="86">
        <v>25</v>
      </c>
      <c r="B177" s="86" t="s">
        <v>1187</v>
      </c>
      <c r="C177" t="s">
        <v>1233</v>
      </c>
      <c r="D177" t="s">
        <v>1090</v>
      </c>
      <c r="E177" t="s">
        <v>1188</v>
      </c>
      <c r="F177" t="s">
        <v>1221</v>
      </c>
      <c r="G177" t="s">
        <v>1190</v>
      </c>
      <c r="H177" t="s">
        <v>1206</v>
      </c>
      <c r="I177" t="s">
        <v>1244</v>
      </c>
      <c r="J177" s="71">
        <v>44044</v>
      </c>
      <c r="K177" s="87">
        <v>44196</v>
      </c>
      <c r="L177" s="86" t="s">
        <v>1096</v>
      </c>
      <c r="M177" t="s">
        <v>1194</v>
      </c>
      <c r="N177" s="86" t="s">
        <v>475</v>
      </c>
      <c r="O177" t="s">
        <v>1235</v>
      </c>
      <c r="P177" t="s">
        <v>1099</v>
      </c>
      <c r="Q177" s="88">
        <f t="shared" si="25"/>
        <v>1</v>
      </c>
      <c r="R177" s="88">
        <v>0</v>
      </c>
      <c r="S177" s="88">
        <v>0</v>
      </c>
      <c r="T177" s="88">
        <v>0.3</v>
      </c>
      <c r="U177" s="88">
        <v>0.7</v>
      </c>
      <c r="V177" s="88">
        <v>0</v>
      </c>
      <c r="W177" s="73"/>
      <c r="X177" s="88">
        <v>0</v>
      </c>
      <c r="Y177" s="88" t="s">
        <v>1240</v>
      </c>
      <c r="Z177" s="88">
        <v>0</v>
      </c>
      <c r="AA177" s="88"/>
      <c r="AB177" s="88">
        <v>0</v>
      </c>
      <c r="AC177" s="88"/>
      <c r="AD177" s="88"/>
      <c r="AE177" s="88"/>
      <c r="AF177" s="88"/>
      <c r="AG177" s="88"/>
      <c r="AH177" s="88">
        <f t="shared" si="21"/>
        <v>0</v>
      </c>
      <c r="AI177" s="88" t="str">
        <f t="shared" si="26"/>
        <v/>
      </c>
      <c r="AJ177" s="88" t="str">
        <f t="shared" si="27"/>
        <v/>
      </c>
      <c r="AK177" s="88">
        <f t="shared" si="19"/>
        <v>0</v>
      </c>
      <c r="AL177" s="88">
        <f t="shared" si="20"/>
        <v>0</v>
      </c>
    </row>
    <row r="178" spans="1:38" ht="15" customHeight="1" x14ac:dyDescent="0.25">
      <c r="A178" s="86">
        <v>26</v>
      </c>
      <c r="B178" s="86" t="s">
        <v>1187</v>
      </c>
      <c r="C178" t="s">
        <v>1245</v>
      </c>
      <c r="D178" t="s">
        <v>1090</v>
      </c>
      <c r="E178" t="s">
        <v>1246</v>
      </c>
      <c r="F178" t="s">
        <v>1247</v>
      </c>
      <c r="G178" t="s">
        <v>1190</v>
      </c>
      <c r="H178" t="s">
        <v>1206</v>
      </c>
      <c r="I178" t="s">
        <v>1248</v>
      </c>
      <c r="J178" s="87">
        <v>43862</v>
      </c>
      <c r="K178" s="87">
        <v>44165</v>
      </c>
      <c r="L178" s="86" t="s">
        <v>1096</v>
      </c>
      <c r="M178" t="s">
        <v>1214</v>
      </c>
      <c r="N178" s="86" t="s">
        <v>475</v>
      </c>
      <c r="O178" t="s">
        <v>1249</v>
      </c>
      <c r="P178" t="s">
        <v>1099</v>
      </c>
      <c r="Q178" s="88">
        <f t="shared" si="25"/>
        <v>1</v>
      </c>
      <c r="R178" s="88">
        <v>0.15</v>
      </c>
      <c r="S178" s="88">
        <v>0.4</v>
      </c>
      <c r="T178" s="88">
        <v>0.35</v>
      </c>
      <c r="U178" s="88">
        <v>0.1</v>
      </c>
      <c r="V178" s="88">
        <v>0</v>
      </c>
      <c r="W178" s="73"/>
      <c r="X178" s="88">
        <v>0.46660000000000001</v>
      </c>
      <c r="Y178" s="88" t="s">
        <v>1250</v>
      </c>
      <c r="Z178" s="88">
        <v>0</v>
      </c>
      <c r="AA178" s="88"/>
      <c r="AB178" s="88">
        <v>0</v>
      </c>
      <c r="AC178" s="88"/>
      <c r="AD178" s="88"/>
      <c r="AE178" s="88"/>
      <c r="AF178" s="88"/>
      <c r="AG178" s="88"/>
      <c r="AH178" s="88">
        <f t="shared" si="21"/>
        <v>0.46660000000000001</v>
      </c>
      <c r="AI178" s="88">
        <f t="shared" si="26"/>
        <v>0</v>
      </c>
      <c r="AJ178" s="88">
        <f t="shared" si="27"/>
        <v>1</v>
      </c>
      <c r="AK178" s="88">
        <f t="shared" si="19"/>
        <v>0</v>
      </c>
      <c r="AL178" s="88">
        <f t="shared" si="20"/>
        <v>0</v>
      </c>
    </row>
    <row r="179" spans="1:38" ht="15" customHeight="1" x14ac:dyDescent="0.25">
      <c r="A179" s="86">
        <v>27</v>
      </c>
      <c r="B179" s="86" t="s">
        <v>1187</v>
      </c>
      <c r="C179" t="s">
        <v>1245</v>
      </c>
      <c r="D179" t="s">
        <v>1090</v>
      </c>
      <c r="E179" t="s">
        <v>1246</v>
      </c>
      <c r="F179" t="s">
        <v>1247</v>
      </c>
      <c r="G179" t="s">
        <v>1190</v>
      </c>
      <c r="H179" t="s">
        <v>1206</v>
      </c>
      <c r="I179" t="s">
        <v>1251</v>
      </c>
      <c r="J179" s="87">
        <v>43862</v>
      </c>
      <c r="K179" s="87">
        <v>44196</v>
      </c>
      <c r="L179" s="86" t="s">
        <v>1096</v>
      </c>
      <c r="M179" t="s">
        <v>1214</v>
      </c>
      <c r="N179" s="86" t="s">
        <v>475</v>
      </c>
      <c r="O179" t="s">
        <v>1249</v>
      </c>
      <c r="P179" t="s">
        <v>1099</v>
      </c>
      <c r="Q179" s="88">
        <f t="shared" si="25"/>
        <v>1</v>
      </c>
      <c r="R179" s="88">
        <v>7.0000000000000007E-2</v>
      </c>
      <c r="S179" s="88">
        <v>0.4</v>
      </c>
      <c r="T179" s="88">
        <v>0.35</v>
      </c>
      <c r="U179" s="88">
        <v>0.18</v>
      </c>
      <c r="V179" s="88">
        <v>0</v>
      </c>
      <c r="W179" s="88"/>
      <c r="X179" s="88">
        <v>0.32</v>
      </c>
      <c r="Y179" s="88" t="s">
        <v>1252</v>
      </c>
      <c r="Z179" s="88">
        <v>0</v>
      </c>
      <c r="AA179" s="88"/>
      <c r="AB179" s="88">
        <v>0</v>
      </c>
      <c r="AC179" s="88"/>
      <c r="AD179" s="88"/>
      <c r="AE179" s="88"/>
      <c r="AF179" s="88"/>
      <c r="AG179" s="88"/>
      <c r="AH179" s="88">
        <f t="shared" si="21"/>
        <v>0.32</v>
      </c>
      <c r="AI179" s="88">
        <f t="shared" si="26"/>
        <v>0</v>
      </c>
      <c r="AJ179" s="88">
        <f t="shared" si="27"/>
        <v>0.79999999999999993</v>
      </c>
      <c r="AK179" s="88">
        <f t="shared" si="19"/>
        <v>0</v>
      </c>
      <c r="AL179" s="88">
        <f t="shared" si="20"/>
        <v>0</v>
      </c>
    </row>
    <row r="180" spans="1:38" ht="15" customHeight="1" x14ac:dyDescent="0.25">
      <c r="A180" s="86">
        <v>28</v>
      </c>
      <c r="B180" s="86" t="s">
        <v>1187</v>
      </c>
      <c r="C180" t="s">
        <v>1245</v>
      </c>
      <c r="D180" t="s">
        <v>1090</v>
      </c>
      <c r="E180" t="s">
        <v>1246</v>
      </c>
      <c r="F180" t="s">
        <v>1247</v>
      </c>
      <c r="G180" t="s">
        <v>1190</v>
      </c>
      <c r="H180" t="s">
        <v>1206</v>
      </c>
      <c r="I180" t="s">
        <v>1253</v>
      </c>
      <c r="J180" s="87">
        <v>43862</v>
      </c>
      <c r="K180" s="87">
        <v>44196</v>
      </c>
      <c r="L180" s="86" t="s">
        <v>1096</v>
      </c>
      <c r="M180" t="s">
        <v>1208</v>
      </c>
      <c r="N180" s="86" t="s">
        <v>475</v>
      </c>
      <c r="O180" t="s">
        <v>1249</v>
      </c>
      <c r="P180" t="s">
        <v>1099</v>
      </c>
      <c r="Q180" s="88">
        <f t="shared" si="25"/>
        <v>1</v>
      </c>
      <c r="R180" s="88">
        <v>7.0000000000000007E-2</v>
      </c>
      <c r="S180" s="88">
        <v>0.4</v>
      </c>
      <c r="T180" s="88">
        <v>0.35</v>
      </c>
      <c r="U180" s="88">
        <v>0.18</v>
      </c>
      <c r="V180" s="88">
        <v>0</v>
      </c>
      <c r="W180" s="88"/>
      <c r="X180" s="88">
        <v>0.2</v>
      </c>
      <c r="Y180" s="88" t="s">
        <v>1254</v>
      </c>
      <c r="Z180" s="88">
        <v>0</v>
      </c>
      <c r="AA180" s="88"/>
      <c r="AB180" s="88">
        <v>0</v>
      </c>
      <c r="AC180" s="88"/>
      <c r="AD180" s="88"/>
      <c r="AE180" s="88"/>
      <c r="AF180" s="88"/>
      <c r="AG180" s="88"/>
      <c r="AH180" s="88">
        <f t="shared" si="21"/>
        <v>0.2</v>
      </c>
      <c r="AI180" s="88">
        <f t="shared" si="26"/>
        <v>0</v>
      </c>
      <c r="AJ180" s="88">
        <f t="shared" si="27"/>
        <v>0.5</v>
      </c>
      <c r="AK180" s="88">
        <f t="shared" si="19"/>
        <v>0</v>
      </c>
      <c r="AL180" s="88">
        <f t="shared" si="20"/>
        <v>0</v>
      </c>
    </row>
    <row r="181" spans="1:38" ht="15" customHeight="1" x14ac:dyDescent="0.25">
      <c r="A181" s="86">
        <v>29</v>
      </c>
      <c r="B181" s="86" t="s">
        <v>1187</v>
      </c>
      <c r="C181" t="s">
        <v>1245</v>
      </c>
      <c r="D181" t="s">
        <v>1090</v>
      </c>
      <c r="E181" t="s">
        <v>1246</v>
      </c>
      <c r="F181" t="s">
        <v>1247</v>
      </c>
      <c r="G181" t="s">
        <v>1190</v>
      </c>
      <c r="H181" t="s">
        <v>1206</v>
      </c>
      <c r="I181" t="s">
        <v>1255</v>
      </c>
      <c r="J181" s="87">
        <v>43922</v>
      </c>
      <c r="K181" s="87">
        <v>44196</v>
      </c>
      <c r="L181" s="86" t="s">
        <v>1096</v>
      </c>
      <c r="M181" t="s">
        <v>1214</v>
      </c>
      <c r="N181" s="86" t="s">
        <v>475</v>
      </c>
      <c r="O181" t="s">
        <v>1249</v>
      </c>
      <c r="P181" t="s">
        <v>1099</v>
      </c>
      <c r="Q181" s="88">
        <f t="shared" si="25"/>
        <v>1</v>
      </c>
      <c r="R181" s="88">
        <v>0</v>
      </c>
      <c r="S181" s="88">
        <v>0.3</v>
      </c>
      <c r="T181" s="88">
        <v>0.4</v>
      </c>
      <c r="U181" s="88">
        <v>0.3</v>
      </c>
      <c r="V181" s="88">
        <v>0</v>
      </c>
      <c r="W181" s="88"/>
      <c r="X181" s="88">
        <v>0.2</v>
      </c>
      <c r="Y181" s="88" t="s">
        <v>1256</v>
      </c>
      <c r="Z181" s="88">
        <v>0</v>
      </c>
      <c r="AA181" s="88"/>
      <c r="AB181" s="88">
        <v>0</v>
      </c>
      <c r="AC181" s="88"/>
      <c r="AD181" s="88"/>
      <c r="AE181" s="88"/>
      <c r="AF181" s="88"/>
      <c r="AG181" s="88"/>
      <c r="AH181" s="88">
        <f t="shared" si="21"/>
        <v>0.2</v>
      </c>
      <c r="AI181" s="88" t="str">
        <f t="shared" si="26"/>
        <v/>
      </c>
      <c r="AJ181" s="88">
        <f t="shared" si="27"/>
        <v>0.66666666666666674</v>
      </c>
      <c r="AK181" s="88">
        <f t="shared" si="19"/>
        <v>0</v>
      </c>
      <c r="AL181" s="88">
        <f t="shared" si="20"/>
        <v>0</v>
      </c>
    </row>
    <row r="182" spans="1:38" ht="15" customHeight="1" x14ac:dyDescent="0.25">
      <c r="A182" s="86">
        <v>1</v>
      </c>
      <c r="B182" s="86" t="s">
        <v>1976</v>
      </c>
      <c r="C182" s="86" t="s">
        <v>1977</v>
      </c>
      <c r="D182" s="86" t="s">
        <v>1090</v>
      </c>
      <c r="E182" s="86" t="s">
        <v>1278</v>
      </c>
      <c r="F182" s="86" t="s">
        <v>1278</v>
      </c>
      <c r="G182" s="86" t="s">
        <v>1279</v>
      </c>
      <c r="H182" s="86" t="s">
        <v>1280</v>
      </c>
      <c r="I182" s="86" t="s">
        <v>1978</v>
      </c>
      <c r="J182" s="87">
        <v>43891</v>
      </c>
      <c r="K182" s="87">
        <v>44196</v>
      </c>
      <c r="L182" s="86" t="s">
        <v>1979</v>
      </c>
      <c r="M182" s="86" t="s">
        <v>1980</v>
      </c>
      <c r="N182" s="86" t="s">
        <v>475</v>
      </c>
      <c r="O182" s="86" t="s">
        <v>1981</v>
      </c>
      <c r="P182" s="86" t="s">
        <v>1099</v>
      </c>
      <c r="Q182" s="88">
        <f>SUM(R182:U182)</f>
        <v>1</v>
      </c>
      <c r="R182" s="88">
        <v>0.01</v>
      </c>
      <c r="S182" s="88">
        <v>0.1</v>
      </c>
      <c r="T182" s="88">
        <v>0.51</v>
      </c>
      <c r="U182" s="88">
        <v>0.38</v>
      </c>
      <c r="V182" s="88">
        <v>0.01</v>
      </c>
      <c r="W182" s="89" t="s">
        <v>1982</v>
      </c>
      <c r="X182" s="88">
        <v>0.1</v>
      </c>
      <c r="Y182" s="89" t="s">
        <v>1983</v>
      </c>
      <c r="Z182" s="89">
        <v>0</v>
      </c>
      <c r="AA182" s="89"/>
      <c r="AB182" s="89">
        <v>0</v>
      </c>
      <c r="AC182" s="89"/>
      <c r="AD182" s="87"/>
      <c r="AE182" s="87"/>
      <c r="AF182" s="87"/>
      <c r="AG182" s="87"/>
      <c r="AH182" s="88">
        <f t="shared" si="21"/>
        <v>0.11</v>
      </c>
      <c r="AI182" s="88">
        <f>IFERROR(IF(R182=0,"",IF((V182/R182)&gt;1,1,(V182/R182))),"")</f>
        <v>1</v>
      </c>
      <c r="AJ182" s="88">
        <f>IFERROR(IF(S182=0,"",IF((X182/S182)&gt;1,1,(X182/S182))),"")</f>
        <v>1</v>
      </c>
      <c r="AK182" s="88">
        <f t="shared" si="19"/>
        <v>0</v>
      </c>
      <c r="AL182" s="88">
        <f t="shared" si="20"/>
        <v>0</v>
      </c>
    </row>
    <row r="183" spans="1:38" ht="15" customHeight="1" x14ac:dyDescent="0.25">
      <c r="A183" s="86">
        <v>2</v>
      </c>
      <c r="B183" s="86" t="s">
        <v>1976</v>
      </c>
      <c r="C183" s="86" t="s">
        <v>1977</v>
      </c>
      <c r="D183" s="86" t="s">
        <v>1090</v>
      </c>
      <c r="E183" s="86" t="s">
        <v>1278</v>
      </c>
      <c r="F183" s="86" t="s">
        <v>1278</v>
      </c>
      <c r="G183" s="86" t="s">
        <v>1279</v>
      </c>
      <c r="H183" s="86" t="s">
        <v>1280</v>
      </c>
      <c r="I183" s="86" t="s">
        <v>1984</v>
      </c>
      <c r="J183" s="87">
        <v>44013</v>
      </c>
      <c r="K183" s="87">
        <v>44196</v>
      </c>
      <c r="L183" s="86" t="s">
        <v>1985</v>
      </c>
      <c r="M183" s="86" t="s">
        <v>1980</v>
      </c>
      <c r="N183" s="86" t="s">
        <v>475</v>
      </c>
      <c r="O183" s="86" t="s">
        <v>1981</v>
      </c>
      <c r="P183" s="86" t="s">
        <v>1099</v>
      </c>
      <c r="Q183" s="88">
        <f>SUM(R183:U183)</f>
        <v>1</v>
      </c>
      <c r="R183" s="88">
        <v>0</v>
      </c>
      <c r="S183" s="88">
        <v>0</v>
      </c>
      <c r="T183" s="88">
        <v>0.35</v>
      </c>
      <c r="U183" s="88">
        <v>0.65</v>
      </c>
      <c r="V183" s="89">
        <v>0</v>
      </c>
      <c r="W183" s="89" t="s">
        <v>1313</v>
      </c>
      <c r="X183" s="88">
        <v>0</v>
      </c>
      <c r="Y183" s="89" t="s">
        <v>1313</v>
      </c>
      <c r="Z183" s="89">
        <v>0</v>
      </c>
      <c r="AA183" s="89"/>
      <c r="AB183" s="89">
        <v>0</v>
      </c>
      <c r="AC183" s="89"/>
      <c r="AD183" s="87"/>
      <c r="AE183" s="87"/>
      <c r="AF183" s="87"/>
      <c r="AG183" s="87"/>
      <c r="AH183" s="88">
        <f t="shared" si="21"/>
        <v>0</v>
      </c>
      <c r="AI183" s="88" t="str">
        <f t="shared" ref="AI183:AI246" si="28">IFERROR(IF(R183=0,"",IF((V183/R183)&gt;1,1,(V183/R183))),"")</f>
        <v/>
      </c>
      <c r="AJ183" s="88" t="str">
        <f t="shared" ref="AJ183:AJ246" si="29">IFERROR(IF(S183=0,"",IF((X183/S183)&gt;1,1,(X183/S183))),"")</f>
        <v/>
      </c>
      <c r="AK183" s="88">
        <f t="shared" si="19"/>
        <v>0</v>
      </c>
      <c r="AL183" s="88">
        <f t="shared" si="20"/>
        <v>0</v>
      </c>
    </row>
    <row r="184" spans="1:38" ht="15" customHeight="1" x14ac:dyDescent="0.25">
      <c r="A184" s="86">
        <v>3</v>
      </c>
      <c r="B184" s="86" t="s">
        <v>1976</v>
      </c>
      <c r="C184" s="86" t="s">
        <v>1986</v>
      </c>
      <c r="D184" s="86" t="s">
        <v>1090</v>
      </c>
      <c r="E184" s="86" t="s">
        <v>1278</v>
      </c>
      <c r="F184" s="86" t="s">
        <v>1247</v>
      </c>
      <c r="G184" s="86" t="s">
        <v>1279</v>
      </c>
      <c r="H184" s="86" t="s">
        <v>1280</v>
      </c>
      <c r="I184" t="s">
        <v>1987</v>
      </c>
      <c r="J184" s="87">
        <v>43891</v>
      </c>
      <c r="K184" s="87">
        <v>44196</v>
      </c>
      <c r="L184" s="86" t="s">
        <v>1988</v>
      </c>
      <c r="M184" s="86" t="s">
        <v>1980</v>
      </c>
      <c r="N184" s="86" t="s">
        <v>475</v>
      </c>
      <c r="O184" t="s">
        <v>1989</v>
      </c>
      <c r="P184" s="86" t="s">
        <v>1099</v>
      </c>
      <c r="Q184" s="88">
        <f>SUM(R184:U184)</f>
        <v>1</v>
      </c>
      <c r="R184" s="88">
        <v>0.02</v>
      </c>
      <c r="S184" s="88">
        <v>0.11</v>
      </c>
      <c r="T184" s="88">
        <v>0.42</v>
      </c>
      <c r="U184" s="88">
        <v>0.45</v>
      </c>
      <c r="V184" s="88">
        <v>2.2200000000000001E-2</v>
      </c>
      <c r="W184" s="89" t="s">
        <v>1990</v>
      </c>
      <c r="X184" s="88">
        <v>0.11</v>
      </c>
      <c r="Y184" s="89" t="s">
        <v>1991</v>
      </c>
      <c r="Z184" s="89">
        <v>0</v>
      </c>
      <c r="AA184" s="89"/>
      <c r="AB184" s="89">
        <v>0</v>
      </c>
      <c r="AC184" s="89"/>
      <c r="AD184" s="87"/>
      <c r="AE184" s="87"/>
      <c r="AF184" s="87"/>
      <c r="AG184" s="87"/>
      <c r="AH184" s="88">
        <f t="shared" si="21"/>
        <v>0.13220000000000001</v>
      </c>
      <c r="AI184" s="88">
        <f t="shared" si="28"/>
        <v>1</v>
      </c>
      <c r="AJ184" s="88">
        <f t="shared" si="29"/>
        <v>1</v>
      </c>
      <c r="AK184" s="88">
        <f t="shared" si="19"/>
        <v>0</v>
      </c>
      <c r="AL184" s="88">
        <f t="shared" si="20"/>
        <v>0</v>
      </c>
    </row>
    <row r="185" spans="1:38" ht="15" customHeight="1" x14ac:dyDescent="0.25">
      <c r="A185" s="86">
        <v>4</v>
      </c>
      <c r="B185" s="86" t="s">
        <v>1976</v>
      </c>
      <c r="C185" s="86" t="s">
        <v>1992</v>
      </c>
      <c r="D185" s="86" t="s">
        <v>1090</v>
      </c>
      <c r="E185" s="86" t="s">
        <v>1278</v>
      </c>
      <c r="F185" s="86" t="s">
        <v>1247</v>
      </c>
      <c r="G185" s="86" t="s">
        <v>1279</v>
      </c>
      <c r="H185" t="s">
        <v>1280</v>
      </c>
      <c r="I185" s="86" t="s">
        <v>1993</v>
      </c>
      <c r="J185" s="87">
        <v>43983</v>
      </c>
      <c r="K185" s="87">
        <v>44196</v>
      </c>
      <c r="L185" s="86" t="s">
        <v>1096</v>
      </c>
      <c r="M185" s="86" t="s">
        <v>1980</v>
      </c>
      <c r="N185" s="86" t="s">
        <v>475</v>
      </c>
      <c r="O185" s="86" t="s">
        <v>1994</v>
      </c>
      <c r="P185" s="86" t="s">
        <v>1099</v>
      </c>
      <c r="Q185" s="88">
        <f t="shared" ref="Q185:Q248" si="30">SUM(R185:U185)</f>
        <v>1</v>
      </c>
      <c r="R185" s="88">
        <v>0</v>
      </c>
      <c r="S185" s="88">
        <v>0.05</v>
      </c>
      <c r="T185" s="88">
        <v>0.5</v>
      </c>
      <c r="U185" s="88">
        <v>0.45</v>
      </c>
      <c r="V185" s="89">
        <v>0</v>
      </c>
      <c r="W185" s="89" t="s">
        <v>1262</v>
      </c>
      <c r="X185" s="88">
        <v>0.05</v>
      </c>
      <c r="Y185" s="89" t="s">
        <v>1995</v>
      </c>
      <c r="Z185" s="89">
        <v>0</v>
      </c>
      <c r="AA185" s="89"/>
      <c r="AB185" s="89">
        <v>0</v>
      </c>
      <c r="AC185" s="89"/>
      <c r="AD185" s="87"/>
      <c r="AE185" s="87"/>
      <c r="AF185" s="87"/>
      <c r="AG185" s="87"/>
      <c r="AH185" s="88">
        <f t="shared" si="21"/>
        <v>0.05</v>
      </c>
      <c r="AI185" s="88" t="str">
        <f t="shared" si="28"/>
        <v/>
      </c>
      <c r="AJ185" s="88">
        <f t="shared" si="29"/>
        <v>1</v>
      </c>
      <c r="AK185" s="88">
        <f t="shared" si="19"/>
        <v>0</v>
      </c>
      <c r="AL185" s="88">
        <f t="shared" si="20"/>
        <v>0</v>
      </c>
    </row>
    <row r="186" spans="1:38" ht="15" customHeight="1" x14ac:dyDescent="0.25">
      <c r="A186" s="86">
        <v>5</v>
      </c>
      <c r="B186" s="86" t="s">
        <v>1976</v>
      </c>
      <c r="C186" s="86" t="s">
        <v>1992</v>
      </c>
      <c r="D186" s="86" t="s">
        <v>1090</v>
      </c>
      <c r="E186" s="86" t="s">
        <v>1278</v>
      </c>
      <c r="F186" s="86" t="s">
        <v>1247</v>
      </c>
      <c r="G186" s="86" t="s">
        <v>1279</v>
      </c>
      <c r="H186" t="s">
        <v>1280</v>
      </c>
      <c r="I186" t="s">
        <v>1996</v>
      </c>
      <c r="J186" s="87">
        <v>44013</v>
      </c>
      <c r="K186" s="87">
        <v>44196</v>
      </c>
      <c r="L186" s="86" t="s">
        <v>1997</v>
      </c>
      <c r="M186" s="86" t="s">
        <v>1980</v>
      </c>
      <c r="N186" s="86" t="s">
        <v>475</v>
      </c>
      <c r="O186" s="86" t="s">
        <v>1994</v>
      </c>
      <c r="P186" s="86" t="s">
        <v>1099</v>
      </c>
      <c r="Q186" s="88">
        <f t="shared" si="30"/>
        <v>1</v>
      </c>
      <c r="R186" s="88">
        <v>0</v>
      </c>
      <c r="S186" s="88">
        <v>0</v>
      </c>
      <c r="T186" s="88">
        <v>0.3</v>
      </c>
      <c r="U186" s="88">
        <v>0.7</v>
      </c>
      <c r="V186" s="89">
        <v>0</v>
      </c>
      <c r="W186" s="89" t="s">
        <v>1313</v>
      </c>
      <c r="X186" s="88">
        <v>0</v>
      </c>
      <c r="Y186" s="89" t="s">
        <v>1313</v>
      </c>
      <c r="Z186" s="89">
        <v>0</v>
      </c>
      <c r="AA186" s="89"/>
      <c r="AB186" s="89">
        <v>0</v>
      </c>
      <c r="AC186" s="89"/>
      <c r="AD186" s="87"/>
      <c r="AE186" s="87"/>
      <c r="AF186" s="87"/>
      <c r="AG186" s="87"/>
      <c r="AH186" s="88">
        <f t="shared" si="21"/>
        <v>0</v>
      </c>
      <c r="AI186" s="88" t="str">
        <f t="shared" si="28"/>
        <v/>
      </c>
      <c r="AJ186" s="88" t="str">
        <f t="shared" si="29"/>
        <v/>
      </c>
      <c r="AK186" s="88">
        <f t="shared" si="19"/>
        <v>0</v>
      </c>
      <c r="AL186" s="88">
        <f t="shared" si="20"/>
        <v>0</v>
      </c>
    </row>
    <row r="187" spans="1:38" ht="15" customHeight="1" x14ac:dyDescent="0.25">
      <c r="A187" s="86">
        <v>6</v>
      </c>
      <c r="B187" s="86" t="s">
        <v>1976</v>
      </c>
      <c r="C187" s="86" t="s">
        <v>1992</v>
      </c>
      <c r="D187" s="86" t="s">
        <v>1090</v>
      </c>
      <c r="E187" s="86" t="s">
        <v>1278</v>
      </c>
      <c r="F187" s="86" t="s">
        <v>1247</v>
      </c>
      <c r="G187" s="86" t="s">
        <v>1279</v>
      </c>
      <c r="H187" t="s">
        <v>1280</v>
      </c>
      <c r="I187" t="s">
        <v>1998</v>
      </c>
      <c r="J187" s="87">
        <v>44013</v>
      </c>
      <c r="K187" s="87">
        <v>44196</v>
      </c>
      <c r="L187" s="86" t="s">
        <v>1999</v>
      </c>
      <c r="M187" s="86" t="s">
        <v>1980</v>
      </c>
      <c r="N187" s="86" t="s">
        <v>475</v>
      </c>
      <c r="O187" s="86" t="s">
        <v>1994</v>
      </c>
      <c r="P187" s="86" t="s">
        <v>1099</v>
      </c>
      <c r="Q187" s="88">
        <f t="shared" si="30"/>
        <v>1</v>
      </c>
      <c r="R187" s="88">
        <v>0</v>
      </c>
      <c r="S187" s="88">
        <v>0</v>
      </c>
      <c r="T187" s="88">
        <v>0.3</v>
      </c>
      <c r="U187" s="88">
        <v>0.7</v>
      </c>
      <c r="V187" s="89">
        <v>0</v>
      </c>
      <c r="W187" s="89" t="s">
        <v>1313</v>
      </c>
      <c r="X187" s="88">
        <v>0</v>
      </c>
      <c r="Y187" s="89" t="s">
        <v>1313</v>
      </c>
      <c r="Z187" s="89">
        <v>0</v>
      </c>
      <c r="AA187" s="89"/>
      <c r="AB187" s="89">
        <v>0</v>
      </c>
      <c r="AC187" s="89"/>
      <c r="AD187" s="87"/>
      <c r="AE187" s="87"/>
      <c r="AF187" s="87"/>
      <c r="AG187" s="87"/>
      <c r="AH187" s="88">
        <f t="shared" si="21"/>
        <v>0</v>
      </c>
      <c r="AI187" s="88" t="str">
        <f t="shared" si="28"/>
        <v/>
      </c>
      <c r="AJ187" s="88" t="str">
        <f t="shared" si="29"/>
        <v/>
      </c>
      <c r="AK187" s="88">
        <f t="shared" si="19"/>
        <v>0</v>
      </c>
      <c r="AL187" s="88">
        <f t="shared" si="20"/>
        <v>0</v>
      </c>
    </row>
    <row r="188" spans="1:38" ht="15" customHeight="1" x14ac:dyDescent="0.25">
      <c r="A188" s="86">
        <v>7</v>
      </c>
      <c r="B188" s="86" t="s">
        <v>1976</v>
      </c>
      <c r="C188" s="86" t="s">
        <v>2000</v>
      </c>
      <c r="D188" s="86" t="s">
        <v>1090</v>
      </c>
      <c r="E188" s="86" t="s">
        <v>1278</v>
      </c>
      <c r="F188" s="86" t="s">
        <v>1247</v>
      </c>
      <c r="G188" s="86" t="s">
        <v>1279</v>
      </c>
      <c r="H188" s="86" t="s">
        <v>1280</v>
      </c>
      <c r="I188" t="s">
        <v>2001</v>
      </c>
      <c r="J188" s="87">
        <v>43922</v>
      </c>
      <c r="K188" s="87">
        <v>44196</v>
      </c>
      <c r="L188" s="86" t="s">
        <v>1096</v>
      </c>
      <c r="M188" s="86" t="s">
        <v>1980</v>
      </c>
      <c r="N188" s="86" t="s">
        <v>475</v>
      </c>
      <c r="O188" s="86" t="s">
        <v>2002</v>
      </c>
      <c r="P188" s="86" t="s">
        <v>1099</v>
      </c>
      <c r="Q188" s="88">
        <f t="shared" si="30"/>
        <v>1</v>
      </c>
      <c r="R188" s="88">
        <v>0</v>
      </c>
      <c r="S188" s="88">
        <v>0.23330000000000001</v>
      </c>
      <c r="T188" s="88">
        <v>0.45</v>
      </c>
      <c r="U188" s="88">
        <v>0.31669999999999998</v>
      </c>
      <c r="V188" s="89">
        <v>0</v>
      </c>
      <c r="W188" s="89" t="s">
        <v>1283</v>
      </c>
      <c r="X188" s="88">
        <v>0.23329999999999998</v>
      </c>
      <c r="Y188" s="89" t="s">
        <v>2003</v>
      </c>
      <c r="Z188" s="89">
        <v>0</v>
      </c>
      <c r="AA188" s="89"/>
      <c r="AB188" s="89">
        <v>0</v>
      </c>
      <c r="AC188" s="89"/>
      <c r="AD188" s="87"/>
      <c r="AE188" s="87"/>
      <c r="AF188" s="87"/>
      <c r="AG188" s="87"/>
      <c r="AH188" s="88">
        <f t="shared" si="21"/>
        <v>0.23329999999999998</v>
      </c>
      <c r="AI188" s="88" t="str">
        <f t="shared" si="28"/>
        <v/>
      </c>
      <c r="AJ188" s="88">
        <f t="shared" si="29"/>
        <v>0.99999999999999989</v>
      </c>
      <c r="AK188" s="88">
        <f t="shared" si="19"/>
        <v>0</v>
      </c>
      <c r="AL188" s="88">
        <f t="shared" si="20"/>
        <v>0</v>
      </c>
    </row>
    <row r="189" spans="1:38" ht="15" customHeight="1" x14ac:dyDescent="0.25">
      <c r="A189" s="86">
        <v>8</v>
      </c>
      <c r="B189" s="86" t="s">
        <v>1976</v>
      </c>
      <c r="C189" s="86" t="s">
        <v>2004</v>
      </c>
      <c r="D189" s="86" t="s">
        <v>1090</v>
      </c>
      <c r="E189" s="86" t="s">
        <v>1278</v>
      </c>
      <c r="F189" s="86" t="s">
        <v>1247</v>
      </c>
      <c r="G189" s="86" t="s">
        <v>1279</v>
      </c>
      <c r="H189" s="86" t="s">
        <v>1280</v>
      </c>
      <c r="I189" t="s">
        <v>2005</v>
      </c>
      <c r="J189" s="87">
        <v>43922</v>
      </c>
      <c r="K189" s="87">
        <v>44196</v>
      </c>
      <c r="L189" s="86" t="s">
        <v>1096</v>
      </c>
      <c r="M189" s="86" t="s">
        <v>1980</v>
      </c>
      <c r="N189" s="86" t="s">
        <v>475</v>
      </c>
      <c r="O189" s="86" t="s">
        <v>2006</v>
      </c>
      <c r="P189" s="86" t="s">
        <v>1282</v>
      </c>
      <c r="Q189" s="88">
        <f t="shared" si="30"/>
        <v>1</v>
      </c>
      <c r="R189" s="88">
        <v>0</v>
      </c>
      <c r="S189" s="88">
        <v>0.35</v>
      </c>
      <c r="T189" s="88">
        <v>0.4</v>
      </c>
      <c r="U189" s="88">
        <v>0.25</v>
      </c>
      <c r="V189" s="89">
        <v>0</v>
      </c>
      <c r="W189" s="89" t="s">
        <v>1283</v>
      </c>
      <c r="X189" s="88">
        <v>0.35</v>
      </c>
      <c r="Y189" s="89" t="s">
        <v>2007</v>
      </c>
      <c r="Z189" s="89">
        <v>0</v>
      </c>
      <c r="AA189" s="89"/>
      <c r="AB189" s="89">
        <v>0</v>
      </c>
      <c r="AC189" s="89"/>
      <c r="AD189" s="87"/>
      <c r="AE189" s="87"/>
      <c r="AF189" s="87"/>
      <c r="AG189" s="87"/>
      <c r="AH189" s="88">
        <f t="shared" si="21"/>
        <v>0.35</v>
      </c>
      <c r="AI189" s="88" t="str">
        <f t="shared" si="28"/>
        <v/>
      </c>
      <c r="AJ189" s="88">
        <f t="shared" si="29"/>
        <v>1</v>
      </c>
      <c r="AK189" s="88">
        <f t="shared" si="19"/>
        <v>0</v>
      </c>
      <c r="AL189" s="88">
        <f t="shared" si="20"/>
        <v>0</v>
      </c>
    </row>
    <row r="190" spans="1:38" ht="15" customHeight="1" x14ac:dyDescent="0.25">
      <c r="A190" s="86">
        <v>9</v>
      </c>
      <c r="B190" s="86" t="s">
        <v>1976</v>
      </c>
      <c r="C190" s="86" t="s">
        <v>2004</v>
      </c>
      <c r="D190" s="86" t="s">
        <v>1090</v>
      </c>
      <c r="E190" s="86" t="s">
        <v>1278</v>
      </c>
      <c r="F190" s="86" t="s">
        <v>1247</v>
      </c>
      <c r="G190" s="86" t="s">
        <v>1279</v>
      </c>
      <c r="H190" s="86" t="s">
        <v>1280</v>
      </c>
      <c r="I190" s="86" t="s">
        <v>2008</v>
      </c>
      <c r="J190" s="87">
        <v>44013</v>
      </c>
      <c r="K190" s="87">
        <v>44196</v>
      </c>
      <c r="L190" s="86" t="s">
        <v>1096</v>
      </c>
      <c r="M190" t="s">
        <v>2009</v>
      </c>
      <c r="N190" s="86" t="s">
        <v>475</v>
      </c>
      <c r="O190" s="86" t="s">
        <v>2006</v>
      </c>
      <c r="P190" s="86" t="s">
        <v>1282</v>
      </c>
      <c r="Q190" s="88">
        <f t="shared" si="30"/>
        <v>0.99999999999999989</v>
      </c>
      <c r="R190" s="88">
        <v>0</v>
      </c>
      <c r="S190" s="88">
        <v>0.2</v>
      </c>
      <c r="T190" s="88">
        <v>0.7</v>
      </c>
      <c r="U190" s="88">
        <v>0.1</v>
      </c>
      <c r="V190" s="89">
        <v>0</v>
      </c>
      <c r="W190" s="89" t="s">
        <v>1262</v>
      </c>
      <c r="X190" s="88">
        <v>0.2</v>
      </c>
      <c r="Y190" s="89" t="s">
        <v>2010</v>
      </c>
      <c r="Z190" s="89">
        <v>0</v>
      </c>
      <c r="AA190" s="89"/>
      <c r="AB190" s="89">
        <v>0</v>
      </c>
      <c r="AC190" s="89"/>
      <c r="AD190" s="87"/>
      <c r="AE190" s="87"/>
      <c r="AF190" s="87"/>
      <c r="AG190" s="87"/>
      <c r="AH190" s="88">
        <f t="shared" si="21"/>
        <v>0.20000000000000004</v>
      </c>
      <c r="AI190" s="88" t="str">
        <f t="shared" si="28"/>
        <v/>
      </c>
      <c r="AJ190" s="88">
        <f t="shared" si="29"/>
        <v>1</v>
      </c>
      <c r="AK190" s="88">
        <f t="shared" si="19"/>
        <v>0</v>
      </c>
      <c r="AL190" s="88">
        <f t="shared" si="20"/>
        <v>0</v>
      </c>
    </row>
    <row r="191" spans="1:38" ht="15" customHeight="1" x14ac:dyDescent="0.25">
      <c r="A191" s="86">
        <v>10</v>
      </c>
      <c r="B191" s="86" t="s">
        <v>1976</v>
      </c>
      <c r="C191" s="86" t="s">
        <v>2004</v>
      </c>
      <c r="D191" s="86" t="s">
        <v>1090</v>
      </c>
      <c r="E191" s="86" t="s">
        <v>1278</v>
      </c>
      <c r="F191" s="86" t="s">
        <v>1247</v>
      </c>
      <c r="G191" s="86" t="s">
        <v>1279</v>
      </c>
      <c r="H191" s="86" t="s">
        <v>1280</v>
      </c>
      <c r="I191" t="s">
        <v>2011</v>
      </c>
      <c r="J191" s="87">
        <v>43922</v>
      </c>
      <c r="K191" s="87">
        <v>44196</v>
      </c>
      <c r="L191" s="86" t="s">
        <v>1096</v>
      </c>
      <c r="M191" t="s">
        <v>1291</v>
      </c>
      <c r="N191" s="86" t="s">
        <v>475</v>
      </c>
      <c r="O191" s="86" t="s">
        <v>2006</v>
      </c>
      <c r="P191" s="86" t="s">
        <v>1282</v>
      </c>
      <c r="Q191" s="88">
        <f t="shared" si="30"/>
        <v>1</v>
      </c>
      <c r="R191" s="88">
        <v>0</v>
      </c>
      <c r="S191" s="88">
        <v>0.4</v>
      </c>
      <c r="T191" s="88">
        <v>0.45</v>
      </c>
      <c r="U191" s="88">
        <v>0.15</v>
      </c>
      <c r="V191" s="89">
        <v>0</v>
      </c>
      <c r="W191" s="89" t="s">
        <v>1283</v>
      </c>
      <c r="X191" s="88">
        <v>0.4</v>
      </c>
      <c r="Y191" s="89" t="s">
        <v>2012</v>
      </c>
      <c r="Z191" s="89">
        <v>0</v>
      </c>
      <c r="AA191" s="89"/>
      <c r="AB191" s="89">
        <v>0</v>
      </c>
      <c r="AC191" s="89"/>
      <c r="AD191" s="87"/>
      <c r="AE191" s="87"/>
      <c r="AF191" s="87"/>
      <c r="AG191" s="87"/>
      <c r="AH191" s="88">
        <f t="shared" si="21"/>
        <v>0.4</v>
      </c>
      <c r="AI191" s="88" t="str">
        <f t="shared" si="28"/>
        <v/>
      </c>
      <c r="AJ191" s="88">
        <f t="shared" si="29"/>
        <v>1</v>
      </c>
      <c r="AK191" s="88">
        <f t="shared" si="19"/>
        <v>0</v>
      </c>
      <c r="AL191" s="88">
        <f t="shared" si="20"/>
        <v>0</v>
      </c>
    </row>
    <row r="192" spans="1:38" ht="15" customHeight="1" x14ac:dyDescent="0.25">
      <c r="A192" s="86">
        <v>11</v>
      </c>
      <c r="B192" s="86" t="s">
        <v>1976</v>
      </c>
      <c r="C192" s="86" t="s">
        <v>269</v>
      </c>
      <c r="D192" s="86" t="s">
        <v>1090</v>
      </c>
      <c r="E192" s="86" t="s">
        <v>1278</v>
      </c>
      <c r="F192" s="86" t="s">
        <v>1278</v>
      </c>
      <c r="G192" s="86" t="s">
        <v>1279</v>
      </c>
      <c r="H192" s="86" t="s">
        <v>1280</v>
      </c>
      <c r="I192" t="s">
        <v>2013</v>
      </c>
      <c r="J192" s="87">
        <v>43922</v>
      </c>
      <c r="K192" s="87">
        <v>44196</v>
      </c>
      <c r="L192" s="86" t="s">
        <v>1096</v>
      </c>
      <c r="M192" t="s">
        <v>2009</v>
      </c>
      <c r="N192" s="86" t="s">
        <v>475</v>
      </c>
      <c r="O192" s="86" t="s">
        <v>2014</v>
      </c>
      <c r="P192" s="86" t="s">
        <v>1099</v>
      </c>
      <c r="Q192" s="88">
        <f t="shared" si="30"/>
        <v>0.99999999999999989</v>
      </c>
      <c r="R192" s="88">
        <v>0</v>
      </c>
      <c r="S192" s="88">
        <v>0.3</v>
      </c>
      <c r="T192" s="88">
        <v>0.35</v>
      </c>
      <c r="U192" s="88">
        <v>0.35</v>
      </c>
      <c r="V192" s="89">
        <v>0</v>
      </c>
      <c r="W192" s="89" t="s">
        <v>1283</v>
      </c>
      <c r="X192" s="88">
        <v>0.4</v>
      </c>
      <c r="Y192" s="89" t="s">
        <v>2015</v>
      </c>
      <c r="Z192" s="89">
        <v>0</v>
      </c>
      <c r="AA192" s="89"/>
      <c r="AB192" s="89">
        <v>0</v>
      </c>
      <c r="AC192" s="89"/>
      <c r="AD192" s="87"/>
      <c r="AE192" s="87"/>
      <c r="AF192" s="87"/>
      <c r="AG192" s="87"/>
      <c r="AH192" s="88">
        <f t="shared" si="21"/>
        <v>0.40000000000000008</v>
      </c>
      <c r="AI192" s="88" t="str">
        <f t="shared" si="28"/>
        <v/>
      </c>
      <c r="AJ192" s="88">
        <f t="shared" si="29"/>
        <v>1</v>
      </c>
      <c r="AK192" s="88">
        <f t="shared" si="19"/>
        <v>0</v>
      </c>
      <c r="AL192" s="88">
        <f t="shared" si="20"/>
        <v>0</v>
      </c>
    </row>
    <row r="193" spans="1:38" ht="15" customHeight="1" x14ac:dyDescent="0.25">
      <c r="A193" s="86">
        <v>12</v>
      </c>
      <c r="B193" s="86" t="s">
        <v>1976</v>
      </c>
      <c r="C193" s="86" t="s">
        <v>269</v>
      </c>
      <c r="D193" s="86" t="s">
        <v>1090</v>
      </c>
      <c r="E193" s="86" t="s">
        <v>1278</v>
      </c>
      <c r="F193" s="86" t="s">
        <v>1278</v>
      </c>
      <c r="G193" s="86" t="s">
        <v>1279</v>
      </c>
      <c r="H193" s="86" t="s">
        <v>1280</v>
      </c>
      <c r="I193" s="86" t="s">
        <v>2016</v>
      </c>
      <c r="J193" s="87">
        <v>43922</v>
      </c>
      <c r="K193" s="87">
        <v>44196</v>
      </c>
      <c r="L193" s="86" t="s">
        <v>1096</v>
      </c>
      <c r="M193" t="s">
        <v>2009</v>
      </c>
      <c r="N193" s="86" t="s">
        <v>475</v>
      </c>
      <c r="O193" s="86" t="s">
        <v>2014</v>
      </c>
      <c r="P193" s="86" t="s">
        <v>1099</v>
      </c>
      <c r="Q193" s="88">
        <f t="shared" si="30"/>
        <v>1</v>
      </c>
      <c r="R193" s="88">
        <v>0</v>
      </c>
      <c r="S193" s="88">
        <v>0.25</v>
      </c>
      <c r="T193" s="88">
        <v>0.4</v>
      </c>
      <c r="U193" s="88">
        <v>0.35</v>
      </c>
      <c r="V193" s="89">
        <v>0</v>
      </c>
      <c r="W193" s="89" t="s">
        <v>1283</v>
      </c>
      <c r="X193" s="88">
        <v>0.25</v>
      </c>
      <c r="Y193" s="89" t="s">
        <v>2017</v>
      </c>
      <c r="Z193" s="89">
        <v>0</v>
      </c>
      <c r="AA193" s="89"/>
      <c r="AB193" s="89">
        <v>0</v>
      </c>
      <c r="AC193" s="89"/>
      <c r="AD193" s="87"/>
      <c r="AE193" s="87"/>
      <c r="AF193" s="87"/>
      <c r="AG193" s="87"/>
      <c r="AH193" s="88">
        <f t="shared" si="21"/>
        <v>0.25</v>
      </c>
      <c r="AI193" s="88" t="str">
        <f t="shared" si="28"/>
        <v/>
      </c>
      <c r="AJ193" s="88">
        <f t="shared" si="29"/>
        <v>1</v>
      </c>
      <c r="AK193" s="88">
        <f t="shared" si="19"/>
        <v>0</v>
      </c>
      <c r="AL193" s="88">
        <f t="shared" si="20"/>
        <v>0</v>
      </c>
    </row>
    <row r="194" spans="1:38" ht="15" customHeight="1" x14ac:dyDescent="0.25">
      <c r="A194" s="86">
        <v>13</v>
      </c>
      <c r="B194" s="86" t="s">
        <v>1976</v>
      </c>
      <c r="C194" s="86" t="s">
        <v>269</v>
      </c>
      <c r="D194" s="86" t="s">
        <v>1090</v>
      </c>
      <c r="E194" s="86" t="s">
        <v>1278</v>
      </c>
      <c r="F194" s="86" t="s">
        <v>1278</v>
      </c>
      <c r="G194" s="86" t="s">
        <v>1279</v>
      </c>
      <c r="H194" s="86" t="s">
        <v>1280</v>
      </c>
      <c r="I194" t="s">
        <v>2018</v>
      </c>
      <c r="J194" s="87">
        <v>43983</v>
      </c>
      <c r="K194" s="87">
        <v>44196</v>
      </c>
      <c r="L194" s="86" t="s">
        <v>1096</v>
      </c>
      <c r="M194" t="s">
        <v>2009</v>
      </c>
      <c r="N194" s="86" t="s">
        <v>475</v>
      </c>
      <c r="O194" s="86" t="s">
        <v>2014</v>
      </c>
      <c r="P194" s="86" t="s">
        <v>1099</v>
      </c>
      <c r="Q194" s="88">
        <f t="shared" si="30"/>
        <v>1</v>
      </c>
      <c r="R194" s="88">
        <v>0</v>
      </c>
      <c r="S194" s="88">
        <v>0.1</v>
      </c>
      <c r="T194" s="88">
        <v>0.45</v>
      </c>
      <c r="U194" s="88">
        <v>0.45</v>
      </c>
      <c r="V194" s="89">
        <v>0</v>
      </c>
      <c r="W194" s="89" t="s">
        <v>1262</v>
      </c>
      <c r="X194" s="88">
        <v>0.1</v>
      </c>
      <c r="Y194" s="89" t="s">
        <v>2019</v>
      </c>
      <c r="Z194" s="89">
        <v>0</v>
      </c>
      <c r="AA194" s="89"/>
      <c r="AB194" s="89">
        <v>0</v>
      </c>
      <c r="AC194" s="89"/>
      <c r="AD194" s="87"/>
      <c r="AE194" s="87"/>
      <c r="AF194" s="87"/>
      <c r="AG194" s="87"/>
      <c r="AH194" s="88">
        <f t="shared" si="21"/>
        <v>0.1</v>
      </c>
      <c r="AI194" s="88" t="str">
        <f t="shared" si="28"/>
        <v/>
      </c>
      <c r="AJ194" s="88">
        <f t="shared" si="29"/>
        <v>1</v>
      </c>
      <c r="AK194" s="88">
        <f t="shared" ref="AK194:AK257" si="31">IFERROR(IF(T194=0,"",IF((Z194/T194)&gt;1,1,(Z194/T194))),"")</f>
        <v>0</v>
      </c>
      <c r="AL194" s="88">
        <f t="shared" ref="AL194:AL257" si="32">IFERROR(IF(U194=0,"",IF((AB194/U194)&gt;1,1,(AB194/U194))),"")</f>
        <v>0</v>
      </c>
    </row>
    <row r="195" spans="1:38" ht="15" customHeight="1" x14ac:dyDescent="0.25">
      <c r="A195" s="86">
        <v>14</v>
      </c>
      <c r="B195" s="86" t="s">
        <v>1976</v>
      </c>
      <c r="C195" s="86" t="s">
        <v>269</v>
      </c>
      <c r="D195" s="86" t="s">
        <v>1090</v>
      </c>
      <c r="E195" s="86" t="s">
        <v>1278</v>
      </c>
      <c r="F195" s="86" t="s">
        <v>1278</v>
      </c>
      <c r="G195" s="86" t="s">
        <v>1279</v>
      </c>
      <c r="H195" s="86" t="s">
        <v>1280</v>
      </c>
      <c r="I195" t="s">
        <v>2020</v>
      </c>
      <c r="J195" s="87">
        <v>43891</v>
      </c>
      <c r="K195" s="87">
        <v>44196</v>
      </c>
      <c r="L195" s="86" t="s">
        <v>1096</v>
      </c>
      <c r="M195" t="s">
        <v>1980</v>
      </c>
      <c r="N195" s="86" t="s">
        <v>475</v>
      </c>
      <c r="O195" s="86" t="s">
        <v>2014</v>
      </c>
      <c r="P195" s="86" t="s">
        <v>1099</v>
      </c>
      <c r="Q195" s="88">
        <f t="shared" si="30"/>
        <v>1</v>
      </c>
      <c r="R195" s="88">
        <v>0.1</v>
      </c>
      <c r="S195" s="88">
        <v>0.3</v>
      </c>
      <c r="T195" s="88">
        <v>0.3</v>
      </c>
      <c r="U195" s="88">
        <v>0.3</v>
      </c>
      <c r="V195" s="88">
        <v>0.1</v>
      </c>
      <c r="W195" s="89" t="s">
        <v>2021</v>
      </c>
      <c r="X195" s="88">
        <v>0.3</v>
      </c>
      <c r="Y195" s="89" t="s">
        <v>2022</v>
      </c>
      <c r="Z195" s="89">
        <v>0</v>
      </c>
      <c r="AA195" s="89"/>
      <c r="AB195" s="89">
        <v>0</v>
      </c>
      <c r="AC195" s="89"/>
      <c r="AD195" s="87"/>
      <c r="AE195" s="87"/>
      <c r="AF195" s="87"/>
      <c r="AG195" s="87"/>
      <c r="AH195" s="88">
        <f t="shared" ref="AH195:AH258" si="33">IFERROR(IF((V195+X195+Z195+AB195)/Q195&gt;1,1,(V195+X195+Z195+AB195)/Q195),0)</f>
        <v>0.4</v>
      </c>
      <c r="AI195" s="88">
        <f t="shared" si="28"/>
        <v>1</v>
      </c>
      <c r="AJ195" s="88">
        <f t="shared" si="29"/>
        <v>1</v>
      </c>
      <c r="AK195" s="88">
        <f t="shared" si="31"/>
        <v>0</v>
      </c>
      <c r="AL195" s="88">
        <f t="shared" si="32"/>
        <v>0</v>
      </c>
    </row>
    <row r="196" spans="1:38" ht="15" customHeight="1" x14ac:dyDescent="0.25">
      <c r="A196" s="86">
        <v>15</v>
      </c>
      <c r="B196" s="86" t="s">
        <v>1976</v>
      </c>
      <c r="C196" s="86" t="s">
        <v>269</v>
      </c>
      <c r="D196" s="86" t="s">
        <v>1090</v>
      </c>
      <c r="E196" s="86" t="s">
        <v>1278</v>
      </c>
      <c r="F196" s="86" t="s">
        <v>1278</v>
      </c>
      <c r="G196" s="86" t="s">
        <v>1279</v>
      </c>
      <c r="H196" s="86" t="s">
        <v>1280</v>
      </c>
      <c r="I196" t="s">
        <v>2023</v>
      </c>
      <c r="J196" s="87">
        <v>43922</v>
      </c>
      <c r="K196" s="87">
        <v>44196</v>
      </c>
      <c r="L196" s="86" t="s">
        <v>1096</v>
      </c>
      <c r="M196" t="s">
        <v>2024</v>
      </c>
      <c r="N196" s="86" t="s">
        <v>475</v>
      </c>
      <c r="O196" s="86" t="s">
        <v>2014</v>
      </c>
      <c r="P196" s="86" t="s">
        <v>1099</v>
      </c>
      <c r="Q196" s="88">
        <f t="shared" si="30"/>
        <v>1</v>
      </c>
      <c r="R196" s="88">
        <v>0</v>
      </c>
      <c r="S196" s="88">
        <v>0.15</v>
      </c>
      <c r="T196" s="88">
        <v>0.6</v>
      </c>
      <c r="U196" s="88">
        <v>0.25</v>
      </c>
      <c r="V196" s="89">
        <v>0</v>
      </c>
      <c r="W196" s="89" t="s">
        <v>1283</v>
      </c>
      <c r="X196" s="88">
        <v>0.15</v>
      </c>
      <c r="Y196" s="89" t="s">
        <v>2025</v>
      </c>
      <c r="Z196" s="89">
        <v>0</v>
      </c>
      <c r="AA196" s="89"/>
      <c r="AB196" s="89">
        <v>0</v>
      </c>
      <c r="AC196" s="89"/>
      <c r="AD196" s="87"/>
      <c r="AE196" s="87"/>
      <c r="AF196" s="87"/>
      <c r="AG196" s="87"/>
      <c r="AH196" s="88">
        <f t="shared" si="33"/>
        <v>0.15</v>
      </c>
      <c r="AI196" s="88" t="str">
        <f t="shared" si="28"/>
        <v/>
      </c>
      <c r="AJ196" s="88">
        <f t="shared" si="29"/>
        <v>1</v>
      </c>
      <c r="AK196" s="88">
        <f t="shared" si="31"/>
        <v>0</v>
      </c>
      <c r="AL196" s="88">
        <f t="shared" si="32"/>
        <v>0</v>
      </c>
    </row>
    <row r="197" spans="1:38" ht="15" customHeight="1" x14ac:dyDescent="0.25">
      <c r="A197" s="86">
        <v>16</v>
      </c>
      <c r="B197" s="86" t="s">
        <v>1976</v>
      </c>
      <c r="C197" s="86" t="s">
        <v>291</v>
      </c>
      <c r="D197" t="s">
        <v>1090</v>
      </c>
      <c r="E197" s="86" t="s">
        <v>1278</v>
      </c>
      <c r="F197" s="86" t="s">
        <v>1278</v>
      </c>
      <c r="G197" s="86" t="s">
        <v>1279</v>
      </c>
      <c r="H197" s="86" t="s">
        <v>1280</v>
      </c>
      <c r="I197" t="s">
        <v>2026</v>
      </c>
      <c r="J197" s="87">
        <v>43952</v>
      </c>
      <c r="K197" s="87">
        <v>44196</v>
      </c>
      <c r="L197" s="86" t="s">
        <v>1096</v>
      </c>
      <c r="M197" s="86" t="s">
        <v>2009</v>
      </c>
      <c r="N197" s="86" t="s">
        <v>475</v>
      </c>
      <c r="O197" s="86" t="s">
        <v>2027</v>
      </c>
      <c r="P197" s="86" t="s">
        <v>1099</v>
      </c>
      <c r="Q197" s="88">
        <f t="shared" si="30"/>
        <v>1</v>
      </c>
      <c r="R197" s="88">
        <v>0</v>
      </c>
      <c r="S197" s="88">
        <v>0.25</v>
      </c>
      <c r="T197" s="88">
        <v>0.375</v>
      </c>
      <c r="U197" s="88">
        <v>0.375</v>
      </c>
      <c r="V197" s="89">
        <v>0</v>
      </c>
      <c r="W197" s="89" t="s">
        <v>1954</v>
      </c>
      <c r="X197" s="88">
        <v>0.25</v>
      </c>
      <c r="Y197" s="89" t="s">
        <v>2028</v>
      </c>
      <c r="Z197" s="89">
        <v>0</v>
      </c>
      <c r="AA197" s="89"/>
      <c r="AB197" s="89">
        <v>0</v>
      </c>
      <c r="AC197" s="89"/>
      <c r="AD197" s="87"/>
      <c r="AE197" s="87"/>
      <c r="AF197" s="87"/>
      <c r="AG197" s="87"/>
      <c r="AH197" s="88">
        <f t="shared" si="33"/>
        <v>0.25</v>
      </c>
      <c r="AI197" s="88" t="str">
        <f t="shared" si="28"/>
        <v/>
      </c>
      <c r="AJ197" s="88">
        <f t="shared" si="29"/>
        <v>1</v>
      </c>
      <c r="AK197" s="88">
        <f t="shared" si="31"/>
        <v>0</v>
      </c>
      <c r="AL197" s="88">
        <f t="shared" si="32"/>
        <v>0</v>
      </c>
    </row>
    <row r="198" spans="1:38" ht="15" customHeight="1" x14ac:dyDescent="0.25">
      <c r="A198" s="86">
        <v>17</v>
      </c>
      <c r="B198" s="86" t="s">
        <v>1976</v>
      </c>
      <c r="C198" s="86" t="s">
        <v>1308</v>
      </c>
      <c r="D198" t="s">
        <v>1090</v>
      </c>
      <c r="E198" s="86" t="s">
        <v>1278</v>
      </c>
      <c r="F198" s="86" t="s">
        <v>1278</v>
      </c>
      <c r="G198" s="86" t="s">
        <v>1279</v>
      </c>
      <c r="H198" s="86" t="s">
        <v>1280</v>
      </c>
      <c r="I198" t="s">
        <v>1118</v>
      </c>
      <c r="J198" s="87">
        <v>43983</v>
      </c>
      <c r="K198" s="87">
        <v>44104</v>
      </c>
      <c r="L198" s="86" t="s">
        <v>1096</v>
      </c>
      <c r="M198" s="86" t="s">
        <v>2029</v>
      </c>
      <c r="N198" s="86" t="s">
        <v>475</v>
      </c>
      <c r="O198" s="86" t="s">
        <v>1308</v>
      </c>
      <c r="P198" s="86" t="s">
        <v>1099</v>
      </c>
      <c r="Q198" s="88">
        <f t="shared" si="30"/>
        <v>1</v>
      </c>
      <c r="R198" s="88">
        <v>0</v>
      </c>
      <c r="S198" s="88">
        <v>0.56000000000000005</v>
      </c>
      <c r="T198" s="88">
        <v>0.44</v>
      </c>
      <c r="U198" s="88">
        <v>0</v>
      </c>
      <c r="V198" s="89">
        <v>0</v>
      </c>
      <c r="W198" s="89" t="s">
        <v>1262</v>
      </c>
      <c r="X198" s="88">
        <v>0.56000000000000005</v>
      </c>
      <c r="Y198" s="89" t="s">
        <v>2030</v>
      </c>
      <c r="Z198" s="89">
        <v>0</v>
      </c>
      <c r="AA198" s="89"/>
      <c r="AB198" s="89">
        <v>0</v>
      </c>
      <c r="AC198" s="89"/>
      <c r="AD198" s="87"/>
      <c r="AE198" s="87"/>
      <c r="AF198" s="87"/>
      <c r="AG198" s="87"/>
      <c r="AH198" s="88">
        <f t="shared" si="33"/>
        <v>0.56000000000000005</v>
      </c>
      <c r="AI198" s="88" t="str">
        <f t="shared" si="28"/>
        <v/>
      </c>
      <c r="AJ198" s="88">
        <f t="shared" si="29"/>
        <v>1</v>
      </c>
      <c r="AK198" s="88">
        <f t="shared" si="31"/>
        <v>0</v>
      </c>
      <c r="AL198" s="88" t="str">
        <f t="shared" si="32"/>
        <v/>
      </c>
    </row>
    <row r="199" spans="1:38" ht="15" customHeight="1" x14ac:dyDescent="0.25">
      <c r="A199" s="86">
        <v>18</v>
      </c>
      <c r="B199" s="86" t="s">
        <v>1976</v>
      </c>
      <c r="C199" s="86" t="s">
        <v>1308</v>
      </c>
      <c r="D199" t="s">
        <v>1090</v>
      </c>
      <c r="E199" s="86" t="s">
        <v>1278</v>
      </c>
      <c r="F199" s="86" t="s">
        <v>1278</v>
      </c>
      <c r="G199" s="86" t="s">
        <v>1279</v>
      </c>
      <c r="H199" s="86" t="s">
        <v>1280</v>
      </c>
      <c r="I199" t="s">
        <v>1120</v>
      </c>
      <c r="J199" s="87">
        <v>44044</v>
      </c>
      <c r="K199" s="87">
        <v>44196</v>
      </c>
      <c r="L199" s="86" t="s">
        <v>1096</v>
      </c>
      <c r="M199" s="86" t="s">
        <v>2029</v>
      </c>
      <c r="N199" s="86" t="s">
        <v>475</v>
      </c>
      <c r="O199" s="86" t="s">
        <v>1308</v>
      </c>
      <c r="P199" s="86" t="s">
        <v>1099</v>
      </c>
      <c r="Q199" s="88">
        <f t="shared" si="30"/>
        <v>1</v>
      </c>
      <c r="R199" s="88">
        <v>0</v>
      </c>
      <c r="S199" s="88">
        <v>0</v>
      </c>
      <c r="T199" s="88">
        <v>0.5</v>
      </c>
      <c r="U199" s="88">
        <v>0.5</v>
      </c>
      <c r="V199" s="89">
        <v>0</v>
      </c>
      <c r="W199" s="89" t="s">
        <v>1311</v>
      </c>
      <c r="X199" s="88">
        <v>0</v>
      </c>
      <c r="Y199" s="89" t="s">
        <v>1311</v>
      </c>
      <c r="Z199" s="89">
        <v>0</v>
      </c>
      <c r="AA199" s="89"/>
      <c r="AB199" s="89">
        <v>0</v>
      </c>
      <c r="AC199" s="89"/>
      <c r="AD199" s="87"/>
      <c r="AE199" s="87"/>
      <c r="AF199" s="87"/>
      <c r="AG199" s="87"/>
      <c r="AH199" s="88">
        <f t="shared" si="33"/>
        <v>0</v>
      </c>
      <c r="AI199" s="88" t="str">
        <f t="shared" si="28"/>
        <v/>
      </c>
      <c r="AJ199" s="88" t="str">
        <f t="shared" si="29"/>
        <v/>
      </c>
      <c r="AK199" s="88">
        <f t="shared" si="31"/>
        <v>0</v>
      </c>
      <c r="AL199" s="88">
        <f t="shared" si="32"/>
        <v>0</v>
      </c>
    </row>
    <row r="200" spans="1:38" ht="15" customHeight="1" x14ac:dyDescent="0.25">
      <c r="A200" s="86">
        <v>19</v>
      </c>
      <c r="B200" s="86" t="s">
        <v>1976</v>
      </c>
      <c r="C200" s="86" t="s">
        <v>1308</v>
      </c>
      <c r="D200" t="s">
        <v>1090</v>
      </c>
      <c r="E200" s="86" t="s">
        <v>1278</v>
      </c>
      <c r="F200" s="86" t="s">
        <v>1278</v>
      </c>
      <c r="G200" s="86" t="s">
        <v>1279</v>
      </c>
      <c r="H200" s="86" t="s">
        <v>1280</v>
      </c>
      <c r="I200" t="s">
        <v>1312</v>
      </c>
      <c r="J200" s="71">
        <v>44013</v>
      </c>
      <c r="K200" s="87">
        <v>44043</v>
      </c>
      <c r="L200" s="86" t="s">
        <v>1096</v>
      </c>
      <c r="M200" s="86" t="s">
        <v>2029</v>
      </c>
      <c r="N200" s="86" t="s">
        <v>475</v>
      </c>
      <c r="O200" s="86" t="s">
        <v>1308</v>
      </c>
      <c r="P200" s="86" t="s">
        <v>1099</v>
      </c>
      <c r="Q200" s="88">
        <f t="shared" si="30"/>
        <v>1</v>
      </c>
      <c r="R200" s="88">
        <v>0</v>
      </c>
      <c r="S200" s="88">
        <v>0</v>
      </c>
      <c r="T200" s="88">
        <v>1</v>
      </c>
      <c r="U200" s="88">
        <v>0</v>
      </c>
      <c r="V200" s="73">
        <v>0</v>
      </c>
      <c r="W200" s="73" t="s">
        <v>1313</v>
      </c>
      <c r="X200" s="44">
        <v>0</v>
      </c>
      <c r="Y200" s="73" t="s">
        <v>1313</v>
      </c>
      <c r="Z200" s="73">
        <v>0</v>
      </c>
      <c r="AA200" s="89"/>
      <c r="AB200" s="73">
        <v>0</v>
      </c>
      <c r="AC200" s="73"/>
      <c r="AD200" s="44"/>
      <c r="AE200" s="44"/>
      <c r="AF200" s="44"/>
      <c r="AG200" s="44"/>
      <c r="AH200" s="88">
        <f t="shared" si="33"/>
        <v>0</v>
      </c>
      <c r="AI200" s="88" t="str">
        <f t="shared" si="28"/>
        <v/>
      </c>
      <c r="AJ200" s="88" t="str">
        <f t="shared" si="29"/>
        <v/>
      </c>
      <c r="AK200" s="88">
        <f t="shared" si="31"/>
        <v>0</v>
      </c>
      <c r="AL200" s="88" t="str">
        <f t="shared" si="32"/>
        <v/>
      </c>
    </row>
    <row r="201" spans="1:38" ht="15" customHeight="1" x14ac:dyDescent="0.25">
      <c r="A201" s="86">
        <v>1</v>
      </c>
      <c r="B201" s="86" t="s">
        <v>1314</v>
      </c>
      <c r="C201" s="86" t="s">
        <v>1315</v>
      </c>
      <c r="D201" s="86" t="s">
        <v>1090</v>
      </c>
      <c r="E201" s="86" t="s">
        <v>1316</v>
      </c>
      <c r="F201" s="86" t="s">
        <v>1317</v>
      </c>
      <c r="G201" s="86" t="s">
        <v>1279</v>
      </c>
      <c r="H201" s="86" t="s">
        <v>1280</v>
      </c>
      <c r="I201" s="86" t="s">
        <v>1318</v>
      </c>
      <c r="J201" s="87">
        <v>43831</v>
      </c>
      <c r="K201" s="87">
        <v>44196</v>
      </c>
      <c r="L201" s="86" t="s">
        <v>1096</v>
      </c>
      <c r="M201" s="86" t="s">
        <v>1319</v>
      </c>
      <c r="N201" s="86" t="s">
        <v>355</v>
      </c>
      <c r="O201" s="86" t="s">
        <v>1320</v>
      </c>
      <c r="P201" s="86" t="s">
        <v>261</v>
      </c>
      <c r="Q201" s="89">
        <f t="shared" si="30"/>
        <v>2437</v>
      </c>
      <c r="R201" s="89">
        <v>96</v>
      </c>
      <c r="S201" s="89">
        <v>181</v>
      </c>
      <c r="T201" s="89">
        <v>1080</v>
      </c>
      <c r="U201" s="89">
        <v>1080</v>
      </c>
      <c r="V201" s="89">
        <v>96</v>
      </c>
      <c r="W201" s="89" t="s">
        <v>1321</v>
      </c>
      <c r="X201" s="89">
        <v>25</v>
      </c>
      <c r="Y201" s="89" t="s">
        <v>1322</v>
      </c>
      <c r="Z201" s="89">
        <v>0</v>
      </c>
      <c r="AA201" s="89"/>
      <c r="AB201" s="89">
        <v>0</v>
      </c>
      <c r="AC201" s="89"/>
      <c r="AD201" s="87"/>
      <c r="AE201" s="87"/>
      <c r="AF201" s="87"/>
      <c r="AG201" s="87"/>
      <c r="AH201" s="88">
        <f t="shared" si="33"/>
        <v>4.9651210504718914E-2</v>
      </c>
      <c r="AI201" s="88">
        <f t="shared" si="28"/>
        <v>1</v>
      </c>
      <c r="AJ201" s="88">
        <f t="shared" si="29"/>
        <v>0.13812154696132597</v>
      </c>
      <c r="AK201" s="88">
        <f t="shared" si="31"/>
        <v>0</v>
      </c>
      <c r="AL201" s="88">
        <f t="shared" si="32"/>
        <v>0</v>
      </c>
    </row>
    <row r="202" spans="1:38" ht="15" customHeight="1" x14ac:dyDescent="0.25">
      <c r="A202" s="86">
        <v>2</v>
      </c>
      <c r="B202" s="86" t="s">
        <v>1314</v>
      </c>
      <c r="C202" s="86" t="s">
        <v>1315</v>
      </c>
      <c r="D202" s="86" t="s">
        <v>1090</v>
      </c>
      <c r="E202" s="86" t="s">
        <v>1316</v>
      </c>
      <c r="F202" s="86" t="s">
        <v>1317</v>
      </c>
      <c r="G202" s="86" t="s">
        <v>1279</v>
      </c>
      <c r="H202" s="86" t="s">
        <v>1280</v>
      </c>
      <c r="I202" s="86" t="s">
        <v>1323</v>
      </c>
      <c r="J202" s="87">
        <v>44105</v>
      </c>
      <c r="K202" s="87">
        <v>44165</v>
      </c>
      <c r="L202" s="86" t="s">
        <v>1096</v>
      </c>
      <c r="M202" s="86" t="s">
        <v>1324</v>
      </c>
      <c r="N202" s="86" t="s">
        <v>355</v>
      </c>
      <c r="O202" s="86" t="s">
        <v>1320</v>
      </c>
      <c r="P202" s="86" t="s">
        <v>261</v>
      </c>
      <c r="Q202" s="89">
        <f t="shared" si="30"/>
        <v>4921</v>
      </c>
      <c r="R202" s="89">
        <v>0</v>
      </c>
      <c r="S202" s="89">
        <v>0</v>
      </c>
      <c r="T202" s="89">
        <v>0</v>
      </c>
      <c r="U202" s="89">
        <v>4921</v>
      </c>
      <c r="V202" s="89">
        <v>0</v>
      </c>
      <c r="W202" s="88" t="s">
        <v>1325</v>
      </c>
      <c r="X202" s="89">
        <v>0</v>
      </c>
      <c r="Y202" s="89" t="s">
        <v>1326</v>
      </c>
      <c r="Z202" s="89">
        <v>0</v>
      </c>
      <c r="AA202" s="89"/>
      <c r="AB202" s="89">
        <v>0</v>
      </c>
      <c r="AC202" s="89"/>
      <c r="AD202" s="87"/>
      <c r="AE202" s="87"/>
      <c r="AF202" s="87"/>
      <c r="AG202" s="87"/>
      <c r="AH202" s="88">
        <f t="shared" si="33"/>
        <v>0</v>
      </c>
      <c r="AI202" s="88" t="str">
        <f t="shared" si="28"/>
        <v/>
      </c>
      <c r="AJ202" s="88" t="str">
        <f t="shared" si="29"/>
        <v/>
      </c>
      <c r="AK202" s="88" t="str">
        <f t="shared" si="31"/>
        <v/>
      </c>
      <c r="AL202" s="88">
        <f t="shared" si="32"/>
        <v>0</v>
      </c>
    </row>
    <row r="203" spans="1:38" ht="15" customHeight="1" x14ac:dyDescent="0.25">
      <c r="A203" s="86">
        <v>3</v>
      </c>
      <c r="B203" s="86" t="s">
        <v>1314</v>
      </c>
      <c r="C203" s="86" t="s">
        <v>1315</v>
      </c>
      <c r="D203" s="86" t="s">
        <v>1090</v>
      </c>
      <c r="E203" s="86" t="s">
        <v>1316</v>
      </c>
      <c r="F203" s="86" t="s">
        <v>1317</v>
      </c>
      <c r="G203" s="86" t="s">
        <v>1279</v>
      </c>
      <c r="H203" s="86" t="s">
        <v>1280</v>
      </c>
      <c r="I203" s="86" t="s">
        <v>1327</v>
      </c>
      <c r="J203" s="87">
        <v>43891</v>
      </c>
      <c r="K203" s="87">
        <v>44196</v>
      </c>
      <c r="L203" s="86" t="s">
        <v>1096</v>
      </c>
      <c r="M203" s="86" t="s">
        <v>1328</v>
      </c>
      <c r="N203" s="86" t="s">
        <v>475</v>
      </c>
      <c r="O203" s="86" t="s">
        <v>1320</v>
      </c>
      <c r="P203" s="86" t="s">
        <v>261</v>
      </c>
      <c r="Q203" s="88">
        <f t="shared" si="30"/>
        <v>1</v>
      </c>
      <c r="R203" s="88">
        <v>0.1</v>
      </c>
      <c r="S203" s="88">
        <v>0.3</v>
      </c>
      <c r="T203" s="88">
        <v>0.3</v>
      </c>
      <c r="U203" s="88">
        <v>0.3</v>
      </c>
      <c r="V203" s="88">
        <v>0.1</v>
      </c>
      <c r="W203" s="88" t="s">
        <v>1329</v>
      </c>
      <c r="X203" s="88">
        <v>0.3</v>
      </c>
      <c r="Y203" s="88" t="s">
        <v>1330</v>
      </c>
      <c r="Z203" s="88">
        <v>0</v>
      </c>
      <c r="AA203" s="88"/>
      <c r="AB203" s="88">
        <v>0</v>
      </c>
      <c r="AC203" s="88"/>
      <c r="AD203" s="88"/>
      <c r="AE203" s="88"/>
      <c r="AF203" s="88"/>
      <c r="AG203" s="88"/>
      <c r="AH203" s="88">
        <f t="shared" si="33"/>
        <v>0.4</v>
      </c>
      <c r="AI203" s="88">
        <f t="shared" si="28"/>
        <v>1</v>
      </c>
      <c r="AJ203" s="88">
        <f t="shared" si="29"/>
        <v>1</v>
      </c>
      <c r="AK203" s="88">
        <f t="shared" si="31"/>
        <v>0</v>
      </c>
      <c r="AL203" s="88">
        <f t="shared" si="32"/>
        <v>0</v>
      </c>
    </row>
    <row r="204" spans="1:38" ht="15" customHeight="1" x14ac:dyDescent="0.25">
      <c r="A204" s="86">
        <v>4</v>
      </c>
      <c r="B204" s="86" t="s">
        <v>1314</v>
      </c>
      <c r="C204" s="86" t="s">
        <v>1315</v>
      </c>
      <c r="D204" s="86" t="s">
        <v>1090</v>
      </c>
      <c r="E204" s="86" t="s">
        <v>1316</v>
      </c>
      <c r="F204" s="86" t="s">
        <v>1317</v>
      </c>
      <c r="G204" s="86" t="s">
        <v>1279</v>
      </c>
      <c r="H204" s="86" t="s">
        <v>1280</v>
      </c>
      <c r="I204" s="86" t="s">
        <v>1331</v>
      </c>
      <c r="J204" s="87">
        <v>43891</v>
      </c>
      <c r="K204" s="87">
        <v>44196</v>
      </c>
      <c r="L204" s="86" t="s">
        <v>1096</v>
      </c>
      <c r="M204" s="86" t="s">
        <v>1324</v>
      </c>
      <c r="N204" s="86" t="s">
        <v>475</v>
      </c>
      <c r="O204" s="86" t="s">
        <v>1320</v>
      </c>
      <c r="P204" s="86" t="s">
        <v>261</v>
      </c>
      <c r="Q204" s="88">
        <f t="shared" si="30"/>
        <v>1</v>
      </c>
      <c r="R204" s="88">
        <v>0.1</v>
      </c>
      <c r="S204" s="88">
        <v>0.3</v>
      </c>
      <c r="T204" s="88">
        <v>0.3</v>
      </c>
      <c r="U204" s="88">
        <v>0.3</v>
      </c>
      <c r="V204" s="88">
        <v>0.1</v>
      </c>
      <c r="W204" s="88" t="s">
        <v>1332</v>
      </c>
      <c r="X204" s="88">
        <v>0.3</v>
      </c>
      <c r="Y204" s="88" t="s">
        <v>1333</v>
      </c>
      <c r="Z204" s="88">
        <v>0</v>
      </c>
      <c r="AA204" s="88"/>
      <c r="AB204" s="88">
        <v>0</v>
      </c>
      <c r="AC204" s="88"/>
      <c r="AD204" s="88"/>
      <c r="AE204" s="88"/>
      <c r="AF204" s="88"/>
      <c r="AG204" s="88"/>
      <c r="AH204" s="88">
        <f t="shared" si="33"/>
        <v>0.4</v>
      </c>
      <c r="AI204" s="88">
        <f t="shared" si="28"/>
        <v>1</v>
      </c>
      <c r="AJ204" s="88">
        <f t="shared" si="29"/>
        <v>1</v>
      </c>
      <c r="AK204" s="88">
        <f t="shared" si="31"/>
        <v>0</v>
      </c>
      <c r="AL204" s="88">
        <f t="shared" si="32"/>
        <v>0</v>
      </c>
    </row>
    <row r="205" spans="1:38" ht="15" customHeight="1" x14ac:dyDescent="0.25">
      <c r="A205" s="86">
        <v>5</v>
      </c>
      <c r="B205" s="86" t="s">
        <v>1314</v>
      </c>
      <c r="C205" s="86" t="s">
        <v>1334</v>
      </c>
      <c r="D205" s="86" t="s">
        <v>1090</v>
      </c>
      <c r="E205" s="86" t="s">
        <v>1316</v>
      </c>
      <c r="F205" s="86" t="s">
        <v>1317</v>
      </c>
      <c r="G205" s="86" t="s">
        <v>1279</v>
      </c>
      <c r="H205" s="86" t="s">
        <v>1280</v>
      </c>
      <c r="I205" t="s">
        <v>1335</v>
      </c>
      <c r="J205" s="87">
        <v>43922</v>
      </c>
      <c r="K205" s="87">
        <v>44074</v>
      </c>
      <c r="L205" s="86" t="s">
        <v>1096</v>
      </c>
      <c r="M205" s="86" t="s">
        <v>1336</v>
      </c>
      <c r="N205" s="86" t="s">
        <v>475</v>
      </c>
      <c r="O205" s="86" t="s">
        <v>1337</v>
      </c>
      <c r="P205" s="86" t="s">
        <v>261</v>
      </c>
      <c r="Q205" s="88">
        <f t="shared" si="30"/>
        <v>1</v>
      </c>
      <c r="R205" s="88">
        <v>0</v>
      </c>
      <c r="S205" s="88">
        <v>0.6</v>
      </c>
      <c r="T205" s="88">
        <v>0.4</v>
      </c>
      <c r="U205" s="88">
        <v>0</v>
      </c>
      <c r="V205" s="88">
        <v>0</v>
      </c>
      <c r="W205" s="73"/>
      <c r="X205" s="88">
        <v>0.6</v>
      </c>
      <c r="Y205" s="88" t="s">
        <v>1338</v>
      </c>
      <c r="Z205" s="88">
        <v>0</v>
      </c>
      <c r="AA205" s="88"/>
      <c r="AB205" s="88">
        <v>0</v>
      </c>
      <c r="AC205" s="88"/>
      <c r="AD205" s="88"/>
      <c r="AE205" s="88"/>
      <c r="AF205" s="88"/>
      <c r="AG205" s="88"/>
      <c r="AH205" s="88">
        <f t="shared" si="33"/>
        <v>0.6</v>
      </c>
      <c r="AI205" s="88" t="str">
        <f t="shared" si="28"/>
        <v/>
      </c>
      <c r="AJ205" s="88">
        <f t="shared" si="29"/>
        <v>1</v>
      </c>
      <c r="AK205" s="88">
        <f t="shared" si="31"/>
        <v>0</v>
      </c>
      <c r="AL205" s="88" t="str">
        <f t="shared" si="32"/>
        <v/>
      </c>
    </row>
    <row r="206" spans="1:38" ht="15" customHeight="1" x14ac:dyDescent="0.25">
      <c r="A206" s="86">
        <v>6</v>
      </c>
      <c r="B206" s="86" t="s">
        <v>1314</v>
      </c>
      <c r="C206" s="86" t="s">
        <v>1334</v>
      </c>
      <c r="D206" s="86" t="s">
        <v>1090</v>
      </c>
      <c r="E206" s="86" t="s">
        <v>1316</v>
      </c>
      <c r="F206" s="86" t="s">
        <v>1317</v>
      </c>
      <c r="G206" s="86" t="s">
        <v>1279</v>
      </c>
      <c r="H206" s="86" t="s">
        <v>1280</v>
      </c>
      <c r="I206" t="s">
        <v>1339</v>
      </c>
      <c r="J206" s="87">
        <v>44075</v>
      </c>
      <c r="K206" s="87">
        <v>44104</v>
      </c>
      <c r="L206" s="86" t="s">
        <v>1096</v>
      </c>
      <c r="M206" s="86" t="s">
        <v>1336</v>
      </c>
      <c r="N206" s="86" t="s">
        <v>475</v>
      </c>
      <c r="O206" s="86" t="s">
        <v>1337</v>
      </c>
      <c r="P206" s="86" t="s">
        <v>261</v>
      </c>
      <c r="Q206" s="88">
        <f t="shared" si="30"/>
        <v>1</v>
      </c>
      <c r="R206" s="88">
        <v>0</v>
      </c>
      <c r="S206" s="88">
        <v>0</v>
      </c>
      <c r="T206" s="88">
        <v>1</v>
      </c>
      <c r="U206" s="88">
        <v>0</v>
      </c>
      <c r="V206" s="88">
        <v>0</v>
      </c>
      <c r="W206" s="88"/>
      <c r="X206" s="88">
        <v>0</v>
      </c>
      <c r="Y206" s="88" t="s">
        <v>1340</v>
      </c>
      <c r="Z206" s="88">
        <v>0</v>
      </c>
      <c r="AA206" s="88"/>
      <c r="AB206" s="88">
        <v>0</v>
      </c>
      <c r="AC206" s="88"/>
      <c r="AD206" s="88"/>
      <c r="AE206" s="88"/>
      <c r="AF206" s="88"/>
      <c r="AG206" s="88"/>
      <c r="AH206" s="88">
        <f t="shared" si="33"/>
        <v>0</v>
      </c>
      <c r="AI206" s="88" t="str">
        <f t="shared" si="28"/>
        <v/>
      </c>
      <c r="AJ206" s="88" t="str">
        <f t="shared" si="29"/>
        <v/>
      </c>
      <c r="AK206" s="88">
        <f t="shared" si="31"/>
        <v>0</v>
      </c>
      <c r="AL206" s="88" t="str">
        <f t="shared" si="32"/>
        <v/>
      </c>
    </row>
    <row r="207" spans="1:38" ht="15" customHeight="1" x14ac:dyDescent="0.25">
      <c r="A207" s="86">
        <v>7</v>
      </c>
      <c r="B207" s="86" t="s">
        <v>1314</v>
      </c>
      <c r="C207" s="86" t="s">
        <v>1334</v>
      </c>
      <c r="D207" s="86" t="s">
        <v>1090</v>
      </c>
      <c r="E207" s="86" t="s">
        <v>1316</v>
      </c>
      <c r="F207" s="86" t="s">
        <v>1317</v>
      </c>
      <c r="G207" s="86" t="s">
        <v>1279</v>
      </c>
      <c r="H207" s="86" t="s">
        <v>1280</v>
      </c>
      <c r="I207" t="s">
        <v>1341</v>
      </c>
      <c r="J207" s="87">
        <v>43891</v>
      </c>
      <c r="K207" s="87">
        <v>44196</v>
      </c>
      <c r="L207" s="86" t="s">
        <v>1096</v>
      </c>
      <c r="M207" t="s">
        <v>1342</v>
      </c>
      <c r="N207" s="86" t="s">
        <v>475</v>
      </c>
      <c r="O207" s="86" t="s">
        <v>1337</v>
      </c>
      <c r="P207" s="86" t="s">
        <v>261</v>
      </c>
      <c r="Q207" s="88">
        <f t="shared" si="30"/>
        <v>1</v>
      </c>
      <c r="R207" s="88">
        <v>0.1</v>
      </c>
      <c r="S207" s="88">
        <v>0.3</v>
      </c>
      <c r="T207" s="88">
        <v>0.3</v>
      </c>
      <c r="U207" s="88">
        <v>0.3</v>
      </c>
      <c r="V207" s="88">
        <v>0</v>
      </c>
      <c r="W207" s="73"/>
      <c r="X207" s="88">
        <v>0.4</v>
      </c>
      <c r="Y207" s="88" t="s">
        <v>1343</v>
      </c>
      <c r="Z207" s="88">
        <v>0</v>
      </c>
      <c r="AA207" s="88"/>
      <c r="AB207" s="88">
        <v>0</v>
      </c>
      <c r="AC207" s="88"/>
      <c r="AD207" s="88"/>
      <c r="AE207" s="88"/>
      <c r="AF207" s="88"/>
      <c r="AG207" s="88"/>
      <c r="AH207" s="88">
        <f t="shared" si="33"/>
        <v>0.4</v>
      </c>
      <c r="AI207" s="88">
        <f t="shared" si="28"/>
        <v>0</v>
      </c>
      <c r="AJ207" s="88">
        <f t="shared" si="29"/>
        <v>1</v>
      </c>
      <c r="AK207" s="88">
        <f t="shared" si="31"/>
        <v>0</v>
      </c>
      <c r="AL207" s="88">
        <f t="shared" si="32"/>
        <v>0</v>
      </c>
    </row>
    <row r="208" spans="1:38" ht="15" customHeight="1" x14ac:dyDescent="0.25">
      <c r="A208" s="86">
        <v>8</v>
      </c>
      <c r="B208" s="86" t="s">
        <v>1314</v>
      </c>
      <c r="C208" s="86" t="s">
        <v>1344</v>
      </c>
      <c r="D208" s="86" t="s">
        <v>1090</v>
      </c>
      <c r="E208" s="86" t="s">
        <v>1316</v>
      </c>
      <c r="F208" s="86" t="s">
        <v>1317</v>
      </c>
      <c r="G208" s="86" t="s">
        <v>1279</v>
      </c>
      <c r="H208" s="86" t="s">
        <v>1280</v>
      </c>
      <c r="I208" t="s">
        <v>1345</v>
      </c>
      <c r="J208" s="87">
        <v>43891</v>
      </c>
      <c r="K208" s="87">
        <v>43951</v>
      </c>
      <c r="L208" s="86" t="s">
        <v>1096</v>
      </c>
      <c r="M208" s="86" t="s">
        <v>1346</v>
      </c>
      <c r="N208" s="86" t="s">
        <v>475</v>
      </c>
      <c r="O208" s="86" t="s">
        <v>1347</v>
      </c>
      <c r="P208" s="86" t="s">
        <v>1099</v>
      </c>
      <c r="Q208" s="88">
        <f t="shared" si="30"/>
        <v>1</v>
      </c>
      <c r="R208" s="88">
        <v>0.5</v>
      </c>
      <c r="S208" s="88">
        <v>0.5</v>
      </c>
      <c r="T208" s="88">
        <v>0</v>
      </c>
      <c r="U208" s="88">
        <v>0</v>
      </c>
      <c r="V208" s="88">
        <v>0</v>
      </c>
      <c r="W208" s="88"/>
      <c r="X208" s="88">
        <v>0.9</v>
      </c>
      <c r="Y208" s="88" t="s">
        <v>1348</v>
      </c>
      <c r="Z208" s="88">
        <v>0</v>
      </c>
      <c r="AA208" s="88"/>
      <c r="AB208" s="88">
        <v>0</v>
      </c>
      <c r="AC208" s="88"/>
      <c r="AD208" s="88"/>
      <c r="AE208" s="88"/>
      <c r="AF208" s="88"/>
      <c r="AG208" s="88"/>
      <c r="AH208" s="88">
        <f t="shared" si="33"/>
        <v>0.9</v>
      </c>
      <c r="AI208" s="88">
        <f t="shared" si="28"/>
        <v>0</v>
      </c>
      <c r="AJ208" s="88">
        <f t="shared" si="29"/>
        <v>1</v>
      </c>
      <c r="AK208" s="88" t="str">
        <f t="shared" si="31"/>
        <v/>
      </c>
      <c r="AL208" s="88" t="str">
        <f t="shared" si="32"/>
        <v/>
      </c>
    </row>
    <row r="209" spans="1:38" ht="15" customHeight="1" x14ac:dyDescent="0.25">
      <c r="A209" s="86">
        <v>9</v>
      </c>
      <c r="B209" s="86" t="s">
        <v>1314</v>
      </c>
      <c r="C209" s="86" t="s">
        <v>1344</v>
      </c>
      <c r="D209" s="86" t="s">
        <v>1090</v>
      </c>
      <c r="E209" s="86" t="s">
        <v>1316</v>
      </c>
      <c r="F209" s="86" t="s">
        <v>1317</v>
      </c>
      <c r="G209" s="86" t="s">
        <v>1279</v>
      </c>
      <c r="H209" s="86" t="s">
        <v>1280</v>
      </c>
      <c r="I209" t="s">
        <v>1349</v>
      </c>
      <c r="J209" s="87">
        <v>43891</v>
      </c>
      <c r="K209" s="87">
        <v>44043</v>
      </c>
      <c r="L209" s="86" t="s">
        <v>1096</v>
      </c>
      <c r="M209" t="s">
        <v>1350</v>
      </c>
      <c r="N209" s="86" t="s">
        <v>475</v>
      </c>
      <c r="O209" s="86" t="s">
        <v>1347</v>
      </c>
      <c r="P209" s="86" t="s">
        <v>1099</v>
      </c>
      <c r="Q209" s="88">
        <f t="shared" si="30"/>
        <v>1</v>
      </c>
      <c r="R209" s="88">
        <v>0.5</v>
      </c>
      <c r="S209" s="88">
        <v>0</v>
      </c>
      <c r="T209" s="88">
        <v>0.5</v>
      </c>
      <c r="U209" s="88">
        <v>0</v>
      </c>
      <c r="V209" s="88">
        <v>0.5</v>
      </c>
      <c r="W209" s="88"/>
      <c r="X209" s="88">
        <v>0.5</v>
      </c>
      <c r="Y209" s="88" t="s">
        <v>1351</v>
      </c>
      <c r="Z209" s="88">
        <v>0</v>
      </c>
      <c r="AA209" s="88"/>
      <c r="AB209" s="88">
        <v>0</v>
      </c>
      <c r="AC209" s="88"/>
      <c r="AD209" s="88"/>
      <c r="AE209" s="88"/>
      <c r="AF209" s="88"/>
      <c r="AG209" s="88"/>
      <c r="AH209" s="88">
        <f t="shared" si="33"/>
        <v>1</v>
      </c>
      <c r="AI209" s="88">
        <f t="shared" si="28"/>
        <v>1</v>
      </c>
      <c r="AJ209" s="88" t="str">
        <f t="shared" si="29"/>
        <v/>
      </c>
      <c r="AK209" s="88">
        <f t="shared" si="31"/>
        <v>0</v>
      </c>
      <c r="AL209" s="88" t="str">
        <f t="shared" si="32"/>
        <v/>
      </c>
    </row>
    <row r="210" spans="1:38" ht="15" customHeight="1" x14ac:dyDescent="0.25">
      <c r="A210" s="86">
        <v>10</v>
      </c>
      <c r="B210" s="86" t="s">
        <v>1314</v>
      </c>
      <c r="C210" s="86" t="s">
        <v>1344</v>
      </c>
      <c r="D210" s="86" t="s">
        <v>1090</v>
      </c>
      <c r="E210" s="86" t="s">
        <v>1316</v>
      </c>
      <c r="F210" s="86" t="s">
        <v>1317</v>
      </c>
      <c r="G210" s="86" t="s">
        <v>1279</v>
      </c>
      <c r="H210" s="86" t="s">
        <v>1280</v>
      </c>
      <c r="I210" t="s">
        <v>1352</v>
      </c>
      <c r="J210" s="87">
        <v>43891</v>
      </c>
      <c r="K210" s="87">
        <v>44043</v>
      </c>
      <c r="L210" s="86" t="s">
        <v>1096</v>
      </c>
      <c r="M210" t="s">
        <v>1353</v>
      </c>
      <c r="N210" s="86" t="s">
        <v>475</v>
      </c>
      <c r="O210" s="86" t="s">
        <v>1347</v>
      </c>
      <c r="P210" s="86" t="s">
        <v>1099</v>
      </c>
      <c r="Q210" s="88">
        <f t="shared" si="30"/>
        <v>1</v>
      </c>
      <c r="R210" s="88">
        <v>0.5</v>
      </c>
      <c r="S210" s="88">
        <v>0</v>
      </c>
      <c r="T210" s="88">
        <v>0.5</v>
      </c>
      <c r="U210" s="88">
        <v>0</v>
      </c>
      <c r="V210" s="88">
        <v>0.5</v>
      </c>
      <c r="W210" s="88"/>
      <c r="X210" s="88">
        <v>0.1</v>
      </c>
      <c r="Y210" s="88" t="s">
        <v>1354</v>
      </c>
      <c r="Z210" s="88">
        <v>0</v>
      </c>
      <c r="AA210" s="88"/>
      <c r="AB210" s="88">
        <v>0</v>
      </c>
      <c r="AC210" s="88"/>
      <c r="AD210" s="88"/>
      <c r="AE210" s="88"/>
      <c r="AF210" s="88"/>
      <c r="AG210" s="88"/>
      <c r="AH210" s="88">
        <f t="shared" si="33"/>
        <v>0.6</v>
      </c>
      <c r="AI210" s="88">
        <f t="shared" si="28"/>
        <v>1</v>
      </c>
      <c r="AJ210" s="88" t="str">
        <f t="shared" si="29"/>
        <v/>
      </c>
      <c r="AK210" s="88">
        <f t="shared" si="31"/>
        <v>0</v>
      </c>
      <c r="AL210" s="88" t="str">
        <f t="shared" si="32"/>
        <v/>
      </c>
    </row>
    <row r="211" spans="1:38" ht="15" customHeight="1" x14ac:dyDescent="0.25">
      <c r="A211" s="86">
        <v>11</v>
      </c>
      <c r="B211" s="86" t="s">
        <v>1314</v>
      </c>
      <c r="C211" s="86" t="s">
        <v>1344</v>
      </c>
      <c r="D211" s="86" t="s">
        <v>1090</v>
      </c>
      <c r="E211" s="86" t="s">
        <v>1316</v>
      </c>
      <c r="F211" s="86" t="s">
        <v>1317</v>
      </c>
      <c r="G211" s="86" t="s">
        <v>1279</v>
      </c>
      <c r="H211" s="86" t="s">
        <v>1280</v>
      </c>
      <c r="I211" s="86" t="s">
        <v>1355</v>
      </c>
      <c r="J211" s="87">
        <v>44013</v>
      </c>
      <c r="K211" s="87">
        <v>44043</v>
      </c>
      <c r="L211" s="86" t="s">
        <v>1096</v>
      </c>
      <c r="M211" s="86" t="s">
        <v>1356</v>
      </c>
      <c r="N211" s="86" t="s">
        <v>475</v>
      </c>
      <c r="O211" s="86" t="s">
        <v>1347</v>
      </c>
      <c r="P211" s="86" t="s">
        <v>1099</v>
      </c>
      <c r="Q211" s="88">
        <f t="shared" si="30"/>
        <v>1</v>
      </c>
      <c r="R211" s="88">
        <v>0</v>
      </c>
      <c r="S211" s="88">
        <v>0</v>
      </c>
      <c r="T211" s="88">
        <v>1</v>
      </c>
      <c r="U211" s="88">
        <v>0</v>
      </c>
      <c r="V211" s="88">
        <v>0</v>
      </c>
      <c r="W211" s="88"/>
      <c r="X211" s="88">
        <v>0</v>
      </c>
      <c r="Y211" s="88" t="s">
        <v>1357</v>
      </c>
      <c r="Z211" s="88">
        <v>0</v>
      </c>
      <c r="AA211" s="88"/>
      <c r="AB211" s="88">
        <v>0</v>
      </c>
      <c r="AC211" s="88"/>
      <c r="AD211" s="88"/>
      <c r="AE211" s="88"/>
      <c r="AF211" s="88"/>
      <c r="AG211" s="88"/>
      <c r="AH211" s="88">
        <f t="shared" si="33"/>
        <v>0</v>
      </c>
      <c r="AI211" s="88" t="str">
        <f t="shared" si="28"/>
        <v/>
      </c>
      <c r="AJ211" s="88" t="str">
        <f t="shared" si="29"/>
        <v/>
      </c>
      <c r="AK211" s="88">
        <f t="shared" si="31"/>
        <v>0</v>
      </c>
      <c r="AL211" s="88" t="str">
        <f t="shared" si="32"/>
        <v/>
      </c>
    </row>
    <row r="212" spans="1:38" ht="15" customHeight="1" x14ac:dyDescent="0.25">
      <c r="A212" s="86">
        <v>12</v>
      </c>
      <c r="B212" s="86" t="s">
        <v>1314</v>
      </c>
      <c r="C212" s="86" t="s">
        <v>1344</v>
      </c>
      <c r="D212" s="86" t="s">
        <v>1090</v>
      </c>
      <c r="E212" s="86" t="s">
        <v>1316</v>
      </c>
      <c r="F212" s="86" t="s">
        <v>1317</v>
      </c>
      <c r="G212" s="86" t="s">
        <v>1279</v>
      </c>
      <c r="H212" s="86" t="s">
        <v>1280</v>
      </c>
      <c r="I212" t="s">
        <v>1358</v>
      </c>
      <c r="J212" s="87">
        <v>44044</v>
      </c>
      <c r="K212" s="87">
        <v>44074</v>
      </c>
      <c r="L212" s="86" t="s">
        <v>1096</v>
      </c>
      <c r="M212" s="86" t="s">
        <v>1356</v>
      </c>
      <c r="N212" s="86" t="s">
        <v>475</v>
      </c>
      <c r="O212" s="86" t="s">
        <v>1347</v>
      </c>
      <c r="P212" s="86" t="s">
        <v>1099</v>
      </c>
      <c r="Q212" s="88">
        <f t="shared" si="30"/>
        <v>1</v>
      </c>
      <c r="R212" s="88">
        <v>0</v>
      </c>
      <c r="S212" s="88">
        <v>0</v>
      </c>
      <c r="T212" s="88">
        <v>1</v>
      </c>
      <c r="U212" s="88">
        <v>0</v>
      </c>
      <c r="V212" s="88">
        <v>0</v>
      </c>
      <c r="W212" s="88"/>
      <c r="X212" s="88">
        <v>0</v>
      </c>
      <c r="Y212" s="88" t="s">
        <v>1357</v>
      </c>
      <c r="Z212" s="88">
        <v>0</v>
      </c>
      <c r="AA212" s="88"/>
      <c r="AB212" s="88">
        <v>0</v>
      </c>
      <c r="AC212" s="89"/>
      <c r="AD212" s="87"/>
      <c r="AE212" s="87"/>
      <c r="AF212" s="87"/>
      <c r="AG212" s="87"/>
      <c r="AH212" s="88">
        <f t="shared" si="33"/>
        <v>0</v>
      </c>
      <c r="AI212" s="88" t="str">
        <f t="shared" si="28"/>
        <v/>
      </c>
      <c r="AJ212" s="88" t="str">
        <f t="shared" si="29"/>
        <v/>
      </c>
      <c r="AK212" s="88">
        <f t="shared" si="31"/>
        <v>0</v>
      </c>
      <c r="AL212" s="88" t="str">
        <f t="shared" si="32"/>
        <v/>
      </c>
    </row>
    <row r="213" spans="1:38" ht="15" customHeight="1" x14ac:dyDescent="0.25">
      <c r="A213" s="86">
        <v>13</v>
      </c>
      <c r="B213" s="86" t="s">
        <v>1314</v>
      </c>
      <c r="C213" s="86" t="s">
        <v>1359</v>
      </c>
      <c r="D213" s="86" t="s">
        <v>1090</v>
      </c>
      <c r="E213" s="86" t="s">
        <v>1316</v>
      </c>
      <c r="F213" s="86" t="s">
        <v>1317</v>
      </c>
      <c r="G213" s="86" t="s">
        <v>1279</v>
      </c>
      <c r="H213" s="86" t="s">
        <v>1280</v>
      </c>
      <c r="I213" t="s">
        <v>1360</v>
      </c>
      <c r="J213" s="87">
        <v>43831</v>
      </c>
      <c r="K213" s="87">
        <v>43921</v>
      </c>
      <c r="L213" s="86" t="s">
        <v>1096</v>
      </c>
      <c r="M213" t="s">
        <v>1361</v>
      </c>
      <c r="N213" s="86" t="s">
        <v>475</v>
      </c>
      <c r="O213" s="86" t="s">
        <v>1362</v>
      </c>
      <c r="P213" s="86" t="s">
        <v>1099</v>
      </c>
      <c r="Q213" s="44">
        <f t="shared" si="30"/>
        <v>1</v>
      </c>
      <c r="R213" s="44">
        <v>1</v>
      </c>
      <c r="S213" s="44">
        <v>0</v>
      </c>
      <c r="T213" s="44">
        <v>0</v>
      </c>
      <c r="U213" s="44">
        <v>0</v>
      </c>
      <c r="V213" s="88">
        <v>0.66</v>
      </c>
      <c r="W213" s="88" t="s">
        <v>1363</v>
      </c>
      <c r="X213" s="88">
        <v>0.34</v>
      </c>
      <c r="Y213" s="88" t="s">
        <v>1364</v>
      </c>
      <c r="Z213" s="88">
        <v>0</v>
      </c>
      <c r="AA213" s="88"/>
      <c r="AB213" s="88">
        <v>0</v>
      </c>
      <c r="AC213" s="44"/>
      <c r="AD213" s="44"/>
      <c r="AE213" s="44"/>
      <c r="AF213" s="44"/>
      <c r="AG213" s="44"/>
      <c r="AH213" s="88">
        <f t="shared" si="33"/>
        <v>1</v>
      </c>
      <c r="AI213" s="88">
        <f t="shared" si="28"/>
        <v>0.66</v>
      </c>
      <c r="AJ213" s="88" t="str">
        <f t="shared" si="29"/>
        <v/>
      </c>
      <c r="AK213" s="88" t="str">
        <f t="shared" si="31"/>
        <v/>
      </c>
      <c r="AL213" s="88" t="str">
        <f t="shared" si="32"/>
        <v/>
      </c>
    </row>
    <row r="214" spans="1:38" ht="15" customHeight="1" x14ac:dyDescent="0.25">
      <c r="A214" s="86">
        <v>14</v>
      </c>
      <c r="B214" s="86" t="s">
        <v>1314</v>
      </c>
      <c r="C214" s="86" t="s">
        <v>1359</v>
      </c>
      <c r="D214" s="86" t="s">
        <v>1090</v>
      </c>
      <c r="E214" s="86" t="s">
        <v>1316</v>
      </c>
      <c r="F214" s="86" t="s">
        <v>1317</v>
      </c>
      <c r="G214" s="86" t="s">
        <v>1279</v>
      </c>
      <c r="H214" s="86" t="s">
        <v>1280</v>
      </c>
      <c r="I214" t="s">
        <v>1365</v>
      </c>
      <c r="J214" s="87">
        <v>44013</v>
      </c>
      <c r="K214" s="87">
        <v>44043</v>
      </c>
      <c r="L214" s="86" t="s">
        <v>1096</v>
      </c>
      <c r="M214" t="s">
        <v>1366</v>
      </c>
      <c r="N214" s="86" t="s">
        <v>475</v>
      </c>
      <c r="O214" s="86" t="s">
        <v>1362</v>
      </c>
      <c r="P214" s="86" t="s">
        <v>1099</v>
      </c>
      <c r="Q214" s="44">
        <f t="shared" si="30"/>
        <v>1</v>
      </c>
      <c r="R214" s="44">
        <v>0</v>
      </c>
      <c r="S214" s="44">
        <v>0</v>
      </c>
      <c r="T214" s="44">
        <v>1</v>
      </c>
      <c r="U214" s="44">
        <v>0</v>
      </c>
      <c r="V214" s="88">
        <v>0</v>
      </c>
      <c r="W214" s="88"/>
      <c r="X214" s="88">
        <v>0</v>
      </c>
      <c r="Y214" s="88" t="s">
        <v>1357</v>
      </c>
      <c r="Z214" s="88">
        <v>0</v>
      </c>
      <c r="AA214" s="88"/>
      <c r="AB214" s="88">
        <v>0</v>
      </c>
      <c r="AC214" s="44"/>
      <c r="AD214" s="44"/>
      <c r="AE214" s="44"/>
      <c r="AF214" s="44"/>
      <c r="AG214" s="44"/>
      <c r="AH214" s="88">
        <f t="shared" si="33"/>
        <v>0</v>
      </c>
      <c r="AI214" s="88" t="str">
        <f t="shared" si="28"/>
        <v/>
      </c>
      <c r="AJ214" s="88" t="str">
        <f t="shared" si="29"/>
        <v/>
      </c>
      <c r="AK214" s="88">
        <f t="shared" si="31"/>
        <v>0</v>
      </c>
      <c r="AL214" s="88" t="str">
        <f t="shared" si="32"/>
        <v/>
      </c>
    </row>
    <row r="215" spans="1:38" ht="15" customHeight="1" x14ac:dyDescent="0.25">
      <c r="A215" s="86">
        <v>15</v>
      </c>
      <c r="B215" s="86" t="s">
        <v>1314</v>
      </c>
      <c r="C215" s="86" t="s">
        <v>1359</v>
      </c>
      <c r="D215" s="86" t="s">
        <v>1090</v>
      </c>
      <c r="E215" s="86" t="s">
        <v>1316</v>
      </c>
      <c r="F215" s="86" t="s">
        <v>1317</v>
      </c>
      <c r="G215" s="86" t="s">
        <v>1279</v>
      </c>
      <c r="H215" s="86" t="s">
        <v>1280</v>
      </c>
      <c r="I215" t="s">
        <v>1367</v>
      </c>
      <c r="J215" s="87">
        <v>43891</v>
      </c>
      <c r="K215" s="87">
        <v>43921</v>
      </c>
      <c r="L215" s="86" t="s">
        <v>1096</v>
      </c>
      <c r="M215" s="86" t="s">
        <v>1368</v>
      </c>
      <c r="N215" s="86" t="s">
        <v>475</v>
      </c>
      <c r="O215" s="86" t="s">
        <v>1362</v>
      </c>
      <c r="P215" s="86" t="s">
        <v>1099</v>
      </c>
      <c r="Q215" s="44">
        <f t="shared" si="30"/>
        <v>1</v>
      </c>
      <c r="R215" s="44">
        <v>1</v>
      </c>
      <c r="S215" s="44">
        <v>0</v>
      </c>
      <c r="T215" s="44">
        <v>0</v>
      </c>
      <c r="U215" s="44">
        <v>0</v>
      </c>
      <c r="V215" s="88">
        <v>0</v>
      </c>
      <c r="W215" s="88"/>
      <c r="X215" s="88">
        <v>1</v>
      </c>
      <c r="Y215" s="88" t="s">
        <v>1369</v>
      </c>
      <c r="Z215" s="88">
        <v>0</v>
      </c>
      <c r="AA215" s="88"/>
      <c r="AB215" s="88">
        <v>0</v>
      </c>
      <c r="AC215" s="44"/>
      <c r="AD215" s="44"/>
      <c r="AE215" s="44"/>
      <c r="AF215" s="44"/>
      <c r="AG215" s="44"/>
      <c r="AH215" s="88">
        <f t="shared" si="33"/>
        <v>1</v>
      </c>
      <c r="AI215" s="88">
        <f t="shared" si="28"/>
        <v>0</v>
      </c>
      <c r="AJ215" s="88" t="str">
        <f t="shared" si="29"/>
        <v/>
      </c>
      <c r="AK215" s="88" t="str">
        <f t="shared" si="31"/>
        <v/>
      </c>
      <c r="AL215" s="88" t="str">
        <f t="shared" si="32"/>
        <v/>
      </c>
    </row>
    <row r="216" spans="1:38" ht="15" customHeight="1" x14ac:dyDescent="0.25">
      <c r="A216" s="86">
        <v>16</v>
      </c>
      <c r="B216" s="86" t="s">
        <v>1314</v>
      </c>
      <c r="C216" s="86" t="s">
        <v>1359</v>
      </c>
      <c r="D216" s="86" t="s">
        <v>1090</v>
      </c>
      <c r="E216" s="86" t="s">
        <v>1316</v>
      </c>
      <c r="F216" s="86" t="s">
        <v>1317</v>
      </c>
      <c r="G216" s="86" t="s">
        <v>1279</v>
      </c>
      <c r="H216" s="86" t="s">
        <v>1280</v>
      </c>
      <c r="I216" t="s">
        <v>1370</v>
      </c>
      <c r="J216" s="87">
        <v>44013</v>
      </c>
      <c r="K216" s="87">
        <v>44043</v>
      </c>
      <c r="L216" s="86" t="s">
        <v>1096</v>
      </c>
      <c r="M216" t="s">
        <v>1368</v>
      </c>
      <c r="N216" s="86" t="s">
        <v>475</v>
      </c>
      <c r="O216" s="86" t="s">
        <v>1362</v>
      </c>
      <c r="P216" s="86" t="s">
        <v>1099</v>
      </c>
      <c r="Q216" s="44">
        <f t="shared" si="30"/>
        <v>1</v>
      </c>
      <c r="R216" s="44">
        <v>0</v>
      </c>
      <c r="S216" s="44">
        <v>0</v>
      </c>
      <c r="T216" s="44">
        <v>1</v>
      </c>
      <c r="U216" s="44">
        <v>0</v>
      </c>
      <c r="V216" s="88">
        <v>0</v>
      </c>
      <c r="W216" s="88"/>
      <c r="X216" s="88">
        <v>0</v>
      </c>
      <c r="Y216" s="88" t="s">
        <v>1357</v>
      </c>
      <c r="Z216" s="88">
        <v>0</v>
      </c>
      <c r="AA216" s="88"/>
      <c r="AB216" s="88">
        <v>0</v>
      </c>
      <c r="AC216" s="44"/>
      <c r="AD216" s="44"/>
      <c r="AE216" s="44"/>
      <c r="AF216" s="44"/>
      <c r="AG216" s="44"/>
      <c r="AH216" s="88">
        <f t="shared" si="33"/>
        <v>0</v>
      </c>
      <c r="AI216" s="88" t="str">
        <f t="shared" si="28"/>
        <v/>
      </c>
      <c r="AJ216" s="88" t="str">
        <f t="shared" si="29"/>
        <v/>
      </c>
      <c r="AK216" s="88">
        <f t="shared" si="31"/>
        <v>0</v>
      </c>
      <c r="AL216" s="88" t="str">
        <f t="shared" si="32"/>
        <v/>
      </c>
    </row>
    <row r="217" spans="1:38" ht="15" customHeight="1" x14ac:dyDescent="0.25">
      <c r="A217" s="86">
        <v>17</v>
      </c>
      <c r="B217" s="86" t="s">
        <v>1314</v>
      </c>
      <c r="C217" s="86" t="s">
        <v>1359</v>
      </c>
      <c r="D217" s="86" t="s">
        <v>1090</v>
      </c>
      <c r="E217" s="86" t="s">
        <v>1316</v>
      </c>
      <c r="F217" s="86" t="s">
        <v>1317</v>
      </c>
      <c r="G217" s="86" t="s">
        <v>1279</v>
      </c>
      <c r="H217" s="86" t="s">
        <v>1280</v>
      </c>
      <c r="I217" t="s">
        <v>1371</v>
      </c>
      <c r="J217" s="87">
        <v>43922</v>
      </c>
      <c r="K217" s="87">
        <v>43951</v>
      </c>
      <c r="L217" s="86" t="s">
        <v>1096</v>
      </c>
      <c r="M217" t="s">
        <v>1368</v>
      </c>
      <c r="N217" s="86" t="s">
        <v>475</v>
      </c>
      <c r="O217" s="86" t="s">
        <v>1362</v>
      </c>
      <c r="P217" s="86" t="s">
        <v>1099</v>
      </c>
      <c r="Q217" s="44">
        <f t="shared" si="30"/>
        <v>1</v>
      </c>
      <c r="R217" s="44">
        <v>0</v>
      </c>
      <c r="S217" s="44">
        <v>1</v>
      </c>
      <c r="T217" s="44">
        <v>0</v>
      </c>
      <c r="U217" s="44">
        <v>0</v>
      </c>
      <c r="V217" s="88">
        <v>0</v>
      </c>
      <c r="W217" s="88"/>
      <c r="X217" s="88">
        <v>0</v>
      </c>
      <c r="Y217" s="88" t="s">
        <v>1372</v>
      </c>
      <c r="Z217" s="88">
        <v>0</v>
      </c>
      <c r="AA217" s="88"/>
      <c r="AB217" s="88">
        <v>0</v>
      </c>
      <c r="AC217" s="44"/>
      <c r="AD217" s="44"/>
      <c r="AE217" s="44"/>
      <c r="AF217" s="44"/>
      <c r="AG217" s="44"/>
      <c r="AH217" s="88">
        <f t="shared" si="33"/>
        <v>0</v>
      </c>
      <c r="AI217" s="88" t="str">
        <f t="shared" si="28"/>
        <v/>
      </c>
      <c r="AJ217" s="88">
        <f t="shared" si="29"/>
        <v>0</v>
      </c>
      <c r="AK217" s="88" t="str">
        <f t="shared" si="31"/>
        <v/>
      </c>
      <c r="AL217" s="88" t="str">
        <f t="shared" si="32"/>
        <v/>
      </c>
    </row>
    <row r="218" spans="1:38" ht="15" customHeight="1" x14ac:dyDescent="0.25">
      <c r="A218" s="86">
        <v>18</v>
      </c>
      <c r="B218" s="86" t="s">
        <v>1314</v>
      </c>
      <c r="C218" s="86" t="s">
        <v>1359</v>
      </c>
      <c r="D218" s="86" t="s">
        <v>1090</v>
      </c>
      <c r="E218" s="86" t="s">
        <v>1316</v>
      </c>
      <c r="F218" s="86" t="s">
        <v>1317</v>
      </c>
      <c r="G218" s="86" t="s">
        <v>1279</v>
      </c>
      <c r="H218" s="86" t="s">
        <v>1280</v>
      </c>
      <c r="I218" t="s">
        <v>1373</v>
      </c>
      <c r="J218" s="87">
        <v>44044</v>
      </c>
      <c r="K218" s="87">
        <v>44074</v>
      </c>
      <c r="L218" s="86" t="s">
        <v>1096</v>
      </c>
      <c r="M218" t="s">
        <v>1368</v>
      </c>
      <c r="N218" s="86" t="s">
        <v>475</v>
      </c>
      <c r="O218" s="86" t="s">
        <v>1362</v>
      </c>
      <c r="P218" s="86" t="s">
        <v>1099</v>
      </c>
      <c r="Q218" s="44">
        <f t="shared" si="30"/>
        <v>1</v>
      </c>
      <c r="R218" s="44">
        <v>0</v>
      </c>
      <c r="S218" s="44">
        <v>0</v>
      </c>
      <c r="T218" s="44">
        <v>1</v>
      </c>
      <c r="U218" s="44">
        <v>0</v>
      </c>
      <c r="V218" s="88">
        <v>0</v>
      </c>
      <c r="W218" s="88"/>
      <c r="X218" s="88">
        <v>0</v>
      </c>
      <c r="Y218" s="88" t="s">
        <v>1357</v>
      </c>
      <c r="Z218" s="88">
        <v>0</v>
      </c>
      <c r="AA218" s="88"/>
      <c r="AB218" s="88">
        <v>0</v>
      </c>
      <c r="AC218" s="44"/>
      <c r="AD218" s="44"/>
      <c r="AE218" s="44"/>
      <c r="AF218" s="44"/>
      <c r="AG218" s="44"/>
      <c r="AH218" s="88">
        <f t="shared" si="33"/>
        <v>0</v>
      </c>
      <c r="AI218" s="88" t="str">
        <f t="shared" si="28"/>
        <v/>
      </c>
      <c r="AJ218" s="88" t="str">
        <f t="shared" si="29"/>
        <v/>
      </c>
      <c r="AK218" s="88">
        <f t="shared" si="31"/>
        <v>0</v>
      </c>
      <c r="AL218" s="88" t="str">
        <f t="shared" si="32"/>
        <v/>
      </c>
    </row>
    <row r="219" spans="1:38" ht="15" customHeight="1" x14ac:dyDescent="0.25">
      <c r="A219">
        <v>19</v>
      </c>
      <c r="B219" s="86" t="s">
        <v>1314</v>
      </c>
      <c r="C219" s="86" t="s">
        <v>1359</v>
      </c>
      <c r="D219" s="86" t="s">
        <v>1090</v>
      </c>
      <c r="E219" s="86" t="s">
        <v>1316</v>
      </c>
      <c r="F219" s="86" t="s">
        <v>1317</v>
      </c>
      <c r="G219" s="86" t="s">
        <v>1279</v>
      </c>
      <c r="H219" s="86" t="s">
        <v>1280</v>
      </c>
      <c r="I219" t="s">
        <v>1374</v>
      </c>
      <c r="J219" s="71">
        <v>43862</v>
      </c>
      <c r="K219" s="71">
        <v>43921</v>
      </c>
      <c r="L219" s="86" t="s">
        <v>1096</v>
      </c>
      <c r="M219" t="s">
        <v>1375</v>
      </c>
      <c r="N219" s="86" t="s">
        <v>475</v>
      </c>
      <c r="O219" s="86" t="s">
        <v>1362</v>
      </c>
      <c r="P219" s="86" t="s">
        <v>1099</v>
      </c>
      <c r="Q219" s="44">
        <f t="shared" si="30"/>
        <v>1</v>
      </c>
      <c r="R219" s="44">
        <v>1</v>
      </c>
      <c r="S219" s="44">
        <v>0</v>
      </c>
      <c r="T219" s="44">
        <v>0</v>
      </c>
      <c r="U219" s="44">
        <v>0</v>
      </c>
      <c r="V219" s="88">
        <v>0.4</v>
      </c>
      <c r="W219" s="88"/>
      <c r="X219" s="88">
        <v>0.6</v>
      </c>
      <c r="Y219" s="88" t="s">
        <v>1376</v>
      </c>
      <c r="Z219" s="88">
        <v>0</v>
      </c>
      <c r="AA219" s="88"/>
      <c r="AB219" s="88">
        <v>0</v>
      </c>
      <c r="AC219" s="44"/>
      <c r="AD219" s="44"/>
      <c r="AE219" s="44"/>
      <c r="AF219" s="44"/>
      <c r="AG219" s="44"/>
      <c r="AH219" s="88">
        <f t="shared" si="33"/>
        <v>1</v>
      </c>
      <c r="AI219" s="88">
        <f t="shared" si="28"/>
        <v>0.4</v>
      </c>
      <c r="AJ219" s="88" t="str">
        <f t="shared" si="29"/>
        <v/>
      </c>
      <c r="AK219" s="88" t="str">
        <f t="shared" si="31"/>
        <v/>
      </c>
      <c r="AL219" s="88" t="str">
        <f t="shared" si="32"/>
        <v/>
      </c>
    </row>
    <row r="220" spans="1:38" ht="15" customHeight="1" x14ac:dyDescent="0.25">
      <c r="A220">
        <v>20</v>
      </c>
      <c r="B220" s="86" t="s">
        <v>1314</v>
      </c>
      <c r="C220" s="86" t="s">
        <v>1359</v>
      </c>
      <c r="D220" s="86" t="s">
        <v>1090</v>
      </c>
      <c r="E220" s="86" t="s">
        <v>1316</v>
      </c>
      <c r="F220" s="86" t="s">
        <v>1317</v>
      </c>
      <c r="G220" s="86" t="s">
        <v>1279</v>
      </c>
      <c r="H220" s="86" t="s">
        <v>1280</v>
      </c>
      <c r="I220" t="s">
        <v>1377</v>
      </c>
      <c r="J220" s="71">
        <v>44136</v>
      </c>
      <c r="K220" s="71">
        <v>44165</v>
      </c>
      <c r="L220" s="86" t="s">
        <v>1096</v>
      </c>
      <c r="M220" t="s">
        <v>1375</v>
      </c>
      <c r="N220" s="86" t="s">
        <v>475</v>
      </c>
      <c r="O220" s="86" t="s">
        <v>1362</v>
      </c>
      <c r="P220" s="86" t="s">
        <v>1099</v>
      </c>
      <c r="Q220" s="44">
        <f t="shared" si="30"/>
        <v>1</v>
      </c>
      <c r="R220" s="44">
        <v>0</v>
      </c>
      <c r="S220" s="44">
        <v>0</v>
      </c>
      <c r="T220" s="44">
        <v>0</v>
      </c>
      <c r="U220" s="44">
        <v>1</v>
      </c>
      <c r="V220" s="88">
        <v>0</v>
      </c>
      <c r="W220" s="88"/>
      <c r="X220" s="88">
        <v>0</v>
      </c>
      <c r="Y220" s="88" t="s">
        <v>1357</v>
      </c>
      <c r="Z220" s="88">
        <v>0</v>
      </c>
      <c r="AA220" s="88"/>
      <c r="AB220" s="88">
        <v>0</v>
      </c>
      <c r="AC220" s="44"/>
      <c r="AD220" s="44"/>
      <c r="AE220" s="44"/>
      <c r="AF220" s="44"/>
      <c r="AG220" s="44"/>
      <c r="AH220" s="88">
        <f t="shared" si="33"/>
        <v>0</v>
      </c>
      <c r="AI220" s="88" t="str">
        <f t="shared" si="28"/>
        <v/>
      </c>
      <c r="AJ220" s="88" t="str">
        <f t="shared" si="29"/>
        <v/>
      </c>
      <c r="AK220" s="88" t="str">
        <f t="shared" si="31"/>
        <v/>
      </c>
      <c r="AL220" s="88">
        <f t="shared" si="32"/>
        <v>0</v>
      </c>
    </row>
    <row r="221" spans="1:38" ht="15" customHeight="1" x14ac:dyDescent="0.25">
      <c r="A221">
        <v>21</v>
      </c>
      <c r="B221" s="86" t="s">
        <v>1314</v>
      </c>
      <c r="C221" s="86" t="s">
        <v>1359</v>
      </c>
      <c r="D221" s="86" t="s">
        <v>1090</v>
      </c>
      <c r="E221" s="86" t="s">
        <v>1316</v>
      </c>
      <c r="F221" s="86" t="s">
        <v>1317</v>
      </c>
      <c r="G221" s="86" t="s">
        <v>1279</v>
      </c>
      <c r="H221" s="86" t="s">
        <v>1280</v>
      </c>
      <c r="I221" t="s">
        <v>1378</v>
      </c>
      <c r="J221" s="71">
        <v>43831</v>
      </c>
      <c r="K221" s="71">
        <v>43921</v>
      </c>
      <c r="L221" s="86" t="s">
        <v>1096</v>
      </c>
      <c r="M221" t="s">
        <v>1375</v>
      </c>
      <c r="N221" s="86" t="s">
        <v>475</v>
      </c>
      <c r="O221" s="86" t="s">
        <v>1362</v>
      </c>
      <c r="P221" s="86" t="s">
        <v>1099</v>
      </c>
      <c r="Q221" s="44">
        <f t="shared" si="30"/>
        <v>1</v>
      </c>
      <c r="R221" s="44">
        <v>1</v>
      </c>
      <c r="S221" s="44">
        <v>0</v>
      </c>
      <c r="T221" s="44">
        <v>0</v>
      </c>
      <c r="U221" s="44">
        <v>0</v>
      </c>
      <c r="V221" s="88">
        <v>0.66</v>
      </c>
      <c r="W221" s="88"/>
      <c r="X221" s="88">
        <v>0.34</v>
      </c>
      <c r="Y221" s="88" t="s">
        <v>1379</v>
      </c>
      <c r="Z221" s="88">
        <v>0</v>
      </c>
      <c r="AA221" s="88"/>
      <c r="AB221" s="88">
        <v>0</v>
      </c>
      <c r="AC221" s="44"/>
      <c r="AD221" s="44"/>
      <c r="AE221" s="44"/>
      <c r="AF221" s="44"/>
      <c r="AG221" s="44"/>
      <c r="AH221" s="88">
        <f t="shared" si="33"/>
        <v>1</v>
      </c>
      <c r="AI221" s="88">
        <f t="shared" si="28"/>
        <v>0.66</v>
      </c>
      <c r="AJ221" s="88" t="str">
        <f t="shared" si="29"/>
        <v/>
      </c>
      <c r="AK221" s="88" t="str">
        <f t="shared" si="31"/>
        <v/>
      </c>
      <c r="AL221" s="88" t="str">
        <f t="shared" si="32"/>
        <v/>
      </c>
    </row>
    <row r="222" spans="1:38" ht="15" customHeight="1" x14ac:dyDescent="0.25">
      <c r="A222">
        <v>22</v>
      </c>
      <c r="B222" s="86" t="s">
        <v>1314</v>
      </c>
      <c r="C222" s="86" t="s">
        <v>1359</v>
      </c>
      <c r="D222" s="86" t="s">
        <v>1090</v>
      </c>
      <c r="E222" s="86" t="s">
        <v>1316</v>
      </c>
      <c r="F222" s="86" t="s">
        <v>1317</v>
      </c>
      <c r="G222" s="86" t="s">
        <v>1279</v>
      </c>
      <c r="H222" s="86" t="s">
        <v>1280</v>
      </c>
      <c r="I222" t="s">
        <v>1380</v>
      </c>
      <c r="J222" s="71">
        <v>43862</v>
      </c>
      <c r="K222" s="71">
        <v>43921</v>
      </c>
      <c r="L222" s="86" t="s">
        <v>1096</v>
      </c>
      <c r="M222" t="s">
        <v>1375</v>
      </c>
      <c r="N222" s="86" t="s">
        <v>475</v>
      </c>
      <c r="O222" s="86" t="s">
        <v>1362</v>
      </c>
      <c r="P222" s="86" t="s">
        <v>1099</v>
      </c>
      <c r="Q222" s="44">
        <f t="shared" si="30"/>
        <v>1</v>
      </c>
      <c r="R222" s="44">
        <v>1</v>
      </c>
      <c r="S222" s="44">
        <v>0</v>
      </c>
      <c r="T222" s="44">
        <v>0</v>
      </c>
      <c r="U222" s="44">
        <v>0</v>
      </c>
      <c r="V222" s="88">
        <v>0.5</v>
      </c>
      <c r="W222" s="88"/>
      <c r="X222" s="88">
        <v>0.5</v>
      </c>
      <c r="Y222" s="88" t="s">
        <v>1381</v>
      </c>
      <c r="Z222" s="88">
        <v>0</v>
      </c>
      <c r="AA222" s="88"/>
      <c r="AB222" s="88">
        <v>0</v>
      </c>
      <c r="AC222" s="44"/>
      <c r="AD222" s="44"/>
      <c r="AE222" s="44"/>
      <c r="AF222" s="44"/>
      <c r="AG222" s="44"/>
      <c r="AH222" s="88">
        <f t="shared" si="33"/>
        <v>1</v>
      </c>
      <c r="AI222" s="88">
        <f t="shared" si="28"/>
        <v>0.5</v>
      </c>
      <c r="AJ222" s="88" t="str">
        <f t="shared" si="29"/>
        <v/>
      </c>
      <c r="AK222" s="88" t="str">
        <f t="shared" si="31"/>
        <v/>
      </c>
      <c r="AL222" s="88" t="str">
        <f t="shared" si="32"/>
        <v/>
      </c>
    </row>
    <row r="223" spans="1:38" ht="15" customHeight="1" x14ac:dyDescent="0.25">
      <c r="A223">
        <v>23</v>
      </c>
      <c r="B223" s="86" t="s">
        <v>1314</v>
      </c>
      <c r="C223" s="86" t="s">
        <v>1359</v>
      </c>
      <c r="D223" s="86" t="s">
        <v>1090</v>
      </c>
      <c r="E223" s="86" t="s">
        <v>1316</v>
      </c>
      <c r="F223" s="86" t="s">
        <v>1317</v>
      </c>
      <c r="G223" s="86" t="s">
        <v>1279</v>
      </c>
      <c r="H223" s="86" t="s">
        <v>1280</v>
      </c>
      <c r="I223" t="s">
        <v>1382</v>
      </c>
      <c r="J223" s="87">
        <v>43891</v>
      </c>
      <c r="K223" s="87">
        <v>43921</v>
      </c>
      <c r="L223" s="86" t="s">
        <v>1096</v>
      </c>
      <c r="M223" t="s">
        <v>1375</v>
      </c>
      <c r="N223" s="86" t="s">
        <v>475</v>
      </c>
      <c r="O223" s="86" t="s">
        <v>1362</v>
      </c>
      <c r="P223" s="86" t="s">
        <v>1099</v>
      </c>
      <c r="Q223" s="44">
        <f t="shared" si="30"/>
        <v>1</v>
      </c>
      <c r="R223" s="44">
        <v>1</v>
      </c>
      <c r="S223" s="44">
        <v>0</v>
      </c>
      <c r="T223" s="44">
        <v>0</v>
      </c>
      <c r="U223" s="44">
        <v>0</v>
      </c>
      <c r="V223" s="88">
        <v>0.8</v>
      </c>
      <c r="W223" s="88"/>
      <c r="X223" s="88">
        <v>0.2</v>
      </c>
      <c r="Y223" s="88" t="s">
        <v>1383</v>
      </c>
      <c r="Z223" s="88">
        <v>0</v>
      </c>
      <c r="AA223" s="88"/>
      <c r="AB223" s="88">
        <v>0</v>
      </c>
      <c r="AC223" s="44"/>
      <c r="AD223" s="44"/>
      <c r="AE223" s="44"/>
      <c r="AF223" s="44"/>
      <c r="AG223" s="44"/>
      <c r="AH223" s="88">
        <f t="shared" si="33"/>
        <v>1</v>
      </c>
      <c r="AI223" s="88">
        <f t="shared" si="28"/>
        <v>0.8</v>
      </c>
      <c r="AJ223" s="88" t="str">
        <f t="shared" si="29"/>
        <v/>
      </c>
      <c r="AK223" s="88" t="str">
        <f t="shared" si="31"/>
        <v/>
      </c>
      <c r="AL223" s="88" t="str">
        <f t="shared" si="32"/>
        <v/>
      </c>
    </row>
    <row r="224" spans="1:38" ht="15" customHeight="1" x14ac:dyDescent="0.25">
      <c r="A224" s="86">
        <v>24</v>
      </c>
      <c r="B224" s="86" t="s">
        <v>1314</v>
      </c>
      <c r="C224" s="86" t="s">
        <v>1359</v>
      </c>
      <c r="D224" s="86" t="s">
        <v>1090</v>
      </c>
      <c r="E224" s="86" t="s">
        <v>1316</v>
      </c>
      <c r="F224" s="86" t="s">
        <v>1317</v>
      </c>
      <c r="G224" s="86" t="s">
        <v>1279</v>
      </c>
      <c r="H224" s="86" t="s">
        <v>1280</v>
      </c>
      <c r="I224" t="s">
        <v>1384</v>
      </c>
      <c r="J224" s="71">
        <v>43983</v>
      </c>
      <c r="K224" s="71">
        <v>44012</v>
      </c>
      <c r="L224" s="86" t="s">
        <v>1096</v>
      </c>
      <c r="M224" t="s">
        <v>1375</v>
      </c>
      <c r="N224" s="86" t="s">
        <v>475</v>
      </c>
      <c r="O224" s="86" t="s">
        <v>1362</v>
      </c>
      <c r="P224" s="86" t="s">
        <v>1099</v>
      </c>
      <c r="Q224" s="44">
        <f t="shared" si="30"/>
        <v>1</v>
      </c>
      <c r="R224" s="44">
        <v>0</v>
      </c>
      <c r="S224" s="44">
        <v>1</v>
      </c>
      <c r="T224" s="44">
        <v>0</v>
      </c>
      <c r="U224" s="44">
        <v>0</v>
      </c>
      <c r="V224" s="88">
        <v>0</v>
      </c>
      <c r="W224" s="88"/>
      <c r="X224" s="88">
        <v>0.8</v>
      </c>
      <c r="Y224" s="88" t="s">
        <v>1385</v>
      </c>
      <c r="Z224" s="88">
        <v>0</v>
      </c>
      <c r="AA224" s="88"/>
      <c r="AB224" s="88">
        <v>0</v>
      </c>
      <c r="AC224" s="44"/>
      <c r="AD224" s="44"/>
      <c r="AE224" s="44"/>
      <c r="AF224" s="44"/>
      <c r="AG224" s="44"/>
      <c r="AH224" s="88">
        <f t="shared" si="33"/>
        <v>0.8</v>
      </c>
      <c r="AI224" s="88" t="str">
        <f t="shared" si="28"/>
        <v/>
      </c>
      <c r="AJ224" s="88">
        <f t="shared" si="29"/>
        <v>0.8</v>
      </c>
      <c r="AK224" s="88" t="str">
        <f t="shared" si="31"/>
        <v/>
      </c>
      <c r="AL224" s="88" t="str">
        <f t="shared" si="32"/>
        <v/>
      </c>
    </row>
    <row r="225" spans="1:38" ht="15" customHeight="1" x14ac:dyDescent="0.25">
      <c r="A225" s="86">
        <v>25</v>
      </c>
      <c r="B225" s="86" t="s">
        <v>1314</v>
      </c>
      <c r="C225" s="86" t="s">
        <v>1359</v>
      </c>
      <c r="D225" s="86" t="s">
        <v>1090</v>
      </c>
      <c r="E225" s="86" t="s">
        <v>1316</v>
      </c>
      <c r="F225" s="86" t="s">
        <v>1317</v>
      </c>
      <c r="G225" s="86" t="s">
        <v>1279</v>
      </c>
      <c r="H225" s="86" t="s">
        <v>1280</v>
      </c>
      <c r="I225" t="s">
        <v>1386</v>
      </c>
      <c r="J225" s="87">
        <v>43891</v>
      </c>
      <c r="K225" s="87">
        <v>43951</v>
      </c>
      <c r="L225" s="86" t="s">
        <v>1096</v>
      </c>
      <c r="M225" t="s">
        <v>1375</v>
      </c>
      <c r="N225" s="86" t="s">
        <v>475</v>
      </c>
      <c r="O225" s="86" t="s">
        <v>1362</v>
      </c>
      <c r="P225" s="86" t="s">
        <v>1099</v>
      </c>
      <c r="Q225" s="44">
        <f t="shared" si="30"/>
        <v>1</v>
      </c>
      <c r="R225" s="44">
        <v>0.5</v>
      </c>
      <c r="S225" s="44">
        <v>0.5</v>
      </c>
      <c r="T225" s="44">
        <v>0</v>
      </c>
      <c r="U225" s="44">
        <v>0</v>
      </c>
      <c r="V225" s="88">
        <v>0.5</v>
      </c>
      <c r="W225" s="88"/>
      <c r="X225" s="88">
        <v>0.5</v>
      </c>
      <c r="Y225" s="88" t="s">
        <v>1387</v>
      </c>
      <c r="Z225" s="88">
        <v>0</v>
      </c>
      <c r="AA225" s="88"/>
      <c r="AB225" s="88">
        <v>0</v>
      </c>
      <c r="AC225" s="44"/>
      <c r="AD225" s="44"/>
      <c r="AE225" s="44"/>
      <c r="AF225" s="44"/>
      <c r="AG225" s="44"/>
      <c r="AH225" s="88">
        <f t="shared" si="33"/>
        <v>1</v>
      </c>
      <c r="AI225" s="88">
        <f t="shared" si="28"/>
        <v>1</v>
      </c>
      <c r="AJ225" s="88">
        <f t="shared" si="29"/>
        <v>1</v>
      </c>
      <c r="AK225" s="88" t="str">
        <f t="shared" si="31"/>
        <v/>
      </c>
      <c r="AL225" s="88" t="str">
        <f t="shared" si="32"/>
        <v/>
      </c>
    </row>
    <row r="226" spans="1:38" ht="15" customHeight="1" x14ac:dyDescent="0.25">
      <c r="A226" s="86">
        <v>26</v>
      </c>
      <c r="B226" s="86" t="s">
        <v>1314</v>
      </c>
      <c r="C226" s="86" t="s">
        <v>1359</v>
      </c>
      <c r="D226" s="86" t="s">
        <v>1090</v>
      </c>
      <c r="E226" s="86" t="s">
        <v>1316</v>
      </c>
      <c r="F226" s="86" t="s">
        <v>1317</v>
      </c>
      <c r="G226" s="86" t="s">
        <v>1279</v>
      </c>
      <c r="H226" s="86" t="s">
        <v>1280</v>
      </c>
      <c r="I226" t="s">
        <v>1388</v>
      </c>
      <c r="J226" s="87">
        <v>43891</v>
      </c>
      <c r="K226" s="87">
        <v>43921</v>
      </c>
      <c r="L226" s="86" t="s">
        <v>1096</v>
      </c>
      <c r="M226" t="s">
        <v>1375</v>
      </c>
      <c r="N226" s="86" t="s">
        <v>475</v>
      </c>
      <c r="O226" s="86" t="s">
        <v>1362</v>
      </c>
      <c r="P226" s="86" t="s">
        <v>1099</v>
      </c>
      <c r="Q226" s="44">
        <f t="shared" si="30"/>
        <v>1</v>
      </c>
      <c r="R226" s="44">
        <v>1</v>
      </c>
      <c r="S226" s="44">
        <v>0</v>
      </c>
      <c r="T226" s="44">
        <v>0</v>
      </c>
      <c r="U226" s="44">
        <v>0</v>
      </c>
      <c r="V226" s="88">
        <v>0.5</v>
      </c>
      <c r="W226" s="88"/>
      <c r="X226" s="88">
        <v>0.5</v>
      </c>
      <c r="Y226" s="88" t="s">
        <v>1389</v>
      </c>
      <c r="Z226" s="88">
        <v>0</v>
      </c>
      <c r="AA226" s="88"/>
      <c r="AB226" s="88">
        <v>0</v>
      </c>
      <c r="AC226" s="44"/>
      <c r="AD226" s="44"/>
      <c r="AE226" s="44"/>
      <c r="AF226" s="44"/>
      <c r="AG226" s="44"/>
      <c r="AH226" s="88">
        <f t="shared" si="33"/>
        <v>1</v>
      </c>
      <c r="AI226" s="88">
        <f t="shared" si="28"/>
        <v>0.5</v>
      </c>
      <c r="AJ226" s="88" t="str">
        <f t="shared" si="29"/>
        <v/>
      </c>
      <c r="AK226" s="88" t="str">
        <f t="shared" si="31"/>
        <v/>
      </c>
      <c r="AL226" s="88" t="str">
        <f t="shared" si="32"/>
        <v/>
      </c>
    </row>
    <row r="227" spans="1:38" ht="15" customHeight="1" x14ac:dyDescent="0.25">
      <c r="A227">
        <v>27</v>
      </c>
      <c r="B227" s="86" t="s">
        <v>1314</v>
      </c>
      <c r="C227" s="86" t="s">
        <v>1359</v>
      </c>
      <c r="D227" s="86" t="s">
        <v>1090</v>
      </c>
      <c r="E227" s="86" t="s">
        <v>1316</v>
      </c>
      <c r="F227" s="86" t="s">
        <v>1317</v>
      </c>
      <c r="G227" s="86" t="s">
        <v>1279</v>
      </c>
      <c r="H227" s="86" t="s">
        <v>1280</v>
      </c>
      <c r="I227" t="s">
        <v>1390</v>
      </c>
      <c r="J227" s="71">
        <v>44105</v>
      </c>
      <c r="K227" s="71">
        <v>44196</v>
      </c>
      <c r="L227" s="86" t="s">
        <v>1096</v>
      </c>
      <c r="M227" t="s">
        <v>1375</v>
      </c>
      <c r="N227" s="86" t="s">
        <v>475</v>
      </c>
      <c r="O227" s="86" t="s">
        <v>1362</v>
      </c>
      <c r="P227" s="86" t="s">
        <v>1099</v>
      </c>
      <c r="Q227" s="44">
        <f t="shared" si="30"/>
        <v>1</v>
      </c>
      <c r="R227" s="44">
        <v>0</v>
      </c>
      <c r="S227" s="44">
        <v>0</v>
      </c>
      <c r="T227" s="44">
        <v>0</v>
      </c>
      <c r="U227" s="44">
        <v>1</v>
      </c>
      <c r="V227" s="88">
        <v>0</v>
      </c>
      <c r="W227" s="88"/>
      <c r="X227" s="88">
        <v>0</v>
      </c>
      <c r="Y227" s="88" t="s">
        <v>1391</v>
      </c>
      <c r="Z227" s="88">
        <v>0</v>
      </c>
      <c r="AA227" s="88"/>
      <c r="AB227" s="88">
        <v>0</v>
      </c>
      <c r="AC227" s="44"/>
      <c r="AD227" s="44"/>
      <c r="AE227" s="44"/>
      <c r="AF227" s="44"/>
      <c r="AG227" s="44"/>
      <c r="AH227" s="88">
        <f t="shared" si="33"/>
        <v>0</v>
      </c>
      <c r="AI227" s="88" t="str">
        <f t="shared" si="28"/>
        <v/>
      </c>
      <c r="AJ227" s="88" t="str">
        <f t="shared" si="29"/>
        <v/>
      </c>
      <c r="AK227" s="88" t="str">
        <f t="shared" si="31"/>
        <v/>
      </c>
      <c r="AL227" s="88">
        <f t="shared" si="32"/>
        <v>0</v>
      </c>
    </row>
    <row r="228" spans="1:38" ht="15" customHeight="1" x14ac:dyDescent="0.25">
      <c r="A228">
        <v>28</v>
      </c>
      <c r="B228" s="86" t="s">
        <v>1314</v>
      </c>
      <c r="C228" s="86" t="s">
        <v>1359</v>
      </c>
      <c r="D228" s="86" t="s">
        <v>1090</v>
      </c>
      <c r="E228" s="86" t="s">
        <v>1316</v>
      </c>
      <c r="F228" s="86" t="s">
        <v>1317</v>
      </c>
      <c r="G228" s="86" t="s">
        <v>1279</v>
      </c>
      <c r="H228" s="86" t="s">
        <v>1280</v>
      </c>
      <c r="I228" t="s">
        <v>1392</v>
      </c>
      <c r="J228" s="71">
        <v>43983</v>
      </c>
      <c r="K228" s="71">
        <v>44196</v>
      </c>
      <c r="L228" s="86" t="s">
        <v>1096</v>
      </c>
      <c r="M228" t="s">
        <v>1375</v>
      </c>
      <c r="N228" s="86" t="s">
        <v>475</v>
      </c>
      <c r="O228" s="86" t="s">
        <v>1362</v>
      </c>
      <c r="P228" s="86" t="s">
        <v>1099</v>
      </c>
      <c r="Q228" s="44">
        <f t="shared" si="30"/>
        <v>1</v>
      </c>
      <c r="R228" s="44">
        <v>0</v>
      </c>
      <c r="S228" s="44">
        <v>0</v>
      </c>
      <c r="T228" s="44">
        <v>0</v>
      </c>
      <c r="U228" s="44">
        <v>1</v>
      </c>
      <c r="V228" s="88">
        <v>0</v>
      </c>
      <c r="W228" s="88"/>
      <c r="X228" s="88">
        <v>0</v>
      </c>
      <c r="Y228" s="88" t="s">
        <v>1393</v>
      </c>
      <c r="Z228" s="88">
        <v>0</v>
      </c>
      <c r="AA228" s="88"/>
      <c r="AB228" s="88">
        <v>0</v>
      </c>
      <c r="AC228" s="44"/>
      <c r="AD228" s="44"/>
      <c r="AE228" s="44"/>
      <c r="AF228" s="44"/>
      <c r="AG228" s="44"/>
      <c r="AH228" s="88">
        <f t="shared" si="33"/>
        <v>0</v>
      </c>
      <c r="AI228" s="88" t="str">
        <f t="shared" si="28"/>
        <v/>
      </c>
      <c r="AJ228" s="88" t="str">
        <f t="shared" si="29"/>
        <v/>
      </c>
      <c r="AK228" s="88" t="str">
        <f t="shared" si="31"/>
        <v/>
      </c>
      <c r="AL228" s="88">
        <f t="shared" si="32"/>
        <v>0</v>
      </c>
    </row>
    <row r="229" spans="1:38" ht="15" customHeight="1" x14ac:dyDescent="0.25">
      <c r="A229">
        <v>29</v>
      </c>
      <c r="B229" s="86" t="s">
        <v>1314</v>
      </c>
      <c r="C229" s="86" t="s">
        <v>1359</v>
      </c>
      <c r="D229" s="86" t="s">
        <v>1090</v>
      </c>
      <c r="E229" s="86" t="s">
        <v>1316</v>
      </c>
      <c r="F229" s="86" t="s">
        <v>1317</v>
      </c>
      <c r="G229" s="86" t="s">
        <v>1279</v>
      </c>
      <c r="H229" s="86" t="s">
        <v>1280</v>
      </c>
      <c r="I229" t="s">
        <v>1394</v>
      </c>
      <c r="J229" s="71">
        <v>43983</v>
      </c>
      <c r="K229" s="71">
        <v>44043</v>
      </c>
      <c r="L229" s="86" t="s">
        <v>1096</v>
      </c>
      <c r="M229" t="s">
        <v>1375</v>
      </c>
      <c r="N229" s="86" t="s">
        <v>475</v>
      </c>
      <c r="O229" s="86" t="s">
        <v>1362</v>
      </c>
      <c r="P229" s="86" t="s">
        <v>1099</v>
      </c>
      <c r="Q229" s="44">
        <f t="shared" si="30"/>
        <v>1</v>
      </c>
      <c r="R229" s="44">
        <v>0</v>
      </c>
      <c r="S229" s="44">
        <v>0</v>
      </c>
      <c r="T229" s="44">
        <v>1</v>
      </c>
      <c r="U229" s="44">
        <v>0</v>
      </c>
      <c r="V229" s="88">
        <v>0</v>
      </c>
      <c r="W229" s="88"/>
      <c r="X229" s="88">
        <v>0</v>
      </c>
      <c r="Y229" s="88" t="s">
        <v>1395</v>
      </c>
      <c r="Z229" s="88">
        <v>0</v>
      </c>
      <c r="AA229" s="88"/>
      <c r="AB229" s="88">
        <v>0</v>
      </c>
      <c r="AC229" s="44"/>
      <c r="AD229" s="44"/>
      <c r="AE229" s="44"/>
      <c r="AF229" s="44"/>
      <c r="AG229" s="44"/>
      <c r="AH229" s="88">
        <f t="shared" si="33"/>
        <v>0</v>
      </c>
      <c r="AI229" s="88" t="str">
        <f t="shared" si="28"/>
        <v/>
      </c>
      <c r="AJ229" s="88" t="str">
        <f t="shared" si="29"/>
        <v/>
      </c>
      <c r="AK229" s="88">
        <f t="shared" si="31"/>
        <v>0</v>
      </c>
      <c r="AL229" s="88" t="str">
        <f t="shared" si="32"/>
        <v/>
      </c>
    </row>
    <row r="230" spans="1:38" ht="15" customHeight="1" x14ac:dyDescent="0.25">
      <c r="A230">
        <v>30</v>
      </c>
      <c r="B230" s="86" t="s">
        <v>1314</v>
      </c>
      <c r="C230" s="86" t="s">
        <v>1359</v>
      </c>
      <c r="D230" s="86" t="s">
        <v>1090</v>
      </c>
      <c r="E230" s="86" t="s">
        <v>1316</v>
      </c>
      <c r="F230" s="86" t="s">
        <v>1317</v>
      </c>
      <c r="G230" s="86" t="s">
        <v>1279</v>
      </c>
      <c r="H230" s="86" t="s">
        <v>1280</v>
      </c>
      <c r="I230" t="s">
        <v>1396</v>
      </c>
      <c r="J230" s="71">
        <v>43891</v>
      </c>
      <c r="K230" s="87">
        <v>43921</v>
      </c>
      <c r="L230" s="86" t="s">
        <v>1096</v>
      </c>
      <c r="M230" t="s">
        <v>1375</v>
      </c>
      <c r="N230" s="86" t="s">
        <v>475</v>
      </c>
      <c r="O230" s="86" t="s">
        <v>1362</v>
      </c>
      <c r="P230" s="86" t="s">
        <v>1099</v>
      </c>
      <c r="Q230" s="44">
        <f t="shared" si="30"/>
        <v>1</v>
      </c>
      <c r="R230" s="44">
        <v>1</v>
      </c>
      <c r="S230" s="44">
        <v>0</v>
      </c>
      <c r="T230" s="44">
        <v>0</v>
      </c>
      <c r="U230" s="44">
        <v>0</v>
      </c>
      <c r="V230" s="88">
        <v>0.95</v>
      </c>
      <c r="W230" s="88"/>
      <c r="X230" s="88">
        <v>0.05</v>
      </c>
      <c r="Y230" s="88" t="s">
        <v>1397</v>
      </c>
      <c r="Z230" s="88">
        <v>0</v>
      </c>
      <c r="AA230" s="88"/>
      <c r="AB230" s="88">
        <v>0</v>
      </c>
      <c r="AC230" s="44"/>
      <c r="AD230" s="44"/>
      <c r="AE230" s="44"/>
      <c r="AF230" s="44"/>
      <c r="AG230" s="44"/>
      <c r="AH230" s="88">
        <f t="shared" si="33"/>
        <v>1</v>
      </c>
      <c r="AI230" s="88">
        <f t="shared" si="28"/>
        <v>0.95</v>
      </c>
      <c r="AJ230" s="88" t="str">
        <f t="shared" si="29"/>
        <v/>
      </c>
      <c r="AK230" s="88" t="str">
        <f t="shared" si="31"/>
        <v/>
      </c>
      <c r="AL230" s="88" t="str">
        <f t="shared" si="32"/>
        <v/>
      </c>
    </row>
    <row r="231" spans="1:38" ht="15" customHeight="1" x14ac:dyDescent="0.25">
      <c r="A231">
        <v>31</v>
      </c>
      <c r="B231" s="86" t="s">
        <v>1314</v>
      </c>
      <c r="C231" t="s">
        <v>1398</v>
      </c>
      <c r="D231" t="s">
        <v>1090</v>
      </c>
      <c r="E231" t="s">
        <v>1316</v>
      </c>
      <c r="F231" t="s">
        <v>1317</v>
      </c>
      <c r="G231" t="s">
        <v>1279</v>
      </c>
      <c r="H231" t="s">
        <v>1280</v>
      </c>
      <c r="I231" t="s">
        <v>1399</v>
      </c>
      <c r="J231" s="71">
        <v>43983</v>
      </c>
      <c r="K231" s="71">
        <v>44196</v>
      </c>
      <c r="L231" s="86" t="s">
        <v>1096</v>
      </c>
      <c r="M231" t="s">
        <v>1400</v>
      </c>
      <c r="N231" s="86" t="s">
        <v>475</v>
      </c>
      <c r="O231" t="s">
        <v>1401</v>
      </c>
      <c r="P231" t="s">
        <v>1099</v>
      </c>
      <c r="Q231" s="44">
        <f t="shared" si="30"/>
        <v>3</v>
      </c>
      <c r="R231" s="44">
        <v>0</v>
      </c>
      <c r="S231" s="44">
        <v>1</v>
      </c>
      <c r="T231" s="44">
        <v>1</v>
      </c>
      <c r="U231" s="44">
        <v>1</v>
      </c>
      <c r="V231" s="88">
        <v>0</v>
      </c>
      <c r="W231" s="88"/>
      <c r="X231" s="88">
        <v>1</v>
      </c>
      <c r="Y231" s="88" t="s">
        <v>1402</v>
      </c>
      <c r="Z231" s="88">
        <v>0</v>
      </c>
      <c r="AA231" s="88"/>
      <c r="AB231" s="88">
        <v>0</v>
      </c>
      <c r="AC231" s="44"/>
      <c r="AD231" s="44"/>
      <c r="AE231" s="44"/>
      <c r="AF231" s="44"/>
      <c r="AG231" s="44"/>
      <c r="AH231" s="88">
        <f t="shared" si="33"/>
        <v>0.33333333333333331</v>
      </c>
      <c r="AI231" s="88" t="str">
        <f t="shared" si="28"/>
        <v/>
      </c>
      <c r="AJ231" s="88">
        <f t="shared" si="29"/>
        <v>1</v>
      </c>
      <c r="AK231" s="88">
        <f t="shared" si="31"/>
        <v>0</v>
      </c>
      <c r="AL231" s="88">
        <f t="shared" si="32"/>
        <v>0</v>
      </c>
    </row>
    <row r="232" spans="1:38" ht="15" customHeight="1" x14ac:dyDescent="0.25">
      <c r="A232">
        <v>32</v>
      </c>
      <c r="B232" s="86" t="s">
        <v>1314</v>
      </c>
      <c r="C232" t="s">
        <v>1398</v>
      </c>
      <c r="D232" t="s">
        <v>1090</v>
      </c>
      <c r="E232" t="s">
        <v>1316</v>
      </c>
      <c r="F232" t="s">
        <v>1317</v>
      </c>
      <c r="G232" t="s">
        <v>1279</v>
      </c>
      <c r="H232" t="s">
        <v>1280</v>
      </c>
      <c r="I232" t="s">
        <v>1403</v>
      </c>
      <c r="J232" s="71">
        <v>43983</v>
      </c>
      <c r="K232" s="71">
        <v>44196</v>
      </c>
      <c r="L232" s="86" t="s">
        <v>1096</v>
      </c>
      <c r="M232" t="s">
        <v>1400</v>
      </c>
      <c r="N232" s="86" t="s">
        <v>475</v>
      </c>
      <c r="O232" t="s">
        <v>1401</v>
      </c>
      <c r="P232" t="s">
        <v>1099</v>
      </c>
      <c r="Q232" s="44">
        <f t="shared" si="30"/>
        <v>2.7</v>
      </c>
      <c r="R232" s="44">
        <v>0</v>
      </c>
      <c r="S232" s="44">
        <v>0.9</v>
      </c>
      <c r="T232" s="44">
        <v>0.9</v>
      </c>
      <c r="U232" s="44">
        <v>0.9</v>
      </c>
      <c r="V232" s="88">
        <v>0</v>
      </c>
      <c r="W232" s="88"/>
      <c r="X232" s="88">
        <v>1</v>
      </c>
      <c r="Y232" s="88" t="s">
        <v>1404</v>
      </c>
      <c r="Z232" s="88">
        <v>0</v>
      </c>
      <c r="AA232" s="88"/>
      <c r="AB232" s="88">
        <v>0</v>
      </c>
      <c r="AC232" s="44"/>
      <c r="AD232" s="44"/>
      <c r="AE232" s="44"/>
      <c r="AF232" s="44"/>
      <c r="AG232" s="44"/>
      <c r="AH232" s="88">
        <f t="shared" si="33"/>
        <v>0.37037037037037035</v>
      </c>
      <c r="AI232" s="88" t="str">
        <f t="shared" si="28"/>
        <v/>
      </c>
      <c r="AJ232" s="88">
        <f t="shared" si="29"/>
        <v>1</v>
      </c>
      <c r="AK232" s="88">
        <f t="shared" si="31"/>
        <v>0</v>
      </c>
      <c r="AL232" s="88">
        <f t="shared" si="32"/>
        <v>0</v>
      </c>
    </row>
    <row r="233" spans="1:38" ht="15" customHeight="1" x14ac:dyDescent="0.25">
      <c r="A233">
        <v>33</v>
      </c>
      <c r="B233" s="86" t="s">
        <v>1314</v>
      </c>
      <c r="C233" t="s">
        <v>1398</v>
      </c>
      <c r="D233" t="s">
        <v>1090</v>
      </c>
      <c r="E233" t="s">
        <v>1316</v>
      </c>
      <c r="F233" t="s">
        <v>1317</v>
      </c>
      <c r="G233" t="s">
        <v>1279</v>
      </c>
      <c r="H233" t="s">
        <v>1280</v>
      </c>
      <c r="I233" t="s">
        <v>1405</v>
      </c>
      <c r="J233" s="71">
        <v>43983</v>
      </c>
      <c r="K233" s="71">
        <v>44196</v>
      </c>
      <c r="L233" s="86" t="s">
        <v>1096</v>
      </c>
      <c r="M233" t="s">
        <v>1400</v>
      </c>
      <c r="N233" s="86" t="s">
        <v>475</v>
      </c>
      <c r="O233" t="s">
        <v>1401</v>
      </c>
      <c r="P233" t="s">
        <v>1099</v>
      </c>
      <c r="Q233" s="44">
        <f t="shared" si="30"/>
        <v>2.5499999999999998</v>
      </c>
      <c r="R233" s="44">
        <v>0</v>
      </c>
      <c r="S233" s="44">
        <v>0.85</v>
      </c>
      <c r="T233" s="44">
        <v>0.85</v>
      </c>
      <c r="U233" s="44">
        <v>0.85</v>
      </c>
      <c r="V233" s="88">
        <v>0</v>
      </c>
      <c r="W233" s="88"/>
      <c r="X233" s="88">
        <v>0.65</v>
      </c>
      <c r="Y233" s="88" t="s">
        <v>1406</v>
      </c>
      <c r="Z233" s="88">
        <v>0</v>
      </c>
      <c r="AA233" s="88"/>
      <c r="AB233" s="88">
        <v>0</v>
      </c>
      <c r="AC233" s="44"/>
      <c r="AD233" s="44"/>
      <c r="AE233" s="44"/>
      <c r="AF233" s="44"/>
      <c r="AG233" s="44"/>
      <c r="AH233" s="88">
        <f t="shared" si="33"/>
        <v>0.25490196078431376</v>
      </c>
      <c r="AI233" s="88" t="str">
        <f t="shared" si="28"/>
        <v/>
      </c>
      <c r="AJ233" s="88">
        <f t="shared" si="29"/>
        <v>0.76470588235294124</v>
      </c>
      <c r="AK233" s="88">
        <f t="shared" si="31"/>
        <v>0</v>
      </c>
      <c r="AL233" s="88">
        <f t="shared" si="32"/>
        <v>0</v>
      </c>
    </row>
    <row r="234" spans="1:38" ht="15" customHeight="1" x14ac:dyDescent="0.25">
      <c r="A234">
        <v>34</v>
      </c>
      <c r="B234" s="86" t="s">
        <v>1314</v>
      </c>
      <c r="C234" t="s">
        <v>1398</v>
      </c>
      <c r="D234" t="s">
        <v>1090</v>
      </c>
      <c r="E234" t="s">
        <v>1316</v>
      </c>
      <c r="F234" t="s">
        <v>1317</v>
      </c>
      <c r="G234" t="s">
        <v>1279</v>
      </c>
      <c r="H234" t="s">
        <v>1280</v>
      </c>
      <c r="I234" t="s">
        <v>1407</v>
      </c>
      <c r="J234" s="71">
        <v>43862</v>
      </c>
      <c r="K234" s="71">
        <v>44196</v>
      </c>
      <c r="L234" s="86" t="s">
        <v>1096</v>
      </c>
      <c r="M234" t="s">
        <v>1400</v>
      </c>
      <c r="N234" s="86" t="s">
        <v>475</v>
      </c>
      <c r="O234" t="s">
        <v>1401</v>
      </c>
      <c r="P234" t="s">
        <v>1099</v>
      </c>
      <c r="Q234" s="44">
        <f t="shared" si="30"/>
        <v>1</v>
      </c>
      <c r="R234" s="44">
        <v>0.18190000000000001</v>
      </c>
      <c r="S234" s="44">
        <v>0.2727</v>
      </c>
      <c r="T234" s="44">
        <v>0.2727</v>
      </c>
      <c r="U234" s="44">
        <v>0.2727</v>
      </c>
      <c r="V234" s="44">
        <v>0.18190000000000001</v>
      </c>
      <c r="W234" s="88"/>
      <c r="X234" s="88">
        <v>0.2727</v>
      </c>
      <c r="Y234" s="88" t="s">
        <v>1408</v>
      </c>
      <c r="Z234" s="88">
        <v>0</v>
      </c>
      <c r="AA234" s="88"/>
      <c r="AB234" s="88">
        <v>0</v>
      </c>
      <c r="AC234" s="44"/>
      <c r="AD234" s="44"/>
      <c r="AE234" s="44"/>
      <c r="AF234" s="44"/>
      <c r="AG234" s="44"/>
      <c r="AH234" s="88">
        <f t="shared" si="33"/>
        <v>0.4546</v>
      </c>
      <c r="AI234" s="88">
        <f t="shared" si="28"/>
        <v>1</v>
      </c>
      <c r="AJ234" s="88">
        <f t="shared" si="29"/>
        <v>1</v>
      </c>
      <c r="AK234" s="88">
        <f t="shared" si="31"/>
        <v>0</v>
      </c>
      <c r="AL234" s="88">
        <f t="shared" si="32"/>
        <v>0</v>
      </c>
    </row>
    <row r="235" spans="1:38" ht="15" customHeight="1" x14ac:dyDescent="0.25">
      <c r="A235">
        <v>35</v>
      </c>
      <c r="B235" s="86" t="s">
        <v>1314</v>
      </c>
      <c r="C235" t="s">
        <v>1409</v>
      </c>
      <c r="D235" t="s">
        <v>1090</v>
      </c>
      <c r="E235" t="s">
        <v>1316</v>
      </c>
      <c r="F235" t="s">
        <v>1317</v>
      </c>
      <c r="G235" t="s">
        <v>1279</v>
      </c>
      <c r="H235" t="s">
        <v>1280</v>
      </c>
      <c r="I235" t="s">
        <v>1410</v>
      </c>
      <c r="J235" s="71">
        <v>43891</v>
      </c>
      <c r="K235" s="71">
        <v>44196</v>
      </c>
      <c r="L235" s="86" t="s">
        <v>1096</v>
      </c>
      <c r="M235" t="s">
        <v>1411</v>
      </c>
      <c r="N235" s="86" t="s">
        <v>475</v>
      </c>
      <c r="O235" t="s">
        <v>1412</v>
      </c>
      <c r="P235" t="s">
        <v>1099</v>
      </c>
      <c r="Q235" s="44">
        <f t="shared" si="30"/>
        <v>1</v>
      </c>
      <c r="R235" s="44">
        <v>0.1</v>
      </c>
      <c r="S235" s="44">
        <v>0.3</v>
      </c>
      <c r="T235" s="44">
        <v>0.3</v>
      </c>
      <c r="U235" s="44">
        <v>0.3</v>
      </c>
      <c r="V235" s="44">
        <v>7.5800000000000006E-2</v>
      </c>
      <c r="W235" s="88" t="s">
        <v>1413</v>
      </c>
      <c r="X235" s="88">
        <v>0.37419999999999998</v>
      </c>
      <c r="Y235" s="73" t="s">
        <v>1414</v>
      </c>
      <c r="Z235" s="88">
        <v>0</v>
      </c>
      <c r="AA235" s="88"/>
      <c r="AB235" s="88">
        <v>0</v>
      </c>
      <c r="AC235" s="44"/>
      <c r="AD235" s="44"/>
      <c r="AE235" s="44"/>
      <c r="AF235" s="44"/>
      <c r="AG235" s="44"/>
      <c r="AH235" s="88">
        <f t="shared" si="33"/>
        <v>0.44999999999999996</v>
      </c>
      <c r="AI235" s="88">
        <f t="shared" si="28"/>
        <v>0.75800000000000001</v>
      </c>
      <c r="AJ235" s="88">
        <f t="shared" si="29"/>
        <v>1</v>
      </c>
      <c r="AK235" s="88">
        <f t="shared" si="31"/>
        <v>0</v>
      </c>
      <c r="AL235" s="88">
        <f t="shared" si="32"/>
        <v>0</v>
      </c>
    </row>
    <row r="236" spans="1:38" ht="15" customHeight="1" x14ac:dyDescent="0.25">
      <c r="A236">
        <v>36</v>
      </c>
      <c r="B236" s="86" t="s">
        <v>1314</v>
      </c>
      <c r="C236" t="s">
        <v>1415</v>
      </c>
      <c r="D236" t="s">
        <v>1090</v>
      </c>
      <c r="E236" t="s">
        <v>1316</v>
      </c>
      <c r="F236" t="s">
        <v>1317</v>
      </c>
      <c r="G236" t="s">
        <v>1279</v>
      </c>
      <c r="H236" t="s">
        <v>1280</v>
      </c>
      <c r="I236" t="s">
        <v>1416</v>
      </c>
      <c r="J236" s="71">
        <v>43831</v>
      </c>
      <c r="K236" s="71">
        <v>44196</v>
      </c>
      <c r="L236" s="86" t="s">
        <v>1096</v>
      </c>
      <c r="M236" t="s">
        <v>1417</v>
      </c>
      <c r="N236" s="86" t="s">
        <v>355</v>
      </c>
      <c r="O236" t="s">
        <v>1418</v>
      </c>
      <c r="P236" s="73" t="s">
        <v>1099</v>
      </c>
      <c r="Q236" s="89">
        <f t="shared" si="30"/>
        <v>267202</v>
      </c>
      <c r="R236" s="89">
        <v>10486</v>
      </c>
      <c r="S236" s="89">
        <v>78774</v>
      </c>
      <c r="T236" s="89">
        <v>86636</v>
      </c>
      <c r="U236" s="89">
        <v>91306</v>
      </c>
      <c r="V236" s="89">
        <v>10486</v>
      </c>
      <c r="W236" s="89"/>
      <c r="X236" s="89">
        <v>20711</v>
      </c>
      <c r="Y236" s="89" t="s">
        <v>1419</v>
      </c>
      <c r="Z236" s="89">
        <v>0</v>
      </c>
      <c r="AA236" s="89"/>
      <c r="AB236" s="89">
        <v>0</v>
      </c>
      <c r="AC236" s="89"/>
      <c r="AD236" s="87"/>
      <c r="AE236" s="87"/>
      <c r="AF236" s="87"/>
      <c r="AG236" s="87"/>
      <c r="AH236" s="88">
        <f t="shared" si="33"/>
        <v>0.11675436561103585</v>
      </c>
      <c r="AI236" s="88">
        <f t="shared" si="28"/>
        <v>1</v>
      </c>
      <c r="AJ236" s="88">
        <f t="shared" si="29"/>
        <v>0.26291669840302639</v>
      </c>
      <c r="AK236" s="88">
        <f t="shared" si="31"/>
        <v>0</v>
      </c>
      <c r="AL236" s="88">
        <f t="shared" si="32"/>
        <v>0</v>
      </c>
    </row>
    <row r="237" spans="1:38" ht="15" customHeight="1" x14ac:dyDescent="0.25">
      <c r="A237">
        <v>37</v>
      </c>
      <c r="B237" s="86" t="s">
        <v>1314</v>
      </c>
      <c r="C237" t="s">
        <v>1415</v>
      </c>
      <c r="D237" t="s">
        <v>1090</v>
      </c>
      <c r="E237" t="s">
        <v>1316</v>
      </c>
      <c r="F237" t="s">
        <v>1317</v>
      </c>
      <c r="G237" t="s">
        <v>1279</v>
      </c>
      <c r="H237" t="s">
        <v>1280</v>
      </c>
      <c r="I237" t="s">
        <v>1420</v>
      </c>
      <c r="J237" s="71">
        <v>43831</v>
      </c>
      <c r="K237" s="71">
        <v>44196</v>
      </c>
      <c r="L237" s="86" t="s">
        <v>1096</v>
      </c>
      <c r="M237" t="s">
        <v>1417</v>
      </c>
      <c r="N237" s="86" t="s">
        <v>355</v>
      </c>
      <c r="O237" t="s">
        <v>1418</v>
      </c>
      <c r="P237" s="73" t="s">
        <v>1099</v>
      </c>
      <c r="Q237" s="89">
        <f t="shared" si="30"/>
        <v>172871</v>
      </c>
      <c r="R237" s="89">
        <v>36733</v>
      </c>
      <c r="S237" s="89">
        <v>49270</v>
      </c>
      <c r="T237" s="89">
        <v>43434</v>
      </c>
      <c r="U237" s="89">
        <v>43434</v>
      </c>
      <c r="V237" s="89">
        <v>36733</v>
      </c>
      <c r="W237" s="88"/>
      <c r="X237" s="89">
        <v>120356</v>
      </c>
      <c r="Y237" s="89" t="s">
        <v>1421</v>
      </c>
      <c r="Z237" s="89">
        <v>0</v>
      </c>
      <c r="AA237" s="89"/>
      <c r="AB237" s="89">
        <v>0</v>
      </c>
      <c r="AC237" s="89"/>
      <c r="AD237" s="87"/>
      <c r="AE237" s="87"/>
      <c r="AF237" s="87"/>
      <c r="AG237" s="87"/>
      <c r="AH237" s="88">
        <f t="shared" si="33"/>
        <v>0.90870649212418508</v>
      </c>
      <c r="AI237" s="88">
        <f t="shared" si="28"/>
        <v>1</v>
      </c>
      <c r="AJ237" s="88">
        <f t="shared" si="29"/>
        <v>1</v>
      </c>
      <c r="AK237" s="88">
        <f t="shared" si="31"/>
        <v>0</v>
      </c>
      <c r="AL237" s="88">
        <f t="shared" si="32"/>
        <v>0</v>
      </c>
    </row>
    <row r="238" spans="1:38" ht="15" customHeight="1" x14ac:dyDescent="0.25">
      <c r="A238">
        <v>38</v>
      </c>
      <c r="B238" s="86" t="s">
        <v>1314</v>
      </c>
      <c r="C238" t="s">
        <v>1415</v>
      </c>
      <c r="D238" t="s">
        <v>1090</v>
      </c>
      <c r="E238" t="s">
        <v>1316</v>
      </c>
      <c r="F238" t="s">
        <v>1317</v>
      </c>
      <c r="G238" t="s">
        <v>1279</v>
      </c>
      <c r="H238" t="s">
        <v>1280</v>
      </c>
      <c r="I238" t="s">
        <v>1422</v>
      </c>
      <c r="J238" s="71">
        <v>44044</v>
      </c>
      <c r="K238" s="71">
        <v>44196</v>
      </c>
      <c r="L238" s="86" t="s">
        <v>1096</v>
      </c>
      <c r="M238" t="s">
        <v>1417</v>
      </c>
      <c r="N238" s="86" t="s">
        <v>355</v>
      </c>
      <c r="O238" t="s">
        <v>1418</v>
      </c>
      <c r="P238" s="73" t="s">
        <v>1099</v>
      </c>
      <c r="Q238" s="89">
        <f t="shared" si="30"/>
        <v>400276</v>
      </c>
      <c r="R238" s="89">
        <v>0</v>
      </c>
      <c r="S238" s="89">
        <v>0</v>
      </c>
      <c r="T238" s="89">
        <v>160110</v>
      </c>
      <c r="U238" s="89">
        <v>240166</v>
      </c>
      <c r="V238" s="89">
        <v>0</v>
      </c>
      <c r="W238" s="88"/>
      <c r="X238" s="89">
        <v>0</v>
      </c>
      <c r="Y238" s="89" t="s">
        <v>1357</v>
      </c>
      <c r="Z238" s="89">
        <v>0</v>
      </c>
      <c r="AA238" s="89"/>
      <c r="AB238" s="89">
        <v>0</v>
      </c>
      <c r="AC238" s="89"/>
      <c r="AD238" s="87"/>
      <c r="AE238" s="87"/>
      <c r="AF238" s="87"/>
      <c r="AG238" s="87"/>
      <c r="AH238" s="88">
        <f t="shared" si="33"/>
        <v>0</v>
      </c>
      <c r="AI238" s="88" t="str">
        <f t="shared" si="28"/>
        <v/>
      </c>
      <c r="AJ238" s="88" t="str">
        <f t="shared" si="29"/>
        <v/>
      </c>
      <c r="AK238" s="88">
        <f t="shared" si="31"/>
        <v>0</v>
      </c>
      <c r="AL238" s="88">
        <f t="shared" si="32"/>
        <v>0</v>
      </c>
    </row>
    <row r="239" spans="1:38" ht="15" customHeight="1" x14ac:dyDescent="0.25">
      <c r="A239">
        <v>39</v>
      </c>
      <c r="B239" s="86" t="s">
        <v>1314</v>
      </c>
      <c r="C239" t="s">
        <v>1415</v>
      </c>
      <c r="D239" t="s">
        <v>1090</v>
      </c>
      <c r="E239" t="s">
        <v>1316</v>
      </c>
      <c r="F239" t="s">
        <v>1317</v>
      </c>
      <c r="G239" t="s">
        <v>1279</v>
      </c>
      <c r="H239" t="s">
        <v>1280</v>
      </c>
      <c r="I239" t="s">
        <v>1423</v>
      </c>
      <c r="J239" s="71">
        <v>43891</v>
      </c>
      <c r="K239" s="71">
        <v>43921</v>
      </c>
      <c r="L239" s="86" t="s">
        <v>1096</v>
      </c>
      <c r="M239" t="s">
        <v>1417</v>
      </c>
      <c r="N239" s="86" t="s">
        <v>475</v>
      </c>
      <c r="O239" t="s">
        <v>1418</v>
      </c>
      <c r="P239" s="73" t="s">
        <v>1099</v>
      </c>
      <c r="Q239" s="44">
        <f t="shared" si="30"/>
        <v>1</v>
      </c>
      <c r="R239" s="44">
        <v>1</v>
      </c>
      <c r="S239" s="44">
        <v>0</v>
      </c>
      <c r="T239" s="44">
        <v>0</v>
      </c>
      <c r="U239" s="44">
        <v>0</v>
      </c>
      <c r="V239" s="44">
        <v>0</v>
      </c>
      <c r="W239" s="88"/>
      <c r="X239" s="88">
        <v>1</v>
      </c>
      <c r="Y239" s="44" t="s">
        <v>1424</v>
      </c>
      <c r="Z239" s="88">
        <v>0</v>
      </c>
      <c r="AA239" s="88"/>
      <c r="AB239" s="88">
        <v>0</v>
      </c>
      <c r="AC239" s="44"/>
      <c r="AD239" s="44"/>
      <c r="AE239" s="44"/>
      <c r="AF239" s="44"/>
      <c r="AG239" s="44"/>
      <c r="AH239" s="88">
        <f t="shared" si="33"/>
        <v>1</v>
      </c>
      <c r="AI239" s="88">
        <f t="shared" si="28"/>
        <v>0</v>
      </c>
      <c r="AJ239" s="88" t="str">
        <f t="shared" si="29"/>
        <v/>
      </c>
      <c r="AK239" s="88" t="str">
        <f t="shared" si="31"/>
        <v/>
      </c>
      <c r="AL239" s="88" t="str">
        <f t="shared" si="32"/>
        <v/>
      </c>
    </row>
    <row r="240" spans="1:38" ht="15" customHeight="1" x14ac:dyDescent="0.25">
      <c r="A240">
        <v>40</v>
      </c>
      <c r="B240" s="86" t="s">
        <v>1314</v>
      </c>
      <c r="C240" t="s">
        <v>1415</v>
      </c>
      <c r="D240" t="s">
        <v>1090</v>
      </c>
      <c r="E240" t="s">
        <v>1316</v>
      </c>
      <c r="F240" t="s">
        <v>1317</v>
      </c>
      <c r="G240" t="s">
        <v>1279</v>
      </c>
      <c r="H240" t="s">
        <v>1280</v>
      </c>
      <c r="I240" t="s">
        <v>1425</v>
      </c>
      <c r="J240" s="71">
        <v>44166</v>
      </c>
      <c r="K240" s="71">
        <v>44196</v>
      </c>
      <c r="L240" s="86" t="s">
        <v>1096</v>
      </c>
      <c r="M240" t="s">
        <v>1417</v>
      </c>
      <c r="N240" s="86" t="s">
        <v>475</v>
      </c>
      <c r="O240" t="s">
        <v>1418</v>
      </c>
      <c r="P240" s="73" t="s">
        <v>1099</v>
      </c>
      <c r="Q240" s="44">
        <f t="shared" si="30"/>
        <v>1</v>
      </c>
      <c r="R240" s="44">
        <v>0</v>
      </c>
      <c r="S240" s="44">
        <v>0</v>
      </c>
      <c r="T240" s="44">
        <v>0</v>
      </c>
      <c r="U240" s="44">
        <v>1</v>
      </c>
      <c r="V240" s="44">
        <v>0</v>
      </c>
      <c r="W240" s="88"/>
      <c r="X240" s="88">
        <v>0.4</v>
      </c>
      <c r="Y240" s="44" t="s">
        <v>1426</v>
      </c>
      <c r="Z240" s="88">
        <v>0</v>
      </c>
      <c r="AA240" s="88"/>
      <c r="AB240" s="88">
        <v>0</v>
      </c>
      <c r="AC240" s="44"/>
      <c r="AD240" s="44"/>
      <c r="AE240" s="44"/>
      <c r="AF240" s="44"/>
      <c r="AG240" s="44"/>
      <c r="AH240" s="88">
        <f t="shared" si="33"/>
        <v>0.4</v>
      </c>
      <c r="AI240" s="88" t="str">
        <f t="shared" si="28"/>
        <v/>
      </c>
      <c r="AJ240" s="88" t="str">
        <f t="shared" si="29"/>
        <v/>
      </c>
      <c r="AK240" s="88" t="str">
        <f t="shared" si="31"/>
        <v/>
      </c>
      <c r="AL240" s="88">
        <f t="shared" si="32"/>
        <v>0</v>
      </c>
    </row>
    <row r="241" spans="1:38" ht="15" customHeight="1" x14ac:dyDescent="0.25">
      <c r="A241">
        <v>41</v>
      </c>
      <c r="B241" s="86" t="s">
        <v>1314</v>
      </c>
      <c r="C241" t="s">
        <v>1427</v>
      </c>
      <c r="D241" t="s">
        <v>1090</v>
      </c>
      <c r="E241" t="s">
        <v>1316</v>
      </c>
      <c r="F241" t="s">
        <v>1317</v>
      </c>
      <c r="G241" t="s">
        <v>1279</v>
      </c>
      <c r="H241" t="s">
        <v>1280</v>
      </c>
      <c r="I241" t="s">
        <v>1428</v>
      </c>
      <c r="J241" s="71">
        <v>43891</v>
      </c>
      <c r="K241" s="71">
        <v>44196</v>
      </c>
      <c r="L241" s="86" t="s">
        <v>1096</v>
      </c>
      <c r="M241" t="s">
        <v>1429</v>
      </c>
      <c r="N241" s="86" t="s">
        <v>475</v>
      </c>
      <c r="O241" t="s">
        <v>1430</v>
      </c>
      <c r="P241" t="s">
        <v>1099</v>
      </c>
      <c r="Q241" s="44">
        <f t="shared" si="30"/>
        <v>1</v>
      </c>
      <c r="R241" s="44">
        <v>0.1</v>
      </c>
      <c r="S241" s="44">
        <v>0.3</v>
      </c>
      <c r="T241" s="44">
        <v>0.3</v>
      </c>
      <c r="U241" s="44">
        <v>0.3</v>
      </c>
      <c r="V241" s="44">
        <v>0.1</v>
      </c>
      <c r="W241" s="88"/>
      <c r="X241" s="88">
        <v>0.3</v>
      </c>
      <c r="Y241" s="44" t="s">
        <v>1431</v>
      </c>
      <c r="Z241" s="88">
        <v>0</v>
      </c>
      <c r="AA241" s="88"/>
      <c r="AB241" s="88">
        <v>0</v>
      </c>
      <c r="AC241" s="44"/>
      <c r="AD241" s="44"/>
      <c r="AE241" s="44"/>
      <c r="AF241" s="44"/>
      <c r="AG241" s="44"/>
      <c r="AH241" s="88">
        <f t="shared" si="33"/>
        <v>0.4</v>
      </c>
      <c r="AI241" s="88">
        <f t="shared" si="28"/>
        <v>1</v>
      </c>
      <c r="AJ241" s="88">
        <f t="shared" si="29"/>
        <v>1</v>
      </c>
      <c r="AK241" s="88">
        <f t="shared" si="31"/>
        <v>0</v>
      </c>
      <c r="AL241" s="88">
        <f t="shared" si="32"/>
        <v>0</v>
      </c>
    </row>
    <row r="242" spans="1:38" ht="15" customHeight="1" x14ac:dyDescent="0.25">
      <c r="A242">
        <v>42</v>
      </c>
      <c r="B242" s="86" t="s">
        <v>1314</v>
      </c>
      <c r="C242" t="s">
        <v>1427</v>
      </c>
      <c r="D242" t="s">
        <v>1090</v>
      </c>
      <c r="E242" t="s">
        <v>1316</v>
      </c>
      <c r="F242" t="s">
        <v>1317</v>
      </c>
      <c r="G242" t="s">
        <v>1279</v>
      </c>
      <c r="H242" t="s">
        <v>1280</v>
      </c>
      <c r="I242" t="s">
        <v>1432</v>
      </c>
      <c r="J242" s="71">
        <v>43891</v>
      </c>
      <c r="K242" s="71">
        <v>43951</v>
      </c>
      <c r="L242" s="86" t="s">
        <v>1096</v>
      </c>
      <c r="M242" t="s">
        <v>1429</v>
      </c>
      <c r="N242" s="86" t="s">
        <v>475</v>
      </c>
      <c r="O242" t="s">
        <v>1430</v>
      </c>
      <c r="P242" t="s">
        <v>1099</v>
      </c>
      <c r="Q242" s="44">
        <f t="shared" si="30"/>
        <v>1</v>
      </c>
      <c r="R242" s="44">
        <v>0.5</v>
      </c>
      <c r="S242" s="44">
        <v>0.5</v>
      </c>
      <c r="T242" s="44">
        <v>0</v>
      </c>
      <c r="U242" s="44">
        <v>0</v>
      </c>
      <c r="V242" s="44">
        <v>0</v>
      </c>
      <c r="W242" s="88"/>
      <c r="X242" s="88">
        <v>1</v>
      </c>
      <c r="Y242" s="44" t="s">
        <v>1433</v>
      </c>
      <c r="Z242" s="88">
        <v>0</v>
      </c>
      <c r="AA242" s="88"/>
      <c r="AB242" s="88">
        <v>0</v>
      </c>
      <c r="AC242" s="44"/>
      <c r="AD242" s="44"/>
      <c r="AE242" s="44"/>
      <c r="AF242" s="44"/>
      <c r="AG242" s="44"/>
      <c r="AH242" s="88">
        <f t="shared" si="33"/>
        <v>1</v>
      </c>
      <c r="AI242" s="88">
        <f t="shared" si="28"/>
        <v>0</v>
      </c>
      <c r="AJ242" s="88">
        <f t="shared" si="29"/>
        <v>1</v>
      </c>
      <c r="AK242" s="88" t="str">
        <f t="shared" si="31"/>
        <v/>
      </c>
      <c r="AL242" s="88" t="str">
        <f t="shared" si="32"/>
        <v/>
      </c>
    </row>
    <row r="243" spans="1:38" ht="15" customHeight="1" x14ac:dyDescent="0.25">
      <c r="A243">
        <v>43</v>
      </c>
      <c r="B243" s="86" t="s">
        <v>1314</v>
      </c>
      <c r="C243" t="s">
        <v>1427</v>
      </c>
      <c r="D243" t="s">
        <v>1090</v>
      </c>
      <c r="E243" t="s">
        <v>1316</v>
      </c>
      <c r="F243" t="s">
        <v>1317</v>
      </c>
      <c r="G243" t="s">
        <v>1279</v>
      </c>
      <c r="H243" t="s">
        <v>1280</v>
      </c>
      <c r="I243" t="s">
        <v>1434</v>
      </c>
      <c r="J243" s="71">
        <v>43952</v>
      </c>
      <c r="K243" s="71">
        <v>44135</v>
      </c>
      <c r="L243" s="86" t="s">
        <v>1096</v>
      </c>
      <c r="M243" t="s">
        <v>1429</v>
      </c>
      <c r="N243" s="86" t="s">
        <v>475</v>
      </c>
      <c r="O243" t="s">
        <v>1430</v>
      </c>
      <c r="P243" t="s">
        <v>1099</v>
      </c>
      <c r="Q243" s="44">
        <f t="shared" si="30"/>
        <v>1</v>
      </c>
      <c r="R243" s="44">
        <v>0</v>
      </c>
      <c r="S243" s="44">
        <v>0.32</v>
      </c>
      <c r="T243" s="44">
        <v>0.51</v>
      </c>
      <c r="U243" s="44">
        <v>0.17</v>
      </c>
      <c r="V243" s="44">
        <v>0</v>
      </c>
      <c r="W243" s="88"/>
      <c r="X243" s="88">
        <v>0.32</v>
      </c>
      <c r="Y243" s="44" t="s">
        <v>1435</v>
      </c>
      <c r="Z243" s="88">
        <v>0</v>
      </c>
      <c r="AA243" s="88"/>
      <c r="AB243" s="88">
        <v>0</v>
      </c>
      <c r="AC243" s="44"/>
      <c r="AD243" s="44"/>
      <c r="AE243" s="44"/>
      <c r="AF243" s="44"/>
      <c r="AG243" s="44"/>
      <c r="AH243" s="88">
        <f t="shared" si="33"/>
        <v>0.32</v>
      </c>
      <c r="AI243" s="88" t="str">
        <f t="shared" si="28"/>
        <v/>
      </c>
      <c r="AJ243" s="88">
        <f t="shared" si="29"/>
        <v>1</v>
      </c>
      <c r="AK243" s="88">
        <f t="shared" si="31"/>
        <v>0</v>
      </c>
      <c r="AL243" s="88">
        <f t="shared" si="32"/>
        <v>0</v>
      </c>
    </row>
    <row r="244" spans="1:38" ht="15" customHeight="1" x14ac:dyDescent="0.25">
      <c r="A244">
        <v>44</v>
      </c>
      <c r="B244" s="86" t="s">
        <v>1314</v>
      </c>
      <c r="C244" t="s">
        <v>1436</v>
      </c>
      <c r="D244" t="s">
        <v>1090</v>
      </c>
      <c r="E244" t="s">
        <v>1437</v>
      </c>
      <c r="F244" t="s">
        <v>1317</v>
      </c>
      <c r="G244" t="s">
        <v>1279</v>
      </c>
      <c r="H244" t="s">
        <v>1280</v>
      </c>
      <c r="I244" t="s">
        <v>1438</v>
      </c>
      <c r="J244" s="71">
        <v>43862</v>
      </c>
      <c r="K244" s="71">
        <v>44196</v>
      </c>
      <c r="L244" s="86" t="s">
        <v>1096</v>
      </c>
      <c r="M244" t="s">
        <v>1439</v>
      </c>
      <c r="N244" s="86" t="s">
        <v>475</v>
      </c>
      <c r="O244" t="s">
        <v>1440</v>
      </c>
      <c r="P244" t="s">
        <v>1099</v>
      </c>
      <c r="Q244" s="44">
        <f t="shared" si="30"/>
        <v>1</v>
      </c>
      <c r="R244" s="44">
        <v>0.18190000000000001</v>
      </c>
      <c r="S244" s="44">
        <v>0.2727</v>
      </c>
      <c r="T244" s="44">
        <v>0.2727</v>
      </c>
      <c r="U244" s="44">
        <v>0.2727</v>
      </c>
      <c r="V244" s="44">
        <v>0.18179999999999999</v>
      </c>
      <c r="W244" s="88" t="s">
        <v>1441</v>
      </c>
      <c r="X244" s="88">
        <v>0.2727</v>
      </c>
      <c r="Y244" s="44" t="s">
        <v>1442</v>
      </c>
      <c r="Z244" s="88">
        <v>0</v>
      </c>
      <c r="AA244" s="88"/>
      <c r="AB244" s="88">
        <v>0</v>
      </c>
      <c r="AC244" s="44"/>
      <c r="AD244" s="44"/>
      <c r="AE244" s="44"/>
      <c r="AF244" s="44"/>
      <c r="AG244" s="44"/>
      <c r="AH244" s="88">
        <f t="shared" si="33"/>
        <v>0.45450000000000002</v>
      </c>
      <c r="AI244" s="88">
        <f t="shared" si="28"/>
        <v>0.99945024738867505</v>
      </c>
      <c r="AJ244" s="88">
        <f t="shared" si="29"/>
        <v>1</v>
      </c>
      <c r="AK244" s="88">
        <f t="shared" si="31"/>
        <v>0</v>
      </c>
      <c r="AL244" s="88">
        <f t="shared" si="32"/>
        <v>0</v>
      </c>
    </row>
    <row r="245" spans="1:38" ht="15" customHeight="1" x14ac:dyDescent="0.25">
      <c r="A245">
        <v>45</v>
      </c>
      <c r="B245" s="86" t="s">
        <v>1314</v>
      </c>
      <c r="C245" t="s">
        <v>1436</v>
      </c>
      <c r="D245" t="s">
        <v>1090</v>
      </c>
      <c r="E245" t="s">
        <v>1437</v>
      </c>
      <c r="F245" t="s">
        <v>1317</v>
      </c>
      <c r="G245" t="s">
        <v>1279</v>
      </c>
      <c r="H245" t="s">
        <v>1280</v>
      </c>
      <c r="I245" t="s">
        <v>1443</v>
      </c>
      <c r="J245" s="71">
        <v>43983</v>
      </c>
      <c r="K245" s="71">
        <v>44196</v>
      </c>
      <c r="L245" s="86" t="s">
        <v>1096</v>
      </c>
      <c r="M245" t="s">
        <v>1439</v>
      </c>
      <c r="N245" s="86" t="s">
        <v>355</v>
      </c>
      <c r="O245" t="s">
        <v>1440</v>
      </c>
      <c r="P245" t="s">
        <v>1099</v>
      </c>
      <c r="Q245" s="89">
        <f t="shared" si="30"/>
        <v>5</v>
      </c>
      <c r="R245" s="89">
        <v>0</v>
      </c>
      <c r="S245" s="89">
        <v>2</v>
      </c>
      <c r="T245" s="89">
        <v>2</v>
      </c>
      <c r="U245" s="89">
        <v>1</v>
      </c>
      <c r="V245" s="89">
        <v>1</v>
      </c>
      <c r="W245" s="88" t="s">
        <v>1444</v>
      </c>
      <c r="X245" s="89">
        <v>1</v>
      </c>
      <c r="Y245" s="89" t="s">
        <v>1445</v>
      </c>
      <c r="Z245" s="89">
        <v>0</v>
      </c>
      <c r="AA245" s="89"/>
      <c r="AB245" s="89">
        <v>0</v>
      </c>
      <c r="AC245" s="89"/>
      <c r="AD245" s="87"/>
      <c r="AE245" s="87"/>
      <c r="AF245" s="87"/>
      <c r="AG245" s="87"/>
      <c r="AH245" s="88">
        <f t="shared" si="33"/>
        <v>0.4</v>
      </c>
      <c r="AI245" s="88" t="str">
        <f t="shared" si="28"/>
        <v/>
      </c>
      <c r="AJ245" s="88">
        <f t="shared" si="29"/>
        <v>0.5</v>
      </c>
      <c r="AK245" s="88">
        <f t="shared" si="31"/>
        <v>0</v>
      </c>
      <c r="AL245" s="88">
        <f t="shared" si="32"/>
        <v>0</v>
      </c>
    </row>
    <row r="246" spans="1:38" ht="15" customHeight="1" x14ac:dyDescent="0.25">
      <c r="A246">
        <v>46</v>
      </c>
      <c r="B246" s="86" t="s">
        <v>1314</v>
      </c>
      <c r="C246" t="s">
        <v>1436</v>
      </c>
      <c r="D246" t="s">
        <v>1090</v>
      </c>
      <c r="E246" t="s">
        <v>1437</v>
      </c>
      <c r="F246" t="s">
        <v>1317</v>
      </c>
      <c r="G246" t="s">
        <v>1279</v>
      </c>
      <c r="H246" t="s">
        <v>1280</v>
      </c>
      <c r="I246" t="s">
        <v>1446</v>
      </c>
      <c r="J246" s="71">
        <v>44013</v>
      </c>
      <c r="K246" s="71">
        <v>44104</v>
      </c>
      <c r="L246" s="86" t="s">
        <v>1096</v>
      </c>
      <c r="M246" t="s">
        <v>1439</v>
      </c>
      <c r="N246" s="86" t="s">
        <v>475</v>
      </c>
      <c r="O246" t="s">
        <v>1440</v>
      </c>
      <c r="P246" t="s">
        <v>1099</v>
      </c>
      <c r="Q246" s="44">
        <f t="shared" si="30"/>
        <v>1</v>
      </c>
      <c r="R246" s="44">
        <v>0</v>
      </c>
      <c r="S246" s="44">
        <v>0</v>
      </c>
      <c r="T246" s="44">
        <v>1</v>
      </c>
      <c r="U246" s="44">
        <v>0</v>
      </c>
      <c r="V246" s="44">
        <v>0</v>
      </c>
      <c r="W246" s="88"/>
      <c r="X246" s="88">
        <v>0</v>
      </c>
      <c r="Y246" s="44" t="s">
        <v>1447</v>
      </c>
      <c r="Z246" s="88">
        <v>0</v>
      </c>
      <c r="AA246" s="88"/>
      <c r="AB246" s="88">
        <v>0</v>
      </c>
      <c r="AC246" s="44"/>
      <c r="AD246" s="44"/>
      <c r="AE246" s="44"/>
      <c r="AF246" s="44"/>
      <c r="AG246" s="44"/>
      <c r="AH246" s="88">
        <f t="shared" si="33"/>
        <v>0</v>
      </c>
      <c r="AI246" s="88" t="str">
        <f t="shared" si="28"/>
        <v/>
      </c>
      <c r="AJ246" s="88" t="str">
        <f t="shared" si="29"/>
        <v/>
      </c>
      <c r="AK246" s="88">
        <f t="shared" si="31"/>
        <v>0</v>
      </c>
      <c r="AL246" s="88" t="str">
        <f t="shared" si="32"/>
        <v/>
      </c>
    </row>
    <row r="247" spans="1:38" ht="15" customHeight="1" x14ac:dyDescent="0.25">
      <c r="A247">
        <v>47</v>
      </c>
      <c r="B247" s="86" t="s">
        <v>1314</v>
      </c>
      <c r="C247" t="s">
        <v>1112</v>
      </c>
      <c r="D247" t="s">
        <v>1090</v>
      </c>
      <c r="E247" t="s">
        <v>1166</v>
      </c>
      <c r="F247" t="s">
        <v>1448</v>
      </c>
      <c r="G247" t="s">
        <v>1116</v>
      </c>
      <c r="H247" t="s">
        <v>1167</v>
      </c>
      <c r="I247" t="s">
        <v>1449</v>
      </c>
      <c r="J247" s="71">
        <v>43952</v>
      </c>
      <c r="K247" s="71">
        <v>44043</v>
      </c>
      <c r="L247" s="86" t="s">
        <v>1096</v>
      </c>
      <c r="M247" t="s">
        <v>1375</v>
      </c>
      <c r="N247" s="86" t="s">
        <v>475</v>
      </c>
      <c r="O247" t="s">
        <v>1450</v>
      </c>
      <c r="P247" t="s">
        <v>261</v>
      </c>
      <c r="Q247" s="44">
        <f t="shared" si="30"/>
        <v>1</v>
      </c>
      <c r="R247" s="44">
        <v>0</v>
      </c>
      <c r="S247" s="44">
        <v>0.4</v>
      </c>
      <c r="T247" s="44">
        <v>0.6</v>
      </c>
      <c r="U247" s="44">
        <v>0</v>
      </c>
      <c r="V247" s="44">
        <v>0</v>
      </c>
      <c r="W247" s="88"/>
      <c r="X247" s="88">
        <v>0.4</v>
      </c>
      <c r="Y247" s="44" t="s">
        <v>1451</v>
      </c>
      <c r="Z247" s="88">
        <v>0</v>
      </c>
      <c r="AA247" s="88"/>
      <c r="AB247" s="88">
        <v>0</v>
      </c>
      <c r="AC247" s="44"/>
      <c r="AD247" s="44"/>
      <c r="AE247" s="44"/>
      <c r="AF247" s="44"/>
      <c r="AG247" s="44"/>
      <c r="AH247" s="88">
        <f t="shared" si="33"/>
        <v>0.4</v>
      </c>
      <c r="AI247" s="88" t="str">
        <f t="shared" ref="AI247:AI310" si="34">IFERROR(IF(R247=0,"",IF((V247/R247)&gt;1,1,(V247/R247))),"")</f>
        <v/>
      </c>
      <c r="AJ247" s="88">
        <f t="shared" ref="AJ247:AJ310" si="35">IFERROR(IF(S247=0,"",IF((X247/S247)&gt;1,1,(X247/S247))),"")</f>
        <v>1</v>
      </c>
      <c r="AK247" s="88">
        <f t="shared" si="31"/>
        <v>0</v>
      </c>
      <c r="AL247" s="88" t="str">
        <f t="shared" si="32"/>
        <v/>
      </c>
    </row>
    <row r="248" spans="1:38" ht="15" customHeight="1" x14ac:dyDescent="0.25">
      <c r="A248">
        <v>48</v>
      </c>
      <c r="B248" s="86" t="s">
        <v>1314</v>
      </c>
      <c r="C248" t="s">
        <v>1112</v>
      </c>
      <c r="D248" t="s">
        <v>1152</v>
      </c>
      <c r="E248" t="s">
        <v>1166</v>
      </c>
      <c r="F248" t="s">
        <v>1448</v>
      </c>
      <c r="G248" t="s">
        <v>1116</v>
      </c>
      <c r="H248" t="s">
        <v>1167</v>
      </c>
      <c r="I248" t="s">
        <v>1452</v>
      </c>
      <c r="J248" s="71">
        <v>43952</v>
      </c>
      <c r="K248" s="71">
        <v>44104</v>
      </c>
      <c r="L248" s="86" t="s">
        <v>1096</v>
      </c>
      <c r="M248" t="s">
        <v>1375</v>
      </c>
      <c r="N248" s="86" t="s">
        <v>355</v>
      </c>
      <c r="O248" t="s">
        <v>1450</v>
      </c>
      <c r="P248" t="s">
        <v>261</v>
      </c>
      <c r="Q248" s="89">
        <f t="shared" si="30"/>
        <v>2</v>
      </c>
      <c r="R248" s="89">
        <v>0</v>
      </c>
      <c r="S248" s="89">
        <v>1</v>
      </c>
      <c r="T248" s="89">
        <v>1</v>
      </c>
      <c r="U248" s="89">
        <v>0</v>
      </c>
      <c r="V248" s="89">
        <v>0</v>
      </c>
      <c r="W248" s="88"/>
      <c r="X248" s="89">
        <v>1</v>
      </c>
      <c r="Y248" s="89" t="s">
        <v>1453</v>
      </c>
      <c r="Z248" s="89">
        <v>0</v>
      </c>
      <c r="AA248" s="89"/>
      <c r="AB248" s="89">
        <v>0</v>
      </c>
      <c r="AC248" s="89"/>
      <c r="AD248" s="87"/>
      <c r="AE248" s="87"/>
      <c r="AF248" s="87"/>
      <c r="AG248" s="87"/>
      <c r="AH248" s="88">
        <f t="shared" si="33"/>
        <v>0.5</v>
      </c>
      <c r="AI248" s="88" t="str">
        <f t="shared" si="34"/>
        <v/>
      </c>
      <c r="AJ248" s="88">
        <f t="shared" si="35"/>
        <v>1</v>
      </c>
      <c r="AK248" s="88">
        <f t="shared" si="31"/>
        <v>0</v>
      </c>
      <c r="AL248" s="88" t="str">
        <f t="shared" si="32"/>
        <v/>
      </c>
    </row>
    <row r="249" spans="1:38" ht="15" customHeight="1" x14ac:dyDescent="0.25">
      <c r="A249">
        <v>49</v>
      </c>
      <c r="B249" s="86" t="s">
        <v>1314</v>
      </c>
      <c r="C249" t="s">
        <v>1112</v>
      </c>
      <c r="D249" t="s">
        <v>1090</v>
      </c>
      <c r="E249" t="s">
        <v>1166</v>
      </c>
      <c r="F249" t="s">
        <v>1448</v>
      </c>
      <c r="G249" t="s">
        <v>1116</v>
      </c>
      <c r="H249" t="s">
        <v>1167</v>
      </c>
      <c r="I249" t="s">
        <v>1454</v>
      </c>
      <c r="J249" s="71">
        <v>43952</v>
      </c>
      <c r="K249" s="71">
        <v>44196</v>
      </c>
      <c r="L249" s="86" t="s">
        <v>1096</v>
      </c>
      <c r="M249" t="s">
        <v>1375</v>
      </c>
      <c r="N249" s="86" t="s">
        <v>355</v>
      </c>
      <c r="O249" t="s">
        <v>1450</v>
      </c>
      <c r="P249" t="s">
        <v>261</v>
      </c>
      <c r="Q249" s="89">
        <f t="shared" ref="Q249:Q255" si="36">SUM(R249:U249)</f>
        <v>3</v>
      </c>
      <c r="R249" s="89">
        <v>0</v>
      </c>
      <c r="S249" s="89">
        <v>1</v>
      </c>
      <c r="T249" s="89">
        <v>1</v>
      </c>
      <c r="U249" s="89">
        <v>1</v>
      </c>
      <c r="V249" s="89">
        <v>0</v>
      </c>
      <c r="W249" s="88"/>
      <c r="X249" s="89">
        <v>1</v>
      </c>
      <c r="Y249" s="89" t="s">
        <v>1455</v>
      </c>
      <c r="Z249" s="89">
        <v>0</v>
      </c>
      <c r="AA249" s="89"/>
      <c r="AB249" s="89">
        <v>0</v>
      </c>
      <c r="AC249" s="89"/>
      <c r="AD249" s="87"/>
      <c r="AE249" s="87"/>
      <c r="AF249" s="87"/>
      <c r="AG249" s="87"/>
      <c r="AH249" s="88">
        <f t="shared" si="33"/>
        <v>0.33333333333333331</v>
      </c>
      <c r="AI249" s="88" t="str">
        <f t="shared" si="34"/>
        <v/>
      </c>
      <c r="AJ249" s="88">
        <f t="shared" si="35"/>
        <v>1</v>
      </c>
      <c r="AK249" s="88">
        <f t="shared" si="31"/>
        <v>0</v>
      </c>
      <c r="AL249" s="88">
        <f t="shared" si="32"/>
        <v>0</v>
      </c>
    </row>
    <row r="250" spans="1:38" ht="15" customHeight="1" x14ac:dyDescent="0.25">
      <c r="A250">
        <v>50</v>
      </c>
      <c r="B250" s="86" t="s">
        <v>1314</v>
      </c>
      <c r="C250" t="s">
        <v>1456</v>
      </c>
      <c r="D250" t="s">
        <v>1090</v>
      </c>
      <c r="E250" t="s">
        <v>1316</v>
      </c>
      <c r="F250" t="s">
        <v>1317</v>
      </c>
      <c r="G250" t="s">
        <v>1279</v>
      </c>
      <c r="H250" t="s">
        <v>1280</v>
      </c>
      <c r="I250" t="s">
        <v>1457</v>
      </c>
      <c r="J250" s="71">
        <v>43922</v>
      </c>
      <c r="K250" s="71">
        <v>44196</v>
      </c>
      <c r="L250" s="86" t="s">
        <v>1096</v>
      </c>
      <c r="M250" t="s">
        <v>1458</v>
      </c>
      <c r="N250" s="86" t="s">
        <v>475</v>
      </c>
      <c r="O250" t="s">
        <v>1459</v>
      </c>
      <c r="P250" t="s">
        <v>1099</v>
      </c>
      <c r="Q250" s="44">
        <f t="shared" si="36"/>
        <v>1</v>
      </c>
      <c r="R250" s="44">
        <v>0</v>
      </c>
      <c r="S250" s="44">
        <v>0.28000000000000003</v>
      </c>
      <c r="T250" s="44">
        <v>0.36</v>
      </c>
      <c r="U250" s="44">
        <v>0.36</v>
      </c>
      <c r="V250" s="44">
        <v>0</v>
      </c>
      <c r="W250" s="88"/>
      <c r="X250" s="88">
        <v>0.28000000000000003</v>
      </c>
      <c r="Y250" s="44" t="s">
        <v>1460</v>
      </c>
      <c r="Z250" s="88">
        <v>0</v>
      </c>
      <c r="AA250" s="88"/>
      <c r="AB250" s="88">
        <v>0</v>
      </c>
      <c r="AC250" s="44"/>
      <c r="AD250" s="44"/>
      <c r="AE250" s="44"/>
      <c r="AF250" s="44"/>
      <c r="AG250" s="44"/>
      <c r="AH250" s="88">
        <f t="shared" si="33"/>
        <v>0.28000000000000003</v>
      </c>
      <c r="AI250" s="88" t="str">
        <f t="shared" si="34"/>
        <v/>
      </c>
      <c r="AJ250" s="88">
        <f t="shared" si="35"/>
        <v>1</v>
      </c>
      <c r="AK250" s="88">
        <f t="shared" si="31"/>
        <v>0</v>
      </c>
      <c r="AL250" s="88">
        <f t="shared" si="32"/>
        <v>0</v>
      </c>
    </row>
    <row r="251" spans="1:38" ht="15" customHeight="1" x14ac:dyDescent="0.25">
      <c r="A251">
        <v>51</v>
      </c>
      <c r="B251" s="86" t="s">
        <v>1314</v>
      </c>
      <c r="C251" t="s">
        <v>1456</v>
      </c>
      <c r="D251" t="s">
        <v>1090</v>
      </c>
      <c r="E251" t="s">
        <v>1316</v>
      </c>
      <c r="F251" t="s">
        <v>1317</v>
      </c>
      <c r="G251" t="s">
        <v>1279</v>
      </c>
      <c r="H251" t="s">
        <v>1280</v>
      </c>
      <c r="I251" t="s">
        <v>1461</v>
      </c>
      <c r="J251" s="71">
        <v>43922</v>
      </c>
      <c r="K251" s="71">
        <v>44196</v>
      </c>
      <c r="L251" s="86" t="s">
        <v>1096</v>
      </c>
      <c r="M251" t="s">
        <v>1458</v>
      </c>
      <c r="N251" s="86" t="s">
        <v>475</v>
      </c>
      <c r="O251" t="s">
        <v>1459</v>
      </c>
      <c r="P251" t="s">
        <v>1099</v>
      </c>
      <c r="Q251" s="44">
        <f t="shared" si="36"/>
        <v>1</v>
      </c>
      <c r="R251" s="44">
        <v>0</v>
      </c>
      <c r="S251" s="44">
        <v>0.28000000000000003</v>
      </c>
      <c r="T251" s="44">
        <v>0.36</v>
      </c>
      <c r="U251" s="44">
        <v>0.36</v>
      </c>
      <c r="V251" s="44">
        <v>0</v>
      </c>
      <c r="W251" s="88"/>
      <c r="X251" s="88">
        <v>0.28000000000000003</v>
      </c>
      <c r="Y251" s="44" t="s">
        <v>1462</v>
      </c>
      <c r="Z251" s="88">
        <v>0</v>
      </c>
      <c r="AA251" s="88"/>
      <c r="AB251" s="88">
        <v>0</v>
      </c>
      <c r="AC251" s="44"/>
      <c r="AD251" s="44"/>
      <c r="AE251" s="44"/>
      <c r="AF251" s="44"/>
      <c r="AG251" s="44"/>
      <c r="AH251" s="88">
        <f t="shared" si="33"/>
        <v>0.28000000000000003</v>
      </c>
      <c r="AI251" s="88" t="str">
        <f t="shared" si="34"/>
        <v/>
      </c>
      <c r="AJ251" s="88">
        <f t="shared" si="35"/>
        <v>1</v>
      </c>
      <c r="AK251" s="88">
        <f t="shared" si="31"/>
        <v>0</v>
      </c>
      <c r="AL251" s="88">
        <f t="shared" si="32"/>
        <v>0</v>
      </c>
    </row>
    <row r="252" spans="1:38" ht="15" customHeight="1" x14ac:dyDescent="0.25">
      <c r="A252" s="86">
        <v>1</v>
      </c>
      <c r="B252" s="86" t="s">
        <v>2076</v>
      </c>
      <c r="C252" s="86" t="s">
        <v>2077</v>
      </c>
      <c r="D252" s="86" t="s">
        <v>1152</v>
      </c>
      <c r="E252" s="86" t="s">
        <v>1125</v>
      </c>
      <c r="F252" s="86" t="s">
        <v>1092</v>
      </c>
      <c r="G252" s="86" t="s">
        <v>1190</v>
      </c>
      <c r="H252" s="86" t="s">
        <v>2078</v>
      </c>
      <c r="I252" s="86" t="s">
        <v>2079</v>
      </c>
      <c r="J252" s="87">
        <v>43952</v>
      </c>
      <c r="K252" s="87">
        <v>43982</v>
      </c>
      <c r="L252" s="86" t="s">
        <v>1096</v>
      </c>
      <c r="M252" s="86" t="s">
        <v>2050</v>
      </c>
      <c r="N252" s="86" t="s">
        <v>475</v>
      </c>
      <c r="O252" s="86" t="s">
        <v>2080</v>
      </c>
      <c r="P252" s="86" t="s">
        <v>1099</v>
      </c>
      <c r="Q252" s="88">
        <f t="shared" si="36"/>
        <v>1</v>
      </c>
      <c r="R252" s="88">
        <v>0</v>
      </c>
      <c r="S252" s="88">
        <v>1</v>
      </c>
      <c r="T252" s="88">
        <v>0</v>
      </c>
      <c r="U252" s="88">
        <v>0</v>
      </c>
      <c r="V252" s="88">
        <v>0</v>
      </c>
      <c r="W252" s="88"/>
      <c r="X252" s="88">
        <v>1</v>
      </c>
      <c r="Y252" s="88" t="s">
        <v>2081</v>
      </c>
      <c r="Z252" s="88">
        <v>0</v>
      </c>
      <c r="AA252" s="88"/>
      <c r="AB252" s="88">
        <v>0</v>
      </c>
      <c r="AC252" s="88"/>
      <c r="AD252" s="88"/>
      <c r="AE252" s="88"/>
      <c r="AF252" s="88"/>
      <c r="AG252" s="88"/>
      <c r="AH252" s="88">
        <f t="shared" si="33"/>
        <v>1</v>
      </c>
      <c r="AI252" s="88" t="str">
        <f t="shared" si="34"/>
        <v/>
      </c>
      <c r="AJ252" s="88">
        <f t="shared" si="35"/>
        <v>1</v>
      </c>
      <c r="AK252" s="88" t="str">
        <f t="shared" si="31"/>
        <v/>
      </c>
      <c r="AL252" s="88" t="str">
        <f t="shared" si="32"/>
        <v/>
      </c>
    </row>
    <row r="253" spans="1:38" ht="15" customHeight="1" x14ac:dyDescent="0.25">
      <c r="A253" s="86">
        <v>2</v>
      </c>
      <c r="B253" s="86" t="s">
        <v>2076</v>
      </c>
      <c r="C253" s="86" t="s">
        <v>2077</v>
      </c>
      <c r="D253" s="86" t="s">
        <v>1152</v>
      </c>
      <c r="E253" s="86" t="s">
        <v>1125</v>
      </c>
      <c r="F253" s="86" t="s">
        <v>1092</v>
      </c>
      <c r="G253" s="86" t="s">
        <v>1190</v>
      </c>
      <c r="H253" s="86" t="s">
        <v>2078</v>
      </c>
      <c r="I253" t="s">
        <v>2082</v>
      </c>
      <c r="J253" s="87">
        <v>44166</v>
      </c>
      <c r="K253" s="87">
        <v>44196</v>
      </c>
      <c r="L253" s="86" t="s">
        <v>1096</v>
      </c>
      <c r="M253" s="86" t="s">
        <v>2050</v>
      </c>
      <c r="N253" s="86" t="s">
        <v>475</v>
      </c>
      <c r="O253" s="86" t="s">
        <v>2080</v>
      </c>
      <c r="P253" s="86" t="s">
        <v>1099</v>
      </c>
      <c r="Q253" s="88">
        <f t="shared" si="36"/>
        <v>1</v>
      </c>
      <c r="R253" s="88">
        <v>0</v>
      </c>
      <c r="S253" s="88">
        <v>0</v>
      </c>
      <c r="T253" s="88">
        <v>0</v>
      </c>
      <c r="U253" s="88">
        <v>1</v>
      </c>
      <c r="V253" s="88">
        <v>0</v>
      </c>
      <c r="W253" s="88"/>
      <c r="X253" s="88">
        <v>0</v>
      </c>
      <c r="Y253" s="88"/>
      <c r="Z253" s="88">
        <v>0</v>
      </c>
      <c r="AA253" s="88"/>
      <c r="AB253" s="88">
        <v>0</v>
      </c>
      <c r="AC253" s="88"/>
      <c r="AD253" s="88"/>
      <c r="AE253" s="88"/>
      <c r="AF253" s="88"/>
      <c r="AG253" s="88"/>
      <c r="AH253" s="88">
        <f t="shared" si="33"/>
        <v>0</v>
      </c>
      <c r="AI253" s="88" t="str">
        <f t="shared" si="34"/>
        <v/>
      </c>
      <c r="AJ253" s="88" t="str">
        <f t="shared" si="35"/>
        <v/>
      </c>
      <c r="AK253" s="88" t="str">
        <f t="shared" si="31"/>
        <v/>
      </c>
      <c r="AL253" s="88">
        <f t="shared" si="32"/>
        <v>0</v>
      </c>
    </row>
    <row r="254" spans="1:38" ht="15" customHeight="1" x14ac:dyDescent="0.25">
      <c r="A254" s="86">
        <v>3</v>
      </c>
      <c r="B254" s="86" t="s">
        <v>2076</v>
      </c>
      <c r="C254" s="86" t="s">
        <v>2077</v>
      </c>
      <c r="D254" s="86" t="s">
        <v>1152</v>
      </c>
      <c r="E254" s="86" t="s">
        <v>1125</v>
      </c>
      <c r="F254" s="86" t="s">
        <v>1092</v>
      </c>
      <c r="G254" s="86" t="s">
        <v>1190</v>
      </c>
      <c r="H254" s="86" t="s">
        <v>2078</v>
      </c>
      <c r="I254" t="s">
        <v>2083</v>
      </c>
      <c r="J254" s="87">
        <v>44044</v>
      </c>
      <c r="K254" s="87">
        <v>44074</v>
      </c>
      <c r="L254" s="86" t="s">
        <v>1096</v>
      </c>
      <c r="M254" s="86" t="s">
        <v>2050</v>
      </c>
      <c r="N254" s="86" t="s">
        <v>475</v>
      </c>
      <c r="O254" s="86" t="s">
        <v>2080</v>
      </c>
      <c r="P254" s="86" t="s">
        <v>1099</v>
      </c>
      <c r="Q254" s="88">
        <f t="shared" si="36"/>
        <v>1</v>
      </c>
      <c r="R254" s="88">
        <v>0</v>
      </c>
      <c r="S254" s="88">
        <v>0</v>
      </c>
      <c r="T254" s="88">
        <v>1</v>
      </c>
      <c r="U254" s="88">
        <v>0</v>
      </c>
      <c r="V254" s="88">
        <v>0</v>
      </c>
      <c r="W254" s="88"/>
      <c r="X254" s="88">
        <v>0</v>
      </c>
      <c r="Y254" s="88"/>
      <c r="Z254" s="88">
        <v>0</v>
      </c>
      <c r="AA254" s="88"/>
      <c r="AB254" s="88">
        <v>0</v>
      </c>
      <c r="AC254" s="88"/>
      <c r="AD254" s="88"/>
      <c r="AE254" s="88"/>
      <c r="AF254" s="88"/>
      <c r="AG254" s="88"/>
      <c r="AH254" s="88">
        <f t="shared" si="33"/>
        <v>0</v>
      </c>
      <c r="AI254" s="88" t="str">
        <f t="shared" si="34"/>
        <v/>
      </c>
      <c r="AJ254" s="88" t="str">
        <f t="shared" si="35"/>
        <v/>
      </c>
      <c r="AK254" s="88">
        <f t="shared" si="31"/>
        <v>0</v>
      </c>
      <c r="AL254" s="88" t="str">
        <f t="shared" si="32"/>
        <v/>
      </c>
    </row>
    <row r="255" spans="1:38" ht="15" customHeight="1" x14ac:dyDescent="0.25">
      <c r="A255" s="86">
        <v>4</v>
      </c>
      <c r="B255" s="86" t="s">
        <v>2076</v>
      </c>
      <c r="C255" s="86" t="s">
        <v>2084</v>
      </c>
      <c r="D255" s="86" t="s">
        <v>1152</v>
      </c>
      <c r="E255" s="86" t="s">
        <v>1125</v>
      </c>
      <c r="F255" s="86" t="s">
        <v>1092</v>
      </c>
      <c r="G255" s="86" t="s">
        <v>1190</v>
      </c>
      <c r="H255" s="86" t="s">
        <v>2078</v>
      </c>
      <c r="I255" t="s">
        <v>2085</v>
      </c>
      <c r="J255" s="87">
        <v>43952</v>
      </c>
      <c r="K255" s="87">
        <v>43982</v>
      </c>
      <c r="L255" s="86" t="s">
        <v>1096</v>
      </c>
      <c r="M255" s="86" t="s">
        <v>2050</v>
      </c>
      <c r="N255" s="86" t="s">
        <v>475</v>
      </c>
      <c r="O255" s="86" t="s">
        <v>2061</v>
      </c>
      <c r="P255" s="86" t="s">
        <v>1099</v>
      </c>
      <c r="Q255" s="88">
        <f t="shared" si="36"/>
        <v>1</v>
      </c>
      <c r="R255" s="88">
        <v>0</v>
      </c>
      <c r="S255" s="88">
        <v>1</v>
      </c>
      <c r="T255" s="88">
        <v>0</v>
      </c>
      <c r="U255" s="88">
        <v>0</v>
      </c>
      <c r="V255" s="88">
        <v>0</v>
      </c>
      <c r="W255" s="88"/>
      <c r="X255" s="88">
        <v>1</v>
      </c>
      <c r="Y255" s="88" t="s">
        <v>2086</v>
      </c>
      <c r="Z255" s="88">
        <v>0</v>
      </c>
      <c r="AA255" s="88"/>
      <c r="AB255" s="88">
        <v>0</v>
      </c>
      <c r="AC255" s="88"/>
      <c r="AD255" s="88"/>
      <c r="AE255" s="88"/>
      <c r="AF255" s="88"/>
      <c r="AG255" s="88"/>
      <c r="AH255" s="88">
        <f t="shared" si="33"/>
        <v>1</v>
      </c>
      <c r="AI255" s="88" t="str">
        <f t="shared" si="34"/>
        <v/>
      </c>
      <c r="AJ255" s="88">
        <f t="shared" si="35"/>
        <v>1</v>
      </c>
      <c r="AK255" s="88" t="str">
        <f t="shared" si="31"/>
        <v/>
      </c>
      <c r="AL255" s="88" t="str">
        <f t="shared" si="32"/>
        <v/>
      </c>
    </row>
    <row r="256" spans="1:38" ht="15" customHeight="1" x14ac:dyDescent="0.25">
      <c r="A256" s="86">
        <v>5</v>
      </c>
      <c r="B256" s="86" t="s">
        <v>2076</v>
      </c>
      <c r="C256" s="86" t="s">
        <v>2084</v>
      </c>
      <c r="D256" s="86" t="s">
        <v>1152</v>
      </c>
      <c r="E256" s="86" t="s">
        <v>1125</v>
      </c>
      <c r="F256" s="86" t="s">
        <v>1092</v>
      </c>
      <c r="G256" s="86" t="s">
        <v>1190</v>
      </c>
      <c r="H256" s="86" t="s">
        <v>2078</v>
      </c>
      <c r="I256" t="s">
        <v>2087</v>
      </c>
      <c r="J256" s="87">
        <v>44013</v>
      </c>
      <c r="K256" s="87">
        <v>44043</v>
      </c>
      <c r="L256" s="86" t="s">
        <v>1096</v>
      </c>
      <c r="M256" s="86" t="s">
        <v>2050</v>
      </c>
      <c r="N256" s="86" t="s">
        <v>475</v>
      </c>
      <c r="O256" s="86" t="s">
        <v>2061</v>
      </c>
      <c r="P256" s="86" t="s">
        <v>1099</v>
      </c>
      <c r="Q256" s="88">
        <f t="shared" ref="Q256:Q259" si="37">SUM(R256:U256)</f>
        <v>1</v>
      </c>
      <c r="R256" s="88">
        <v>0</v>
      </c>
      <c r="S256" s="88">
        <v>0</v>
      </c>
      <c r="T256" s="88">
        <v>1</v>
      </c>
      <c r="U256" s="88">
        <v>0</v>
      </c>
      <c r="V256" s="88">
        <v>0</v>
      </c>
      <c r="W256" s="73"/>
      <c r="X256" s="88">
        <v>0</v>
      </c>
      <c r="Y256" s="88"/>
      <c r="Z256" s="88">
        <v>0</v>
      </c>
      <c r="AA256" s="88"/>
      <c r="AB256" s="88">
        <v>0</v>
      </c>
      <c r="AC256" s="88"/>
      <c r="AD256" s="88"/>
      <c r="AE256" s="88"/>
      <c r="AF256" s="88"/>
      <c r="AG256" s="88"/>
      <c r="AH256" s="88">
        <f t="shared" si="33"/>
        <v>0</v>
      </c>
      <c r="AI256" s="88" t="str">
        <f t="shared" si="34"/>
        <v/>
      </c>
      <c r="AJ256" s="88" t="str">
        <f t="shared" si="35"/>
        <v/>
      </c>
      <c r="AK256" s="88">
        <f t="shared" si="31"/>
        <v>0</v>
      </c>
      <c r="AL256" s="88" t="str">
        <f t="shared" si="32"/>
        <v/>
      </c>
    </row>
    <row r="257" spans="1:38" ht="15" customHeight="1" x14ac:dyDescent="0.25">
      <c r="A257" s="86">
        <v>6</v>
      </c>
      <c r="B257" s="86" t="s">
        <v>2076</v>
      </c>
      <c r="C257" s="86" t="s">
        <v>2084</v>
      </c>
      <c r="D257" s="86" t="s">
        <v>1152</v>
      </c>
      <c r="E257" s="86" t="s">
        <v>1125</v>
      </c>
      <c r="F257" s="86" t="s">
        <v>1092</v>
      </c>
      <c r="G257" s="86" t="s">
        <v>1190</v>
      </c>
      <c r="H257" s="86" t="s">
        <v>2078</v>
      </c>
      <c r="I257" t="s">
        <v>2088</v>
      </c>
      <c r="J257" s="87">
        <v>43831</v>
      </c>
      <c r="K257" s="87">
        <v>44196</v>
      </c>
      <c r="L257" s="86" t="s">
        <v>1096</v>
      </c>
      <c r="M257" s="86" t="s">
        <v>2050</v>
      </c>
      <c r="N257" s="86" t="s">
        <v>475</v>
      </c>
      <c r="O257" s="86" t="s">
        <v>2061</v>
      </c>
      <c r="P257" s="86" t="s">
        <v>1099</v>
      </c>
      <c r="Q257" s="88">
        <f t="shared" si="37"/>
        <v>1</v>
      </c>
      <c r="R257" s="88">
        <v>0.25</v>
      </c>
      <c r="S257" s="88">
        <v>0.25</v>
      </c>
      <c r="T257" s="88">
        <v>0.25</v>
      </c>
      <c r="U257" s="88">
        <v>0.25</v>
      </c>
      <c r="V257" s="88">
        <v>0</v>
      </c>
      <c r="W257" s="88"/>
      <c r="X257" s="88">
        <v>0.25</v>
      </c>
      <c r="Y257" s="88" t="s">
        <v>2089</v>
      </c>
      <c r="Z257" s="88">
        <v>0</v>
      </c>
      <c r="AA257" s="88"/>
      <c r="AB257" s="88">
        <v>0</v>
      </c>
      <c r="AC257" s="88"/>
      <c r="AD257" s="88"/>
      <c r="AE257" s="88"/>
      <c r="AF257" s="88"/>
      <c r="AG257" s="88"/>
      <c r="AH257" s="88">
        <f t="shared" si="33"/>
        <v>0.25</v>
      </c>
      <c r="AI257" s="88">
        <f t="shared" si="34"/>
        <v>0</v>
      </c>
      <c r="AJ257" s="88">
        <f t="shared" si="35"/>
        <v>1</v>
      </c>
      <c r="AK257" s="88">
        <f t="shared" si="31"/>
        <v>0</v>
      </c>
      <c r="AL257" s="88">
        <f t="shared" si="32"/>
        <v>0</v>
      </c>
    </row>
    <row r="258" spans="1:38" ht="15" customHeight="1" x14ac:dyDescent="0.25">
      <c r="A258" s="86">
        <v>7</v>
      </c>
      <c r="B258" s="86" t="s">
        <v>2076</v>
      </c>
      <c r="C258" s="86" t="s">
        <v>2084</v>
      </c>
      <c r="D258" s="86" t="s">
        <v>1152</v>
      </c>
      <c r="E258" s="86" t="s">
        <v>1125</v>
      </c>
      <c r="F258" s="86" t="s">
        <v>1092</v>
      </c>
      <c r="G258" s="86" t="s">
        <v>1190</v>
      </c>
      <c r="H258" s="86" t="s">
        <v>2078</v>
      </c>
      <c r="I258" t="s">
        <v>2090</v>
      </c>
      <c r="J258" s="87">
        <v>43831</v>
      </c>
      <c r="K258" s="87">
        <v>44196</v>
      </c>
      <c r="L258" s="86" t="s">
        <v>1096</v>
      </c>
      <c r="M258" s="86" t="s">
        <v>2050</v>
      </c>
      <c r="N258" s="86" t="s">
        <v>475</v>
      </c>
      <c r="O258" s="86" t="s">
        <v>2061</v>
      </c>
      <c r="P258" s="86" t="s">
        <v>1099</v>
      </c>
      <c r="Q258" s="88">
        <f t="shared" si="37"/>
        <v>1</v>
      </c>
      <c r="R258" s="88">
        <v>0.25</v>
      </c>
      <c r="S258" s="88">
        <v>0.25</v>
      </c>
      <c r="T258" s="88">
        <v>0.25</v>
      </c>
      <c r="U258" s="88">
        <v>0.25</v>
      </c>
      <c r="V258" s="88">
        <v>0</v>
      </c>
      <c r="W258" s="73"/>
      <c r="X258" s="88">
        <v>0.25</v>
      </c>
      <c r="Y258" s="88" t="s">
        <v>2091</v>
      </c>
      <c r="Z258" s="88">
        <v>0</v>
      </c>
      <c r="AA258" s="88"/>
      <c r="AB258" s="88">
        <v>0</v>
      </c>
      <c r="AC258" s="88"/>
      <c r="AD258" s="88"/>
      <c r="AE258" s="88"/>
      <c r="AF258" s="88"/>
      <c r="AG258" s="88"/>
      <c r="AH258" s="88">
        <f t="shared" si="33"/>
        <v>0.25</v>
      </c>
      <c r="AI258" s="88">
        <f t="shared" si="34"/>
        <v>0</v>
      </c>
      <c r="AJ258" s="88">
        <f t="shared" si="35"/>
        <v>1</v>
      </c>
      <c r="AK258" s="88">
        <f t="shared" ref="AK258:AK321" si="38">IFERROR(IF(T258=0,"",IF((Z258/T258)&gt;1,1,(Z258/T258))),"")</f>
        <v>0</v>
      </c>
      <c r="AL258" s="88">
        <f t="shared" ref="AL258:AL321" si="39">IFERROR(IF(U258=0,"",IF((AB258/U258)&gt;1,1,(AB258/U258))),"")</f>
        <v>0</v>
      </c>
    </row>
    <row r="259" spans="1:38" ht="15" customHeight="1" x14ac:dyDescent="0.25">
      <c r="A259" s="86">
        <v>8</v>
      </c>
      <c r="B259" s="86" t="s">
        <v>2076</v>
      </c>
      <c r="C259" s="86" t="s">
        <v>2084</v>
      </c>
      <c r="D259" s="86" t="s">
        <v>1152</v>
      </c>
      <c r="E259" s="86" t="s">
        <v>1125</v>
      </c>
      <c r="F259" s="86" t="s">
        <v>1092</v>
      </c>
      <c r="G259" s="86" t="s">
        <v>1190</v>
      </c>
      <c r="H259" s="86" t="s">
        <v>2078</v>
      </c>
      <c r="I259" t="s">
        <v>5699</v>
      </c>
      <c r="J259" s="87">
        <v>43831</v>
      </c>
      <c r="K259" s="87">
        <v>44196</v>
      </c>
      <c r="L259" s="86" t="s">
        <v>1096</v>
      </c>
      <c r="M259" s="86" t="s">
        <v>2050</v>
      </c>
      <c r="N259" s="86" t="s">
        <v>475</v>
      </c>
      <c r="O259" s="86" t="s">
        <v>2061</v>
      </c>
      <c r="P259" s="86" t="s">
        <v>1099</v>
      </c>
      <c r="Q259" s="88">
        <f t="shared" si="37"/>
        <v>1</v>
      </c>
      <c r="R259" s="88">
        <v>0.25</v>
      </c>
      <c r="S259" s="88">
        <v>0.25</v>
      </c>
      <c r="T259" s="88">
        <v>0.25</v>
      </c>
      <c r="U259" s="88">
        <v>0.25</v>
      </c>
      <c r="V259" s="88">
        <v>0</v>
      </c>
      <c r="W259" s="88"/>
      <c r="X259" s="88">
        <v>0.25</v>
      </c>
      <c r="Y259" s="88" t="s">
        <v>2092</v>
      </c>
      <c r="Z259" s="88">
        <v>0</v>
      </c>
      <c r="AA259" s="88"/>
      <c r="AB259" s="88">
        <v>0</v>
      </c>
      <c r="AC259" s="88"/>
      <c r="AD259" s="88"/>
      <c r="AE259" s="88"/>
      <c r="AF259" s="88"/>
      <c r="AG259" s="88"/>
      <c r="AH259" s="88">
        <f t="shared" ref="AH259:AH322" si="40">IFERROR(IF((V259+X259+Z259+AB259)/Q259&gt;1,1,(V259+X259+Z259+AB259)/Q259),0)</f>
        <v>0.25</v>
      </c>
      <c r="AI259" s="88">
        <f t="shared" si="34"/>
        <v>0</v>
      </c>
      <c r="AJ259" s="88">
        <f t="shared" si="35"/>
        <v>1</v>
      </c>
      <c r="AK259" s="88">
        <f t="shared" si="38"/>
        <v>0</v>
      </c>
      <c r="AL259" s="88">
        <f t="shared" si="39"/>
        <v>0</v>
      </c>
    </row>
    <row r="260" spans="1:38" ht="15" customHeight="1" x14ac:dyDescent="0.25">
      <c r="A260" s="86">
        <v>1</v>
      </c>
      <c r="B260" s="86" t="s">
        <v>1770</v>
      </c>
      <c r="C260" s="86" t="s">
        <v>1771</v>
      </c>
      <c r="D260" s="86" t="s">
        <v>1772</v>
      </c>
      <c r="E260" s="86" t="s">
        <v>1125</v>
      </c>
      <c r="F260" s="86" t="s">
        <v>1773</v>
      </c>
      <c r="G260" s="86" t="s">
        <v>1774</v>
      </c>
      <c r="H260" s="86" t="s">
        <v>1775</v>
      </c>
      <c r="I260" t="s">
        <v>1776</v>
      </c>
      <c r="J260" s="87">
        <v>43831</v>
      </c>
      <c r="K260" s="87">
        <v>43889</v>
      </c>
      <c r="L260" s="86" t="s">
        <v>1096</v>
      </c>
      <c r="M260" s="86" t="s">
        <v>1777</v>
      </c>
      <c r="N260" s="86" t="s">
        <v>475</v>
      </c>
      <c r="O260" s="86" t="s">
        <v>1778</v>
      </c>
      <c r="P260" s="86" t="s">
        <v>1282</v>
      </c>
      <c r="Q260" s="88">
        <f t="shared" ref="Q260:Q291" si="41">SUM(R260:U260)</f>
        <v>1</v>
      </c>
      <c r="R260" s="88">
        <v>1</v>
      </c>
      <c r="S260" s="88">
        <v>0</v>
      </c>
      <c r="T260" s="88">
        <v>0</v>
      </c>
      <c r="U260" s="88">
        <v>0</v>
      </c>
      <c r="V260" s="88">
        <v>1</v>
      </c>
      <c r="W260" s="88" t="s">
        <v>1779</v>
      </c>
      <c r="X260" s="88">
        <v>0</v>
      </c>
      <c r="Y260" s="88"/>
      <c r="Z260" s="88">
        <v>0</v>
      </c>
      <c r="AA260" s="88"/>
      <c r="AB260" s="88">
        <v>0</v>
      </c>
      <c r="AC260" s="88"/>
      <c r="AD260" s="88"/>
      <c r="AE260" s="88"/>
      <c r="AF260" s="88"/>
      <c r="AG260" s="88"/>
      <c r="AH260" s="88">
        <f t="shared" si="40"/>
        <v>1</v>
      </c>
      <c r="AI260" s="88">
        <f t="shared" si="34"/>
        <v>1</v>
      </c>
      <c r="AJ260" s="88" t="str">
        <f t="shared" si="35"/>
        <v/>
      </c>
      <c r="AK260" s="88" t="str">
        <f t="shared" si="38"/>
        <v/>
      </c>
      <c r="AL260" s="88" t="str">
        <f t="shared" si="39"/>
        <v/>
      </c>
    </row>
    <row r="261" spans="1:38" ht="15" customHeight="1" x14ac:dyDescent="0.25">
      <c r="A261" s="86">
        <v>2</v>
      </c>
      <c r="B261" s="86" t="s">
        <v>1770</v>
      </c>
      <c r="C261" s="86" t="s">
        <v>1771</v>
      </c>
      <c r="D261" s="86" t="s">
        <v>1772</v>
      </c>
      <c r="E261" s="86" t="s">
        <v>1125</v>
      </c>
      <c r="F261" s="86" t="s">
        <v>1773</v>
      </c>
      <c r="G261" s="86" t="s">
        <v>1774</v>
      </c>
      <c r="H261" s="86" t="s">
        <v>1775</v>
      </c>
      <c r="I261" t="s">
        <v>1780</v>
      </c>
      <c r="J261" s="87">
        <v>43983</v>
      </c>
      <c r="K261" s="87">
        <v>44012</v>
      </c>
      <c r="L261" s="86" t="s">
        <v>1096</v>
      </c>
      <c r="M261" s="86" t="s">
        <v>1777</v>
      </c>
      <c r="N261" s="86" t="s">
        <v>355</v>
      </c>
      <c r="O261" s="86" t="s">
        <v>1778</v>
      </c>
      <c r="P261" s="86" t="s">
        <v>1282</v>
      </c>
      <c r="Q261" s="91">
        <f t="shared" si="41"/>
        <v>1</v>
      </c>
      <c r="R261" s="91">
        <v>0</v>
      </c>
      <c r="S261" s="91">
        <v>1</v>
      </c>
      <c r="T261" s="91">
        <v>0</v>
      </c>
      <c r="U261" s="91">
        <v>0</v>
      </c>
      <c r="V261" s="91">
        <v>0</v>
      </c>
      <c r="W261" s="89" t="s">
        <v>1781</v>
      </c>
      <c r="X261" s="91">
        <v>0</v>
      </c>
      <c r="Y261" s="91" t="s">
        <v>1782</v>
      </c>
      <c r="Z261" s="91">
        <v>0</v>
      </c>
      <c r="AA261" s="91"/>
      <c r="AB261" s="91">
        <v>0</v>
      </c>
      <c r="AC261" s="88"/>
      <c r="AD261" s="88"/>
      <c r="AE261" s="88"/>
      <c r="AF261" s="88"/>
      <c r="AG261" s="88"/>
      <c r="AH261" s="88">
        <f t="shared" si="40"/>
        <v>0</v>
      </c>
      <c r="AI261" s="88" t="str">
        <f t="shared" si="34"/>
        <v/>
      </c>
      <c r="AJ261" s="88">
        <f t="shared" si="35"/>
        <v>0</v>
      </c>
      <c r="AK261" s="88" t="str">
        <f t="shared" si="38"/>
        <v/>
      </c>
      <c r="AL261" s="88" t="str">
        <f t="shared" si="39"/>
        <v/>
      </c>
    </row>
    <row r="262" spans="1:38" ht="15" customHeight="1" x14ac:dyDescent="0.25">
      <c r="A262" s="86">
        <v>3</v>
      </c>
      <c r="B262" s="86" t="s">
        <v>1770</v>
      </c>
      <c r="C262" s="86" t="s">
        <v>1771</v>
      </c>
      <c r="D262" s="86" t="s">
        <v>1772</v>
      </c>
      <c r="E262" s="86" t="s">
        <v>1125</v>
      </c>
      <c r="F262" s="86" t="s">
        <v>1773</v>
      </c>
      <c r="G262" s="86" t="s">
        <v>1774</v>
      </c>
      <c r="H262" s="86" t="s">
        <v>1775</v>
      </c>
      <c r="I262" s="86" t="s">
        <v>1783</v>
      </c>
      <c r="J262" s="87">
        <v>43831</v>
      </c>
      <c r="K262" s="87">
        <v>44196</v>
      </c>
      <c r="L262" s="86" t="s">
        <v>1096</v>
      </c>
      <c r="M262" s="86" t="s">
        <v>1777</v>
      </c>
      <c r="N262" s="86" t="s">
        <v>475</v>
      </c>
      <c r="O262" s="86" t="s">
        <v>1778</v>
      </c>
      <c r="P262" s="86" t="s">
        <v>1282</v>
      </c>
      <c r="Q262" s="88">
        <f t="shared" si="41"/>
        <v>1</v>
      </c>
      <c r="R262" s="88">
        <v>0.21</v>
      </c>
      <c r="S262" s="88">
        <v>0.28999999999999998</v>
      </c>
      <c r="T262" s="88">
        <v>0.28000000000000003</v>
      </c>
      <c r="U262" s="88">
        <v>0.22</v>
      </c>
      <c r="V262" s="88">
        <v>0.21</v>
      </c>
      <c r="W262" s="73" t="s">
        <v>1784</v>
      </c>
      <c r="X262" s="88">
        <v>0.28000000000000003</v>
      </c>
      <c r="Y262" s="88" t="s">
        <v>1785</v>
      </c>
      <c r="Z262" s="88">
        <v>0</v>
      </c>
      <c r="AA262" s="88"/>
      <c r="AB262" s="88">
        <v>0</v>
      </c>
      <c r="AC262" s="88"/>
      <c r="AD262" s="88"/>
      <c r="AE262" s="88"/>
      <c r="AF262" s="88"/>
      <c r="AG262" s="88"/>
      <c r="AH262" s="88">
        <f t="shared" si="40"/>
        <v>0.49</v>
      </c>
      <c r="AI262" s="88">
        <f t="shared" si="34"/>
        <v>1</v>
      </c>
      <c r="AJ262" s="88">
        <f t="shared" si="35"/>
        <v>0.9655172413793105</v>
      </c>
      <c r="AK262" s="88">
        <f t="shared" si="38"/>
        <v>0</v>
      </c>
      <c r="AL262" s="88">
        <f t="shared" si="39"/>
        <v>0</v>
      </c>
    </row>
    <row r="263" spans="1:38" ht="15" customHeight="1" x14ac:dyDescent="0.25">
      <c r="A263" s="86">
        <v>4</v>
      </c>
      <c r="B263" s="86" t="s">
        <v>1770</v>
      </c>
      <c r="C263" s="86" t="s">
        <v>1786</v>
      </c>
      <c r="D263" s="86" t="s">
        <v>1787</v>
      </c>
      <c r="E263" s="86" t="s">
        <v>1125</v>
      </c>
      <c r="F263" s="86" t="s">
        <v>1773</v>
      </c>
      <c r="G263" s="86" t="s">
        <v>1774</v>
      </c>
      <c r="H263" s="86" t="s">
        <v>1775</v>
      </c>
      <c r="I263" t="s">
        <v>1788</v>
      </c>
      <c r="J263" s="87">
        <v>43831</v>
      </c>
      <c r="K263" s="87">
        <v>43889</v>
      </c>
      <c r="L263" s="86" t="s">
        <v>1096</v>
      </c>
      <c r="M263" s="86" t="s">
        <v>1777</v>
      </c>
      <c r="N263" s="86" t="s">
        <v>475</v>
      </c>
      <c r="O263" s="86" t="s">
        <v>1789</v>
      </c>
      <c r="P263" s="86" t="s">
        <v>1282</v>
      </c>
      <c r="Q263" s="88">
        <f t="shared" si="41"/>
        <v>1</v>
      </c>
      <c r="R263" s="88">
        <v>1</v>
      </c>
      <c r="S263" s="88">
        <v>0</v>
      </c>
      <c r="T263" s="88">
        <v>0</v>
      </c>
      <c r="U263" s="88">
        <v>0</v>
      </c>
      <c r="V263" s="88">
        <v>1</v>
      </c>
      <c r="W263" s="88" t="s">
        <v>1790</v>
      </c>
      <c r="X263" s="88">
        <v>0</v>
      </c>
      <c r="Y263" s="88"/>
      <c r="Z263" s="88">
        <v>0</v>
      </c>
      <c r="AA263" s="88"/>
      <c r="AB263" s="88">
        <v>0</v>
      </c>
      <c r="AC263" s="88"/>
      <c r="AD263" s="88"/>
      <c r="AE263" s="88"/>
      <c r="AF263" s="88"/>
      <c r="AG263" s="88"/>
      <c r="AH263" s="88">
        <f t="shared" si="40"/>
        <v>1</v>
      </c>
      <c r="AI263" s="88">
        <f t="shared" si="34"/>
        <v>1</v>
      </c>
      <c r="AJ263" s="88" t="str">
        <f t="shared" si="35"/>
        <v/>
      </c>
      <c r="AK263" s="88" t="str">
        <f t="shared" si="38"/>
        <v/>
      </c>
      <c r="AL263" s="88" t="str">
        <f t="shared" si="39"/>
        <v/>
      </c>
    </row>
    <row r="264" spans="1:38" ht="15" customHeight="1" x14ac:dyDescent="0.25">
      <c r="A264" s="86">
        <v>5</v>
      </c>
      <c r="B264" s="86" t="s">
        <v>1770</v>
      </c>
      <c r="C264" s="86" t="s">
        <v>1786</v>
      </c>
      <c r="D264" s="86" t="s">
        <v>1787</v>
      </c>
      <c r="E264" s="86" t="s">
        <v>1125</v>
      </c>
      <c r="F264" s="86" t="s">
        <v>1773</v>
      </c>
      <c r="G264" s="86" t="s">
        <v>1774</v>
      </c>
      <c r="H264" s="86" t="s">
        <v>1775</v>
      </c>
      <c r="I264" t="s">
        <v>1780</v>
      </c>
      <c r="J264" s="87">
        <v>43983</v>
      </c>
      <c r="K264" s="87">
        <v>44012</v>
      </c>
      <c r="L264" s="86" t="s">
        <v>1096</v>
      </c>
      <c r="M264" s="86" t="s">
        <v>1777</v>
      </c>
      <c r="N264" s="86" t="s">
        <v>355</v>
      </c>
      <c r="O264" s="86" t="s">
        <v>1789</v>
      </c>
      <c r="P264" s="86" t="s">
        <v>1282</v>
      </c>
      <c r="Q264" s="91">
        <f t="shared" si="41"/>
        <v>1</v>
      </c>
      <c r="R264" s="91">
        <v>0</v>
      </c>
      <c r="S264" s="91">
        <v>1</v>
      </c>
      <c r="T264" s="91">
        <v>0</v>
      </c>
      <c r="U264" s="91">
        <v>0</v>
      </c>
      <c r="V264" s="91">
        <v>0</v>
      </c>
      <c r="W264" s="89" t="s">
        <v>1781</v>
      </c>
      <c r="X264" s="91">
        <v>0</v>
      </c>
      <c r="Y264" s="91" t="s">
        <v>1782</v>
      </c>
      <c r="Z264" s="91">
        <v>0</v>
      </c>
      <c r="AA264" s="91"/>
      <c r="AB264" s="91">
        <v>0</v>
      </c>
      <c r="AC264" s="88"/>
      <c r="AD264" s="88"/>
      <c r="AE264" s="88"/>
      <c r="AF264" s="88"/>
      <c r="AG264" s="88"/>
      <c r="AH264" s="88">
        <f t="shared" si="40"/>
        <v>0</v>
      </c>
      <c r="AI264" s="88" t="str">
        <f t="shared" si="34"/>
        <v/>
      </c>
      <c r="AJ264" s="88">
        <f t="shared" si="35"/>
        <v>0</v>
      </c>
      <c r="AK264" s="88" t="str">
        <f t="shared" si="38"/>
        <v/>
      </c>
      <c r="AL264" s="88" t="str">
        <f t="shared" si="39"/>
        <v/>
      </c>
    </row>
    <row r="265" spans="1:38" ht="15" customHeight="1" x14ac:dyDescent="0.25">
      <c r="A265" s="86">
        <v>6</v>
      </c>
      <c r="B265" s="86" t="s">
        <v>1770</v>
      </c>
      <c r="C265" s="86" t="s">
        <v>1786</v>
      </c>
      <c r="D265" s="86" t="s">
        <v>1787</v>
      </c>
      <c r="E265" s="86" t="s">
        <v>1125</v>
      </c>
      <c r="F265" s="86" t="s">
        <v>1773</v>
      </c>
      <c r="G265" s="86" t="s">
        <v>1774</v>
      </c>
      <c r="H265" s="86" t="s">
        <v>1775</v>
      </c>
      <c r="I265" t="s">
        <v>1791</v>
      </c>
      <c r="J265" s="87">
        <v>43831</v>
      </c>
      <c r="K265" s="87">
        <v>44196</v>
      </c>
      <c r="L265" s="86" t="s">
        <v>1096</v>
      </c>
      <c r="M265" s="86" t="s">
        <v>1777</v>
      </c>
      <c r="N265" s="86" t="s">
        <v>475</v>
      </c>
      <c r="O265" s="86" t="s">
        <v>1789</v>
      </c>
      <c r="P265" s="86" t="s">
        <v>1282</v>
      </c>
      <c r="Q265" s="88">
        <f t="shared" si="41"/>
        <v>1</v>
      </c>
      <c r="R265" s="88">
        <v>0.17</v>
      </c>
      <c r="S265" s="88">
        <v>0.28000000000000003</v>
      </c>
      <c r="T265" s="88">
        <v>0.33</v>
      </c>
      <c r="U265" s="88">
        <v>0.22</v>
      </c>
      <c r="V265" s="88">
        <v>0.17</v>
      </c>
      <c r="W265" s="73"/>
      <c r="X265" s="88">
        <v>0.28000000000000003</v>
      </c>
      <c r="Y265" s="88" t="s">
        <v>1792</v>
      </c>
      <c r="Z265" s="88">
        <v>0</v>
      </c>
      <c r="AA265" s="88"/>
      <c r="AB265" s="88">
        <v>0</v>
      </c>
      <c r="AC265" s="88"/>
      <c r="AD265" s="88"/>
      <c r="AE265" s="88"/>
      <c r="AF265" s="88"/>
      <c r="AG265" s="88"/>
      <c r="AH265" s="88">
        <f t="shared" si="40"/>
        <v>0.45000000000000007</v>
      </c>
      <c r="AI265" s="88">
        <f t="shared" si="34"/>
        <v>1</v>
      </c>
      <c r="AJ265" s="88">
        <f t="shared" si="35"/>
        <v>1</v>
      </c>
      <c r="AK265" s="88">
        <f t="shared" si="38"/>
        <v>0</v>
      </c>
      <c r="AL265" s="88">
        <f t="shared" si="39"/>
        <v>0</v>
      </c>
    </row>
    <row r="266" spans="1:38" ht="15" customHeight="1" x14ac:dyDescent="0.25">
      <c r="A266" s="86">
        <v>7</v>
      </c>
      <c r="B266" s="86" t="s">
        <v>1770</v>
      </c>
      <c r="C266" s="86" t="s">
        <v>1793</v>
      </c>
      <c r="D266" s="86" t="s">
        <v>1794</v>
      </c>
      <c r="E266" s="86" t="s">
        <v>1125</v>
      </c>
      <c r="F266" s="86" t="s">
        <v>1773</v>
      </c>
      <c r="G266" s="86" t="s">
        <v>1774</v>
      </c>
      <c r="H266" s="86" t="s">
        <v>1775</v>
      </c>
      <c r="I266" t="s">
        <v>1795</v>
      </c>
      <c r="J266" s="87">
        <v>43831</v>
      </c>
      <c r="K266" s="87">
        <v>43889</v>
      </c>
      <c r="L266" s="86" t="s">
        <v>1096</v>
      </c>
      <c r="M266" s="86" t="s">
        <v>1777</v>
      </c>
      <c r="N266" s="86" t="s">
        <v>475</v>
      </c>
      <c r="O266" s="86" t="s">
        <v>1796</v>
      </c>
      <c r="P266" s="86" t="s">
        <v>1282</v>
      </c>
      <c r="Q266" s="88">
        <f t="shared" si="41"/>
        <v>1</v>
      </c>
      <c r="R266" s="88">
        <v>1</v>
      </c>
      <c r="S266" s="88">
        <v>0</v>
      </c>
      <c r="T266" s="88">
        <v>0</v>
      </c>
      <c r="U266" s="88">
        <v>0</v>
      </c>
      <c r="V266" s="88">
        <v>1</v>
      </c>
      <c r="W266" s="73" t="s">
        <v>1797</v>
      </c>
      <c r="X266" s="88">
        <v>0</v>
      </c>
      <c r="Y266" s="88"/>
      <c r="Z266" s="88">
        <v>0</v>
      </c>
      <c r="AA266" s="88"/>
      <c r="AB266" s="88">
        <v>0</v>
      </c>
      <c r="AC266" s="88"/>
      <c r="AD266" s="88"/>
      <c r="AE266" s="88"/>
      <c r="AF266" s="88"/>
      <c r="AG266" s="88"/>
      <c r="AH266" s="88">
        <f t="shared" si="40"/>
        <v>1</v>
      </c>
      <c r="AI266" s="88">
        <f t="shared" si="34"/>
        <v>1</v>
      </c>
      <c r="AJ266" s="88" t="str">
        <f t="shared" si="35"/>
        <v/>
      </c>
      <c r="AK266" s="88" t="str">
        <f t="shared" si="38"/>
        <v/>
      </c>
      <c r="AL266" s="88" t="str">
        <f t="shared" si="39"/>
        <v/>
      </c>
    </row>
    <row r="267" spans="1:38" ht="15" customHeight="1" x14ac:dyDescent="0.25">
      <c r="A267" s="86">
        <v>8</v>
      </c>
      <c r="B267" s="86" t="s">
        <v>1770</v>
      </c>
      <c r="C267" s="86" t="s">
        <v>1793</v>
      </c>
      <c r="D267" s="86" t="s">
        <v>1794</v>
      </c>
      <c r="E267" s="86" t="s">
        <v>1125</v>
      </c>
      <c r="F267" s="86" t="s">
        <v>1773</v>
      </c>
      <c r="G267" s="86" t="s">
        <v>1774</v>
      </c>
      <c r="H267" s="86" t="s">
        <v>1775</v>
      </c>
      <c r="I267" t="s">
        <v>1798</v>
      </c>
      <c r="J267" s="87">
        <v>43983</v>
      </c>
      <c r="K267" s="87">
        <v>44012</v>
      </c>
      <c r="L267" s="86" t="s">
        <v>1096</v>
      </c>
      <c r="M267" s="86" t="s">
        <v>1777</v>
      </c>
      <c r="N267" s="86" t="s">
        <v>355</v>
      </c>
      <c r="O267" s="86" t="s">
        <v>1796</v>
      </c>
      <c r="P267" s="86" t="s">
        <v>1282</v>
      </c>
      <c r="Q267" s="91">
        <f t="shared" si="41"/>
        <v>1</v>
      </c>
      <c r="R267" s="91">
        <v>0</v>
      </c>
      <c r="S267" s="91">
        <v>1</v>
      </c>
      <c r="T267" s="91">
        <v>0</v>
      </c>
      <c r="U267" s="91">
        <v>0</v>
      </c>
      <c r="V267" s="91">
        <v>0</v>
      </c>
      <c r="W267" s="88"/>
      <c r="X267" s="88">
        <v>0</v>
      </c>
      <c r="Y267" s="88" t="s">
        <v>1799</v>
      </c>
      <c r="Z267" s="88">
        <v>0</v>
      </c>
      <c r="AA267" s="88"/>
      <c r="AB267" s="88">
        <v>0</v>
      </c>
      <c r="AC267" s="88"/>
      <c r="AD267" s="88"/>
      <c r="AE267" s="88"/>
      <c r="AF267" s="88"/>
      <c r="AG267" s="88"/>
      <c r="AH267" s="88">
        <f t="shared" si="40"/>
        <v>0</v>
      </c>
      <c r="AI267" s="88" t="str">
        <f t="shared" si="34"/>
        <v/>
      </c>
      <c r="AJ267" s="88">
        <f t="shared" si="35"/>
        <v>0</v>
      </c>
      <c r="AK267" s="88" t="str">
        <f t="shared" si="38"/>
        <v/>
      </c>
      <c r="AL267" s="88" t="str">
        <f t="shared" si="39"/>
        <v/>
      </c>
    </row>
    <row r="268" spans="1:38" ht="15" customHeight="1" x14ac:dyDescent="0.25">
      <c r="A268" s="86">
        <v>9</v>
      </c>
      <c r="B268" s="86" t="s">
        <v>1770</v>
      </c>
      <c r="C268" s="86" t="s">
        <v>1793</v>
      </c>
      <c r="D268" s="86" t="s">
        <v>1794</v>
      </c>
      <c r="E268" s="86" t="s">
        <v>1125</v>
      </c>
      <c r="F268" s="86" t="s">
        <v>1773</v>
      </c>
      <c r="G268" s="86" t="s">
        <v>1774</v>
      </c>
      <c r="H268" s="86" t="s">
        <v>1775</v>
      </c>
      <c r="I268" t="s">
        <v>1800</v>
      </c>
      <c r="J268" s="87">
        <v>43831</v>
      </c>
      <c r="K268" s="87">
        <v>44165</v>
      </c>
      <c r="L268" s="86" t="s">
        <v>1096</v>
      </c>
      <c r="M268" s="86" t="s">
        <v>1777</v>
      </c>
      <c r="N268" s="86" t="s">
        <v>475</v>
      </c>
      <c r="O268" s="86" t="s">
        <v>1796</v>
      </c>
      <c r="P268" s="86" t="s">
        <v>1282</v>
      </c>
      <c r="Q268" s="88">
        <f t="shared" si="41"/>
        <v>1</v>
      </c>
      <c r="R268" s="88">
        <v>0.4</v>
      </c>
      <c r="S268" s="88">
        <v>0.3</v>
      </c>
      <c r="T268" s="88">
        <v>0.1</v>
      </c>
      <c r="U268" s="88">
        <v>0.2</v>
      </c>
      <c r="V268" s="88">
        <v>0.5</v>
      </c>
      <c r="W268" s="88" t="s">
        <v>1781</v>
      </c>
      <c r="X268" s="88">
        <v>0.15</v>
      </c>
      <c r="Y268" s="88" t="s">
        <v>1801</v>
      </c>
      <c r="Z268" s="88">
        <v>0</v>
      </c>
      <c r="AA268" s="88"/>
      <c r="AB268" s="88">
        <v>0</v>
      </c>
      <c r="AC268" s="88"/>
      <c r="AD268" s="88"/>
      <c r="AE268" s="88"/>
      <c r="AF268" s="88"/>
      <c r="AG268" s="88"/>
      <c r="AH268" s="88">
        <f t="shared" si="40"/>
        <v>0.65</v>
      </c>
      <c r="AI268" s="88">
        <f t="shared" si="34"/>
        <v>1</v>
      </c>
      <c r="AJ268" s="88">
        <f t="shared" si="35"/>
        <v>0.5</v>
      </c>
      <c r="AK268" s="88">
        <f t="shared" si="38"/>
        <v>0</v>
      </c>
      <c r="AL268" s="88">
        <f t="shared" si="39"/>
        <v>0</v>
      </c>
    </row>
    <row r="269" spans="1:38" ht="15" customHeight="1" x14ac:dyDescent="0.25">
      <c r="A269" s="86">
        <v>10</v>
      </c>
      <c r="B269" s="86" t="s">
        <v>1770</v>
      </c>
      <c r="C269" s="86" t="s">
        <v>1793</v>
      </c>
      <c r="D269" s="86" t="s">
        <v>1794</v>
      </c>
      <c r="E269" s="86" t="s">
        <v>1125</v>
      </c>
      <c r="F269" s="86" t="s">
        <v>1773</v>
      </c>
      <c r="G269" s="86" t="s">
        <v>1774</v>
      </c>
      <c r="H269" s="86" t="s">
        <v>1775</v>
      </c>
      <c r="I269" t="s">
        <v>1802</v>
      </c>
      <c r="J269" s="87">
        <v>43983</v>
      </c>
      <c r="K269" s="87">
        <v>44196</v>
      </c>
      <c r="L269" s="86" t="s">
        <v>1096</v>
      </c>
      <c r="M269" s="86" t="s">
        <v>1777</v>
      </c>
      <c r="N269" s="86" t="s">
        <v>475</v>
      </c>
      <c r="O269" s="86" t="s">
        <v>1796</v>
      </c>
      <c r="P269" s="86" t="s">
        <v>1282</v>
      </c>
      <c r="Q269" s="88">
        <f t="shared" si="41"/>
        <v>1</v>
      </c>
      <c r="R269" s="88">
        <v>0</v>
      </c>
      <c r="S269" s="88">
        <v>0.3</v>
      </c>
      <c r="T269" s="88">
        <v>0.1</v>
      </c>
      <c r="U269" s="88">
        <v>0.6</v>
      </c>
      <c r="V269" s="88">
        <v>0.6</v>
      </c>
      <c r="W269" s="88" t="s">
        <v>1803</v>
      </c>
      <c r="X269" s="88">
        <v>0.05</v>
      </c>
      <c r="Y269" s="88" t="s">
        <v>1804</v>
      </c>
      <c r="Z269" s="88">
        <v>0</v>
      </c>
      <c r="AA269" s="88"/>
      <c r="AB269" s="88">
        <v>0</v>
      </c>
      <c r="AC269" s="88"/>
      <c r="AD269" s="88"/>
      <c r="AE269" s="88"/>
      <c r="AF269" s="88"/>
      <c r="AG269" s="88"/>
      <c r="AH269" s="88">
        <f t="shared" si="40"/>
        <v>0.65</v>
      </c>
      <c r="AI269" s="88" t="str">
        <f t="shared" si="34"/>
        <v/>
      </c>
      <c r="AJ269" s="88">
        <f t="shared" si="35"/>
        <v>0.16666666666666669</v>
      </c>
      <c r="AK269" s="88">
        <f t="shared" si="38"/>
        <v>0</v>
      </c>
      <c r="AL269" s="88">
        <f t="shared" si="39"/>
        <v>0</v>
      </c>
    </row>
    <row r="270" spans="1:38" ht="15" customHeight="1" x14ac:dyDescent="0.25">
      <c r="A270" s="86">
        <v>11</v>
      </c>
      <c r="B270" s="86" t="s">
        <v>1770</v>
      </c>
      <c r="C270" s="86" t="s">
        <v>1793</v>
      </c>
      <c r="D270" s="86" t="s">
        <v>1794</v>
      </c>
      <c r="E270" s="86" t="s">
        <v>1125</v>
      </c>
      <c r="F270" s="86" t="s">
        <v>1773</v>
      </c>
      <c r="G270" s="86" t="s">
        <v>1774</v>
      </c>
      <c r="H270" s="86" t="s">
        <v>1775</v>
      </c>
      <c r="I270" t="s">
        <v>1805</v>
      </c>
      <c r="J270" s="87">
        <v>43831</v>
      </c>
      <c r="K270" s="87">
        <v>44196</v>
      </c>
      <c r="L270" s="86" t="s">
        <v>1096</v>
      </c>
      <c r="M270" s="86" t="s">
        <v>1777</v>
      </c>
      <c r="N270" s="86" t="s">
        <v>475</v>
      </c>
      <c r="O270" s="86" t="s">
        <v>1796</v>
      </c>
      <c r="P270" s="86" t="s">
        <v>1282</v>
      </c>
      <c r="Q270" s="88">
        <f t="shared" si="41"/>
        <v>1</v>
      </c>
      <c r="R270" s="88">
        <v>0.21</v>
      </c>
      <c r="S270" s="88">
        <v>0.28999999999999998</v>
      </c>
      <c r="T270" s="88">
        <v>0.21</v>
      </c>
      <c r="U270" s="88">
        <v>0.28999999999999998</v>
      </c>
      <c r="V270" s="88">
        <v>0.21</v>
      </c>
      <c r="W270" s="88" t="s">
        <v>1806</v>
      </c>
      <c r="X270" s="88">
        <v>0.28999999999999998</v>
      </c>
      <c r="Y270" s="88" t="s">
        <v>1807</v>
      </c>
      <c r="Z270" s="88">
        <v>0</v>
      </c>
      <c r="AA270" s="88"/>
      <c r="AB270" s="88">
        <v>0</v>
      </c>
      <c r="AC270" s="88"/>
      <c r="AD270" s="88"/>
      <c r="AE270" s="88"/>
      <c r="AF270" s="88"/>
      <c r="AG270" s="88"/>
      <c r="AH270" s="88">
        <f t="shared" si="40"/>
        <v>0.5</v>
      </c>
      <c r="AI270" s="88">
        <f t="shared" si="34"/>
        <v>1</v>
      </c>
      <c r="AJ270" s="88">
        <f t="shared" si="35"/>
        <v>1</v>
      </c>
      <c r="AK270" s="88">
        <f t="shared" si="38"/>
        <v>0</v>
      </c>
      <c r="AL270" s="88">
        <f t="shared" si="39"/>
        <v>0</v>
      </c>
    </row>
    <row r="271" spans="1:38" ht="15" customHeight="1" x14ac:dyDescent="0.25">
      <c r="A271" s="86">
        <v>12</v>
      </c>
      <c r="B271" s="86" t="s">
        <v>1770</v>
      </c>
      <c r="C271" s="86" t="s">
        <v>1793</v>
      </c>
      <c r="D271" s="86" t="s">
        <v>1794</v>
      </c>
      <c r="E271" s="86" t="s">
        <v>1125</v>
      </c>
      <c r="F271" s="86" t="s">
        <v>1773</v>
      </c>
      <c r="G271" s="86" t="s">
        <v>1774</v>
      </c>
      <c r="H271" s="86" t="s">
        <v>1775</v>
      </c>
      <c r="I271" t="s">
        <v>1808</v>
      </c>
      <c r="J271" s="87">
        <v>44013</v>
      </c>
      <c r="K271" s="87">
        <v>44196</v>
      </c>
      <c r="L271" s="86" t="s">
        <v>1096</v>
      </c>
      <c r="M271" s="86" t="s">
        <v>1777</v>
      </c>
      <c r="N271" s="86" t="s">
        <v>475</v>
      </c>
      <c r="O271" s="86" t="s">
        <v>1796</v>
      </c>
      <c r="P271" s="86" t="s">
        <v>1282</v>
      </c>
      <c r="Q271" s="88">
        <f t="shared" si="41"/>
        <v>1</v>
      </c>
      <c r="R271" s="88">
        <v>0</v>
      </c>
      <c r="S271" s="88">
        <v>0</v>
      </c>
      <c r="T271" s="88">
        <v>0.35</v>
      </c>
      <c r="U271" s="88">
        <v>0.65</v>
      </c>
      <c r="V271" s="88">
        <v>0</v>
      </c>
      <c r="W271" s="73"/>
      <c r="X271" s="88">
        <v>0</v>
      </c>
      <c r="Y271" s="88"/>
      <c r="Z271" s="88">
        <v>0</v>
      </c>
      <c r="AA271" s="88"/>
      <c r="AB271" s="88">
        <v>0</v>
      </c>
      <c r="AC271" s="88"/>
      <c r="AD271" s="88"/>
      <c r="AE271" s="88"/>
      <c r="AF271" s="88"/>
      <c r="AG271" s="88"/>
      <c r="AH271" s="88">
        <f t="shared" si="40"/>
        <v>0</v>
      </c>
      <c r="AI271" s="88" t="str">
        <f t="shared" si="34"/>
        <v/>
      </c>
      <c r="AJ271" s="88" t="str">
        <f t="shared" si="35"/>
        <v/>
      </c>
      <c r="AK271" s="88">
        <f t="shared" si="38"/>
        <v>0</v>
      </c>
      <c r="AL271" s="88">
        <f t="shared" si="39"/>
        <v>0</v>
      </c>
    </row>
    <row r="272" spans="1:38" ht="15" customHeight="1" x14ac:dyDescent="0.25">
      <c r="A272" s="86">
        <v>13</v>
      </c>
      <c r="B272" s="86" t="s">
        <v>1770</v>
      </c>
      <c r="C272" s="86" t="s">
        <v>1793</v>
      </c>
      <c r="D272" s="86" t="s">
        <v>1794</v>
      </c>
      <c r="E272" s="86" t="s">
        <v>1125</v>
      </c>
      <c r="F272" s="86" t="s">
        <v>1773</v>
      </c>
      <c r="G272" s="86" t="s">
        <v>1774</v>
      </c>
      <c r="H272" s="86" t="s">
        <v>1775</v>
      </c>
      <c r="I272" t="s">
        <v>1809</v>
      </c>
      <c r="J272" s="87">
        <v>44013</v>
      </c>
      <c r="K272" s="87">
        <v>44196</v>
      </c>
      <c r="L272" s="86" t="s">
        <v>1096</v>
      </c>
      <c r="M272" s="86" t="s">
        <v>1777</v>
      </c>
      <c r="N272" s="86" t="s">
        <v>475</v>
      </c>
      <c r="O272" s="86" t="s">
        <v>1796</v>
      </c>
      <c r="P272" s="86" t="s">
        <v>1282</v>
      </c>
      <c r="Q272" s="88">
        <f t="shared" si="41"/>
        <v>1</v>
      </c>
      <c r="R272" s="88">
        <v>0</v>
      </c>
      <c r="S272" s="88">
        <v>0</v>
      </c>
      <c r="T272" s="88">
        <v>0.35</v>
      </c>
      <c r="U272" s="88">
        <v>0.65</v>
      </c>
      <c r="V272" s="88">
        <v>0</v>
      </c>
      <c r="W272" s="89"/>
      <c r="X272" s="88">
        <v>0</v>
      </c>
      <c r="Y272" s="88"/>
      <c r="Z272" s="88">
        <v>0</v>
      </c>
      <c r="AA272" s="88"/>
      <c r="AB272" s="88">
        <v>0</v>
      </c>
      <c r="AC272" s="88"/>
      <c r="AD272" s="88"/>
      <c r="AE272" s="88"/>
      <c r="AF272" s="88"/>
      <c r="AG272" s="88"/>
      <c r="AH272" s="88">
        <f t="shared" si="40"/>
        <v>0</v>
      </c>
      <c r="AI272" s="88" t="str">
        <f t="shared" si="34"/>
        <v/>
      </c>
      <c r="AJ272" s="88" t="str">
        <f t="shared" si="35"/>
        <v/>
      </c>
      <c r="AK272" s="88">
        <f t="shared" si="38"/>
        <v>0</v>
      </c>
      <c r="AL272" s="88">
        <f t="shared" si="39"/>
        <v>0</v>
      </c>
    </row>
    <row r="273" spans="1:38" ht="15" customHeight="1" x14ac:dyDescent="0.25">
      <c r="A273" s="86">
        <v>14</v>
      </c>
      <c r="B273" s="86" t="s">
        <v>1770</v>
      </c>
      <c r="C273" s="86" t="s">
        <v>1793</v>
      </c>
      <c r="D273" s="86" t="s">
        <v>1794</v>
      </c>
      <c r="E273" s="86" t="s">
        <v>1125</v>
      </c>
      <c r="F273" s="86" t="s">
        <v>1773</v>
      </c>
      <c r="G273" s="86" t="s">
        <v>1774</v>
      </c>
      <c r="H273" s="86" t="s">
        <v>1775</v>
      </c>
      <c r="I273" t="s">
        <v>1810</v>
      </c>
      <c r="J273" s="87">
        <v>43952</v>
      </c>
      <c r="K273" s="87">
        <v>44196</v>
      </c>
      <c r="L273" s="86" t="s">
        <v>1096</v>
      </c>
      <c r="M273" s="86" t="s">
        <v>1777</v>
      </c>
      <c r="N273" s="86" t="s">
        <v>475</v>
      </c>
      <c r="O273" s="86" t="s">
        <v>1796</v>
      </c>
      <c r="P273" s="86" t="s">
        <v>1282</v>
      </c>
      <c r="Q273" s="88">
        <f t="shared" si="41"/>
        <v>1</v>
      </c>
      <c r="R273" s="88">
        <v>0</v>
      </c>
      <c r="S273" s="88">
        <v>0.15</v>
      </c>
      <c r="T273" s="88">
        <v>0.3</v>
      </c>
      <c r="U273" s="88">
        <v>0.55000000000000004</v>
      </c>
      <c r="V273" s="88">
        <v>0</v>
      </c>
      <c r="W273" s="89"/>
      <c r="X273" s="88">
        <v>0.15</v>
      </c>
      <c r="Y273" s="88" t="s">
        <v>1811</v>
      </c>
      <c r="Z273" s="88">
        <v>0</v>
      </c>
      <c r="AA273" s="88"/>
      <c r="AB273" s="88">
        <v>0</v>
      </c>
      <c r="AC273" s="88"/>
      <c r="AD273" s="88"/>
      <c r="AE273" s="88"/>
      <c r="AF273" s="88"/>
      <c r="AG273" s="88"/>
      <c r="AH273" s="88">
        <f t="shared" si="40"/>
        <v>0.15</v>
      </c>
      <c r="AI273" s="88" t="str">
        <f t="shared" si="34"/>
        <v/>
      </c>
      <c r="AJ273" s="88">
        <f t="shared" si="35"/>
        <v>1</v>
      </c>
      <c r="AK273" s="88">
        <f t="shared" si="38"/>
        <v>0</v>
      </c>
      <c r="AL273" s="88">
        <f t="shared" si="39"/>
        <v>0</v>
      </c>
    </row>
    <row r="274" spans="1:38" ht="15" customHeight="1" x14ac:dyDescent="0.25">
      <c r="A274" s="86">
        <v>15</v>
      </c>
      <c r="B274" s="86" t="s">
        <v>1770</v>
      </c>
      <c r="C274" s="86" t="s">
        <v>1812</v>
      </c>
      <c r="D274" t="s">
        <v>1498</v>
      </c>
      <c r="E274" s="86" t="s">
        <v>1125</v>
      </c>
      <c r="F274" s="86" t="s">
        <v>1773</v>
      </c>
      <c r="G274" s="86" t="s">
        <v>1774</v>
      </c>
      <c r="H274" s="86" t="s">
        <v>1775</v>
      </c>
      <c r="I274" t="s">
        <v>1813</v>
      </c>
      <c r="J274" s="87">
        <v>43831</v>
      </c>
      <c r="K274" s="87">
        <v>43889</v>
      </c>
      <c r="L274" s="86" t="s">
        <v>1096</v>
      </c>
      <c r="M274" s="86" t="s">
        <v>1777</v>
      </c>
      <c r="N274" s="86" t="s">
        <v>475</v>
      </c>
      <c r="O274" s="86" t="s">
        <v>1814</v>
      </c>
      <c r="P274" s="86" t="s">
        <v>1282</v>
      </c>
      <c r="Q274" s="88">
        <f t="shared" si="41"/>
        <v>1</v>
      </c>
      <c r="R274" s="88">
        <v>1</v>
      </c>
      <c r="S274" s="88">
        <v>0</v>
      </c>
      <c r="T274" s="88">
        <v>0</v>
      </c>
      <c r="U274" s="88">
        <v>0</v>
      </c>
      <c r="V274" s="88">
        <v>1</v>
      </c>
      <c r="W274" s="89" t="s">
        <v>1815</v>
      </c>
      <c r="X274" s="88">
        <v>0</v>
      </c>
      <c r="Y274" s="88"/>
      <c r="Z274" s="88">
        <v>0</v>
      </c>
      <c r="AA274" s="88"/>
      <c r="AB274" s="88">
        <v>0</v>
      </c>
      <c r="AC274" s="88"/>
      <c r="AD274" s="88"/>
      <c r="AE274" s="88"/>
      <c r="AF274" s="88"/>
      <c r="AG274" s="88"/>
      <c r="AH274" s="88">
        <f t="shared" si="40"/>
        <v>1</v>
      </c>
      <c r="AI274" s="88">
        <f t="shared" si="34"/>
        <v>1</v>
      </c>
      <c r="AJ274" s="88" t="str">
        <f t="shared" si="35"/>
        <v/>
      </c>
      <c r="AK274" s="88" t="str">
        <f t="shared" si="38"/>
        <v/>
      </c>
      <c r="AL274" s="88" t="str">
        <f t="shared" si="39"/>
        <v/>
      </c>
    </row>
    <row r="275" spans="1:38" ht="15" customHeight="1" x14ac:dyDescent="0.25">
      <c r="A275" s="86">
        <v>16</v>
      </c>
      <c r="B275" s="86" t="s">
        <v>1770</v>
      </c>
      <c r="C275" s="86" t="s">
        <v>1812</v>
      </c>
      <c r="D275" t="s">
        <v>1498</v>
      </c>
      <c r="E275" s="86" t="s">
        <v>1125</v>
      </c>
      <c r="F275" s="86" t="s">
        <v>1773</v>
      </c>
      <c r="G275" s="86" t="s">
        <v>1774</v>
      </c>
      <c r="H275" s="86" t="s">
        <v>1775</v>
      </c>
      <c r="I275" t="s">
        <v>1816</v>
      </c>
      <c r="J275" s="87">
        <v>43983</v>
      </c>
      <c r="K275" s="87">
        <v>44012</v>
      </c>
      <c r="L275" s="86" t="s">
        <v>1096</v>
      </c>
      <c r="M275" s="86" t="s">
        <v>1777</v>
      </c>
      <c r="N275" s="86" t="s">
        <v>355</v>
      </c>
      <c r="O275" s="86" t="s">
        <v>1814</v>
      </c>
      <c r="P275" s="86" t="s">
        <v>1282</v>
      </c>
      <c r="Q275" s="91">
        <f t="shared" si="41"/>
        <v>1</v>
      </c>
      <c r="R275" s="91">
        <v>0</v>
      </c>
      <c r="S275" s="91">
        <v>1</v>
      </c>
      <c r="T275" s="91">
        <v>0</v>
      </c>
      <c r="U275" s="91">
        <v>0</v>
      </c>
      <c r="V275" s="91">
        <v>0</v>
      </c>
      <c r="W275" s="88" t="s">
        <v>1781</v>
      </c>
      <c r="X275" s="88">
        <v>0</v>
      </c>
      <c r="Y275" s="88" t="s">
        <v>1817</v>
      </c>
      <c r="Z275" s="88">
        <v>0</v>
      </c>
      <c r="AA275" s="88"/>
      <c r="AB275" s="88">
        <v>0</v>
      </c>
      <c r="AC275" s="88"/>
      <c r="AD275" s="88"/>
      <c r="AE275" s="88"/>
      <c r="AF275" s="88"/>
      <c r="AG275" s="88"/>
      <c r="AH275" s="88">
        <f t="shared" si="40"/>
        <v>0</v>
      </c>
      <c r="AI275" s="88" t="str">
        <f t="shared" si="34"/>
        <v/>
      </c>
      <c r="AJ275" s="88">
        <f t="shared" si="35"/>
        <v>0</v>
      </c>
      <c r="AK275" s="88" t="str">
        <f t="shared" si="38"/>
        <v/>
      </c>
      <c r="AL275" s="88" t="str">
        <f t="shared" si="39"/>
        <v/>
      </c>
    </row>
    <row r="276" spans="1:38" ht="15" customHeight="1" x14ac:dyDescent="0.25">
      <c r="A276" s="86">
        <v>17</v>
      </c>
      <c r="B276" s="86" t="s">
        <v>1770</v>
      </c>
      <c r="C276" s="86" t="s">
        <v>1812</v>
      </c>
      <c r="D276" t="s">
        <v>1498</v>
      </c>
      <c r="E276" s="86" t="s">
        <v>1125</v>
      </c>
      <c r="F276" s="86" t="s">
        <v>1773</v>
      </c>
      <c r="G276" s="86" t="s">
        <v>1774</v>
      </c>
      <c r="H276" s="86" t="s">
        <v>1775</v>
      </c>
      <c r="I276" t="s">
        <v>1818</v>
      </c>
      <c r="J276" s="87">
        <v>43862</v>
      </c>
      <c r="K276" s="87">
        <v>44196</v>
      </c>
      <c r="L276" s="86" t="s">
        <v>1096</v>
      </c>
      <c r="M276" s="86" t="s">
        <v>1777</v>
      </c>
      <c r="N276" s="86" t="s">
        <v>475</v>
      </c>
      <c r="O276" s="86" t="s">
        <v>1814</v>
      </c>
      <c r="P276" s="86" t="s">
        <v>1282</v>
      </c>
      <c r="Q276" s="88">
        <f t="shared" si="41"/>
        <v>1</v>
      </c>
      <c r="R276" s="88">
        <v>0.05</v>
      </c>
      <c r="S276" s="88">
        <v>0.31</v>
      </c>
      <c r="T276" s="88">
        <v>0.35</v>
      </c>
      <c r="U276" s="88">
        <v>0.28999999999999998</v>
      </c>
      <c r="V276" s="88">
        <v>0.05</v>
      </c>
      <c r="W276" s="89" t="s">
        <v>1819</v>
      </c>
      <c r="X276" s="88">
        <v>0.31</v>
      </c>
      <c r="Y276" s="88" t="s">
        <v>1820</v>
      </c>
      <c r="Z276" s="88">
        <v>0</v>
      </c>
      <c r="AA276" s="88"/>
      <c r="AB276" s="88">
        <v>0</v>
      </c>
      <c r="AC276" s="88"/>
      <c r="AD276" s="88"/>
      <c r="AE276" s="88"/>
      <c r="AF276" s="88"/>
      <c r="AG276" s="88"/>
      <c r="AH276" s="88">
        <f t="shared" si="40"/>
        <v>0.36</v>
      </c>
      <c r="AI276" s="88">
        <f t="shared" si="34"/>
        <v>1</v>
      </c>
      <c r="AJ276" s="88">
        <f t="shared" si="35"/>
        <v>1</v>
      </c>
      <c r="AK276" s="88">
        <f t="shared" si="38"/>
        <v>0</v>
      </c>
      <c r="AL276" s="88">
        <f t="shared" si="39"/>
        <v>0</v>
      </c>
    </row>
    <row r="277" spans="1:38" ht="15" customHeight="1" x14ac:dyDescent="0.25">
      <c r="A277" s="86">
        <v>18</v>
      </c>
      <c r="B277" s="86" t="s">
        <v>1770</v>
      </c>
      <c r="C277" s="86" t="s">
        <v>1821</v>
      </c>
      <c r="D277" t="s">
        <v>1822</v>
      </c>
      <c r="E277" s="86" t="s">
        <v>1125</v>
      </c>
      <c r="F277" s="86" t="s">
        <v>1773</v>
      </c>
      <c r="G277" s="86" t="s">
        <v>1774</v>
      </c>
      <c r="H277" s="86" t="s">
        <v>1775</v>
      </c>
      <c r="I277" t="s">
        <v>1823</v>
      </c>
      <c r="J277" s="87">
        <v>43831</v>
      </c>
      <c r="K277" s="87">
        <v>43889</v>
      </c>
      <c r="L277" s="86" t="s">
        <v>1096</v>
      </c>
      <c r="M277" s="86" t="s">
        <v>1777</v>
      </c>
      <c r="N277" s="86" t="s">
        <v>475</v>
      </c>
      <c r="O277" s="86" t="s">
        <v>1824</v>
      </c>
      <c r="P277" s="86" t="s">
        <v>1282</v>
      </c>
      <c r="Q277" s="88">
        <f t="shared" si="41"/>
        <v>1</v>
      </c>
      <c r="R277" s="88">
        <v>1</v>
      </c>
      <c r="S277" s="88">
        <v>0</v>
      </c>
      <c r="T277" s="88">
        <v>0</v>
      </c>
      <c r="U277" s="88">
        <v>0</v>
      </c>
      <c r="V277" s="88">
        <v>1</v>
      </c>
      <c r="W277" s="89" t="s">
        <v>1825</v>
      </c>
      <c r="X277" s="88">
        <v>0</v>
      </c>
      <c r="Y277" s="88"/>
      <c r="Z277" s="88">
        <v>0</v>
      </c>
      <c r="AA277" s="88"/>
      <c r="AB277" s="88">
        <v>0</v>
      </c>
      <c r="AC277" s="88"/>
      <c r="AD277" s="88"/>
      <c r="AE277" s="88"/>
      <c r="AF277" s="88"/>
      <c r="AG277" s="88"/>
      <c r="AH277" s="88">
        <f t="shared" si="40"/>
        <v>1</v>
      </c>
      <c r="AI277" s="88">
        <f t="shared" si="34"/>
        <v>1</v>
      </c>
      <c r="AJ277" s="88" t="str">
        <f t="shared" si="35"/>
        <v/>
      </c>
      <c r="AK277" s="88" t="str">
        <f t="shared" si="38"/>
        <v/>
      </c>
      <c r="AL277" s="88" t="str">
        <f t="shared" si="39"/>
        <v/>
      </c>
    </row>
    <row r="278" spans="1:38" ht="15" customHeight="1" x14ac:dyDescent="0.25">
      <c r="A278" s="86">
        <v>19</v>
      </c>
      <c r="B278" s="86" t="s">
        <v>1770</v>
      </c>
      <c r="C278" s="86" t="s">
        <v>1821</v>
      </c>
      <c r="D278" t="s">
        <v>1822</v>
      </c>
      <c r="E278" s="86" t="s">
        <v>1125</v>
      </c>
      <c r="F278" s="86" t="s">
        <v>1773</v>
      </c>
      <c r="G278" s="86" t="s">
        <v>1774</v>
      </c>
      <c r="H278" s="86" t="s">
        <v>1775</v>
      </c>
      <c r="I278" t="s">
        <v>1826</v>
      </c>
      <c r="J278" s="87">
        <v>43983</v>
      </c>
      <c r="K278" s="87">
        <v>44012</v>
      </c>
      <c r="L278" s="86" t="s">
        <v>1096</v>
      </c>
      <c r="M278" s="86" t="s">
        <v>1777</v>
      </c>
      <c r="N278" s="86" t="s">
        <v>355</v>
      </c>
      <c r="O278" s="86" t="s">
        <v>1824</v>
      </c>
      <c r="P278" s="86" t="s">
        <v>1282</v>
      </c>
      <c r="Q278" s="91">
        <f t="shared" si="41"/>
        <v>1</v>
      </c>
      <c r="R278" s="91">
        <v>0</v>
      </c>
      <c r="S278" s="91">
        <v>1</v>
      </c>
      <c r="T278" s="91">
        <v>0</v>
      </c>
      <c r="U278" s="91">
        <v>0</v>
      </c>
      <c r="V278" s="91">
        <v>0</v>
      </c>
      <c r="W278" s="88" t="s">
        <v>1781</v>
      </c>
      <c r="X278" s="88">
        <v>0</v>
      </c>
      <c r="Y278" s="88" t="s">
        <v>1782</v>
      </c>
      <c r="Z278" s="88">
        <v>0</v>
      </c>
      <c r="AA278" s="88"/>
      <c r="AB278" s="88">
        <v>0</v>
      </c>
      <c r="AC278" s="88"/>
      <c r="AD278" s="88"/>
      <c r="AE278" s="88"/>
      <c r="AF278" s="88"/>
      <c r="AG278" s="88"/>
      <c r="AH278" s="88">
        <f t="shared" si="40"/>
        <v>0</v>
      </c>
      <c r="AI278" s="88" t="str">
        <f t="shared" si="34"/>
        <v/>
      </c>
      <c r="AJ278" s="88">
        <f t="shared" si="35"/>
        <v>0</v>
      </c>
      <c r="AK278" s="88" t="str">
        <f t="shared" si="38"/>
        <v/>
      </c>
      <c r="AL278" s="88" t="str">
        <f t="shared" si="39"/>
        <v/>
      </c>
    </row>
    <row r="279" spans="1:38" ht="15" customHeight="1" x14ac:dyDescent="0.25">
      <c r="A279" s="86">
        <v>20</v>
      </c>
      <c r="B279" s="86" t="s">
        <v>1770</v>
      </c>
      <c r="C279" s="86" t="s">
        <v>1821</v>
      </c>
      <c r="D279" t="s">
        <v>1822</v>
      </c>
      <c r="E279" s="86" t="s">
        <v>1125</v>
      </c>
      <c r="F279" s="86" t="s">
        <v>1773</v>
      </c>
      <c r="G279" s="86" t="s">
        <v>1774</v>
      </c>
      <c r="H279" s="86" t="s">
        <v>1775</v>
      </c>
      <c r="I279" t="s">
        <v>1827</v>
      </c>
      <c r="J279" s="87">
        <v>43831</v>
      </c>
      <c r="K279" s="87">
        <v>44196</v>
      </c>
      <c r="L279" s="86" t="s">
        <v>1096</v>
      </c>
      <c r="M279" s="86" t="s">
        <v>1777</v>
      </c>
      <c r="N279" s="86" t="s">
        <v>475</v>
      </c>
      <c r="O279" s="86" t="s">
        <v>1824</v>
      </c>
      <c r="P279" s="86" t="s">
        <v>1282</v>
      </c>
      <c r="Q279" s="88">
        <f t="shared" si="41"/>
        <v>0.99999999999999989</v>
      </c>
      <c r="R279" s="88">
        <v>6.2E-2</v>
      </c>
      <c r="S279" s="88">
        <v>0.33629999999999999</v>
      </c>
      <c r="T279" s="88">
        <v>0.29199999999999998</v>
      </c>
      <c r="U279" s="88">
        <v>0.30969999999999998</v>
      </c>
      <c r="V279" s="88">
        <v>6.2E-2</v>
      </c>
      <c r="W279" s="89" t="s">
        <v>1828</v>
      </c>
      <c r="X279" s="88">
        <v>0.30980000000000002</v>
      </c>
      <c r="Y279" s="88" t="s">
        <v>1829</v>
      </c>
      <c r="Z279" s="88">
        <v>0</v>
      </c>
      <c r="AA279" s="88"/>
      <c r="AB279" s="88">
        <v>0</v>
      </c>
      <c r="AC279" s="88"/>
      <c r="AD279" s="88"/>
      <c r="AE279" s="88"/>
      <c r="AF279" s="88"/>
      <c r="AG279" s="88"/>
      <c r="AH279" s="88">
        <f t="shared" si="40"/>
        <v>0.37180000000000007</v>
      </c>
      <c r="AI279" s="88">
        <f t="shared" si="34"/>
        <v>1</v>
      </c>
      <c r="AJ279" s="88">
        <f t="shared" si="35"/>
        <v>0.92120130835563496</v>
      </c>
      <c r="AK279" s="88">
        <f t="shared" si="38"/>
        <v>0</v>
      </c>
      <c r="AL279" s="88">
        <f t="shared" si="39"/>
        <v>0</v>
      </c>
    </row>
    <row r="280" spans="1:38" ht="15" customHeight="1" x14ac:dyDescent="0.25">
      <c r="A280" s="86">
        <v>21</v>
      </c>
      <c r="B280" s="86" t="s">
        <v>1770</v>
      </c>
      <c r="C280" t="s">
        <v>1830</v>
      </c>
      <c r="D280" t="s">
        <v>1596</v>
      </c>
      <c r="E280" t="s">
        <v>1125</v>
      </c>
      <c r="F280" t="s">
        <v>1773</v>
      </c>
      <c r="G280" t="s">
        <v>1774</v>
      </c>
      <c r="H280" t="s">
        <v>1775</v>
      </c>
      <c r="I280" t="s">
        <v>1831</v>
      </c>
      <c r="J280" s="87">
        <v>43831</v>
      </c>
      <c r="K280" s="87">
        <v>43889</v>
      </c>
      <c r="L280" s="86" t="s">
        <v>1096</v>
      </c>
      <c r="M280" s="86" t="s">
        <v>1777</v>
      </c>
      <c r="N280" s="86" t="s">
        <v>475</v>
      </c>
      <c r="O280" t="s">
        <v>1832</v>
      </c>
      <c r="P280" t="s">
        <v>1282</v>
      </c>
      <c r="Q280" s="88">
        <f t="shared" si="41"/>
        <v>1</v>
      </c>
      <c r="R280" s="88">
        <v>1</v>
      </c>
      <c r="S280" s="88">
        <v>0</v>
      </c>
      <c r="T280" s="88">
        <v>0</v>
      </c>
      <c r="U280" s="88">
        <v>0</v>
      </c>
      <c r="V280" s="88">
        <v>1</v>
      </c>
      <c r="W280" s="89" t="s">
        <v>1833</v>
      </c>
      <c r="X280" s="88">
        <v>0</v>
      </c>
      <c r="Y280" s="88"/>
      <c r="Z280" s="88">
        <v>0</v>
      </c>
      <c r="AA280" s="88"/>
      <c r="AB280" s="88">
        <v>0</v>
      </c>
      <c r="AC280" s="88"/>
      <c r="AD280" s="88"/>
      <c r="AE280" s="88"/>
      <c r="AF280" s="88"/>
      <c r="AG280" s="88"/>
      <c r="AH280" s="88">
        <f t="shared" si="40"/>
        <v>1</v>
      </c>
      <c r="AI280" s="88">
        <f t="shared" si="34"/>
        <v>1</v>
      </c>
      <c r="AJ280" s="88" t="str">
        <f t="shared" si="35"/>
        <v/>
      </c>
      <c r="AK280" s="88" t="str">
        <f t="shared" si="38"/>
        <v/>
      </c>
      <c r="AL280" s="88" t="str">
        <f t="shared" si="39"/>
        <v/>
      </c>
    </row>
    <row r="281" spans="1:38" ht="15" customHeight="1" x14ac:dyDescent="0.25">
      <c r="A281" s="86">
        <v>22</v>
      </c>
      <c r="B281" s="86" t="s">
        <v>1770</v>
      </c>
      <c r="C281" t="s">
        <v>1830</v>
      </c>
      <c r="D281" t="s">
        <v>1596</v>
      </c>
      <c r="E281" t="s">
        <v>1125</v>
      </c>
      <c r="F281" t="s">
        <v>1773</v>
      </c>
      <c r="G281" t="s">
        <v>1774</v>
      </c>
      <c r="H281" t="s">
        <v>1775</v>
      </c>
      <c r="I281" t="s">
        <v>1834</v>
      </c>
      <c r="J281" s="87">
        <v>43983</v>
      </c>
      <c r="K281" s="87">
        <v>44012</v>
      </c>
      <c r="L281" s="86" t="s">
        <v>1096</v>
      </c>
      <c r="M281" s="86" t="s">
        <v>1777</v>
      </c>
      <c r="N281" s="86" t="s">
        <v>355</v>
      </c>
      <c r="O281" t="s">
        <v>1832</v>
      </c>
      <c r="P281" t="s">
        <v>1282</v>
      </c>
      <c r="Q281" s="91">
        <f t="shared" si="41"/>
        <v>1</v>
      </c>
      <c r="R281" s="91">
        <v>0</v>
      </c>
      <c r="S281" s="91">
        <v>1</v>
      </c>
      <c r="T281" s="91">
        <v>0</v>
      </c>
      <c r="U281" s="91">
        <v>0</v>
      </c>
      <c r="V281" s="91">
        <v>0</v>
      </c>
      <c r="W281" s="88" t="s">
        <v>1781</v>
      </c>
      <c r="X281" s="88">
        <v>0</v>
      </c>
      <c r="Y281" s="88" t="s">
        <v>1817</v>
      </c>
      <c r="Z281" s="88">
        <v>0</v>
      </c>
      <c r="AA281" s="88"/>
      <c r="AB281" s="88">
        <v>0</v>
      </c>
      <c r="AC281" s="88"/>
      <c r="AD281" s="88"/>
      <c r="AE281" s="88"/>
      <c r="AF281" s="88"/>
      <c r="AG281" s="88"/>
      <c r="AH281" s="88">
        <f t="shared" si="40"/>
        <v>0</v>
      </c>
      <c r="AI281" s="88" t="str">
        <f t="shared" si="34"/>
        <v/>
      </c>
      <c r="AJ281" s="88">
        <f t="shared" si="35"/>
        <v>0</v>
      </c>
      <c r="AK281" s="88" t="str">
        <f t="shared" si="38"/>
        <v/>
      </c>
      <c r="AL281" s="88" t="str">
        <f t="shared" si="39"/>
        <v/>
      </c>
    </row>
    <row r="282" spans="1:38" ht="15" customHeight="1" x14ac:dyDescent="0.25">
      <c r="A282" s="86">
        <v>23</v>
      </c>
      <c r="B282" s="86" t="s">
        <v>1770</v>
      </c>
      <c r="C282" t="s">
        <v>1830</v>
      </c>
      <c r="D282" t="s">
        <v>1596</v>
      </c>
      <c r="E282" t="s">
        <v>1125</v>
      </c>
      <c r="F282" t="s">
        <v>1773</v>
      </c>
      <c r="G282" t="s">
        <v>1774</v>
      </c>
      <c r="H282" t="s">
        <v>1775</v>
      </c>
      <c r="I282" t="s">
        <v>1835</v>
      </c>
      <c r="J282" s="87">
        <v>43831</v>
      </c>
      <c r="K282" s="87">
        <v>44196</v>
      </c>
      <c r="L282" s="86" t="s">
        <v>1096</v>
      </c>
      <c r="M282" s="86" t="s">
        <v>1777</v>
      </c>
      <c r="N282" s="86" t="s">
        <v>475</v>
      </c>
      <c r="O282" t="s">
        <v>1832</v>
      </c>
      <c r="P282" t="s">
        <v>1282</v>
      </c>
      <c r="Q282" s="88">
        <f t="shared" si="41"/>
        <v>1</v>
      </c>
      <c r="R282" s="88">
        <v>0.2</v>
      </c>
      <c r="S282" s="88">
        <v>0.3</v>
      </c>
      <c r="T282" s="88">
        <v>0.28000000000000003</v>
      </c>
      <c r="U282" s="88">
        <v>0.22</v>
      </c>
      <c r="V282" s="88">
        <v>0.2</v>
      </c>
      <c r="W282" s="89" t="s">
        <v>1836</v>
      </c>
      <c r="X282" s="88">
        <v>0.27</v>
      </c>
      <c r="Y282" s="88" t="s">
        <v>1837</v>
      </c>
      <c r="Z282" s="88">
        <v>0</v>
      </c>
      <c r="AA282" s="88"/>
      <c r="AB282" s="88">
        <v>0</v>
      </c>
      <c r="AC282" s="88"/>
      <c r="AD282" s="88"/>
      <c r="AE282" s="88"/>
      <c r="AF282" s="88"/>
      <c r="AG282" s="88"/>
      <c r="AH282" s="88">
        <f t="shared" si="40"/>
        <v>0.47000000000000003</v>
      </c>
      <c r="AI282" s="88">
        <f t="shared" si="34"/>
        <v>1</v>
      </c>
      <c r="AJ282" s="88">
        <f t="shared" si="35"/>
        <v>0.90000000000000013</v>
      </c>
      <c r="AK282" s="88">
        <f t="shared" si="38"/>
        <v>0</v>
      </c>
      <c r="AL282" s="88">
        <f t="shared" si="39"/>
        <v>0</v>
      </c>
    </row>
    <row r="283" spans="1:38" ht="15" customHeight="1" x14ac:dyDescent="0.25">
      <c r="A283" s="86">
        <v>24</v>
      </c>
      <c r="B283" s="86" t="s">
        <v>1770</v>
      </c>
      <c r="C283" t="s">
        <v>1112</v>
      </c>
      <c r="D283" t="s">
        <v>1090</v>
      </c>
      <c r="E283" t="s">
        <v>1114</v>
      </c>
      <c r="F283" t="s">
        <v>1115</v>
      </c>
      <c r="G283" t="s">
        <v>1116</v>
      </c>
      <c r="H283" t="s">
        <v>1117</v>
      </c>
      <c r="I283" t="s">
        <v>1118</v>
      </c>
      <c r="J283" s="87">
        <v>43983</v>
      </c>
      <c r="K283" s="87">
        <v>44104</v>
      </c>
      <c r="L283" s="86" t="s">
        <v>1096</v>
      </c>
      <c r="M283" s="86" t="s">
        <v>1777</v>
      </c>
      <c r="N283" s="86" t="s">
        <v>475</v>
      </c>
      <c r="O283" t="s">
        <v>1119</v>
      </c>
      <c r="P283" t="s">
        <v>261</v>
      </c>
      <c r="Q283" s="88">
        <f t="shared" si="41"/>
        <v>1</v>
      </c>
      <c r="R283" s="88">
        <v>0</v>
      </c>
      <c r="S283" s="88">
        <v>0.25</v>
      </c>
      <c r="T283" s="88">
        <v>0.75</v>
      </c>
      <c r="U283" s="88">
        <v>0</v>
      </c>
      <c r="V283" s="88">
        <v>0</v>
      </c>
      <c r="W283" s="89"/>
      <c r="X283" s="88">
        <v>0.25</v>
      </c>
      <c r="Y283" s="88" t="s">
        <v>1838</v>
      </c>
      <c r="Z283" s="88">
        <v>0</v>
      </c>
      <c r="AA283" s="88"/>
      <c r="AB283" s="88">
        <v>0</v>
      </c>
      <c r="AC283" s="88"/>
      <c r="AD283" s="88"/>
      <c r="AE283" s="88"/>
      <c r="AF283" s="88"/>
      <c r="AG283" s="88"/>
      <c r="AH283" s="88">
        <f t="shared" si="40"/>
        <v>0.25</v>
      </c>
      <c r="AI283" s="88" t="str">
        <f t="shared" si="34"/>
        <v/>
      </c>
      <c r="AJ283" s="88">
        <f t="shared" si="35"/>
        <v>1</v>
      </c>
      <c r="AK283" s="88">
        <f t="shared" si="38"/>
        <v>0</v>
      </c>
      <c r="AL283" s="88" t="str">
        <f t="shared" si="39"/>
        <v/>
      </c>
    </row>
    <row r="284" spans="1:38" ht="15" customHeight="1" x14ac:dyDescent="0.25">
      <c r="A284" s="86">
        <v>25</v>
      </c>
      <c r="B284" s="86" t="s">
        <v>1770</v>
      </c>
      <c r="C284" t="s">
        <v>1112</v>
      </c>
      <c r="D284" t="s">
        <v>1152</v>
      </c>
      <c r="E284" t="s">
        <v>1114</v>
      </c>
      <c r="F284" t="s">
        <v>1115</v>
      </c>
      <c r="G284" t="s">
        <v>1116</v>
      </c>
      <c r="H284" t="s">
        <v>1117</v>
      </c>
      <c r="I284" t="s">
        <v>1120</v>
      </c>
      <c r="J284" s="71">
        <v>43922</v>
      </c>
      <c r="K284" s="87">
        <v>44196</v>
      </c>
      <c r="L284" s="86" t="s">
        <v>1096</v>
      </c>
      <c r="M284" s="86" t="s">
        <v>1777</v>
      </c>
      <c r="N284" s="86" t="s">
        <v>475</v>
      </c>
      <c r="O284" t="s">
        <v>1119</v>
      </c>
      <c r="P284" t="s">
        <v>261</v>
      </c>
      <c r="Q284" s="88">
        <f t="shared" si="41"/>
        <v>1</v>
      </c>
      <c r="R284" s="88">
        <v>0</v>
      </c>
      <c r="S284" s="88">
        <v>0.3</v>
      </c>
      <c r="T284" s="88">
        <v>0.3</v>
      </c>
      <c r="U284" s="88">
        <v>0.4</v>
      </c>
      <c r="V284" s="88">
        <v>0</v>
      </c>
      <c r="W284" s="89"/>
      <c r="X284" s="88">
        <v>0.3</v>
      </c>
      <c r="Y284" s="88" t="s">
        <v>1839</v>
      </c>
      <c r="Z284" s="88">
        <v>0</v>
      </c>
      <c r="AA284" s="88"/>
      <c r="AB284" s="88">
        <v>0</v>
      </c>
      <c r="AC284" s="88"/>
      <c r="AD284" s="88"/>
      <c r="AE284" s="88"/>
      <c r="AF284" s="88"/>
      <c r="AG284" s="88"/>
      <c r="AH284" s="88">
        <f t="shared" si="40"/>
        <v>0.3</v>
      </c>
      <c r="AI284" s="88" t="str">
        <f t="shared" si="34"/>
        <v/>
      </c>
      <c r="AJ284" s="88">
        <f t="shared" si="35"/>
        <v>1</v>
      </c>
      <c r="AK284" s="88">
        <f t="shared" si="38"/>
        <v>0</v>
      </c>
      <c r="AL284" s="88">
        <f t="shared" si="39"/>
        <v>0</v>
      </c>
    </row>
    <row r="285" spans="1:38" ht="15" customHeight="1" x14ac:dyDescent="0.25">
      <c r="A285" s="86">
        <v>26</v>
      </c>
      <c r="B285" s="86" t="s">
        <v>1770</v>
      </c>
      <c r="C285" t="s">
        <v>1112</v>
      </c>
      <c r="D285" t="s">
        <v>1090</v>
      </c>
      <c r="E285" t="s">
        <v>1114</v>
      </c>
      <c r="F285" t="s">
        <v>1115</v>
      </c>
      <c r="G285" t="s">
        <v>1116</v>
      </c>
      <c r="H285" t="s">
        <v>1117</v>
      </c>
      <c r="I285" t="s">
        <v>1122</v>
      </c>
      <c r="J285" s="71">
        <v>44013</v>
      </c>
      <c r="K285" s="71">
        <v>44043</v>
      </c>
      <c r="L285" s="86" t="s">
        <v>1096</v>
      </c>
      <c r="M285" s="86" t="s">
        <v>1777</v>
      </c>
      <c r="N285" s="86" t="s">
        <v>475</v>
      </c>
      <c r="O285" t="s">
        <v>1119</v>
      </c>
      <c r="P285" t="s">
        <v>261</v>
      </c>
      <c r="Q285" s="88">
        <f t="shared" si="41"/>
        <v>1</v>
      </c>
      <c r="R285" s="88">
        <v>0</v>
      </c>
      <c r="S285" s="88">
        <v>0</v>
      </c>
      <c r="T285" s="88">
        <v>1</v>
      </c>
      <c r="U285" s="88">
        <v>0</v>
      </c>
      <c r="V285" s="88">
        <v>0</v>
      </c>
      <c r="W285" s="89"/>
      <c r="X285" s="88">
        <v>0</v>
      </c>
      <c r="Y285" s="88"/>
      <c r="Z285" s="88">
        <v>0</v>
      </c>
      <c r="AA285" s="88"/>
      <c r="AB285" s="88">
        <v>0</v>
      </c>
      <c r="AC285" s="88"/>
      <c r="AD285" s="88"/>
      <c r="AE285" s="88"/>
      <c r="AF285" s="88"/>
      <c r="AG285" s="88"/>
      <c r="AH285" s="88">
        <f t="shared" si="40"/>
        <v>0</v>
      </c>
      <c r="AI285" s="88" t="str">
        <f t="shared" si="34"/>
        <v/>
      </c>
      <c r="AJ285" s="88" t="str">
        <f t="shared" si="35"/>
        <v/>
      </c>
      <c r="AK285" s="88">
        <f t="shared" si="38"/>
        <v>0</v>
      </c>
      <c r="AL285" s="88" t="str">
        <f t="shared" si="39"/>
        <v/>
      </c>
    </row>
    <row r="286" spans="1:38" ht="15" customHeight="1" x14ac:dyDescent="0.25">
      <c r="A286" s="86">
        <v>27</v>
      </c>
      <c r="B286" s="86" t="s">
        <v>1770</v>
      </c>
      <c r="C286" t="s">
        <v>1112</v>
      </c>
      <c r="D286" t="s">
        <v>1090</v>
      </c>
      <c r="E286" t="s">
        <v>1114</v>
      </c>
      <c r="F286" t="s">
        <v>1115</v>
      </c>
      <c r="G286" t="s">
        <v>1116</v>
      </c>
      <c r="H286" t="s">
        <v>1117</v>
      </c>
      <c r="I286" t="s">
        <v>1512</v>
      </c>
      <c r="J286" s="71">
        <v>44044</v>
      </c>
      <c r="K286" s="87">
        <v>44196</v>
      </c>
      <c r="L286" s="86" t="s">
        <v>1096</v>
      </c>
      <c r="M286" s="86" t="s">
        <v>1777</v>
      </c>
      <c r="N286" s="86" t="s">
        <v>475</v>
      </c>
      <c r="O286" t="s">
        <v>1119</v>
      </c>
      <c r="P286" t="s">
        <v>261</v>
      </c>
      <c r="Q286" s="88">
        <f t="shared" si="41"/>
        <v>1</v>
      </c>
      <c r="R286" s="88">
        <v>0</v>
      </c>
      <c r="S286" s="88">
        <v>0</v>
      </c>
      <c r="T286" s="88">
        <v>0.4</v>
      </c>
      <c r="U286" s="88">
        <v>0.6</v>
      </c>
      <c r="V286" s="88">
        <v>0</v>
      </c>
      <c r="W286" s="89"/>
      <c r="X286" s="88">
        <v>0</v>
      </c>
      <c r="Y286" s="88"/>
      <c r="Z286" s="88">
        <v>0</v>
      </c>
      <c r="AA286" s="88"/>
      <c r="AB286" s="88">
        <v>0</v>
      </c>
      <c r="AC286" s="88"/>
      <c r="AD286" s="88"/>
      <c r="AE286" s="88"/>
      <c r="AF286" s="88"/>
      <c r="AG286" s="88"/>
      <c r="AH286" s="88">
        <f t="shared" si="40"/>
        <v>0</v>
      </c>
      <c r="AI286" s="88" t="str">
        <f t="shared" si="34"/>
        <v/>
      </c>
      <c r="AJ286" s="88" t="str">
        <f t="shared" si="35"/>
        <v/>
      </c>
      <c r="AK286" s="88">
        <f t="shared" si="38"/>
        <v>0</v>
      </c>
      <c r="AL286" s="88">
        <f t="shared" si="39"/>
        <v>0</v>
      </c>
    </row>
    <row r="287" spans="1:38" ht="15" customHeight="1" x14ac:dyDescent="0.25">
      <c r="A287" s="86">
        <v>28</v>
      </c>
      <c r="B287" s="86" t="s">
        <v>1770</v>
      </c>
      <c r="C287" t="s">
        <v>1112</v>
      </c>
      <c r="D287" t="s">
        <v>1090</v>
      </c>
      <c r="E287" t="s">
        <v>1114</v>
      </c>
      <c r="F287" t="s">
        <v>1115</v>
      </c>
      <c r="G287" t="s">
        <v>1116</v>
      </c>
      <c r="H287" t="s">
        <v>1117</v>
      </c>
      <c r="I287" t="s">
        <v>1123</v>
      </c>
      <c r="J287" s="71">
        <v>44013</v>
      </c>
      <c r="K287" s="71">
        <v>44043</v>
      </c>
      <c r="L287" s="86" t="s">
        <v>1096</v>
      </c>
      <c r="M287" s="86" t="s">
        <v>1777</v>
      </c>
      <c r="N287" s="86" t="s">
        <v>475</v>
      </c>
      <c r="O287" t="s">
        <v>1119</v>
      </c>
      <c r="P287" t="s">
        <v>261</v>
      </c>
      <c r="Q287" s="88">
        <f t="shared" si="41"/>
        <v>1</v>
      </c>
      <c r="R287" s="88">
        <v>0</v>
      </c>
      <c r="S287" s="88">
        <v>0</v>
      </c>
      <c r="T287" s="88">
        <v>1</v>
      </c>
      <c r="U287" s="88">
        <v>0</v>
      </c>
      <c r="V287" s="88">
        <v>0</v>
      </c>
      <c r="W287" s="89"/>
      <c r="X287" s="88">
        <v>0</v>
      </c>
      <c r="Y287" s="88"/>
      <c r="Z287" s="88">
        <v>0</v>
      </c>
      <c r="AA287" s="88"/>
      <c r="AB287" s="88">
        <v>0</v>
      </c>
      <c r="AC287" s="88"/>
      <c r="AD287" s="88"/>
      <c r="AE287" s="88"/>
      <c r="AF287" s="88"/>
      <c r="AG287" s="88"/>
      <c r="AH287" s="88">
        <f t="shared" si="40"/>
        <v>0</v>
      </c>
      <c r="AI287" s="88" t="str">
        <f t="shared" si="34"/>
        <v/>
      </c>
      <c r="AJ287" s="88" t="str">
        <f t="shared" si="35"/>
        <v/>
      </c>
      <c r="AK287" s="88">
        <f t="shared" si="38"/>
        <v>0</v>
      </c>
      <c r="AL287" s="88" t="str">
        <f t="shared" si="39"/>
        <v/>
      </c>
    </row>
    <row r="288" spans="1:38" ht="15" customHeight="1" x14ac:dyDescent="0.25">
      <c r="A288" s="86">
        <v>1</v>
      </c>
      <c r="B288" s="86" t="s">
        <v>1860</v>
      </c>
      <c r="C288" s="86" t="s">
        <v>1861</v>
      </c>
      <c r="D288" s="86" t="s">
        <v>1090</v>
      </c>
      <c r="E288" s="86" t="s">
        <v>1125</v>
      </c>
      <c r="F288" s="86" t="s">
        <v>1092</v>
      </c>
      <c r="G288" s="86" t="s">
        <v>1116</v>
      </c>
      <c r="H288" s="86" t="s">
        <v>1862</v>
      </c>
      <c r="I288" s="86" t="s">
        <v>1863</v>
      </c>
      <c r="J288" s="87">
        <v>43831</v>
      </c>
      <c r="K288" s="87">
        <v>43861</v>
      </c>
      <c r="L288" s="86" t="s">
        <v>1096</v>
      </c>
      <c r="M288" s="86" t="s">
        <v>1864</v>
      </c>
      <c r="N288" s="86" t="s">
        <v>355</v>
      </c>
      <c r="O288" s="86" t="s">
        <v>1865</v>
      </c>
      <c r="P288" s="86" t="s">
        <v>1099</v>
      </c>
      <c r="Q288" s="91">
        <f t="shared" si="41"/>
        <v>1</v>
      </c>
      <c r="R288" s="91">
        <v>1</v>
      </c>
      <c r="S288" s="91">
        <v>0</v>
      </c>
      <c r="T288" s="91">
        <v>0</v>
      </c>
      <c r="U288" s="91">
        <v>0</v>
      </c>
      <c r="V288" s="91">
        <v>1</v>
      </c>
      <c r="W288" s="91" t="s">
        <v>1866</v>
      </c>
      <c r="X288" s="91">
        <v>0</v>
      </c>
      <c r="Y288" s="91"/>
      <c r="Z288" s="91">
        <v>0</v>
      </c>
      <c r="AA288" s="91"/>
      <c r="AB288" s="91">
        <v>0</v>
      </c>
      <c r="AC288" s="88"/>
      <c r="AD288" s="88"/>
      <c r="AE288" s="88"/>
      <c r="AF288" s="88"/>
      <c r="AG288" s="88"/>
      <c r="AH288" s="88">
        <f t="shared" si="40"/>
        <v>1</v>
      </c>
      <c r="AI288" s="88">
        <f t="shared" si="34"/>
        <v>1</v>
      </c>
      <c r="AJ288" s="88" t="str">
        <f t="shared" si="35"/>
        <v/>
      </c>
      <c r="AK288" s="88" t="str">
        <f t="shared" si="38"/>
        <v/>
      </c>
      <c r="AL288" s="88" t="str">
        <f t="shared" si="39"/>
        <v/>
      </c>
    </row>
    <row r="289" spans="1:38" ht="15" customHeight="1" x14ac:dyDescent="0.25">
      <c r="A289" s="86">
        <v>2</v>
      </c>
      <c r="B289" s="86" t="s">
        <v>1860</v>
      </c>
      <c r="C289" s="86" t="s">
        <v>1861</v>
      </c>
      <c r="D289" s="86" t="s">
        <v>1090</v>
      </c>
      <c r="E289" s="86" t="s">
        <v>1125</v>
      </c>
      <c r="F289" s="86" t="s">
        <v>1092</v>
      </c>
      <c r="G289" s="86" t="s">
        <v>1116</v>
      </c>
      <c r="H289" s="86" t="s">
        <v>1862</v>
      </c>
      <c r="I289" t="s">
        <v>1867</v>
      </c>
      <c r="J289" s="87">
        <v>43831</v>
      </c>
      <c r="K289" s="87">
        <v>44196</v>
      </c>
      <c r="L289" s="86" t="s">
        <v>1096</v>
      </c>
      <c r="M289" s="86" t="s">
        <v>1864</v>
      </c>
      <c r="N289" s="86" t="s">
        <v>475</v>
      </c>
      <c r="O289" s="86" t="s">
        <v>1865</v>
      </c>
      <c r="P289" s="86" t="s">
        <v>1099</v>
      </c>
      <c r="Q289" s="88">
        <f t="shared" si="41"/>
        <v>1</v>
      </c>
      <c r="R289" s="88">
        <v>0.25</v>
      </c>
      <c r="S289" s="88">
        <v>0.25</v>
      </c>
      <c r="T289" s="88">
        <v>0.25</v>
      </c>
      <c r="U289" s="88">
        <v>0.25</v>
      </c>
      <c r="V289" s="88">
        <v>0.25</v>
      </c>
      <c r="W289" s="88" t="s">
        <v>1868</v>
      </c>
      <c r="X289" s="88">
        <v>0.25</v>
      </c>
      <c r="Y289" s="88" t="s">
        <v>1869</v>
      </c>
      <c r="Z289" s="88">
        <v>0</v>
      </c>
      <c r="AA289" s="88"/>
      <c r="AB289" s="88">
        <v>0</v>
      </c>
      <c r="AC289" s="88"/>
      <c r="AD289" s="88"/>
      <c r="AE289" s="88"/>
      <c r="AF289" s="88"/>
      <c r="AG289" s="88"/>
      <c r="AH289" s="88">
        <f t="shared" si="40"/>
        <v>0.5</v>
      </c>
      <c r="AI289" s="88">
        <f t="shared" si="34"/>
        <v>1</v>
      </c>
      <c r="AJ289" s="88">
        <f t="shared" si="35"/>
        <v>1</v>
      </c>
      <c r="AK289" s="88">
        <f t="shared" si="38"/>
        <v>0</v>
      </c>
      <c r="AL289" s="88">
        <f t="shared" si="39"/>
        <v>0</v>
      </c>
    </row>
    <row r="290" spans="1:38" ht="15" customHeight="1" x14ac:dyDescent="0.25">
      <c r="A290" s="86">
        <v>3</v>
      </c>
      <c r="B290" s="86" t="s">
        <v>1860</v>
      </c>
      <c r="C290" s="86" t="s">
        <v>1861</v>
      </c>
      <c r="D290" s="86" t="s">
        <v>1090</v>
      </c>
      <c r="E290" s="86" t="s">
        <v>1125</v>
      </c>
      <c r="F290" s="86" t="s">
        <v>1092</v>
      </c>
      <c r="G290" s="86" t="s">
        <v>1116</v>
      </c>
      <c r="H290" s="86" t="s">
        <v>1862</v>
      </c>
      <c r="I290" t="s">
        <v>1870</v>
      </c>
      <c r="J290" s="87">
        <v>43831</v>
      </c>
      <c r="K290" s="87">
        <v>44196</v>
      </c>
      <c r="L290" s="86" t="s">
        <v>1096</v>
      </c>
      <c r="M290" s="86" t="s">
        <v>1871</v>
      </c>
      <c r="N290" s="86" t="s">
        <v>475</v>
      </c>
      <c r="O290" s="86" t="s">
        <v>1865</v>
      </c>
      <c r="P290" s="86" t="s">
        <v>1099</v>
      </c>
      <c r="Q290" s="88">
        <f t="shared" si="41"/>
        <v>1</v>
      </c>
      <c r="R290" s="88">
        <v>0.25</v>
      </c>
      <c r="S290" s="88">
        <v>0.25</v>
      </c>
      <c r="T290" s="88">
        <v>0.25</v>
      </c>
      <c r="U290" s="88">
        <v>0.25</v>
      </c>
      <c r="V290" s="88">
        <v>0.25</v>
      </c>
      <c r="W290" s="88" t="s">
        <v>1872</v>
      </c>
      <c r="X290" s="88">
        <v>0.25</v>
      </c>
      <c r="Y290" s="88" t="s">
        <v>1873</v>
      </c>
      <c r="Z290" s="88">
        <v>0</v>
      </c>
      <c r="AA290" s="88"/>
      <c r="AB290" s="88">
        <v>0</v>
      </c>
      <c r="AC290" s="88"/>
      <c r="AD290" s="88"/>
      <c r="AE290" s="88"/>
      <c r="AF290" s="88"/>
      <c r="AG290" s="88"/>
      <c r="AH290" s="88">
        <f t="shared" si="40"/>
        <v>0.5</v>
      </c>
      <c r="AI290" s="88">
        <f t="shared" si="34"/>
        <v>1</v>
      </c>
      <c r="AJ290" s="88">
        <f t="shared" si="35"/>
        <v>1</v>
      </c>
      <c r="AK290" s="88">
        <f t="shared" si="38"/>
        <v>0</v>
      </c>
      <c r="AL290" s="88">
        <f t="shared" si="39"/>
        <v>0</v>
      </c>
    </row>
    <row r="291" spans="1:38" ht="15" customHeight="1" x14ac:dyDescent="0.25">
      <c r="A291" s="86">
        <v>4</v>
      </c>
      <c r="B291" s="86" t="s">
        <v>1860</v>
      </c>
      <c r="C291" s="86" t="s">
        <v>1861</v>
      </c>
      <c r="D291" s="86" t="s">
        <v>1090</v>
      </c>
      <c r="E291" s="86" t="s">
        <v>1125</v>
      </c>
      <c r="F291" s="86" t="s">
        <v>1092</v>
      </c>
      <c r="G291" s="86" t="s">
        <v>1116</v>
      </c>
      <c r="H291" s="86" t="s">
        <v>1862</v>
      </c>
      <c r="I291" t="s">
        <v>1874</v>
      </c>
      <c r="J291" s="87">
        <v>43831</v>
      </c>
      <c r="K291" s="87">
        <v>44196</v>
      </c>
      <c r="L291" s="86" t="s">
        <v>1096</v>
      </c>
      <c r="M291" s="86" t="s">
        <v>1875</v>
      </c>
      <c r="N291" s="86" t="s">
        <v>475</v>
      </c>
      <c r="O291" s="86" t="s">
        <v>1865</v>
      </c>
      <c r="P291" s="86" t="s">
        <v>1099</v>
      </c>
      <c r="Q291" s="88">
        <f t="shared" si="41"/>
        <v>1</v>
      </c>
      <c r="R291" s="88">
        <v>0.25</v>
      </c>
      <c r="S291" s="88">
        <v>0.25</v>
      </c>
      <c r="T291" s="88">
        <v>0.25</v>
      </c>
      <c r="U291" s="88">
        <v>0.25</v>
      </c>
      <c r="V291" s="88">
        <v>0.25</v>
      </c>
      <c r="W291" s="88" t="s">
        <v>1876</v>
      </c>
      <c r="X291" s="88">
        <v>0.25</v>
      </c>
      <c r="Y291" s="88" t="s">
        <v>1877</v>
      </c>
      <c r="Z291" s="88">
        <v>0</v>
      </c>
      <c r="AA291" s="88"/>
      <c r="AB291" s="88">
        <v>0</v>
      </c>
      <c r="AC291" s="88"/>
      <c r="AD291" s="88"/>
      <c r="AE291" s="88"/>
      <c r="AF291" s="88"/>
      <c r="AG291" s="88"/>
      <c r="AH291" s="88">
        <f t="shared" si="40"/>
        <v>0.5</v>
      </c>
      <c r="AI291" s="88">
        <f t="shared" si="34"/>
        <v>1</v>
      </c>
      <c r="AJ291" s="88">
        <f t="shared" si="35"/>
        <v>1</v>
      </c>
      <c r="AK291" s="88">
        <f t="shared" si="38"/>
        <v>0</v>
      </c>
      <c r="AL291" s="88">
        <f t="shared" si="39"/>
        <v>0</v>
      </c>
    </row>
    <row r="292" spans="1:38" ht="15" customHeight="1" x14ac:dyDescent="0.25">
      <c r="A292" s="86">
        <v>5</v>
      </c>
      <c r="B292" s="86" t="s">
        <v>1860</v>
      </c>
      <c r="C292" s="86" t="s">
        <v>1861</v>
      </c>
      <c r="D292" s="86" t="s">
        <v>1090</v>
      </c>
      <c r="E292" s="86" t="s">
        <v>1125</v>
      </c>
      <c r="F292" s="86" t="s">
        <v>1092</v>
      </c>
      <c r="G292" s="86" t="s">
        <v>1116</v>
      </c>
      <c r="H292" s="86" t="s">
        <v>1862</v>
      </c>
      <c r="I292" t="s">
        <v>1878</v>
      </c>
      <c r="J292" s="87">
        <v>43831</v>
      </c>
      <c r="K292" s="87">
        <v>44196</v>
      </c>
      <c r="L292" s="86" t="s">
        <v>1096</v>
      </c>
      <c r="M292" t="s">
        <v>1864</v>
      </c>
      <c r="N292" s="86" t="s">
        <v>475</v>
      </c>
      <c r="O292" s="86" t="s">
        <v>1865</v>
      </c>
      <c r="P292" s="86" t="s">
        <v>1099</v>
      </c>
      <c r="Q292" s="88">
        <f t="shared" ref="Q292:Q295" si="42">SUM(R292:U292)</f>
        <v>1</v>
      </c>
      <c r="R292" s="88">
        <v>0.25</v>
      </c>
      <c r="S292" s="88">
        <v>0.25</v>
      </c>
      <c r="T292" s="88">
        <v>0.25</v>
      </c>
      <c r="U292" s="88">
        <v>0.25</v>
      </c>
      <c r="V292" s="88">
        <v>0.25</v>
      </c>
      <c r="W292" s="73" t="s">
        <v>1879</v>
      </c>
      <c r="X292" s="88">
        <v>0.25</v>
      </c>
      <c r="Y292" s="88" t="s">
        <v>1880</v>
      </c>
      <c r="Z292" s="88">
        <v>0</v>
      </c>
      <c r="AA292" s="88"/>
      <c r="AB292" s="88">
        <v>0</v>
      </c>
      <c r="AC292" s="88"/>
      <c r="AD292" s="88"/>
      <c r="AE292" s="88"/>
      <c r="AF292" s="88"/>
      <c r="AG292" s="88"/>
      <c r="AH292" s="88">
        <f t="shared" si="40"/>
        <v>0.5</v>
      </c>
      <c r="AI292" s="88">
        <f t="shared" si="34"/>
        <v>1</v>
      </c>
      <c r="AJ292" s="88">
        <f t="shared" si="35"/>
        <v>1</v>
      </c>
      <c r="AK292" s="88">
        <f t="shared" si="38"/>
        <v>0</v>
      </c>
      <c r="AL292" s="88">
        <f t="shared" si="39"/>
        <v>0</v>
      </c>
    </row>
    <row r="293" spans="1:38" ht="15" customHeight="1" x14ac:dyDescent="0.25">
      <c r="A293" s="86">
        <v>6</v>
      </c>
      <c r="B293" s="86" t="s">
        <v>1860</v>
      </c>
      <c r="C293" s="86" t="s">
        <v>1861</v>
      </c>
      <c r="D293" s="86" t="s">
        <v>1090</v>
      </c>
      <c r="E293" s="86" t="s">
        <v>1125</v>
      </c>
      <c r="F293" s="86" t="s">
        <v>1092</v>
      </c>
      <c r="G293" s="86" t="s">
        <v>1116</v>
      </c>
      <c r="H293" s="86" t="s">
        <v>1862</v>
      </c>
      <c r="I293" s="86" t="s">
        <v>1881</v>
      </c>
      <c r="J293" s="87">
        <v>43831</v>
      </c>
      <c r="K293" s="87">
        <v>44196</v>
      </c>
      <c r="L293" s="86" t="s">
        <v>1096</v>
      </c>
      <c r="M293" s="86" t="s">
        <v>1864</v>
      </c>
      <c r="N293" s="86" t="s">
        <v>475</v>
      </c>
      <c r="O293" s="86" t="s">
        <v>1865</v>
      </c>
      <c r="P293" s="86" t="s">
        <v>1099</v>
      </c>
      <c r="Q293" s="88">
        <f t="shared" si="42"/>
        <v>1</v>
      </c>
      <c r="R293" s="88">
        <v>0.25</v>
      </c>
      <c r="S293" s="88">
        <v>0.25</v>
      </c>
      <c r="T293" s="88">
        <v>0.25</v>
      </c>
      <c r="U293" s="88">
        <v>0.25</v>
      </c>
      <c r="V293" s="88">
        <v>0.25</v>
      </c>
      <c r="W293" s="73"/>
      <c r="X293" s="88">
        <v>0.25</v>
      </c>
      <c r="Y293" s="88" t="s">
        <v>1882</v>
      </c>
      <c r="Z293" s="88">
        <v>0</v>
      </c>
      <c r="AA293" s="88"/>
      <c r="AB293" s="88">
        <v>0</v>
      </c>
      <c r="AC293" s="88"/>
      <c r="AD293" s="88"/>
      <c r="AE293" s="88"/>
      <c r="AF293" s="88"/>
      <c r="AG293" s="88"/>
      <c r="AH293" s="88">
        <f t="shared" si="40"/>
        <v>0.5</v>
      </c>
      <c r="AI293" s="88">
        <f t="shared" si="34"/>
        <v>1</v>
      </c>
      <c r="AJ293" s="88">
        <f t="shared" si="35"/>
        <v>1</v>
      </c>
      <c r="AK293" s="88">
        <f t="shared" si="38"/>
        <v>0</v>
      </c>
      <c r="AL293" s="88">
        <f t="shared" si="39"/>
        <v>0</v>
      </c>
    </row>
    <row r="294" spans="1:38" ht="15" customHeight="1" x14ac:dyDescent="0.25">
      <c r="A294" s="86">
        <v>7</v>
      </c>
      <c r="B294" s="86" t="s">
        <v>1860</v>
      </c>
      <c r="C294" s="86" t="s">
        <v>1861</v>
      </c>
      <c r="D294" s="86" t="s">
        <v>1090</v>
      </c>
      <c r="E294" s="86" t="s">
        <v>1125</v>
      </c>
      <c r="F294" s="86" t="s">
        <v>1092</v>
      </c>
      <c r="G294" s="86" t="s">
        <v>1116</v>
      </c>
      <c r="H294" s="86" t="s">
        <v>1862</v>
      </c>
      <c r="I294" t="s">
        <v>1883</v>
      </c>
      <c r="J294" s="87">
        <v>43831</v>
      </c>
      <c r="K294" s="87">
        <v>44196</v>
      </c>
      <c r="L294" s="86" t="s">
        <v>1096</v>
      </c>
      <c r="M294" t="s">
        <v>1864</v>
      </c>
      <c r="N294" s="86" t="s">
        <v>355</v>
      </c>
      <c r="O294" s="86" t="s">
        <v>1865</v>
      </c>
      <c r="P294" s="86" t="s">
        <v>1099</v>
      </c>
      <c r="Q294" s="91">
        <f t="shared" si="42"/>
        <v>12</v>
      </c>
      <c r="R294" s="91">
        <v>3</v>
      </c>
      <c r="S294" s="91">
        <v>3</v>
      </c>
      <c r="T294" s="91">
        <v>3</v>
      </c>
      <c r="U294" s="91">
        <v>3</v>
      </c>
      <c r="V294" s="91">
        <v>3</v>
      </c>
      <c r="W294" s="92"/>
      <c r="X294" s="91">
        <v>3</v>
      </c>
      <c r="Y294" s="91" t="s">
        <v>1884</v>
      </c>
      <c r="Z294" s="91">
        <v>0</v>
      </c>
      <c r="AA294" s="91"/>
      <c r="AB294" s="91">
        <v>0</v>
      </c>
      <c r="AC294" s="88"/>
      <c r="AD294" s="88"/>
      <c r="AE294" s="88"/>
      <c r="AF294" s="88"/>
      <c r="AG294" s="88"/>
      <c r="AH294" s="88">
        <f t="shared" si="40"/>
        <v>0.5</v>
      </c>
      <c r="AI294" s="88">
        <f t="shared" si="34"/>
        <v>1</v>
      </c>
      <c r="AJ294" s="88">
        <f t="shared" si="35"/>
        <v>1</v>
      </c>
      <c r="AK294" s="88">
        <f t="shared" si="38"/>
        <v>0</v>
      </c>
      <c r="AL294" s="88">
        <f t="shared" si="39"/>
        <v>0</v>
      </c>
    </row>
    <row r="295" spans="1:38" ht="15" customHeight="1" x14ac:dyDescent="0.25">
      <c r="A295" s="86">
        <v>8</v>
      </c>
      <c r="B295" s="86" t="s">
        <v>1860</v>
      </c>
      <c r="C295" s="86" t="s">
        <v>1885</v>
      </c>
      <c r="D295" s="86" t="s">
        <v>1090</v>
      </c>
      <c r="E295" s="86" t="s">
        <v>1886</v>
      </c>
      <c r="F295" s="86" t="s">
        <v>1092</v>
      </c>
      <c r="G295" s="86" t="s">
        <v>1116</v>
      </c>
      <c r="H295" s="86" t="s">
        <v>1862</v>
      </c>
      <c r="I295" t="s">
        <v>1887</v>
      </c>
      <c r="J295" s="87">
        <v>43831</v>
      </c>
      <c r="K295" s="87">
        <v>44196</v>
      </c>
      <c r="L295" s="86" t="s">
        <v>1096</v>
      </c>
      <c r="M295" t="s">
        <v>1875</v>
      </c>
      <c r="N295" s="86" t="s">
        <v>475</v>
      </c>
      <c r="O295" s="86" t="s">
        <v>1888</v>
      </c>
      <c r="P295" s="86" t="s">
        <v>1099</v>
      </c>
      <c r="Q295" s="88">
        <f t="shared" si="42"/>
        <v>1</v>
      </c>
      <c r="R295" s="88">
        <v>0.25</v>
      </c>
      <c r="S295" s="88">
        <v>0.25</v>
      </c>
      <c r="T295" s="88">
        <v>0.25</v>
      </c>
      <c r="U295" s="88">
        <v>0.25</v>
      </c>
      <c r="V295" s="88">
        <v>0.25</v>
      </c>
      <c r="W295" s="88" t="s">
        <v>1889</v>
      </c>
      <c r="X295" s="88">
        <v>0.25</v>
      </c>
      <c r="Y295" s="88" t="s">
        <v>1890</v>
      </c>
      <c r="Z295" s="88">
        <v>0</v>
      </c>
      <c r="AA295" s="88"/>
      <c r="AB295" s="88">
        <v>0</v>
      </c>
      <c r="AC295" s="88"/>
      <c r="AD295" s="88"/>
      <c r="AE295" s="88"/>
      <c r="AF295" s="88"/>
      <c r="AG295" s="88"/>
      <c r="AH295" s="88">
        <f t="shared" si="40"/>
        <v>0.5</v>
      </c>
      <c r="AI295" s="88">
        <f t="shared" si="34"/>
        <v>1</v>
      </c>
      <c r="AJ295" s="88">
        <f t="shared" si="35"/>
        <v>1</v>
      </c>
      <c r="AK295" s="88">
        <f t="shared" si="38"/>
        <v>0</v>
      </c>
      <c r="AL295" s="88">
        <f t="shared" si="39"/>
        <v>0</v>
      </c>
    </row>
    <row r="296" spans="1:38" ht="15" customHeight="1" x14ac:dyDescent="0.25">
      <c r="A296" s="86">
        <v>9</v>
      </c>
      <c r="B296" s="86" t="s">
        <v>1860</v>
      </c>
      <c r="C296" s="86" t="s">
        <v>1885</v>
      </c>
      <c r="D296" s="86" t="s">
        <v>1090</v>
      </c>
      <c r="E296" s="86" t="s">
        <v>1886</v>
      </c>
      <c r="F296" s="86" t="s">
        <v>1092</v>
      </c>
      <c r="G296" s="86" t="s">
        <v>1116</v>
      </c>
      <c r="H296" s="86" t="s">
        <v>1862</v>
      </c>
      <c r="I296" t="s">
        <v>1891</v>
      </c>
      <c r="J296" s="87">
        <v>43831</v>
      </c>
      <c r="K296" s="87">
        <v>44196</v>
      </c>
      <c r="L296" s="86" t="s">
        <v>1096</v>
      </c>
      <c r="M296" s="86" t="s">
        <v>1875</v>
      </c>
      <c r="N296" s="86" t="s">
        <v>475</v>
      </c>
      <c r="O296" s="86" t="s">
        <v>1888</v>
      </c>
      <c r="P296" s="86" t="s">
        <v>1099</v>
      </c>
      <c r="Q296" s="88">
        <f t="shared" ref="Q296:Q319" si="43">SUM(R296:U296)</f>
        <v>1</v>
      </c>
      <c r="R296" s="88">
        <v>0.25</v>
      </c>
      <c r="S296" s="88">
        <v>0.25</v>
      </c>
      <c r="T296" s="88">
        <v>0.25</v>
      </c>
      <c r="U296" s="88">
        <v>0.25</v>
      </c>
      <c r="V296" s="88">
        <v>0.25</v>
      </c>
      <c r="W296" s="73" t="s">
        <v>1892</v>
      </c>
      <c r="X296" s="88">
        <v>0.25</v>
      </c>
      <c r="Y296" s="88" t="s">
        <v>1893</v>
      </c>
      <c r="Z296" s="88">
        <v>0</v>
      </c>
      <c r="AA296" s="88"/>
      <c r="AB296" s="88">
        <v>0</v>
      </c>
      <c r="AC296" s="88"/>
      <c r="AD296" s="88"/>
      <c r="AE296" s="88"/>
      <c r="AF296" s="88"/>
      <c r="AG296" s="88"/>
      <c r="AH296" s="88">
        <f t="shared" si="40"/>
        <v>0.5</v>
      </c>
      <c r="AI296" s="88">
        <f t="shared" si="34"/>
        <v>1</v>
      </c>
      <c r="AJ296" s="88">
        <f t="shared" si="35"/>
        <v>1</v>
      </c>
      <c r="AK296" s="88">
        <f t="shared" si="38"/>
        <v>0</v>
      </c>
      <c r="AL296" s="88">
        <f t="shared" si="39"/>
        <v>0</v>
      </c>
    </row>
    <row r="297" spans="1:38" ht="15" customHeight="1" x14ac:dyDescent="0.25">
      <c r="A297" s="86">
        <v>10</v>
      </c>
      <c r="B297" s="86" t="s">
        <v>1860</v>
      </c>
      <c r="C297" s="86" t="s">
        <v>1885</v>
      </c>
      <c r="D297" s="86" t="s">
        <v>1090</v>
      </c>
      <c r="E297" s="86" t="s">
        <v>1886</v>
      </c>
      <c r="F297" s="86" t="s">
        <v>1092</v>
      </c>
      <c r="G297" s="86" t="s">
        <v>1116</v>
      </c>
      <c r="H297" s="86" t="s">
        <v>1862</v>
      </c>
      <c r="I297" t="s">
        <v>1894</v>
      </c>
      <c r="J297" s="87">
        <v>44166</v>
      </c>
      <c r="K297" s="87">
        <v>44196</v>
      </c>
      <c r="L297" s="86" t="s">
        <v>1096</v>
      </c>
      <c r="M297" t="s">
        <v>1871</v>
      </c>
      <c r="N297" s="86" t="s">
        <v>355</v>
      </c>
      <c r="O297" s="86" t="s">
        <v>1888</v>
      </c>
      <c r="P297" s="86" t="s">
        <v>1099</v>
      </c>
      <c r="Q297" s="91">
        <f t="shared" si="43"/>
        <v>4</v>
      </c>
      <c r="R297" s="91">
        <v>1</v>
      </c>
      <c r="S297" s="91">
        <v>1</v>
      </c>
      <c r="T297" s="91">
        <v>1</v>
      </c>
      <c r="U297" s="91">
        <v>1</v>
      </c>
      <c r="V297" s="91">
        <v>1</v>
      </c>
      <c r="W297" s="92" t="s">
        <v>1895</v>
      </c>
      <c r="X297" s="91">
        <v>1</v>
      </c>
      <c r="Y297" s="91" t="s">
        <v>1896</v>
      </c>
      <c r="Z297" s="91">
        <v>0</v>
      </c>
      <c r="AA297" s="91"/>
      <c r="AB297" s="91">
        <v>0</v>
      </c>
      <c r="AC297" s="88"/>
      <c r="AD297" s="88"/>
      <c r="AE297" s="88"/>
      <c r="AF297" s="88"/>
      <c r="AG297" s="88"/>
      <c r="AH297" s="88">
        <f t="shared" si="40"/>
        <v>0.5</v>
      </c>
      <c r="AI297" s="88">
        <f t="shared" si="34"/>
        <v>1</v>
      </c>
      <c r="AJ297" s="88">
        <f t="shared" si="35"/>
        <v>1</v>
      </c>
      <c r="AK297" s="88">
        <f t="shared" si="38"/>
        <v>0</v>
      </c>
      <c r="AL297" s="88">
        <f t="shared" si="39"/>
        <v>0</v>
      </c>
    </row>
    <row r="298" spans="1:38" ht="15" customHeight="1" x14ac:dyDescent="0.25">
      <c r="A298" s="86">
        <v>11</v>
      </c>
      <c r="B298" s="86" t="s">
        <v>1860</v>
      </c>
      <c r="C298" s="86" t="s">
        <v>1885</v>
      </c>
      <c r="D298" s="86" t="s">
        <v>1090</v>
      </c>
      <c r="E298" s="86" t="s">
        <v>1886</v>
      </c>
      <c r="F298" s="86" t="s">
        <v>1092</v>
      </c>
      <c r="G298" s="86" t="s">
        <v>1116</v>
      </c>
      <c r="H298" s="86" t="s">
        <v>1862</v>
      </c>
      <c r="I298" t="s">
        <v>1897</v>
      </c>
      <c r="J298" s="87">
        <v>43831</v>
      </c>
      <c r="K298" s="87">
        <v>44196</v>
      </c>
      <c r="L298" s="86" t="s">
        <v>1096</v>
      </c>
      <c r="M298" t="s">
        <v>1898</v>
      </c>
      <c r="N298" s="86" t="s">
        <v>475</v>
      </c>
      <c r="O298" s="86" t="s">
        <v>1888</v>
      </c>
      <c r="P298" s="86" t="s">
        <v>1099</v>
      </c>
      <c r="Q298" s="88">
        <f t="shared" si="43"/>
        <v>1</v>
      </c>
      <c r="R298" s="88">
        <v>0.25</v>
      </c>
      <c r="S298" s="88">
        <v>0.25</v>
      </c>
      <c r="T298" s="88">
        <v>0.25</v>
      </c>
      <c r="U298" s="88">
        <v>0.25</v>
      </c>
      <c r="V298" s="88">
        <v>0.25</v>
      </c>
      <c r="W298" s="88" t="s">
        <v>1899</v>
      </c>
      <c r="X298" s="88">
        <v>0.25</v>
      </c>
      <c r="Y298" s="88" t="s">
        <v>1900</v>
      </c>
      <c r="Z298" s="88">
        <v>0</v>
      </c>
      <c r="AA298" s="88"/>
      <c r="AB298" s="88">
        <v>0</v>
      </c>
      <c r="AC298" s="88"/>
      <c r="AD298" s="88"/>
      <c r="AE298" s="88"/>
      <c r="AF298" s="88"/>
      <c r="AG298" s="88"/>
      <c r="AH298" s="88">
        <f t="shared" si="40"/>
        <v>0.5</v>
      </c>
      <c r="AI298" s="88">
        <f t="shared" si="34"/>
        <v>1</v>
      </c>
      <c r="AJ298" s="88">
        <f t="shared" si="35"/>
        <v>1</v>
      </c>
      <c r="AK298" s="88">
        <f t="shared" si="38"/>
        <v>0</v>
      </c>
      <c r="AL298" s="88">
        <f t="shared" si="39"/>
        <v>0</v>
      </c>
    </row>
    <row r="299" spans="1:38" ht="15" customHeight="1" x14ac:dyDescent="0.25">
      <c r="A299" s="86">
        <v>12</v>
      </c>
      <c r="B299" s="86" t="s">
        <v>1860</v>
      </c>
      <c r="C299" s="86" t="s">
        <v>1885</v>
      </c>
      <c r="D299" s="86" t="s">
        <v>1090</v>
      </c>
      <c r="E299" s="86" t="s">
        <v>1886</v>
      </c>
      <c r="F299" s="86" t="s">
        <v>1092</v>
      </c>
      <c r="G299" s="86" t="s">
        <v>1116</v>
      </c>
      <c r="H299" s="86" t="s">
        <v>1862</v>
      </c>
      <c r="I299" t="s">
        <v>1901</v>
      </c>
      <c r="J299" s="87">
        <v>43831</v>
      </c>
      <c r="K299" s="87">
        <v>44196</v>
      </c>
      <c r="L299" s="86" t="s">
        <v>1096</v>
      </c>
      <c r="M299" t="s">
        <v>1898</v>
      </c>
      <c r="N299" s="86" t="s">
        <v>475</v>
      </c>
      <c r="O299" s="86" t="s">
        <v>1888</v>
      </c>
      <c r="P299" s="86" t="s">
        <v>1099</v>
      </c>
      <c r="Q299" s="88">
        <f t="shared" si="43"/>
        <v>1</v>
      </c>
      <c r="R299" s="88">
        <v>0.25</v>
      </c>
      <c r="S299" s="88">
        <v>0.25</v>
      </c>
      <c r="T299" s="88">
        <v>0.25</v>
      </c>
      <c r="U299" s="88">
        <v>0.25</v>
      </c>
      <c r="V299" s="88">
        <v>0.25</v>
      </c>
      <c r="W299" s="73" t="s">
        <v>1902</v>
      </c>
      <c r="X299" s="88">
        <v>0.25</v>
      </c>
      <c r="Y299" s="88" t="s">
        <v>1903</v>
      </c>
      <c r="Z299" s="88">
        <v>0</v>
      </c>
      <c r="AA299" s="88"/>
      <c r="AB299" s="88">
        <v>0</v>
      </c>
      <c r="AC299" s="88"/>
      <c r="AD299" s="88"/>
      <c r="AE299" s="88"/>
      <c r="AF299" s="88"/>
      <c r="AG299" s="88"/>
      <c r="AH299" s="88">
        <f t="shared" si="40"/>
        <v>0.5</v>
      </c>
      <c r="AI299" s="88">
        <f t="shared" si="34"/>
        <v>1</v>
      </c>
      <c r="AJ299" s="88">
        <f t="shared" si="35"/>
        <v>1</v>
      </c>
      <c r="AK299" s="88">
        <f t="shared" si="38"/>
        <v>0</v>
      </c>
      <c r="AL299" s="88">
        <f t="shared" si="39"/>
        <v>0</v>
      </c>
    </row>
    <row r="300" spans="1:38" ht="15" customHeight="1" x14ac:dyDescent="0.25">
      <c r="A300" s="86">
        <v>13</v>
      </c>
      <c r="B300" s="86" t="s">
        <v>1860</v>
      </c>
      <c r="C300" s="86" t="s">
        <v>1885</v>
      </c>
      <c r="D300" s="86" t="s">
        <v>1090</v>
      </c>
      <c r="E300" s="86" t="s">
        <v>1886</v>
      </c>
      <c r="F300" s="86" t="s">
        <v>1092</v>
      </c>
      <c r="G300" s="86" t="s">
        <v>1116</v>
      </c>
      <c r="H300" s="86" t="s">
        <v>1862</v>
      </c>
      <c r="I300" t="s">
        <v>1904</v>
      </c>
      <c r="J300" s="87">
        <v>43831</v>
      </c>
      <c r="K300" s="87">
        <v>44196</v>
      </c>
      <c r="L300" s="86" t="s">
        <v>1096</v>
      </c>
      <c r="M300" t="s">
        <v>1898</v>
      </c>
      <c r="N300" s="86" t="s">
        <v>475</v>
      </c>
      <c r="O300" s="86" t="s">
        <v>1888</v>
      </c>
      <c r="P300" s="86" t="s">
        <v>1099</v>
      </c>
      <c r="Q300" s="88">
        <f t="shared" si="43"/>
        <v>1</v>
      </c>
      <c r="R300" s="88">
        <v>0.25</v>
      </c>
      <c r="S300" s="88">
        <v>0.25</v>
      </c>
      <c r="T300" s="88">
        <v>0.25</v>
      </c>
      <c r="U300" s="88">
        <v>0.25</v>
      </c>
      <c r="V300" s="88">
        <v>0.25</v>
      </c>
      <c r="W300" s="88" t="s">
        <v>1905</v>
      </c>
      <c r="X300" s="88">
        <v>0.25</v>
      </c>
      <c r="Y300" s="88" t="s">
        <v>1906</v>
      </c>
      <c r="Z300" s="88">
        <v>0</v>
      </c>
      <c r="AA300" s="88"/>
      <c r="AB300" s="88">
        <v>0</v>
      </c>
      <c r="AC300" s="88"/>
      <c r="AD300" s="88"/>
      <c r="AE300" s="88"/>
      <c r="AF300" s="88"/>
      <c r="AG300" s="88"/>
      <c r="AH300" s="88">
        <f t="shared" si="40"/>
        <v>0.5</v>
      </c>
      <c r="AI300" s="88">
        <f t="shared" si="34"/>
        <v>1</v>
      </c>
      <c r="AJ300" s="88">
        <f t="shared" si="35"/>
        <v>1</v>
      </c>
      <c r="AK300" s="88">
        <f t="shared" si="38"/>
        <v>0</v>
      </c>
      <c r="AL300" s="88">
        <f t="shared" si="39"/>
        <v>0</v>
      </c>
    </row>
    <row r="301" spans="1:38" ht="15" customHeight="1" x14ac:dyDescent="0.25">
      <c r="A301" s="86">
        <v>14</v>
      </c>
      <c r="B301" s="86" t="s">
        <v>1860</v>
      </c>
      <c r="C301" s="86" t="s">
        <v>1885</v>
      </c>
      <c r="D301" s="86" t="s">
        <v>1090</v>
      </c>
      <c r="E301" s="86" t="s">
        <v>1886</v>
      </c>
      <c r="F301" s="86" t="s">
        <v>1092</v>
      </c>
      <c r="G301" s="86" t="s">
        <v>1116</v>
      </c>
      <c r="H301" s="86" t="s">
        <v>1862</v>
      </c>
      <c r="I301" t="s">
        <v>1907</v>
      </c>
      <c r="J301" s="87">
        <v>43831</v>
      </c>
      <c r="K301" s="87">
        <v>44196</v>
      </c>
      <c r="L301" s="86" t="s">
        <v>1096</v>
      </c>
      <c r="M301" t="s">
        <v>1898</v>
      </c>
      <c r="N301" s="86" t="s">
        <v>355</v>
      </c>
      <c r="O301" s="86" t="s">
        <v>1888</v>
      </c>
      <c r="P301" s="86" t="s">
        <v>1099</v>
      </c>
      <c r="Q301" s="91">
        <f t="shared" si="43"/>
        <v>12</v>
      </c>
      <c r="R301" s="91">
        <v>3</v>
      </c>
      <c r="S301" s="91">
        <v>3</v>
      </c>
      <c r="T301" s="91">
        <v>3</v>
      </c>
      <c r="U301" s="91">
        <v>3</v>
      </c>
      <c r="V301" s="91">
        <v>3</v>
      </c>
      <c r="W301" s="92" t="s">
        <v>1908</v>
      </c>
      <c r="X301" s="91">
        <v>3</v>
      </c>
      <c r="Y301" s="91" t="s">
        <v>1909</v>
      </c>
      <c r="Z301" s="91">
        <v>0</v>
      </c>
      <c r="AA301" s="91"/>
      <c r="AB301" s="91">
        <v>0</v>
      </c>
      <c r="AC301" s="88"/>
      <c r="AD301" s="88"/>
      <c r="AE301" s="88"/>
      <c r="AF301" s="88"/>
      <c r="AG301" s="88"/>
      <c r="AH301" s="88">
        <f t="shared" si="40"/>
        <v>0.5</v>
      </c>
      <c r="AI301" s="88">
        <f t="shared" si="34"/>
        <v>1</v>
      </c>
      <c r="AJ301" s="88">
        <f t="shared" si="35"/>
        <v>1</v>
      </c>
      <c r="AK301" s="88">
        <f t="shared" si="38"/>
        <v>0</v>
      </c>
      <c r="AL301" s="88">
        <f t="shared" si="39"/>
        <v>0</v>
      </c>
    </row>
    <row r="302" spans="1:38" ht="15" customHeight="1" x14ac:dyDescent="0.25">
      <c r="A302" s="86">
        <v>15</v>
      </c>
      <c r="B302" s="86" t="s">
        <v>1860</v>
      </c>
      <c r="C302" s="86" t="s">
        <v>1910</v>
      </c>
      <c r="D302" t="s">
        <v>1090</v>
      </c>
      <c r="E302" s="86" t="s">
        <v>1886</v>
      </c>
      <c r="F302" s="86" t="s">
        <v>1092</v>
      </c>
      <c r="G302" s="86" t="s">
        <v>1116</v>
      </c>
      <c r="H302" s="86" t="s">
        <v>1862</v>
      </c>
      <c r="I302" t="s">
        <v>1911</v>
      </c>
      <c r="J302" s="87">
        <v>43831</v>
      </c>
      <c r="K302" s="87">
        <v>44196</v>
      </c>
      <c r="L302" s="86" t="s">
        <v>1096</v>
      </c>
      <c r="M302" t="s">
        <v>1912</v>
      </c>
      <c r="N302" s="86" t="s">
        <v>475</v>
      </c>
      <c r="O302" s="86" t="s">
        <v>1913</v>
      </c>
      <c r="P302" s="86" t="s">
        <v>1099</v>
      </c>
      <c r="Q302" s="88">
        <f t="shared" si="43"/>
        <v>1</v>
      </c>
      <c r="R302" s="88">
        <v>0.25</v>
      </c>
      <c r="S302" s="88">
        <v>0.25</v>
      </c>
      <c r="T302" s="88">
        <v>0.25</v>
      </c>
      <c r="U302" s="88">
        <v>0.25</v>
      </c>
      <c r="V302" s="88">
        <v>0.25</v>
      </c>
      <c r="W302" s="89" t="s">
        <v>1914</v>
      </c>
      <c r="X302" s="88">
        <v>0.25</v>
      </c>
      <c r="Y302" s="88" t="s">
        <v>1915</v>
      </c>
      <c r="Z302" s="88">
        <v>0</v>
      </c>
      <c r="AA302" s="88"/>
      <c r="AB302" s="88">
        <v>0</v>
      </c>
      <c r="AC302" s="88"/>
      <c r="AD302" s="88"/>
      <c r="AE302" s="88"/>
      <c r="AF302" s="88"/>
      <c r="AG302" s="88"/>
      <c r="AH302" s="88">
        <f t="shared" si="40"/>
        <v>0.5</v>
      </c>
      <c r="AI302" s="88">
        <f t="shared" si="34"/>
        <v>1</v>
      </c>
      <c r="AJ302" s="88">
        <f t="shared" si="35"/>
        <v>1</v>
      </c>
      <c r="AK302" s="88">
        <f t="shared" si="38"/>
        <v>0</v>
      </c>
      <c r="AL302" s="88">
        <f t="shared" si="39"/>
        <v>0</v>
      </c>
    </row>
    <row r="303" spans="1:38" ht="15" customHeight="1" x14ac:dyDescent="0.25">
      <c r="A303" s="86">
        <v>16</v>
      </c>
      <c r="B303" s="86" t="s">
        <v>1860</v>
      </c>
      <c r="C303" s="86" t="s">
        <v>1910</v>
      </c>
      <c r="D303" t="s">
        <v>1090</v>
      </c>
      <c r="E303" s="86" t="s">
        <v>1886</v>
      </c>
      <c r="F303" s="86" t="s">
        <v>1092</v>
      </c>
      <c r="G303" s="86" t="s">
        <v>1116</v>
      </c>
      <c r="H303" s="86" t="s">
        <v>1862</v>
      </c>
      <c r="I303" t="s">
        <v>1916</v>
      </c>
      <c r="J303" s="87">
        <v>43831</v>
      </c>
      <c r="K303" s="87">
        <v>44196</v>
      </c>
      <c r="L303" s="86" t="s">
        <v>1096</v>
      </c>
      <c r="M303" t="s">
        <v>1912</v>
      </c>
      <c r="N303" s="86" t="s">
        <v>475</v>
      </c>
      <c r="O303" s="86" t="s">
        <v>1913</v>
      </c>
      <c r="P303" s="86" t="s">
        <v>1099</v>
      </c>
      <c r="Q303" s="88">
        <f t="shared" si="43"/>
        <v>1</v>
      </c>
      <c r="R303" s="88">
        <v>0.25</v>
      </c>
      <c r="S303" s="88">
        <v>0.25</v>
      </c>
      <c r="T303" s="88">
        <v>0.25</v>
      </c>
      <c r="U303" s="88">
        <v>0.25</v>
      </c>
      <c r="V303" s="88">
        <v>0.25</v>
      </c>
      <c r="W303" s="89" t="s">
        <v>1917</v>
      </c>
      <c r="X303" s="88">
        <v>0.25</v>
      </c>
      <c r="Y303" s="88" t="s">
        <v>1918</v>
      </c>
      <c r="Z303" s="88">
        <v>0</v>
      </c>
      <c r="AA303" s="88"/>
      <c r="AB303" s="88">
        <v>0</v>
      </c>
      <c r="AC303" s="88"/>
      <c r="AD303" s="88"/>
      <c r="AE303" s="88"/>
      <c r="AF303" s="88"/>
      <c r="AG303" s="88"/>
      <c r="AH303" s="88">
        <f t="shared" si="40"/>
        <v>0.5</v>
      </c>
      <c r="AI303" s="88">
        <f t="shared" si="34"/>
        <v>1</v>
      </c>
      <c r="AJ303" s="88">
        <f t="shared" si="35"/>
        <v>1</v>
      </c>
      <c r="AK303" s="88">
        <f t="shared" si="38"/>
        <v>0</v>
      </c>
      <c r="AL303" s="88">
        <f t="shared" si="39"/>
        <v>0</v>
      </c>
    </row>
    <row r="304" spans="1:38" ht="15" customHeight="1" x14ac:dyDescent="0.25">
      <c r="A304" s="86">
        <v>17</v>
      </c>
      <c r="B304" s="86" t="s">
        <v>1860</v>
      </c>
      <c r="C304" s="86" t="s">
        <v>1910</v>
      </c>
      <c r="D304" t="s">
        <v>1090</v>
      </c>
      <c r="E304" s="86" t="s">
        <v>1886</v>
      </c>
      <c r="F304" s="86" t="s">
        <v>1092</v>
      </c>
      <c r="G304" s="86" t="s">
        <v>1116</v>
      </c>
      <c r="H304" s="86" t="s">
        <v>1862</v>
      </c>
      <c r="I304" t="s">
        <v>1919</v>
      </c>
      <c r="J304" s="87">
        <v>43831</v>
      </c>
      <c r="K304" s="87">
        <v>44196</v>
      </c>
      <c r="L304" s="86" t="s">
        <v>1096</v>
      </c>
      <c r="M304" t="s">
        <v>1912</v>
      </c>
      <c r="N304" s="86" t="s">
        <v>355</v>
      </c>
      <c r="O304" s="86" t="s">
        <v>1913</v>
      </c>
      <c r="P304" s="86" t="s">
        <v>1099</v>
      </c>
      <c r="Q304" s="91">
        <f t="shared" si="43"/>
        <v>12</v>
      </c>
      <c r="R304" s="91">
        <v>3</v>
      </c>
      <c r="S304" s="91">
        <v>3</v>
      </c>
      <c r="T304" s="91">
        <v>3</v>
      </c>
      <c r="U304" s="91">
        <v>3</v>
      </c>
      <c r="V304" s="91">
        <v>3</v>
      </c>
      <c r="W304" s="89" t="s">
        <v>1920</v>
      </c>
      <c r="X304" s="91">
        <v>3</v>
      </c>
      <c r="Y304" s="91" t="s">
        <v>1921</v>
      </c>
      <c r="Z304" s="91">
        <v>0</v>
      </c>
      <c r="AA304" s="91"/>
      <c r="AB304" s="91">
        <v>0</v>
      </c>
      <c r="AC304" s="88"/>
      <c r="AD304" s="88"/>
      <c r="AE304" s="88"/>
      <c r="AF304" s="88"/>
      <c r="AG304" s="88"/>
      <c r="AH304" s="88">
        <f t="shared" si="40"/>
        <v>0.5</v>
      </c>
      <c r="AI304" s="88">
        <f t="shared" si="34"/>
        <v>1</v>
      </c>
      <c r="AJ304" s="88">
        <f t="shared" si="35"/>
        <v>1</v>
      </c>
      <c r="AK304" s="88">
        <f t="shared" si="38"/>
        <v>0</v>
      </c>
      <c r="AL304" s="88">
        <f t="shared" si="39"/>
        <v>0</v>
      </c>
    </row>
    <row r="305" spans="1:38" ht="15" customHeight="1" x14ac:dyDescent="0.25">
      <c r="A305" s="86">
        <v>18</v>
      </c>
      <c r="B305" s="86" t="s">
        <v>1860</v>
      </c>
      <c r="C305" s="86" t="s">
        <v>1922</v>
      </c>
      <c r="D305" t="s">
        <v>1090</v>
      </c>
      <c r="E305" s="86" t="s">
        <v>1886</v>
      </c>
      <c r="F305" s="86" t="s">
        <v>1092</v>
      </c>
      <c r="G305" s="86" t="s">
        <v>1116</v>
      </c>
      <c r="H305" s="86" t="s">
        <v>1862</v>
      </c>
      <c r="I305" t="s">
        <v>1923</v>
      </c>
      <c r="J305" s="87">
        <v>43831</v>
      </c>
      <c r="K305" s="87">
        <v>44196</v>
      </c>
      <c r="L305" s="86" t="s">
        <v>1096</v>
      </c>
      <c r="M305" t="s">
        <v>1924</v>
      </c>
      <c r="N305" s="86" t="s">
        <v>355</v>
      </c>
      <c r="O305" s="86" t="s">
        <v>1925</v>
      </c>
      <c r="P305" s="86" t="s">
        <v>1099</v>
      </c>
      <c r="Q305" s="91">
        <f t="shared" si="43"/>
        <v>12</v>
      </c>
      <c r="R305" s="91">
        <v>3</v>
      </c>
      <c r="S305" s="91">
        <v>3</v>
      </c>
      <c r="T305" s="91">
        <v>3</v>
      </c>
      <c r="U305" s="91">
        <v>3</v>
      </c>
      <c r="V305" s="91">
        <v>3</v>
      </c>
      <c r="W305" s="89" t="s">
        <v>1926</v>
      </c>
      <c r="X305" s="91">
        <v>3</v>
      </c>
      <c r="Y305" s="91" t="s">
        <v>1927</v>
      </c>
      <c r="Z305" s="91">
        <v>0</v>
      </c>
      <c r="AA305" s="91"/>
      <c r="AB305" s="91">
        <v>0</v>
      </c>
      <c r="AC305" s="88"/>
      <c r="AD305" s="88"/>
      <c r="AE305" s="88"/>
      <c r="AF305" s="88"/>
      <c r="AG305" s="88"/>
      <c r="AH305" s="88">
        <f t="shared" si="40"/>
        <v>0.5</v>
      </c>
      <c r="AI305" s="88">
        <f t="shared" si="34"/>
        <v>1</v>
      </c>
      <c r="AJ305" s="88">
        <f t="shared" si="35"/>
        <v>1</v>
      </c>
      <c r="AK305" s="88">
        <f t="shared" si="38"/>
        <v>0</v>
      </c>
      <c r="AL305" s="88">
        <f t="shared" si="39"/>
        <v>0</v>
      </c>
    </row>
    <row r="306" spans="1:38" ht="15" customHeight="1" x14ac:dyDescent="0.25">
      <c r="A306" s="86">
        <v>19</v>
      </c>
      <c r="B306" s="86" t="s">
        <v>1860</v>
      </c>
      <c r="C306" s="86" t="s">
        <v>1922</v>
      </c>
      <c r="D306" t="s">
        <v>1090</v>
      </c>
      <c r="E306" s="86" t="s">
        <v>1886</v>
      </c>
      <c r="F306" s="86" t="s">
        <v>1092</v>
      </c>
      <c r="G306" s="86" t="s">
        <v>1116</v>
      </c>
      <c r="H306" s="86" t="s">
        <v>1862</v>
      </c>
      <c r="I306" t="s">
        <v>1928</v>
      </c>
      <c r="J306" s="87">
        <v>43831</v>
      </c>
      <c r="K306" s="71">
        <v>44135</v>
      </c>
      <c r="L306" s="86" t="s">
        <v>1096</v>
      </c>
      <c r="M306" t="s">
        <v>1929</v>
      </c>
      <c r="N306" s="86" t="s">
        <v>355</v>
      </c>
      <c r="O306" s="86" t="s">
        <v>1925</v>
      </c>
      <c r="P306" s="86" t="s">
        <v>1099</v>
      </c>
      <c r="Q306" s="91">
        <f t="shared" si="43"/>
        <v>4</v>
      </c>
      <c r="R306" s="91">
        <v>1</v>
      </c>
      <c r="S306" s="91">
        <v>1</v>
      </c>
      <c r="T306" s="91">
        <v>1</v>
      </c>
      <c r="U306" s="91">
        <v>1</v>
      </c>
      <c r="V306" s="91">
        <v>1</v>
      </c>
      <c r="W306" s="89" t="s">
        <v>1930</v>
      </c>
      <c r="X306" s="91">
        <v>1</v>
      </c>
      <c r="Y306" s="91" t="s">
        <v>1931</v>
      </c>
      <c r="Z306" s="91">
        <v>0</v>
      </c>
      <c r="AA306" s="91"/>
      <c r="AB306" s="91">
        <v>0</v>
      </c>
      <c r="AC306" s="88"/>
      <c r="AD306" s="88"/>
      <c r="AE306" s="88"/>
      <c r="AF306" s="88"/>
      <c r="AG306" s="88"/>
      <c r="AH306" s="88">
        <f t="shared" si="40"/>
        <v>0.5</v>
      </c>
      <c r="AI306" s="88">
        <f t="shared" si="34"/>
        <v>1</v>
      </c>
      <c r="AJ306" s="88">
        <f t="shared" si="35"/>
        <v>1</v>
      </c>
      <c r="AK306" s="88">
        <f t="shared" si="38"/>
        <v>0</v>
      </c>
      <c r="AL306" s="88">
        <f t="shared" si="39"/>
        <v>0</v>
      </c>
    </row>
    <row r="307" spans="1:38" ht="15" customHeight="1" x14ac:dyDescent="0.25">
      <c r="A307" s="86">
        <v>20</v>
      </c>
      <c r="B307" s="86" t="s">
        <v>1860</v>
      </c>
      <c r="C307" s="86" t="s">
        <v>1922</v>
      </c>
      <c r="D307" t="s">
        <v>1090</v>
      </c>
      <c r="E307" s="86" t="s">
        <v>1886</v>
      </c>
      <c r="F307" s="86" t="s">
        <v>1092</v>
      </c>
      <c r="G307" s="86" t="s">
        <v>1116</v>
      </c>
      <c r="H307" s="86" t="s">
        <v>1862</v>
      </c>
      <c r="I307" t="s">
        <v>1932</v>
      </c>
      <c r="J307" s="87">
        <v>43831</v>
      </c>
      <c r="K307" s="87">
        <v>44196</v>
      </c>
      <c r="L307" s="86" t="s">
        <v>1096</v>
      </c>
      <c r="M307" t="s">
        <v>1929</v>
      </c>
      <c r="N307" s="86" t="s">
        <v>475</v>
      </c>
      <c r="O307" s="86" t="s">
        <v>1925</v>
      </c>
      <c r="P307" s="86" t="s">
        <v>1099</v>
      </c>
      <c r="Q307" s="88">
        <f t="shared" si="43"/>
        <v>1</v>
      </c>
      <c r="R307" s="88">
        <v>0.25</v>
      </c>
      <c r="S307" s="88">
        <v>0.25</v>
      </c>
      <c r="T307" s="88">
        <v>0.25</v>
      </c>
      <c r="U307" s="88">
        <v>0.25</v>
      </c>
      <c r="V307" s="88">
        <v>0.25</v>
      </c>
      <c r="W307" s="89" t="s">
        <v>1933</v>
      </c>
      <c r="X307" s="88">
        <v>0.25</v>
      </c>
      <c r="Y307" s="88" t="s">
        <v>1934</v>
      </c>
      <c r="Z307" s="88">
        <v>0</v>
      </c>
      <c r="AA307" s="88"/>
      <c r="AB307" s="88">
        <v>0</v>
      </c>
      <c r="AC307" s="88"/>
      <c r="AD307" s="88"/>
      <c r="AE307" s="88"/>
      <c r="AF307" s="88"/>
      <c r="AG307" s="88"/>
      <c r="AH307" s="88">
        <f t="shared" si="40"/>
        <v>0.5</v>
      </c>
      <c r="AI307" s="88">
        <f t="shared" si="34"/>
        <v>1</v>
      </c>
      <c r="AJ307" s="88">
        <f t="shared" si="35"/>
        <v>1</v>
      </c>
      <c r="AK307" s="88">
        <f t="shared" si="38"/>
        <v>0</v>
      </c>
      <c r="AL307" s="88">
        <f t="shared" si="39"/>
        <v>0</v>
      </c>
    </row>
    <row r="308" spans="1:38" ht="15" customHeight="1" x14ac:dyDescent="0.25">
      <c r="A308" s="86">
        <v>21</v>
      </c>
      <c r="B308" s="86" t="s">
        <v>1860</v>
      </c>
      <c r="C308" s="86" t="s">
        <v>1922</v>
      </c>
      <c r="D308" t="s">
        <v>1090</v>
      </c>
      <c r="E308" s="86" t="s">
        <v>1886</v>
      </c>
      <c r="F308" s="86" t="s">
        <v>1092</v>
      </c>
      <c r="G308" s="86" t="s">
        <v>1116</v>
      </c>
      <c r="H308" s="86" t="s">
        <v>1862</v>
      </c>
      <c r="I308" t="s">
        <v>1935</v>
      </c>
      <c r="J308" s="87">
        <v>43831</v>
      </c>
      <c r="K308" s="87">
        <v>44196</v>
      </c>
      <c r="L308" s="86" t="s">
        <v>1096</v>
      </c>
      <c r="M308" t="s">
        <v>1929</v>
      </c>
      <c r="N308" s="86" t="s">
        <v>355</v>
      </c>
      <c r="O308" s="86" t="s">
        <v>1925</v>
      </c>
      <c r="P308" s="86" t="s">
        <v>1099</v>
      </c>
      <c r="Q308" s="91">
        <f t="shared" si="43"/>
        <v>12</v>
      </c>
      <c r="R308" s="91">
        <v>3</v>
      </c>
      <c r="S308" s="91">
        <v>3</v>
      </c>
      <c r="T308" s="91">
        <v>3</v>
      </c>
      <c r="U308" s="91">
        <v>3</v>
      </c>
      <c r="V308" s="91">
        <v>3</v>
      </c>
      <c r="W308" s="89" t="s">
        <v>1936</v>
      </c>
      <c r="X308" s="91">
        <v>3</v>
      </c>
      <c r="Y308" s="91" t="s">
        <v>1937</v>
      </c>
      <c r="Z308" s="91">
        <v>0</v>
      </c>
      <c r="AA308" s="91"/>
      <c r="AB308" s="91">
        <v>0</v>
      </c>
      <c r="AC308" s="88"/>
      <c r="AD308" s="88"/>
      <c r="AE308" s="88"/>
      <c r="AF308" s="88"/>
      <c r="AG308" s="88"/>
      <c r="AH308" s="88">
        <f t="shared" si="40"/>
        <v>0.5</v>
      </c>
      <c r="AI308" s="88">
        <f t="shared" si="34"/>
        <v>1</v>
      </c>
      <c r="AJ308" s="88">
        <f t="shared" si="35"/>
        <v>1</v>
      </c>
      <c r="AK308" s="88">
        <f t="shared" si="38"/>
        <v>0</v>
      </c>
      <c r="AL308" s="88">
        <f t="shared" si="39"/>
        <v>0</v>
      </c>
    </row>
    <row r="309" spans="1:38" ht="15" customHeight="1" x14ac:dyDescent="0.25">
      <c r="A309" s="86">
        <v>22</v>
      </c>
      <c r="B309" s="86" t="s">
        <v>1860</v>
      </c>
      <c r="C309" s="86" t="s">
        <v>1922</v>
      </c>
      <c r="D309" t="s">
        <v>1090</v>
      </c>
      <c r="E309" s="86" t="s">
        <v>1886</v>
      </c>
      <c r="F309" s="86" t="s">
        <v>1092</v>
      </c>
      <c r="G309" s="86" t="s">
        <v>1116</v>
      </c>
      <c r="H309" s="86" t="s">
        <v>1862</v>
      </c>
      <c r="I309" t="s">
        <v>1938</v>
      </c>
      <c r="J309" s="87">
        <v>43831</v>
      </c>
      <c r="K309" s="71">
        <v>44165</v>
      </c>
      <c r="L309" s="86" t="s">
        <v>1096</v>
      </c>
      <c r="M309" t="s">
        <v>1929</v>
      </c>
      <c r="N309" s="86" t="s">
        <v>355</v>
      </c>
      <c r="O309" s="86" t="s">
        <v>1925</v>
      </c>
      <c r="P309" s="86" t="s">
        <v>1099</v>
      </c>
      <c r="Q309" s="91">
        <f t="shared" si="43"/>
        <v>6</v>
      </c>
      <c r="R309" s="91">
        <v>2</v>
      </c>
      <c r="S309" s="91">
        <v>1</v>
      </c>
      <c r="T309" s="91">
        <v>2</v>
      </c>
      <c r="U309" s="91">
        <v>1</v>
      </c>
      <c r="V309" s="91">
        <v>2</v>
      </c>
      <c r="W309" s="73" t="s">
        <v>5700</v>
      </c>
      <c r="X309" s="91">
        <v>1</v>
      </c>
      <c r="Y309" s="91" t="s">
        <v>1939</v>
      </c>
      <c r="Z309" s="91">
        <v>0</v>
      </c>
      <c r="AA309" s="91"/>
      <c r="AB309" s="91">
        <v>0</v>
      </c>
      <c r="AC309" s="88"/>
      <c r="AD309" s="88"/>
      <c r="AE309" s="88"/>
      <c r="AF309" s="88"/>
      <c r="AG309" s="88"/>
      <c r="AH309" s="88">
        <f t="shared" si="40"/>
        <v>0.5</v>
      </c>
      <c r="AI309" s="88">
        <f t="shared" si="34"/>
        <v>1</v>
      </c>
      <c r="AJ309" s="88">
        <f t="shared" si="35"/>
        <v>1</v>
      </c>
      <c r="AK309" s="88">
        <f t="shared" si="38"/>
        <v>0</v>
      </c>
      <c r="AL309" s="88">
        <f t="shared" si="39"/>
        <v>0</v>
      </c>
    </row>
    <row r="310" spans="1:38" ht="15" customHeight="1" x14ac:dyDescent="0.25">
      <c r="A310" s="86">
        <v>23</v>
      </c>
      <c r="B310" s="86" t="s">
        <v>1860</v>
      </c>
      <c r="C310" s="86" t="s">
        <v>1922</v>
      </c>
      <c r="D310" t="s">
        <v>1090</v>
      </c>
      <c r="E310" s="86" t="s">
        <v>1886</v>
      </c>
      <c r="F310" s="86" t="s">
        <v>1092</v>
      </c>
      <c r="G310" s="86" t="s">
        <v>1116</v>
      </c>
      <c r="H310" s="86" t="s">
        <v>1862</v>
      </c>
      <c r="I310" t="s">
        <v>1940</v>
      </c>
      <c r="J310" s="71">
        <v>43952</v>
      </c>
      <c r="K310" s="87">
        <v>44196</v>
      </c>
      <c r="L310" s="86" t="s">
        <v>1096</v>
      </c>
      <c r="M310" t="s">
        <v>1929</v>
      </c>
      <c r="N310" s="86" t="s">
        <v>355</v>
      </c>
      <c r="O310" s="86" t="s">
        <v>1925</v>
      </c>
      <c r="P310" s="86" t="s">
        <v>1099</v>
      </c>
      <c r="Q310" s="91">
        <f t="shared" si="43"/>
        <v>12</v>
      </c>
      <c r="R310" s="91">
        <v>0</v>
      </c>
      <c r="S310" s="91">
        <v>6</v>
      </c>
      <c r="T310" s="91">
        <v>3</v>
      </c>
      <c r="U310" s="91">
        <v>3</v>
      </c>
      <c r="V310" s="91">
        <v>0</v>
      </c>
      <c r="W310" s="89" t="s">
        <v>1941</v>
      </c>
      <c r="X310" s="91">
        <v>5</v>
      </c>
      <c r="Y310" s="91" t="s">
        <v>1942</v>
      </c>
      <c r="Z310" s="91">
        <v>0</v>
      </c>
      <c r="AA310" s="91"/>
      <c r="AB310" s="91">
        <v>0</v>
      </c>
      <c r="AC310" s="88"/>
      <c r="AD310" s="88"/>
      <c r="AE310" s="88"/>
      <c r="AF310" s="88"/>
      <c r="AG310" s="88"/>
      <c r="AH310" s="88">
        <f t="shared" si="40"/>
        <v>0.41666666666666669</v>
      </c>
      <c r="AI310" s="88" t="str">
        <f t="shared" si="34"/>
        <v/>
      </c>
      <c r="AJ310" s="88">
        <f t="shared" si="35"/>
        <v>0.83333333333333337</v>
      </c>
      <c r="AK310" s="88">
        <f t="shared" si="38"/>
        <v>0</v>
      </c>
      <c r="AL310" s="88">
        <f t="shared" si="39"/>
        <v>0</v>
      </c>
    </row>
    <row r="311" spans="1:38" ht="15" customHeight="1" x14ac:dyDescent="0.25">
      <c r="A311" s="86">
        <v>24</v>
      </c>
      <c r="B311" s="86" t="s">
        <v>1860</v>
      </c>
      <c r="C311" t="s">
        <v>1112</v>
      </c>
      <c r="D311" t="s">
        <v>1113</v>
      </c>
      <c r="E311" t="s">
        <v>1114</v>
      </c>
      <c r="F311" t="s">
        <v>1115</v>
      </c>
      <c r="G311" t="s">
        <v>1116</v>
      </c>
      <c r="H311" t="s">
        <v>1117</v>
      </c>
      <c r="I311" t="s">
        <v>1118</v>
      </c>
      <c r="J311" s="71">
        <v>43983</v>
      </c>
      <c r="K311" s="71">
        <v>44104</v>
      </c>
      <c r="L311" s="86" t="s">
        <v>1096</v>
      </c>
      <c r="M311" t="s">
        <v>1912</v>
      </c>
      <c r="N311" s="86" t="s">
        <v>475</v>
      </c>
      <c r="O311" s="86" t="s">
        <v>1119</v>
      </c>
      <c r="P311" s="86" t="s">
        <v>261</v>
      </c>
      <c r="Q311" s="88">
        <f t="shared" si="43"/>
        <v>1</v>
      </c>
      <c r="R311" s="88">
        <v>0</v>
      </c>
      <c r="S311" s="88">
        <v>0.25</v>
      </c>
      <c r="T311" s="88">
        <v>0.75</v>
      </c>
      <c r="U311" s="88">
        <v>0</v>
      </c>
      <c r="V311" s="88">
        <v>0</v>
      </c>
      <c r="W311" s="89"/>
      <c r="X311" s="88">
        <v>0.15</v>
      </c>
      <c r="Y311" s="88" t="s">
        <v>1943</v>
      </c>
      <c r="Z311" s="88">
        <v>0</v>
      </c>
      <c r="AA311" s="88"/>
      <c r="AB311" s="88">
        <v>0</v>
      </c>
      <c r="AC311" s="88"/>
      <c r="AD311" s="88"/>
      <c r="AE311" s="88"/>
      <c r="AF311" s="88"/>
      <c r="AG311" s="88"/>
      <c r="AH311" s="88">
        <f t="shared" si="40"/>
        <v>0.15</v>
      </c>
      <c r="AI311" s="88" t="str">
        <f t="shared" ref="AI311:AI374" si="44">IFERROR(IF(R311=0,"",IF((V311/R311)&gt;1,1,(V311/R311))),"")</f>
        <v/>
      </c>
      <c r="AJ311" s="88">
        <f t="shared" ref="AJ311:AJ374" si="45">IFERROR(IF(S311=0,"",IF((X311/S311)&gt;1,1,(X311/S311))),"")</f>
        <v>0.6</v>
      </c>
      <c r="AK311" s="88">
        <f t="shared" si="38"/>
        <v>0</v>
      </c>
      <c r="AL311" s="88" t="str">
        <f t="shared" si="39"/>
        <v/>
      </c>
    </row>
    <row r="312" spans="1:38" ht="15" customHeight="1" x14ac:dyDescent="0.25">
      <c r="A312" s="86">
        <v>25</v>
      </c>
      <c r="B312" s="86" t="s">
        <v>1860</v>
      </c>
      <c r="C312" t="s">
        <v>1112</v>
      </c>
      <c r="D312" t="s">
        <v>1113</v>
      </c>
      <c r="E312" t="s">
        <v>1114</v>
      </c>
      <c r="F312" t="s">
        <v>1115</v>
      </c>
      <c r="G312" t="s">
        <v>1116</v>
      </c>
      <c r="H312" t="s">
        <v>1117</v>
      </c>
      <c r="I312" t="s">
        <v>1122</v>
      </c>
      <c r="J312" s="71">
        <v>43983</v>
      </c>
      <c r="K312" s="71">
        <v>44043</v>
      </c>
      <c r="L312" s="86" t="s">
        <v>1096</v>
      </c>
      <c r="M312" t="s">
        <v>1912</v>
      </c>
      <c r="N312" s="86" t="s">
        <v>475</v>
      </c>
      <c r="O312" s="86" t="s">
        <v>1119</v>
      </c>
      <c r="P312" s="86" t="s">
        <v>261</v>
      </c>
      <c r="Q312" s="88">
        <f t="shared" si="43"/>
        <v>1</v>
      </c>
      <c r="R312" s="88">
        <v>0</v>
      </c>
      <c r="S312" s="88">
        <v>0.5</v>
      </c>
      <c r="T312" s="88">
        <v>0.5</v>
      </c>
      <c r="U312" s="88">
        <v>0</v>
      </c>
      <c r="V312" s="88">
        <v>0</v>
      </c>
      <c r="W312" s="89"/>
      <c r="X312" s="88">
        <v>1</v>
      </c>
      <c r="Y312" s="88" t="s">
        <v>1944</v>
      </c>
      <c r="Z312" s="88">
        <v>0</v>
      </c>
      <c r="AA312" s="88"/>
      <c r="AB312" s="88">
        <v>0</v>
      </c>
      <c r="AC312" s="88"/>
      <c r="AD312" s="88"/>
      <c r="AE312" s="88"/>
      <c r="AF312" s="88"/>
      <c r="AG312" s="88"/>
      <c r="AH312" s="88">
        <f t="shared" si="40"/>
        <v>1</v>
      </c>
      <c r="AI312" s="88" t="str">
        <f t="shared" si="44"/>
        <v/>
      </c>
      <c r="AJ312" s="88">
        <f t="shared" si="45"/>
        <v>1</v>
      </c>
      <c r="AK312" s="88">
        <f t="shared" si="38"/>
        <v>0</v>
      </c>
      <c r="AL312" s="88" t="str">
        <f t="shared" si="39"/>
        <v/>
      </c>
    </row>
    <row r="313" spans="1:38" ht="15" customHeight="1" x14ac:dyDescent="0.25">
      <c r="A313" s="86">
        <v>26</v>
      </c>
      <c r="B313" s="86" t="s">
        <v>1860</v>
      </c>
      <c r="C313" t="s">
        <v>1112</v>
      </c>
      <c r="D313" t="s">
        <v>1113</v>
      </c>
      <c r="E313" t="s">
        <v>1114</v>
      </c>
      <c r="F313" t="s">
        <v>1115</v>
      </c>
      <c r="G313" t="s">
        <v>1116</v>
      </c>
      <c r="H313" t="s">
        <v>1117</v>
      </c>
      <c r="I313" t="s">
        <v>1512</v>
      </c>
      <c r="J313" s="71">
        <v>44013</v>
      </c>
      <c r="K313" s="87">
        <v>44196</v>
      </c>
      <c r="L313" s="86" t="s">
        <v>1096</v>
      </c>
      <c r="M313" t="s">
        <v>1912</v>
      </c>
      <c r="N313" s="86" t="s">
        <v>475</v>
      </c>
      <c r="O313" s="86" t="s">
        <v>1119</v>
      </c>
      <c r="P313" s="86" t="s">
        <v>261</v>
      </c>
      <c r="Q313" s="88">
        <f t="shared" si="43"/>
        <v>1</v>
      </c>
      <c r="R313" s="88">
        <v>0</v>
      </c>
      <c r="S313" s="88">
        <v>0</v>
      </c>
      <c r="T313" s="88">
        <v>0.6</v>
      </c>
      <c r="U313" s="88">
        <v>0.4</v>
      </c>
      <c r="V313" s="88">
        <v>0</v>
      </c>
      <c r="W313" s="89"/>
      <c r="X313" s="88">
        <v>0</v>
      </c>
      <c r="Y313" s="88"/>
      <c r="Z313" s="88">
        <v>0</v>
      </c>
      <c r="AA313" s="88"/>
      <c r="AB313" s="88">
        <v>0</v>
      </c>
      <c r="AC313" s="88"/>
      <c r="AD313" s="88"/>
      <c r="AE313" s="88"/>
      <c r="AF313" s="88"/>
      <c r="AG313" s="88"/>
      <c r="AH313" s="88">
        <f t="shared" si="40"/>
        <v>0</v>
      </c>
      <c r="AI313" s="88" t="str">
        <f t="shared" si="44"/>
        <v/>
      </c>
      <c r="AJ313" s="88" t="str">
        <f t="shared" si="45"/>
        <v/>
      </c>
      <c r="AK313" s="88">
        <f t="shared" si="38"/>
        <v>0</v>
      </c>
      <c r="AL313" s="88">
        <f t="shared" si="39"/>
        <v>0</v>
      </c>
    </row>
    <row r="314" spans="1:38" ht="15" customHeight="1" x14ac:dyDescent="0.25">
      <c r="A314" s="86">
        <v>27</v>
      </c>
      <c r="B314" s="86" t="s">
        <v>1860</v>
      </c>
      <c r="C314" t="s">
        <v>1112</v>
      </c>
      <c r="D314" t="s">
        <v>1113</v>
      </c>
      <c r="E314" t="s">
        <v>1114</v>
      </c>
      <c r="F314" t="s">
        <v>1115</v>
      </c>
      <c r="G314" t="s">
        <v>1116</v>
      </c>
      <c r="H314" t="s">
        <v>1117</v>
      </c>
      <c r="I314" t="s">
        <v>1123</v>
      </c>
      <c r="J314" s="71">
        <v>44013</v>
      </c>
      <c r="K314" s="71">
        <v>44043</v>
      </c>
      <c r="L314" s="86" t="s">
        <v>1096</v>
      </c>
      <c r="M314" t="s">
        <v>1912</v>
      </c>
      <c r="N314" s="86" t="s">
        <v>475</v>
      </c>
      <c r="O314" s="86" t="s">
        <v>1119</v>
      </c>
      <c r="P314" s="86" t="s">
        <v>261</v>
      </c>
      <c r="Q314" s="88">
        <f t="shared" si="43"/>
        <v>1</v>
      </c>
      <c r="R314" s="88">
        <v>0</v>
      </c>
      <c r="S314" s="88">
        <v>0</v>
      </c>
      <c r="T314" s="88">
        <v>1</v>
      </c>
      <c r="U314" s="88">
        <v>0</v>
      </c>
      <c r="V314" s="88">
        <v>0</v>
      </c>
      <c r="W314" s="89"/>
      <c r="X314" s="88">
        <v>0</v>
      </c>
      <c r="Y314" s="88"/>
      <c r="Z314" s="88">
        <v>0</v>
      </c>
      <c r="AA314" s="88"/>
      <c r="AB314" s="88">
        <v>0</v>
      </c>
      <c r="AC314" s="88"/>
      <c r="AD314" s="88"/>
      <c r="AE314" s="88"/>
      <c r="AF314" s="88"/>
      <c r="AG314" s="88"/>
      <c r="AH314" s="88">
        <f t="shared" si="40"/>
        <v>0</v>
      </c>
      <c r="AI314" s="88" t="str">
        <f t="shared" si="44"/>
        <v/>
      </c>
      <c r="AJ314" s="88" t="str">
        <f t="shared" si="45"/>
        <v/>
      </c>
      <c r="AK314" s="88">
        <f t="shared" si="38"/>
        <v>0</v>
      </c>
      <c r="AL314" s="88" t="str">
        <f t="shared" si="39"/>
        <v/>
      </c>
    </row>
    <row r="315" spans="1:38" ht="15" customHeight="1" x14ac:dyDescent="0.25">
      <c r="A315" s="86">
        <v>1</v>
      </c>
      <c r="B315" s="86" t="s">
        <v>1840</v>
      </c>
      <c r="C315" s="86" t="s">
        <v>1841</v>
      </c>
      <c r="D315" s="86" t="s">
        <v>1842</v>
      </c>
      <c r="E315" s="86" t="s">
        <v>1125</v>
      </c>
      <c r="F315" s="86" t="s">
        <v>1843</v>
      </c>
      <c r="G315" s="86" t="s">
        <v>1515</v>
      </c>
      <c r="H315" s="86" t="s">
        <v>1844</v>
      </c>
      <c r="I315" t="s">
        <v>1845</v>
      </c>
      <c r="J315" s="87">
        <v>44136</v>
      </c>
      <c r="K315" s="87">
        <v>44165</v>
      </c>
      <c r="L315" s="86" t="s">
        <v>1096</v>
      </c>
      <c r="M315" s="86" t="s">
        <v>1509</v>
      </c>
      <c r="N315" s="86" t="s">
        <v>355</v>
      </c>
      <c r="O315" s="86" t="s">
        <v>1846</v>
      </c>
      <c r="P315" s="86" t="s">
        <v>1099</v>
      </c>
      <c r="Q315" s="91">
        <f t="shared" si="43"/>
        <v>1</v>
      </c>
      <c r="R315" s="91">
        <v>0</v>
      </c>
      <c r="S315" s="91">
        <v>0</v>
      </c>
      <c r="T315" s="91">
        <v>0</v>
      </c>
      <c r="U315" s="91">
        <v>1</v>
      </c>
      <c r="V315" s="91">
        <v>0</v>
      </c>
      <c r="W315" s="91"/>
      <c r="X315" s="91">
        <v>0</v>
      </c>
      <c r="Y315" s="91"/>
      <c r="Z315" s="91">
        <v>0</v>
      </c>
      <c r="AA315" s="91"/>
      <c r="AB315" s="91">
        <v>0</v>
      </c>
      <c r="AC315" s="88"/>
      <c r="AD315" s="88"/>
      <c r="AE315" s="88"/>
      <c r="AF315" s="88"/>
      <c r="AG315" s="88"/>
      <c r="AH315" s="88">
        <f t="shared" si="40"/>
        <v>0</v>
      </c>
      <c r="AI315" s="88" t="str">
        <f t="shared" si="44"/>
        <v/>
      </c>
      <c r="AJ315" s="88" t="str">
        <f t="shared" si="45"/>
        <v/>
      </c>
      <c r="AK315" s="88" t="str">
        <f t="shared" si="38"/>
        <v/>
      </c>
      <c r="AL315" s="88">
        <f t="shared" si="39"/>
        <v>0</v>
      </c>
    </row>
    <row r="316" spans="1:38" ht="15" customHeight="1" x14ac:dyDescent="0.25">
      <c r="A316" s="86">
        <v>2</v>
      </c>
      <c r="B316" s="86" t="s">
        <v>1840</v>
      </c>
      <c r="C316" s="86" t="s">
        <v>1841</v>
      </c>
      <c r="D316" s="86" t="s">
        <v>1842</v>
      </c>
      <c r="E316" s="86" t="s">
        <v>1125</v>
      </c>
      <c r="F316" s="86" t="s">
        <v>1843</v>
      </c>
      <c r="G316" s="86" t="s">
        <v>1515</v>
      </c>
      <c r="H316" s="86" t="s">
        <v>1844</v>
      </c>
      <c r="I316" s="86" t="s">
        <v>1847</v>
      </c>
      <c r="J316" s="87">
        <v>43891</v>
      </c>
      <c r="K316" s="87">
        <v>44043</v>
      </c>
      <c r="L316" s="86" t="s">
        <v>1096</v>
      </c>
      <c r="M316" s="86" t="s">
        <v>1509</v>
      </c>
      <c r="N316" s="86" t="s">
        <v>475</v>
      </c>
      <c r="O316" s="86" t="s">
        <v>1846</v>
      </c>
      <c r="P316" s="86" t="s">
        <v>1099</v>
      </c>
      <c r="Q316" s="88">
        <f t="shared" si="43"/>
        <v>1</v>
      </c>
      <c r="R316" s="88">
        <v>0.05</v>
      </c>
      <c r="S316" s="88">
        <v>0.48</v>
      </c>
      <c r="T316" s="88">
        <v>0.47</v>
      </c>
      <c r="U316" s="88">
        <v>0</v>
      </c>
      <c r="V316" s="88">
        <v>0.05</v>
      </c>
      <c r="W316" s="88" t="s">
        <v>1848</v>
      </c>
      <c r="X316" s="88">
        <v>0.48</v>
      </c>
      <c r="Y316" s="88" t="s">
        <v>1849</v>
      </c>
      <c r="Z316" s="88">
        <v>0</v>
      </c>
      <c r="AA316" s="88"/>
      <c r="AB316" s="88">
        <v>0</v>
      </c>
      <c r="AC316" s="88"/>
      <c r="AD316" s="88"/>
      <c r="AE316" s="88"/>
      <c r="AF316" s="88"/>
      <c r="AG316" s="88"/>
      <c r="AH316" s="88">
        <f t="shared" si="40"/>
        <v>0.53</v>
      </c>
      <c r="AI316" s="88">
        <f t="shared" si="44"/>
        <v>1</v>
      </c>
      <c r="AJ316" s="88">
        <f t="shared" si="45"/>
        <v>1</v>
      </c>
      <c r="AK316" s="88">
        <f t="shared" si="38"/>
        <v>0</v>
      </c>
      <c r="AL316" s="88" t="str">
        <f t="shared" si="39"/>
        <v/>
      </c>
    </row>
    <row r="317" spans="1:38" ht="15" customHeight="1" x14ac:dyDescent="0.25">
      <c r="A317" s="86">
        <v>3</v>
      </c>
      <c r="B317" s="86" t="s">
        <v>1840</v>
      </c>
      <c r="C317" s="86" t="s">
        <v>1841</v>
      </c>
      <c r="D317" s="86" t="s">
        <v>1842</v>
      </c>
      <c r="E317" s="86" t="s">
        <v>1125</v>
      </c>
      <c r="F317" s="86" t="s">
        <v>1843</v>
      </c>
      <c r="G317" s="86" t="s">
        <v>1515</v>
      </c>
      <c r="H317" s="86" t="s">
        <v>1844</v>
      </c>
      <c r="I317" t="s">
        <v>1850</v>
      </c>
      <c r="J317" s="87">
        <v>44136</v>
      </c>
      <c r="K317" s="87">
        <v>44165</v>
      </c>
      <c r="L317" s="86" t="s">
        <v>1096</v>
      </c>
      <c r="M317" s="86" t="s">
        <v>1509</v>
      </c>
      <c r="N317" s="86" t="s">
        <v>355</v>
      </c>
      <c r="O317" s="86" t="s">
        <v>1846</v>
      </c>
      <c r="P317" s="86" t="s">
        <v>1099</v>
      </c>
      <c r="Q317" s="91">
        <f t="shared" si="43"/>
        <v>1</v>
      </c>
      <c r="R317" s="91">
        <v>0</v>
      </c>
      <c r="S317" s="91">
        <v>0</v>
      </c>
      <c r="T317" s="91">
        <v>0</v>
      </c>
      <c r="U317" s="91">
        <v>1</v>
      </c>
      <c r="V317" s="91">
        <v>0</v>
      </c>
      <c r="W317" s="91"/>
      <c r="X317" s="91">
        <v>0</v>
      </c>
      <c r="Y317" s="91"/>
      <c r="Z317" s="91">
        <v>0</v>
      </c>
      <c r="AA317" s="91"/>
      <c r="AB317" s="91">
        <v>0</v>
      </c>
      <c r="AC317" s="88"/>
      <c r="AD317" s="88"/>
      <c r="AE317" s="88"/>
      <c r="AF317" s="88"/>
      <c r="AG317" s="88"/>
      <c r="AH317" s="88">
        <f t="shared" si="40"/>
        <v>0</v>
      </c>
      <c r="AI317" s="88" t="str">
        <f t="shared" si="44"/>
        <v/>
      </c>
      <c r="AJ317" s="88" t="str">
        <f t="shared" si="45"/>
        <v/>
      </c>
      <c r="AK317" s="88" t="str">
        <f t="shared" si="38"/>
        <v/>
      </c>
      <c r="AL317" s="88">
        <f t="shared" si="39"/>
        <v>0</v>
      </c>
    </row>
    <row r="318" spans="1:38" ht="15" customHeight="1" x14ac:dyDescent="0.25">
      <c r="A318" s="86">
        <v>4</v>
      </c>
      <c r="B318" s="86" t="s">
        <v>1840</v>
      </c>
      <c r="C318" s="86" t="s">
        <v>1841</v>
      </c>
      <c r="D318" s="86" t="s">
        <v>1842</v>
      </c>
      <c r="E318" s="86" t="s">
        <v>1125</v>
      </c>
      <c r="F318" s="86" t="s">
        <v>1843</v>
      </c>
      <c r="G318" s="86" t="s">
        <v>1515</v>
      </c>
      <c r="H318" s="86" t="s">
        <v>1844</v>
      </c>
      <c r="I318" t="s">
        <v>1851</v>
      </c>
      <c r="J318" s="87">
        <v>44136</v>
      </c>
      <c r="K318" s="87">
        <v>44165</v>
      </c>
      <c r="L318" s="86" t="s">
        <v>1096</v>
      </c>
      <c r="M318" s="86" t="s">
        <v>1509</v>
      </c>
      <c r="N318" s="86" t="s">
        <v>355</v>
      </c>
      <c r="O318" s="86" t="s">
        <v>1846</v>
      </c>
      <c r="P318" s="86" t="s">
        <v>1099</v>
      </c>
      <c r="Q318" s="91">
        <f t="shared" si="43"/>
        <v>1</v>
      </c>
      <c r="R318" s="91">
        <v>0</v>
      </c>
      <c r="S318" s="91">
        <v>0</v>
      </c>
      <c r="T318" s="91">
        <v>0</v>
      </c>
      <c r="U318" s="91">
        <v>1</v>
      </c>
      <c r="V318" s="91">
        <v>0</v>
      </c>
      <c r="W318" s="91"/>
      <c r="X318" s="91">
        <v>0</v>
      </c>
      <c r="Y318" s="91"/>
      <c r="Z318" s="91">
        <v>0</v>
      </c>
      <c r="AA318" s="91"/>
      <c r="AB318" s="91">
        <v>0</v>
      </c>
      <c r="AC318" s="88"/>
      <c r="AD318" s="88"/>
      <c r="AE318" s="88"/>
      <c r="AF318" s="88"/>
      <c r="AG318" s="88"/>
      <c r="AH318" s="88">
        <f t="shared" si="40"/>
        <v>0</v>
      </c>
      <c r="AI318" s="88" t="str">
        <f t="shared" si="44"/>
        <v/>
      </c>
      <c r="AJ318" s="88" t="str">
        <f t="shared" si="45"/>
        <v/>
      </c>
      <c r="AK318" s="88" t="str">
        <f t="shared" si="38"/>
        <v/>
      </c>
      <c r="AL318" s="88">
        <f t="shared" si="39"/>
        <v>0</v>
      </c>
    </row>
    <row r="319" spans="1:38" ht="15" customHeight="1" x14ac:dyDescent="0.25">
      <c r="A319" s="86">
        <v>5</v>
      </c>
      <c r="B319" s="86" t="s">
        <v>1840</v>
      </c>
      <c r="C319" s="86" t="s">
        <v>1841</v>
      </c>
      <c r="D319" s="86" t="s">
        <v>1842</v>
      </c>
      <c r="E319" s="86" t="s">
        <v>1125</v>
      </c>
      <c r="F319" s="86" t="s">
        <v>1843</v>
      </c>
      <c r="G319" s="86" t="s">
        <v>1515</v>
      </c>
      <c r="H319" s="86" t="s">
        <v>1844</v>
      </c>
      <c r="I319" t="s">
        <v>1852</v>
      </c>
      <c r="J319" s="87">
        <v>44105</v>
      </c>
      <c r="K319" s="87">
        <v>44134</v>
      </c>
      <c r="L319" s="86" t="s">
        <v>1096</v>
      </c>
      <c r="M319" s="86" t="s">
        <v>1509</v>
      </c>
      <c r="N319" s="86" t="s">
        <v>355</v>
      </c>
      <c r="O319" s="86" t="s">
        <v>1846</v>
      </c>
      <c r="P319" s="86" t="s">
        <v>1099</v>
      </c>
      <c r="Q319" s="91">
        <f t="shared" si="43"/>
        <v>1</v>
      </c>
      <c r="R319" s="91">
        <v>0</v>
      </c>
      <c r="S319" s="91">
        <v>0</v>
      </c>
      <c r="T319" s="91">
        <v>0</v>
      </c>
      <c r="U319" s="91">
        <v>1</v>
      </c>
      <c r="V319" s="91">
        <v>0</v>
      </c>
      <c r="W319" s="91"/>
      <c r="X319" s="91">
        <v>0</v>
      </c>
      <c r="Y319" s="91"/>
      <c r="Z319" s="91">
        <v>0</v>
      </c>
      <c r="AA319" s="91"/>
      <c r="AB319" s="91">
        <v>0</v>
      </c>
      <c r="AC319" s="88"/>
      <c r="AD319" s="88"/>
      <c r="AE319" s="88"/>
      <c r="AF319" s="88"/>
      <c r="AG319" s="88"/>
      <c r="AH319" s="88">
        <f t="shared" si="40"/>
        <v>0</v>
      </c>
      <c r="AI319" s="88" t="str">
        <f t="shared" si="44"/>
        <v/>
      </c>
      <c r="AJ319" s="88" t="str">
        <f t="shared" si="45"/>
        <v/>
      </c>
      <c r="AK319" s="88" t="str">
        <f t="shared" si="38"/>
        <v/>
      </c>
      <c r="AL319" s="88">
        <f t="shared" si="39"/>
        <v>0</v>
      </c>
    </row>
    <row r="320" spans="1:38" ht="15" customHeight="1" x14ac:dyDescent="0.25">
      <c r="A320" s="86">
        <v>6</v>
      </c>
      <c r="B320" s="86" t="s">
        <v>1840</v>
      </c>
      <c r="C320" s="86" t="s">
        <v>1853</v>
      </c>
      <c r="D320" s="86" t="s">
        <v>1842</v>
      </c>
      <c r="E320" s="86" t="s">
        <v>1125</v>
      </c>
      <c r="F320" s="86" t="s">
        <v>1843</v>
      </c>
      <c r="G320" s="86" t="s">
        <v>1515</v>
      </c>
      <c r="H320" s="86" t="s">
        <v>1844</v>
      </c>
      <c r="I320" t="s">
        <v>1854</v>
      </c>
      <c r="J320" s="87">
        <v>44013</v>
      </c>
      <c r="K320" s="87">
        <v>44196</v>
      </c>
      <c r="L320" s="86" t="s">
        <v>1096</v>
      </c>
      <c r="M320" s="86" t="s">
        <v>1509</v>
      </c>
      <c r="N320" s="86" t="s">
        <v>475</v>
      </c>
      <c r="O320" s="86" t="s">
        <v>1855</v>
      </c>
      <c r="P320" s="86" t="s">
        <v>1099</v>
      </c>
      <c r="Q320" s="88">
        <f t="shared" ref="Q320:Q322" si="46">SUM(R320:U320)</f>
        <v>1</v>
      </c>
      <c r="R320" s="88">
        <v>0</v>
      </c>
      <c r="S320" s="88">
        <v>0</v>
      </c>
      <c r="T320" s="88">
        <v>0.51</v>
      </c>
      <c r="U320" s="88">
        <v>0.49</v>
      </c>
      <c r="V320" s="88">
        <v>0</v>
      </c>
      <c r="W320" s="88"/>
      <c r="X320" s="88">
        <v>0</v>
      </c>
      <c r="Y320" s="88"/>
      <c r="Z320" s="88">
        <v>0</v>
      </c>
      <c r="AA320" s="88"/>
      <c r="AB320" s="88">
        <v>0</v>
      </c>
      <c r="AC320" s="88"/>
      <c r="AD320" s="88"/>
      <c r="AE320" s="88"/>
      <c r="AF320" s="88"/>
      <c r="AG320" s="88"/>
      <c r="AH320" s="88">
        <f t="shared" si="40"/>
        <v>0</v>
      </c>
      <c r="AI320" s="88" t="str">
        <f t="shared" si="44"/>
        <v/>
      </c>
      <c r="AJ320" s="88" t="str">
        <f t="shared" si="45"/>
        <v/>
      </c>
      <c r="AK320" s="88">
        <f t="shared" si="38"/>
        <v>0</v>
      </c>
      <c r="AL320" s="88">
        <f t="shared" si="39"/>
        <v>0</v>
      </c>
    </row>
    <row r="321" spans="1:38" ht="15" customHeight="1" x14ac:dyDescent="0.25">
      <c r="A321" s="86">
        <v>7</v>
      </c>
      <c r="B321" s="86" t="s">
        <v>1840</v>
      </c>
      <c r="C321" s="86" t="s">
        <v>1853</v>
      </c>
      <c r="D321" s="86" t="s">
        <v>1842</v>
      </c>
      <c r="E321" s="86" t="s">
        <v>1125</v>
      </c>
      <c r="F321" s="86" t="s">
        <v>1843</v>
      </c>
      <c r="G321" s="86" t="s">
        <v>1515</v>
      </c>
      <c r="H321" s="86" t="s">
        <v>1844</v>
      </c>
      <c r="I321" t="s">
        <v>5701</v>
      </c>
      <c r="J321" s="87">
        <v>44013</v>
      </c>
      <c r="K321" s="87">
        <v>44196</v>
      </c>
      <c r="L321" s="86" t="s">
        <v>1096</v>
      </c>
      <c r="M321" s="86" t="s">
        <v>1509</v>
      </c>
      <c r="N321" s="86" t="s">
        <v>475</v>
      </c>
      <c r="O321" s="86" t="s">
        <v>1855</v>
      </c>
      <c r="P321" s="86" t="s">
        <v>1099</v>
      </c>
      <c r="Q321" s="88">
        <f t="shared" si="46"/>
        <v>1</v>
      </c>
      <c r="R321" s="88">
        <v>0</v>
      </c>
      <c r="S321" s="88">
        <v>0</v>
      </c>
      <c r="T321" s="88">
        <v>0.51</v>
      </c>
      <c r="U321" s="88">
        <v>0.49</v>
      </c>
      <c r="V321" s="88">
        <v>0</v>
      </c>
      <c r="W321" s="73"/>
      <c r="X321" s="88">
        <v>0</v>
      </c>
      <c r="Y321" s="88"/>
      <c r="Z321" s="88">
        <v>0</v>
      </c>
      <c r="AA321" s="88"/>
      <c r="AB321" s="88">
        <v>0</v>
      </c>
      <c r="AC321" s="88"/>
      <c r="AD321" s="88"/>
      <c r="AE321" s="88"/>
      <c r="AF321" s="88"/>
      <c r="AG321" s="88"/>
      <c r="AH321" s="88">
        <f t="shared" si="40"/>
        <v>0</v>
      </c>
      <c r="AI321" s="88" t="str">
        <f t="shared" si="44"/>
        <v/>
      </c>
      <c r="AJ321" s="88" t="str">
        <f t="shared" si="45"/>
        <v/>
      </c>
      <c r="AK321" s="88">
        <f t="shared" si="38"/>
        <v>0</v>
      </c>
      <c r="AL321" s="88">
        <f t="shared" si="39"/>
        <v>0</v>
      </c>
    </row>
    <row r="322" spans="1:38" ht="15" customHeight="1" x14ac:dyDescent="0.25">
      <c r="A322" s="86">
        <v>8</v>
      </c>
      <c r="B322" s="86" t="s">
        <v>1840</v>
      </c>
      <c r="C322" s="86" t="s">
        <v>1853</v>
      </c>
      <c r="D322" s="86" t="s">
        <v>1842</v>
      </c>
      <c r="E322" s="86" t="s">
        <v>1125</v>
      </c>
      <c r="F322" s="86" t="s">
        <v>1843</v>
      </c>
      <c r="G322" s="86" t="s">
        <v>1515</v>
      </c>
      <c r="H322" s="86" t="s">
        <v>1844</v>
      </c>
      <c r="I322" t="s">
        <v>5702</v>
      </c>
      <c r="J322" s="87">
        <v>44044</v>
      </c>
      <c r="K322" s="87">
        <v>44196</v>
      </c>
      <c r="L322" s="86" t="s">
        <v>1096</v>
      </c>
      <c r="M322" s="86" t="s">
        <v>1509</v>
      </c>
      <c r="N322" s="86" t="s">
        <v>475</v>
      </c>
      <c r="O322" s="86" t="s">
        <v>1855</v>
      </c>
      <c r="P322" s="86" t="s">
        <v>1099</v>
      </c>
      <c r="Q322" s="88">
        <f t="shared" si="46"/>
        <v>1</v>
      </c>
      <c r="R322" s="88">
        <v>0</v>
      </c>
      <c r="S322" s="88">
        <v>0</v>
      </c>
      <c r="T322" s="88">
        <v>0.4</v>
      </c>
      <c r="U322" s="88">
        <v>0.6</v>
      </c>
      <c r="V322" s="88">
        <v>0</v>
      </c>
      <c r="W322" s="88"/>
      <c r="X322" s="88">
        <v>0</v>
      </c>
      <c r="Y322" s="88"/>
      <c r="Z322" s="88">
        <v>0</v>
      </c>
      <c r="AA322" s="88"/>
      <c r="AB322" s="88">
        <v>0</v>
      </c>
      <c r="AC322" s="88"/>
      <c r="AD322" s="88"/>
      <c r="AE322" s="88"/>
      <c r="AF322" s="88"/>
      <c r="AG322" s="88"/>
      <c r="AH322" s="88">
        <f t="shared" si="40"/>
        <v>0</v>
      </c>
      <c r="AI322" s="88" t="str">
        <f t="shared" si="44"/>
        <v/>
      </c>
      <c r="AJ322" s="88" t="str">
        <f t="shared" si="45"/>
        <v/>
      </c>
      <c r="AK322" s="88">
        <f t="shared" ref="AK322:AK385" si="47">IFERROR(IF(T322=0,"",IF((Z322/T322)&gt;1,1,(Z322/T322))),"")</f>
        <v>0</v>
      </c>
      <c r="AL322" s="88">
        <f t="shared" ref="AL322:AL385" si="48">IFERROR(IF(U322=0,"",IF((AB322/U322)&gt;1,1,(AB322/U322))),"")</f>
        <v>0</v>
      </c>
    </row>
    <row r="323" spans="1:38" ht="15" customHeight="1" x14ac:dyDescent="0.25">
      <c r="A323" s="86">
        <v>9</v>
      </c>
      <c r="B323" s="86" t="s">
        <v>1840</v>
      </c>
      <c r="C323" s="86" t="s">
        <v>1856</v>
      </c>
      <c r="D323" s="86" t="s">
        <v>1842</v>
      </c>
      <c r="E323" s="86" t="s">
        <v>1125</v>
      </c>
      <c r="F323" s="86" t="s">
        <v>1843</v>
      </c>
      <c r="G323" s="86" t="s">
        <v>1515</v>
      </c>
      <c r="H323" s="86" t="s">
        <v>1844</v>
      </c>
      <c r="I323" s="86" t="s">
        <v>5703</v>
      </c>
      <c r="J323" s="87">
        <v>44013</v>
      </c>
      <c r="K323" s="87">
        <v>44196</v>
      </c>
      <c r="L323" s="86" t="s">
        <v>1096</v>
      </c>
      <c r="M323" s="86" t="s">
        <v>1509</v>
      </c>
      <c r="N323" s="86" t="s">
        <v>475</v>
      </c>
      <c r="O323" s="86" t="s">
        <v>1857</v>
      </c>
      <c r="P323" s="86" t="s">
        <v>1099</v>
      </c>
      <c r="Q323" s="88">
        <f t="shared" ref="Q323:Q349" si="49">SUM(R323:U323)</f>
        <v>1</v>
      </c>
      <c r="R323" s="88">
        <v>0</v>
      </c>
      <c r="S323" s="88">
        <v>0</v>
      </c>
      <c r="T323" s="88">
        <v>0.498</v>
      </c>
      <c r="U323" s="88">
        <v>0.502</v>
      </c>
      <c r="V323" s="88">
        <v>0</v>
      </c>
      <c r="W323" s="88"/>
      <c r="X323" s="88">
        <v>0</v>
      </c>
      <c r="Y323" s="88"/>
      <c r="Z323" s="88">
        <v>0</v>
      </c>
      <c r="AA323" s="88"/>
      <c r="AB323" s="88">
        <v>0</v>
      </c>
      <c r="AC323" s="88"/>
      <c r="AD323" s="88"/>
      <c r="AE323" s="88"/>
      <c r="AF323" s="88"/>
      <c r="AG323" s="88"/>
      <c r="AH323" s="88">
        <f t="shared" ref="AH323:AH386" si="50">IFERROR(IF((V323+X323+Z323+AB323)/Q323&gt;1,1,(V323+X323+Z323+AB323)/Q323),0)</f>
        <v>0</v>
      </c>
      <c r="AI323" s="88" t="str">
        <f t="shared" si="44"/>
        <v/>
      </c>
      <c r="AJ323" s="88" t="str">
        <f t="shared" si="45"/>
        <v/>
      </c>
      <c r="AK323" s="88">
        <f t="shared" si="47"/>
        <v>0</v>
      </c>
      <c r="AL323" s="88">
        <f t="shared" si="48"/>
        <v>0</v>
      </c>
    </row>
    <row r="324" spans="1:38" ht="15" customHeight="1" x14ac:dyDescent="0.25">
      <c r="A324" s="86">
        <v>10</v>
      </c>
      <c r="B324" s="86" t="s">
        <v>1840</v>
      </c>
      <c r="C324" s="86" t="s">
        <v>1856</v>
      </c>
      <c r="D324" s="86" t="s">
        <v>1842</v>
      </c>
      <c r="E324" s="86" t="s">
        <v>1125</v>
      </c>
      <c r="F324" s="86" t="s">
        <v>1843</v>
      </c>
      <c r="G324" s="86" t="s">
        <v>1515</v>
      </c>
      <c r="H324" s="86" t="s">
        <v>1844</v>
      </c>
      <c r="I324" t="s">
        <v>5704</v>
      </c>
      <c r="J324" s="87">
        <v>44044</v>
      </c>
      <c r="K324" s="87">
        <v>44196</v>
      </c>
      <c r="L324" t="s">
        <v>1096</v>
      </c>
      <c r="M324" s="86" t="s">
        <v>1509</v>
      </c>
      <c r="N324" s="86" t="s">
        <v>475</v>
      </c>
      <c r="O324" s="86" t="s">
        <v>1857</v>
      </c>
      <c r="P324" s="86" t="s">
        <v>1099</v>
      </c>
      <c r="Q324" s="88">
        <f t="shared" si="49"/>
        <v>1</v>
      </c>
      <c r="R324" s="88">
        <v>0</v>
      </c>
      <c r="S324" s="88">
        <v>0</v>
      </c>
      <c r="T324" s="88">
        <v>0.4</v>
      </c>
      <c r="U324" s="88">
        <v>0.6</v>
      </c>
      <c r="V324" s="88">
        <v>0</v>
      </c>
      <c r="W324" s="88"/>
      <c r="X324" s="88">
        <v>0</v>
      </c>
      <c r="Y324" s="88"/>
      <c r="Z324" s="88">
        <v>0</v>
      </c>
      <c r="AA324" s="88"/>
      <c r="AB324" s="88">
        <v>0</v>
      </c>
      <c r="AC324" s="88"/>
      <c r="AD324" s="88"/>
      <c r="AE324" s="88"/>
      <c r="AF324" s="88"/>
      <c r="AG324" s="88"/>
      <c r="AH324" s="88">
        <f t="shared" si="50"/>
        <v>0</v>
      </c>
      <c r="AI324" s="88" t="str">
        <f t="shared" si="44"/>
        <v/>
      </c>
      <c r="AJ324" s="88" t="str">
        <f t="shared" si="45"/>
        <v/>
      </c>
      <c r="AK324" s="88">
        <f t="shared" si="47"/>
        <v>0</v>
      </c>
      <c r="AL324" s="88">
        <f t="shared" si="48"/>
        <v>0</v>
      </c>
    </row>
    <row r="325" spans="1:38" ht="15" customHeight="1" x14ac:dyDescent="0.25">
      <c r="A325" s="86">
        <v>11</v>
      </c>
      <c r="B325" s="86" t="s">
        <v>1840</v>
      </c>
      <c r="C325" s="86" t="s">
        <v>1112</v>
      </c>
      <c r="D325" s="86" t="s">
        <v>1090</v>
      </c>
      <c r="E325" t="s">
        <v>1114</v>
      </c>
      <c r="F325" s="86" t="s">
        <v>1115</v>
      </c>
      <c r="G325" s="86" t="s">
        <v>1116</v>
      </c>
      <c r="H325" s="86" t="s">
        <v>1117</v>
      </c>
      <c r="I325" s="86" t="s">
        <v>1118</v>
      </c>
      <c r="J325" s="87">
        <v>43983</v>
      </c>
      <c r="K325" s="87">
        <v>44104</v>
      </c>
      <c r="L325" s="86" t="s">
        <v>1096</v>
      </c>
      <c r="M325" s="86" t="s">
        <v>1509</v>
      </c>
      <c r="N325" s="86" t="s">
        <v>475</v>
      </c>
      <c r="O325" s="86" t="s">
        <v>1119</v>
      </c>
      <c r="P325" s="86" t="s">
        <v>261</v>
      </c>
      <c r="Q325" s="88">
        <f t="shared" si="49"/>
        <v>1</v>
      </c>
      <c r="R325" s="88">
        <v>0</v>
      </c>
      <c r="S325" s="88">
        <v>0.2</v>
      </c>
      <c r="T325" s="88">
        <v>0.8</v>
      </c>
      <c r="U325" s="88">
        <v>0</v>
      </c>
      <c r="V325" s="88">
        <v>0</v>
      </c>
      <c r="W325" s="88"/>
      <c r="X325" s="88">
        <v>0</v>
      </c>
      <c r="Y325" s="88"/>
      <c r="Z325" s="88">
        <v>0</v>
      </c>
      <c r="AA325" s="88"/>
      <c r="AB325" s="88">
        <v>0</v>
      </c>
      <c r="AC325" s="88"/>
      <c r="AD325" s="88"/>
      <c r="AE325" s="88"/>
      <c r="AF325" s="88"/>
      <c r="AG325" s="88"/>
      <c r="AH325" s="88">
        <f t="shared" si="50"/>
        <v>0</v>
      </c>
      <c r="AI325" s="88" t="str">
        <f t="shared" si="44"/>
        <v/>
      </c>
      <c r="AJ325" s="88">
        <f t="shared" si="45"/>
        <v>0</v>
      </c>
      <c r="AK325" s="88">
        <f t="shared" si="47"/>
        <v>0</v>
      </c>
      <c r="AL325" s="88" t="str">
        <f t="shared" si="48"/>
        <v/>
      </c>
    </row>
    <row r="326" spans="1:38" ht="15" customHeight="1" x14ac:dyDescent="0.25">
      <c r="A326" s="86">
        <v>12</v>
      </c>
      <c r="B326" s="86" t="s">
        <v>1840</v>
      </c>
      <c r="C326" s="86" t="s">
        <v>1112</v>
      </c>
      <c r="D326" s="86" t="s">
        <v>1152</v>
      </c>
      <c r="E326" t="s">
        <v>1114</v>
      </c>
      <c r="F326" s="86" t="s">
        <v>1115</v>
      </c>
      <c r="G326" s="86" t="s">
        <v>1116</v>
      </c>
      <c r="H326" s="86" t="s">
        <v>1117</v>
      </c>
      <c r="I326" s="86" t="s">
        <v>1120</v>
      </c>
      <c r="J326" s="87">
        <v>43922</v>
      </c>
      <c r="K326" s="87">
        <v>44196</v>
      </c>
      <c r="L326" s="86" t="s">
        <v>1096</v>
      </c>
      <c r="M326" s="86" t="s">
        <v>1509</v>
      </c>
      <c r="N326" s="86" t="s">
        <v>475</v>
      </c>
      <c r="O326" s="86" t="s">
        <v>1119</v>
      </c>
      <c r="P326" s="86" t="s">
        <v>261</v>
      </c>
      <c r="Q326" s="88">
        <f t="shared" si="49"/>
        <v>1</v>
      </c>
      <c r="R326" s="88">
        <v>0</v>
      </c>
      <c r="S326" s="88">
        <v>0.3</v>
      </c>
      <c r="T326" s="88">
        <v>0.3</v>
      </c>
      <c r="U326" s="88">
        <v>0.4</v>
      </c>
      <c r="V326" s="88">
        <v>0</v>
      </c>
      <c r="W326" s="88"/>
      <c r="X326" s="88">
        <v>0.3</v>
      </c>
      <c r="Y326" s="88" t="s">
        <v>1858</v>
      </c>
      <c r="Z326" s="88">
        <v>0</v>
      </c>
      <c r="AA326" s="88"/>
      <c r="AB326" s="88">
        <v>0</v>
      </c>
      <c r="AC326" s="88"/>
      <c r="AD326" s="88"/>
      <c r="AE326" s="88"/>
      <c r="AF326" s="88"/>
      <c r="AG326" s="88"/>
      <c r="AH326" s="88">
        <f t="shared" si="50"/>
        <v>0.3</v>
      </c>
      <c r="AI326" s="88" t="str">
        <f t="shared" si="44"/>
        <v/>
      </c>
      <c r="AJ326" s="88">
        <f t="shared" si="45"/>
        <v>1</v>
      </c>
      <c r="AK326" s="88">
        <f t="shared" si="47"/>
        <v>0</v>
      </c>
      <c r="AL326" s="88">
        <f t="shared" si="48"/>
        <v>0</v>
      </c>
    </row>
    <row r="327" spans="1:38" ht="15" customHeight="1" x14ac:dyDescent="0.25">
      <c r="A327" s="86">
        <v>13</v>
      </c>
      <c r="B327" s="86" t="s">
        <v>1840</v>
      </c>
      <c r="C327" s="86" t="s">
        <v>1112</v>
      </c>
      <c r="D327" s="86" t="s">
        <v>1090</v>
      </c>
      <c r="E327" t="s">
        <v>1114</v>
      </c>
      <c r="F327" s="86" t="s">
        <v>1115</v>
      </c>
      <c r="G327" s="86" t="s">
        <v>1116</v>
      </c>
      <c r="H327" s="86" t="s">
        <v>1117</v>
      </c>
      <c r="I327" s="86" t="s">
        <v>1122</v>
      </c>
      <c r="J327" s="87">
        <v>44013</v>
      </c>
      <c r="K327" s="87">
        <v>44043</v>
      </c>
      <c r="L327" s="86" t="s">
        <v>1096</v>
      </c>
      <c r="M327" s="86" t="s">
        <v>1509</v>
      </c>
      <c r="N327" s="86" t="s">
        <v>475</v>
      </c>
      <c r="O327" s="86" t="s">
        <v>1119</v>
      </c>
      <c r="P327" s="86" t="s">
        <v>261</v>
      </c>
      <c r="Q327" s="88">
        <f t="shared" si="49"/>
        <v>1</v>
      </c>
      <c r="R327" s="88">
        <v>0</v>
      </c>
      <c r="S327" s="88">
        <v>0</v>
      </c>
      <c r="T327" s="88">
        <v>1</v>
      </c>
      <c r="U327" s="88">
        <v>0</v>
      </c>
      <c r="V327" s="88">
        <v>0</v>
      </c>
      <c r="W327" s="88"/>
      <c r="X327" s="88">
        <v>0</v>
      </c>
      <c r="Y327" s="88"/>
      <c r="Z327" s="88">
        <v>0</v>
      </c>
      <c r="AA327" s="88"/>
      <c r="AB327" s="88">
        <v>0</v>
      </c>
      <c r="AC327" s="88"/>
      <c r="AD327" s="88"/>
      <c r="AE327" s="88"/>
      <c r="AF327" s="88"/>
      <c r="AG327" s="88"/>
      <c r="AH327" s="88">
        <f t="shared" si="50"/>
        <v>0</v>
      </c>
      <c r="AI327" s="88" t="str">
        <f t="shared" si="44"/>
        <v/>
      </c>
      <c r="AJ327" s="88" t="str">
        <f t="shared" si="45"/>
        <v/>
      </c>
      <c r="AK327" s="88">
        <f t="shared" si="47"/>
        <v>0</v>
      </c>
      <c r="AL327" s="88" t="str">
        <f t="shared" si="48"/>
        <v/>
      </c>
    </row>
    <row r="328" spans="1:38" ht="15" customHeight="1" x14ac:dyDescent="0.25">
      <c r="A328" s="86">
        <v>14</v>
      </c>
      <c r="B328" s="86" t="s">
        <v>1840</v>
      </c>
      <c r="C328" s="86" t="s">
        <v>1112</v>
      </c>
      <c r="D328" s="86" t="s">
        <v>1090</v>
      </c>
      <c r="E328" t="s">
        <v>1114</v>
      </c>
      <c r="F328" s="86" t="s">
        <v>1115</v>
      </c>
      <c r="G328" s="86" t="s">
        <v>1116</v>
      </c>
      <c r="H328" s="86" t="s">
        <v>1117</v>
      </c>
      <c r="I328" s="86" t="s">
        <v>1512</v>
      </c>
      <c r="J328" s="87">
        <v>44044</v>
      </c>
      <c r="K328" s="87">
        <v>44196</v>
      </c>
      <c r="L328" s="86" t="s">
        <v>1096</v>
      </c>
      <c r="M328" s="86" t="s">
        <v>1509</v>
      </c>
      <c r="N328" s="86" t="s">
        <v>475</v>
      </c>
      <c r="O328" s="86" t="s">
        <v>1119</v>
      </c>
      <c r="P328" s="86" t="s">
        <v>261</v>
      </c>
      <c r="Q328" s="88">
        <f t="shared" si="49"/>
        <v>1</v>
      </c>
      <c r="R328" s="88">
        <v>0</v>
      </c>
      <c r="S328" s="88">
        <v>0</v>
      </c>
      <c r="T328" s="88">
        <v>0.4</v>
      </c>
      <c r="U328" s="88">
        <v>0.6</v>
      </c>
      <c r="V328" s="88">
        <v>0</v>
      </c>
      <c r="W328" s="88"/>
      <c r="X328" s="88">
        <v>0</v>
      </c>
      <c r="Y328" s="88"/>
      <c r="Z328" s="88">
        <v>0</v>
      </c>
      <c r="AA328" s="88"/>
      <c r="AB328" s="88">
        <v>0</v>
      </c>
      <c r="AC328" s="88"/>
      <c r="AD328" s="88"/>
      <c r="AE328" s="88"/>
      <c r="AF328" s="88"/>
      <c r="AG328" s="88"/>
      <c r="AH328" s="88">
        <f t="shared" si="50"/>
        <v>0</v>
      </c>
      <c r="AI328" s="88" t="str">
        <f t="shared" si="44"/>
        <v/>
      </c>
      <c r="AJ328" s="88" t="str">
        <f t="shared" si="45"/>
        <v/>
      </c>
      <c r="AK328" s="88">
        <f t="shared" si="47"/>
        <v>0</v>
      </c>
      <c r="AL328" s="88">
        <f t="shared" si="48"/>
        <v>0</v>
      </c>
    </row>
    <row r="329" spans="1:38" ht="15" customHeight="1" x14ac:dyDescent="0.25">
      <c r="A329" s="86">
        <v>15</v>
      </c>
      <c r="B329" s="86" t="s">
        <v>1840</v>
      </c>
      <c r="C329" s="86" t="s">
        <v>1112</v>
      </c>
      <c r="D329" s="86" t="s">
        <v>1090</v>
      </c>
      <c r="E329" t="s">
        <v>1114</v>
      </c>
      <c r="F329" s="86" t="s">
        <v>1115</v>
      </c>
      <c r="G329" s="86" t="s">
        <v>1116</v>
      </c>
      <c r="H329" s="86" t="s">
        <v>1117</v>
      </c>
      <c r="I329" t="s">
        <v>1859</v>
      </c>
      <c r="J329" s="87">
        <v>44013</v>
      </c>
      <c r="K329" s="87">
        <v>44043</v>
      </c>
      <c r="L329" s="86" t="s">
        <v>1096</v>
      </c>
      <c r="M329" s="86" t="s">
        <v>1509</v>
      </c>
      <c r="N329" s="86" t="s">
        <v>475</v>
      </c>
      <c r="O329" s="86" t="s">
        <v>1119</v>
      </c>
      <c r="P329" s="86" t="s">
        <v>261</v>
      </c>
      <c r="Q329" s="88">
        <f t="shared" si="49"/>
        <v>1</v>
      </c>
      <c r="R329" s="88">
        <v>0</v>
      </c>
      <c r="S329" s="88">
        <v>0</v>
      </c>
      <c r="T329" s="88">
        <v>1</v>
      </c>
      <c r="U329" s="88">
        <v>0</v>
      </c>
      <c r="V329" s="88">
        <v>0</v>
      </c>
      <c r="W329" s="88"/>
      <c r="X329" s="88">
        <v>0</v>
      </c>
      <c r="Y329" s="88"/>
      <c r="Z329" s="88">
        <v>0</v>
      </c>
      <c r="AA329" s="88"/>
      <c r="AB329" s="88">
        <v>0</v>
      </c>
      <c r="AC329" s="88"/>
      <c r="AD329" s="88"/>
      <c r="AE329" s="88"/>
      <c r="AF329" s="88"/>
      <c r="AG329" s="88"/>
      <c r="AH329" s="88">
        <f t="shared" si="50"/>
        <v>0</v>
      </c>
      <c r="AI329" s="88" t="str">
        <f t="shared" si="44"/>
        <v/>
      </c>
      <c r="AJ329" s="88" t="str">
        <f t="shared" si="45"/>
        <v/>
      </c>
      <c r="AK329" s="88">
        <f t="shared" si="47"/>
        <v>0</v>
      </c>
      <c r="AL329" s="88" t="str">
        <f t="shared" si="48"/>
        <v/>
      </c>
    </row>
    <row r="330" spans="1:38" ht="15" customHeight="1" x14ac:dyDescent="0.25">
      <c r="A330" s="86">
        <v>1</v>
      </c>
      <c r="B330" s="86" t="s">
        <v>1576</v>
      </c>
      <c r="C330" s="86" t="s">
        <v>1577</v>
      </c>
      <c r="D330" s="86" t="s">
        <v>1152</v>
      </c>
      <c r="E330" s="86" t="s">
        <v>1091</v>
      </c>
      <c r="F330" s="86" t="s">
        <v>1578</v>
      </c>
      <c r="G330" s="86" t="s">
        <v>1279</v>
      </c>
      <c r="H330" s="86" t="s">
        <v>1579</v>
      </c>
      <c r="I330" t="s">
        <v>1580</v>
      </c>
      <c r="J330" s="87">
        <v>43831</v>
      </c>
      <c r="K330" s="87">
        <v>44074</v>
      </c>
      <c r="L330" s="86" t="s">
        <v>1096</v>
      </c>
      <c r="M330" s="86" t="s">
        <v>1581</v>
      </c>
      <c r="N330" s="86" t="s">
        <v>475</v>
      </c>
      <c r="O330" s="86" t="s">
        <v>1582</v>
      </c>
      <c r="P330" s="86" t="s">
        <v>1282</v>
      </c>
      <c r="Q330" s="88">
        <f t="shared" si="49"/>
        <v>1</v>
      </c>
      <c r="R330" s="88">
        <v>0.36</v>
      </c>
      <c r="S330" s="88">
        <v>0.36</v>
      </c>
      <c r="T330" s="88">
        <v>0.28000000000000003</v>
      </c>
      <c r="U330" s="88">
        <v>0</v>
      </c>
      <c r="V330" s="88">
        <v>0.36</v>
      </c>
      <c r="W330" s="88" t="s">
        <v>1583</v>
      </c>
      <c r="X330" s="88">
        <v>0.36</v>
      </c>
      <c r="Y330" s="88" t="s">
        <v>1584</v>
      </c>
      <c r="Z330" s="88">
        <v>0</v>
      </c>
      <c r="AA330" s="88"/>
      <c r="AB330" s="88">
        <v>0</v>
      </c>
      <c r="AC330" s="88"/>
      <c r="AD330" s="88"/>
      <c r="AE330" s="88"/>
      <c r="AF330" s="88"/>
      <c r="AG330" s="88"/>
      <c r="AH330" s="88">
        <f t="shared" si="50"/>
        <v>0.72</v>
      </c>
      <c r="AI330" s="88">
        <f t="shared" si="44"/>
        <v>1</v>
      </c>
      <c r="AJ330" s="88">
        <f t="shared" si="45"/>
        <v>1</v>
      </c>
      <c r="AK330" s="88">
        <f t="shared" si="47"/>
        <v>0</v>
      </c>
      <c r="AL330" s="88" t="str">
        <f t="shared" si="48"/>
        <v/>
      </c>
    </row>
    <row r="331" spans="1:38" ht="15" customHeight="1" x14ac:dyDescent="0.25">
      <c r="A331" s="86">
        <v>2</v>
      </c>
      <c r="B331" s="86" t="s">
        <v>1576</v>
      </c>
      <c r="C331" s="86" t="s">
        <v>1577</v>
      </c>
      <c r="D331" s="86" t="s">
        <v>1152</v>
      </c>
      <c r="E331" s="86" t="s">
        <v>1091</v>
      </c>
      <c r="F331" s="86" t="s">
        <v>1578</v>
      </c>
      <c r="G331" s="86" t="s">
        <v>1279</v>
      </c>
      <c r="H331" s="86" t="s">
        <v>1579</v>
      </c>
      <c r="I331" t="s">
        <v>1585</v>
      </c>
      <c r="J331" s="87">
        <v>44075</v>
      </c>
      <c r="K331" s="87">
        <v>44104</v>
      </c>
      <c r="L331" s="86" t="s">
        <v>1096</v>
      </c>
      <c r="M331" s="86" t="s">
        <v>1581</v>
      </c>
      <c r="N331" s="86" t="s">
        <v>355</v>
      </c>
      <c r="O331" s="86" t="s">
        <v>1582</v>
      </c>
      <c r="P331" s="86" t="s">
        <v>1282</v>
      </c>
      <c r="Q331" s="89">
        <f t="shared" si="49"/>
        <v>1.3599999999999999</v>
      </c>
      <c r="R331" s="89">
        <v>0.36</v>
      </c>
      <c r="S331" s="89">
        <v>0</v>
      </c>
      <c r="T331" s="89">
        <v>1</v>
      </c>
      <c r="U331" s="89">
        <v>0</v>
      </c>
      <c r="V331" s="89">
        <v>0</v>
      </c>
      <c r="W331" s="89"/>
      <c r="X331" s="89">
        <v>0</v>
      </c>
      <c r="Y331" s="89"/>
      <c r="Z331" s="89">
        <v>0</v>
      </c>
      <c r="AA331" s="89"/>
      <c r="AB331" s="89">
        <v>0</v>
      </c>
      <c r="AC331" s="88"/>
      <c r="AD331" s="88"/>
      <c r="AE331" s="88"/>
      <c r="AF331" s="88"/>
      <c r="AG331" s="88"/>
      <c r="AH331" s="88">
        <f t="shared" si="50"/>
        <v>0</v>
      </c>
      <c r="AI331" s="88">
        <f t="shared" si="44"/>
        <v>0</v>
      </c>
      <c r="AJ331" s="88" t="str">
        <f t="shared" si="45"/>
        <v/>
      </c>
      <c r="AK331" s="88">
        <f t="shared" si="47"/>
        <v>0</v>
      </c>
      <c r="AL331" s="88" t="str">
        <f t="shared" si="48"/>
        <v/>
      </c>
    </row>
    <row r="332" spans="1:38" ht="15" customHeight="1" x14ac:dyDescent="0.25">
      <c r="A332" s="86">
        <v>3</v>
      </c>
      <c r="B332" s="86" t="s">
        <v>1576</v>
      </c>
      <c r="C332" s="86" t="s">
        <v>1577</v>
      </c>
      <c r="D332" s="86" t="s">
        <v>1152</v>
      </c>
      <c r="E332" s="86" t="s">
        <v>1091</v>
      </c>
      <c r="F332" s="86" t="s">
        <v>1578</v>
      </c>
      <c r="G332" s="86" t="s">
        <v>1279</v>
      </c>
      <c r="H332" s="86" t="s">
        <v>1579</v>
      </c>
      <c r="I332" t="s">
        <v>1586</v>
      </c>
      <c r="J332" s="87">
        <v>43831</v>
      </c>
      <c r="K332" s="87">
        <v>44196</v>
      </c>
      <c r="L332" s="86" t="s">
        <v>1096</v>
      </c>
      <c r="M332" s="86" t="s">
        <v>1581</v>
      </c>
      <c r="N332" s="86" t="s">
        <v>475</v>
      </c>
      <c r="O332" s="86" t="s">
        <v>1582</v>
      </c>
      <c r="P332" s="86" t="s">
        <v>1282</v>
      </c>
      <c r="Q332" s="88">
        <f t="shared" si="49"/>
        <v>0.99999999999999989</v>
      </c>
      <c r="R332" s="88">
        <v>0.36</v>
      </c>
      <c r="S332" s="88">
        <v>0.22</v>
      </c>
      <c r="T332" s="88">
        <v>0.21</v>
      </c>
      <c r="U332" s="88">
        <v>0.21</v>
      </c>
      <c r="V332" s="88">
        <v>0.36</v>
      </c>
      <c r="W332" s="88" t="s">
        <v>1587</v>
      </c>
      <c r="X332" s="88">
        <v>0.08</v>
      </c>
      <c r="Y332" s="88" t="s">
        <v>1588</v>
      </c>
      <c r="Z332" s="88">
        <v>0</v>
      </c>
      <c r="AA332" s="88"/>
      <c r="AB332" s="88">
        <v>0</v>
      </c>
      <c r="AC332" s="88"/>
      <c r="AD332" s="88"/>
      <c r="AE332" s="88"/>
      <c r="AF332" s="88"/>
      <c r="AG332" s="88"/>
      <c r="AH332" s="88">
        <f t="shared" si="50"/>
        <v>0.44000000000000006</v>
      </c>
      <c r="AI332" s="88">
        <f t="shared" si="44"/>
        <v>1</v>
      </c>
      <c r="AJ332" s="88">
        <f t="shared" si="45"/>
        <v>0.36363636363636365</v>
      </c>
      <c r="AK332" s="88">
        <f t="shared" si="47"/>
        <v>0</v>
      </c>
      <c r="AL332" s="88">
        <f t="shared" si="48"/>
        <v>0</v>
      </c>
    </row>
    <row r="333" spans="1:38" ht="15" customHeight="1" x14ac:dyDescent="0.25">
      <c r="A333" s="86">
        <v>4</v>
      </c>
      <c r="B333" s="86" t="s">
        <v>1576</v>
      </c>
      <c r="C333" s="86" t="s">
        <v>1577</v>
      </c>
      <c r="D333" s="86" t="s">
        <v>1152</v>
      </c>
      <c r="E333" s="86" t="s">
        <v>1091</v>
      </c>
      <c r="F333" s="86" t="s">
        <v>1578</v>
      </c>
      <c r="G333" s="86" t="s">
        <v>1279</v>
      </c>
      <c r="H333" s="86" t="s">
        <v>1579</v>
      </c>
      <c r="I333" t="s">
        <v>1589</v>
      </c>
      <c r="J333" s="87">
        <v>43831</v>
      </c>
      <c r="K333" s="87">
        <v>44196</v>
      </c>
      <c r="L333" s="86" t="s">
        <v>1096</v>
      </c>
      <c r="M333" s="86" t="s">
        <v>1581</v>
      </c>
      <c r="N333" s="86" t="s">
        <v>475</v>
      </c>
      <c r="O333" s="86" t="s">
        <v>1582</v>
      </c>
      <c r="P333" s="86" t="s">
        <v>1282</v>
      </c>
      <c r="Q333" s="88">
        <f t="shared" si="49"/>
        <v>0.99999999999999989</v>
      </c>
      <c r="R333" s="88">
        <v>0.36</v>
      </c>
      <c r="S333" s="88">
        <v>0.3</v>
      </c>
      <c r="T333" s="88">
        <v>0.18</v>
      </c>
      <c r="U333" s="88">
        <v>0.16</v>
      </c>
      <c r="V333" s="88">
        <v>0.36</v>
      </c>
      <c r="W333" s="88" t="s">
        <v>1590</v>
      </c>
      <c r="X333" s="88">
        <v>0.3</v>
      </c>
      <c r="Y333" s="88" t="s">
        <v>1591</v>
      </c>
      <c r="Z333" s="88">
        <v>0</v>
      </c>
      <c r="AA333" s="88"/>
      <c r="AB333" s="88">
        <v>0</v>
      </c>
      <c r="AC333" s="88"/>
      <c r="AD333" s="88"/>
      <c r="AE333" s="88"/>
      <c r="AF333" s="88"/>
      <c r="AG333" s="88"/>
      <c r="AH333" s="88">
        <f t="shared" si="50"/>
        <v>0.66</v>
      </c>
      <c r="AI333" s="88">
        <f t="shared" si="44"/>
        <v>1</v>
      </c>
      <c r="AJ333" s="88">
        <f t="shared" si="45"/>
        <v>1</v>
      </c>
      <c r="AK333" s="88">
        <f t="shared" si="47"/>
        <v>0</v>
      </c>
      <c r="AL333" s="88">
        <f t="shared" si="48"/>
        <v>0</v>
      </c>
    </row>
    <row r="334" spans="1:38" ht="15" customHeight="1" x14ac:dyDescent="0.25">
      <c r="A334" s="86">
        <v>5</v>
      </c>
      <c r="B334" s="86" t="s">
        <v>1576</v>
      </c>
      <c r="C334" s="86" t="s">
        <v>1577</v>
      </c>
      <c r="D334" s="86" t="s">
        <v>1152</v>
      </c>
      <c r="E334" s="86" t="s">
        <v>1091</v>
      </c>
      <c r="F334" s="86" t="s">
        <v>1578</v>
      </c>
      <c r="G334" s="86" t="s">
        <v>1279</v>
      </c>
      <c r="H334" s="86" t="s">
        <v>1579</v>
      </c>
      <c r="I334" s="86" t="s">
        <v>1592</v>
      </c>
      <c r="J334" s="87">
        <v>43831</v>
      </c>
      <c r="K334" s="87">
        <v>44196</v>
      </c>
      <c r="L334" s="86" t="s">
        <v>1096</v>
      </c>
      <c r="M334" s="86" t="s">
        <v>1581</v>
      </c>
      <c r="N334" s="86" t="s">
        <v>475</v>
      </c>
      <c r="O334" s="86" t="s">
        <v>1582</v>
      </c>
      <c r="P334" s="86" t="s">
        <v>1282</v>
      </c>
      <c r="Q334" s="88">
        <f t="shared" si="49"/>
        <v>1</v>
      </c>
      <c r="R334" s="88">
        <v>0.25</v>
      </c>
      <c r="S334" s="88">
        <v>0.25</v>
      </c>
      <c r="T334" s="88">
        <v>0.25</v>
      </c>
      <c r="U334" s="88">
        <v>0.25</v>
      </c>
      <c r="V334" s="88">
        <v>0.25</v>
      </c>
      <c r="W334" s="73" t="s">
        <v>1593</v>
      </c>
      <c r="X334" s="88">
        <v>0</v>
      </c>
      <c r="Y334" s="88" t="s">
        <v>1594</v>
      </c>
      <c r="Z334" s="88">
        <v>0</v>
      </c>
      <c r="AA334" s="88"/>
      <c r="AB334" s="88">
        <v>0</v>
      </c>
      <c r="AC334" s="88"/>
      <c r="AD334" s="88"/>
      <c r="AE334" s="88"/>
      <c r="AF334" s="88"/>
      <c r="AG334" s="88"/>
      <c r="AH334" s="88">
        <f t="shared" si="50"/>
        <v>0.25</v>
      </c>
      <c r="AI334" s="88">
        <f t="shared" si="44"/>
        <v>1</v>
      </c>
      <c r="AJ334" s="88">
        <f t="shared" si="45"/>
        <v>0</v>
      </c>
      <c r="AK334" s="88">
        <f t="shared" si="47"/>
        <v>0</v>
      </c>
      <c r="AL334" s="88">
        <f t="shared" si="48"/>
        <v>0</v>
      </c>
    </row>
    <row r="335" spans="1:38" ht="15" customHeight="1" x14ac:dyDescent="0.25">
      <c r="A335" s="86">
        <v>6</v>
      </c>
      <c r="B335" s="86" t="s">
        <v>1576</v>
      </c>
      <c r="C335" t="s">
        <v>1595</v>
      </c>
      <c r="D335" s="86" t="s">
        <v>1596</v>
      </c>
      <c r="E335" s="86" t="s">
        <v>1091</v>
      </c>
      <c r="F335" s="86" t="s">
        <v>1092</v>
      </c>
      <c r="G335" s="86" t="s">
        <v>1279</v>
      </c>
      <c r="H335" s="86" t="s">
        <v>1280</v>
      </c>
      <c r="I335" t="s">
        <v>1597</v>
      </c>
      <c r="J335" s="87">
        <v>43831</v>
      </c>
      <c r="K335" s="87">
        <v>44196</v>
      </c>
      <c r="L335" s="86" t="s">
        <v>1096</v>
      </c>
      <c r="M335" t="s">
        <v>1581</v>
      </c>
      <c r="N335" s="86" t="s">
        <v>475</v>
      </c>
      <c r="O335" s="86" t="s">
        <v>1598</v>
      </c>
      <c r="P335" s="86" t="s">
        <v>1282</v>
      </c>
      <c r="Q335" s="88">
        <f t="shared" si="49"/>
        <v>1</v>
      </c>
      <c r="R335" s="88">
        <v>0.36</v>
      </c>
      <c r="S335" s="88">
        <v>0.28999999999999998</v>
      </c>
      <c r="T335" s="88">
        <v>0.17</v>
      </c>
      <c r="U335" s="88">
        <v>0.18</v>
      </c>
      <c r="V335" s="88">
        <v>0.36</v>
      </c>
      <c r="W335" s="88" t="s">
        <v>1599</v>
      </c>
      <c r="X335" s="88">
        <v>0.28999999999999998</v>
      </c>
      <c r="Y335" s="88" t="s">
        <v>1600</v>
      </c>
      <c r="Z335" s="88">
        <v>0</v>
      </c>
      <c r="AA335" s="88"/>
      <c r="AB335" s="88">
        <v>0</v>
      </c>
      <c r="AC335" s="88"/>
      <c r="AD335" s="88"/>
      <c r="AE335" s="88"/>
      <c r="AF335" s="88"/>
      <c r="AG335" s="88"/>
      <c r="AH335" s="88">
        <f t="shared" si="50"/>
        <v>0.64999999999999991</v>
      </c>
      <c r="AI335" s="88">
        <f t="shared" si="44"/>
        <v>1</v>
      </c>
      <c r="AJ335" s="88">
        <f t="shared" si="45"/>
        <v>1</v>
      </c>
      <c r="AK335" s="88">
        <f t="shared" si="47"/>
        <v>0</v>
      </c>
      <c r="AL335" s="88">
        <f t="shared" si="48"/>
        <v>0</v>
      </c>
    </row>
    <row r="336" spans="1:38" ht="15" customHeight="1" x14ac:dyDescent="0.25">
      <c r="A336" s="86">
        <v>7</v>
      </c>
      <c r="B336" s="86" t="s">
        <v>1576</v>
      </c>
      <c r="C336" t="s">
        <v>1595</v>
      </c>
      <c r="D336" s="86" t="s">
        <v>1596</v>
      </c>
      <c r="E336" s="86" t="s">
        <v>1091</v>
      </c>
      <c r="F336" s="86" t="s">
        <v>1092</v>
      </c>
      <c r="G336" s="86" t="s">
        <v>1279</v>
      </c>
      <c r="H336" s="86" t="s">
        <v>1280</v>
      </c>
      <c r="I336" t="s">
        <v>1601</v>
      </c>
      <c r="J336" s="87">
        <v>43831</v>
      </c>
      <c r="K336" s="87">
        <v>44196</v>
      </c>
      <c r="L336" s="86" t="s">
        <v>1096</v>
      </c>
      <c r="M336" t="s">
        <v>1581</v>
      </c>
      <c r="N336" s="86" t="s">
        <v>475</v>
      </c>
      <c r="O336" s="86" t="s">
        <v>1598</v>
      </c>
      <c r="P336" s="86" t="s">
        <v>1282</v>
      </c>
      <c r="Q336" s="88">
        <f t="shared" si="49"/>
        <v>1</v>
      </c>
      <c r="R336" s="88">
        <v>0.36</v>
      </c>
      <c r="S336" s="88">
        <v>0.28999999999999998</v>
      </c>
      <c r="T336" s="88">
        <v>0.17</v>
      </c>
      <c r="U336" s="88">
        <v>0.18</v>
      </c>
      <c r="V336" s="88">
        <v>0.36</v>
      </c>
      <c r="W336" s="73" t="s">
        <v>1602</v>
      </c>
      <c r="X336" s="88">
        <v>0.28999999999999998</v>
      </c>
      <c r="Y336" s="88" t="s">
        <v>1603</v>
      </c>
      <c r="Z336" s="88">
        <v>0</v>
      </c>
      <c r="AA336" s="88"/>
      <c r="AB336" s="88">
        <v>0</v>
      </c>
      <c r="AC336" s="88"/>
      <c r="AD336" s="88"/>
      <c r="AE336" s="88"/>
      <c r="AF336" s="88"/>
      <c r="AG336" s="88"/>
      <c r="AH336" s="88">
        <f t="shared" si="50"/>
        <v>0.64999999999999991</v>
      </c>
      <c r="AI336" s="88">
        <f t="shared" si="44"/>
        <v>1</v>
      </c>
      <c r="AJ336" s="88">
        <f t="shared" si="45"/>
        <v>1</v>
      </c>
      <c r="AK336" s="88">
        <f t="shared" si="47"/>
        <v>0</v>
      </c>
      <c r="AL336" s="88">
        <f t="shared" si="48"/>
        <v>0</v>
      </c>
    </row>
    <row r="337" spans="1:38" ht="15" customHeight="1" x14ac:dyDescent="0.25">
      <c r="A337" s="86">
        <v>8</v>
      </c>
      <c r="B337" s="86" t="s">
        <v>1576</v>
      </c>
      <c r="C337" t="s">
        <v>1595</v>
      </c>
      <c r="D337" s="86" t="s">
        <v>1596</v>
      </c>
      <c r="E337" s="86" t="s">
        <v>1091</v>
      </c>
      <c r="F337" s="86" t="s">
        <v>1092</v>
      </c>
      <c r="G337" s="86" t="s">
        <v>1279</v>
      </c>
      <c r="H337" s="86" t="s">
        <v>1280</v>
      </c>
      <c r="I337" t="s">
        <v>1604</v>
      </c>
      <c r="J337" s="87">
        <v>43831</v>
      </c>
      <c r="K337" s="87">
        <v>44196</v>
      </c>
      <c r="L337" s="86" t="s">
        <v>1096</v>
      </c>
      <c r="M337" t="s">
        <v>1581</v>
      </c>
      <c r="N337" s="86" t="s">
        <v>475</v>
      </c>
      <c r="O337" s="86" t="s">
        <v>1598</v>
      </c>
      <c r="P337" s="86" t="s">
        <v>1282</v>
      </c>
      <c r="Q337" s="88">
        <f t="shared" si="49"/>
        <v>1</v>
      </c>
      <c r="R337" s="88">
        <v>0.2</v>
      </c>
      <c r="S337" s="88">
        <v>0.3</v>
      </c>
      <c r="T337" s="88">
        <v>0.3</v>
      </c>
      <c r="U337" s="88">
        <v>0.2</v>
      </c>
      <c r="V337" s="88">
        <v>0.5</v>
      </c>
      <c r="W337" s="88" t="s">
        <v>1605</v>
      </c>
      <c r="X337" s="88">
        <v>0.35</v>
      </c>
      <c r="Y337" s="88" t="s">
        <v>1606</v>
      </c>
      <c r="Z337" s="88">
        <v>0</v>
      </c>
      <c r="AA337" s="88"/>
      <c r="AB337" s="88">
        <v>0</v>
      </c>
      <c r="AC337" s="88"/>
      <c r="AD337" s="88"/>
      <c r="AE337" s="88"/>
      <c r="AF337" s="88"/>
      <c r="AG337" s="88"/>
      <c r="AH337" s="88">
        <f t="shared" si="50"/>
        <v>0.85</v>
      </c>
      <c r="AI337" s="88">
        <f t="shared" si="44"/>
        <v>1</v>
      </c>
      <c r="AJ337" s="88">
        <f t="shared" si="45"/>
        <v>1</v>
      </c>
      <c r="AK337" s="88">
        <f t="shared" si="47"/>
        <v>0</v>
      </c>
      <c r="AL337" s="88">
        <f t="shared" si="48"/>
        <v>0</v>
      </c>
    </row>
    <row r="338" spans="1:38" ht="15" customHeight="1" x14ac:dyDescent="0.25">
      <c r="A338" s="86">
        <v>9</v>
      </c>
      <c r="B338" s="86" t="s">
        <v>1576</v>
      </c>
      <c r="C338" s="86" t="s">
        <v>1607</v>
      </c>
      <c r="D338" s="86" t="s">
        <v>1090</v>
      </c>
      <c r="E338" s="86" t="s">
        <v>1091</v>
      </c>
      <c r="F338" s="86" t="s">
        <v>1578</v>
      </c>
      <c r="G338" s="86" t="s">
        <v>1279</v>
      </c>
      <c r="H338" s="86" t="s">
        <v>1280</v>
      </c>
      <c r="I338" s="86" t="s">
        <v>1608</v>
      </c>
      <c r="J338" s="87">
        <v>43831</v>
      </c>
      <c r="K338" s="87">
        <v>44196</v>
      </c>
      <c r="L338" s="86" t="s">
        <v>1096</v>
      </c>
      <c r="M338" t="s">
        <v>1581</v>
      </c>
      <c r="N338" s="86" t="s">
        <v>475</v>
      </c>
      <c r="O338" t="s">
        <v>1609</v>
      </c>
      <c r="P338" s="86" t="s">
        <v>1610</v>
      </c>
      <c r="Q338" s="88">
        <f t="shared" si="49"/>
        <v>1</v>
      </c>
      <c r="R338" s="88">
        <v>0.25</v>
      </c>
      <c r="S338" s="88">
        <v>0.25</v>
      </c>
      <c r="T338" s="88">
        <v>0.25</v>
      </c>
      <c r="U338" s="88">
        <v>0.25</v>
      </c>
      <c r="V338" s="88">
        <v>0.21</v>
      </c>
      <c r="W338" s="88" t="s">
        <v>1611</v>
      </c>
      <c r="X338" s="88">
        <v>0.35</v>
      </c>
      <c r="Y338" s="88" t="s">
        <v>1612</v>
      </c>
      <c r="Z338" s="88">
        <v>0</v>
      </c>
      <c r="AA338" s="88"/>
      <c r="AB338" s="88">
        <v>0</v>
      </c>
      <c r="AC338" s="88"/>
      <c r="AD338" s="88"/>
      <c r="AE338" s="88"/>
      <c r="AF338" s="88"/>
      <c r="AG338" s="88"/>
      <c r="AH338" s="88">
        <f t="shared" si="50"/>
        <v>0.55999999999999994</v>
      </c>
      <c r="AI338" s="88">
        <f t="shared" si="44"/>
        <v>0.84</v>
      </c>
      <c r="AJ338" s="88">
        <f t="shared" si="45"/>
        <v>1</v>
      </c>
      <c r="AK338" s="88">
        <f t="shared" si="47"/>
        <v>0</v>
      </c>
      <c r="AL338" s="88">
        <f t="shared" si="48"/>
        <v>0</v>
      </c>
    </row>
    <row r="339" spans="1:38" ht="15" customHeight="1" x14ac:dyDescent="0.25">
      <c r="A339" s="86">
        <v>10</v>
      </c>
      <c r="B339" s="86" t="s">
        <v>1576</v>
      </c>
      <c r="C339" s="86" t="s">
        <v>1607</v>
      </c>
      <c r="D339" s="86" t="s">
        <v>1090</v>
      </c>
      <c r="E339" s="86" t="s">
        <v>1091</v>
      </c>
      <c r="F339" s="86" t="s">
        <v>1578</v>
      </c>
      <c r="G339" s="86" t="s">
        <v>1279</v>
      </c>
      <c r="H339" s="86" t="s">
        <v>1280</v>
      </c>
      <c r="I339" s="86" t="s">
        <v>1613</v>
      </c>
      <c r="J339" s="87">
        <v>43862</v>
      </c>
      <c r="K339" s="87">
        <v>44196</v>
      </c>
      <c r="L339" s="86" t="s">
        <v>1096</v>
      </c>
      <c r="M339" t="s">
        <v>1581</v>
      </c>
      <c r="N339" s="86" t="s">
        <v>475</v>
      </c>
      <c r="O339" t="s">
        <v>1609</v>
      </c>
      <c r="P339" s="86" t="s">
        <v>1610</v>
      </c>
      <c r="Q339" s="88">
        <f t="shared" si="49"/>
        <v>1</v>
      </c>
      <c r="R339" s="88">
        <v>0.2</v>
      </c>
      <c r="S339" s="88">
        <v>0.35</v>
      </c>
      <c r="T339" s="88">
        <v>0.3</v>
      </c>
      <c r="U339" s="88">
        <v>0.15</v>
      </c>
      <c r="V339" s="88">
        <v>0.5</v>
      </c>
      <c r="W339" s="88" t="s">
        <v>1614</v>
      </c>
      <c r="X339" s="88">
        <v>0.35</v>
      </c>
      <c r="Y339" s="88" t="s">
        <v>1615</v>
      </c>
      <c r="Z339" s="88">
        <v>0</v>
      </c>
      <c r="AA339" s="88"/>
      <c r="AB339" s="88">
        <v>0</v>
      </c>
      <c r="AC339" s="88"/>
      <c r="AD339" s="88"/>
      <c r="AE339" s="88"/>
      <c r="AF339" s="88"/>
      <c r="AG339" s="88"/>
      <c r="AH339" s="88">
        <f t="shared" si="50"/>
        <v>0.85</v>
      </c>
      <c r="AI339" s="88">
        <f t="shared" si="44"/>
        <v>1</v>
      </c>
      <c r="AJ339" s="88">
        <f t="shared" si="45"/>
        <v>1</v>
      </c>
      <c r="AK339" s="88">
        <f t="shared" si="47"/>
        <v>0</v>
      </c>
      <c r="AL339" s="88">
        <f t="shared" si="48"/>
        <v>0</v>
      </c>
    </row>
    <row r="340" spans="1:38" ht="15" customHeight="1" x14ac:dyDescent="0.25">
      <c r="A340" s="86">
        <v>11</v>
      </c>
      <c r="B340" s="86" t="s">
        <v>1576</v>
      </c>
      <c r="C340" s="86" t="s">
        <v>1112</v>
      </c>
      <c r="D340" s="86" t="s">
        <v>1113</v>
      </c>
      <c r="E340" s="86" t="s">
        <v>1114</v>
      </c>
      <c r="F340" s="86" t="s">
        <v>1115</v>
      </c>
      <c r="G340" s="86" t="s">
        <v>1116</v>
      </c>
      <c r="H340" s="86" t="s">
        <v>1117</v>
      </c>
      <c r="I340" s="71" t="s">
        <v>1118</v>
      </c>
      <c r="J340" s="87">
        <v>43983</v>
      </c>
      <c r="K340" s="87">
        <v>44104</v>
      </c>
      <c r="L340" s="86" t="s">
        <v>1096</v>
      </c>
      <c r="M340" t="s">
        <v>1581</v>
      </c>
      <c r="N340" s="86"/>
      <c r="O340" s="86" t="s">
        <v>1119</v>
      </c>
      <c r="P340" s="86" t="s">
        <v>261</v>
      </c>
      <c r="Q340" s="88">
        <f t="shared" si="49"/>
        <v>1</v>
      </c>
      <c r="R340" s="88">
        <v>0</v>
      </c>
      <c r="S340" s="88">
        <v>0.2</v>
      </c>
      <c r="T340" s="88">
        <v>0.8</v>
      </c>
      <c r="U340" s="88">
        <v>0</v>
      </c>
      <c r="V340" s="88">
        <v>0</v>
      </c>
      <c r="W340" s="88"/>
      <c r="X340" s="88">
        <v>0.2</v>
      </c>
      <c r="Y340" s="88" t="s">
        <v>1616</v>
      </c>
      <c r="Z340" s="88">
        <v>0</v>
      </c>
      <c r="AA340" s="88"/>
      <c r="AB340" s="88">
        <v>0</v>
      </c>
      <c r="AC340" s="88"/>
      <c r="AD340" s="88"/>
      <c r="AE340" s="88"/>
      <c r="AF340" s="88"/>
      <c r="AG340" s="88"/>
      <c r="AH340" s="88">
        <f t="shared" si="50"/>
        <v>0.2</v>
      </c>
      <c r="AI340" s="88" t="str">
        <f t="shared" si="44"/>
        <v/>
      </c>
      <c r="AJ340" s="88">
        <f t="shared" si="45"/>
        <v>1</v>
      </c>
      <c r="AK340" s="88">
        <f t="shared" si="47"/>
        <v>0</v>
      </c>
      <c r="AL340" s="88" t="str">
        <f t="shared" si="48"/>
        <v/>
      </c>
    </row>
    <row r="341" spans="1:38" ht="15" customHeight="1" x14ac:dyDescent="0.25">
      <c r="A341" s="86">
        <v>12</v>
      </c>
      <c r="B341" s="86" t="s">
        <v>1576</v>
      </c>
      <c r="C341" s="86" t="s">
        <v>1112</v>
      </c>
      <c r="D341" t="s">
        <v>1152</v>
      </c>
      <c r="E341" s="86" t="s">
        <v>1114</v>
      </c>
      <c r="F341" s="86" t="s">
        <v>1115</v>
      </c>
      <c r="G341" s="86" t="s">
        <v>1116</v>
      </c>
      <c r="H341" s="86" t="s">
        <v>1117</v>
      </c>
      <c r="I341" s="71" t="s">
        <v>1120</v>
      </c>
      <c r="J341" s="87">
        <v>43922</v>
      </c>
      <c r="K341" s="87">
        <v>44196</v>
      </c>
      <c r="L341" s="86" t="s">
        <v>1096</v>
      </c>
      <c r="M341" t="s">
        <v>1581</v>
      </c>
      <c r="N341" s="86"/>
      <c r="O341" s="86" t="s">
        <v>1119</v>
      </c>
      <c r="P341" s="86" t="s">
        <v>261</v>
      </c>
      <c r="Q341" s="88">
        <f t="shared" si="49"/>
        <v>1</v>
      </c>
      <c r="R341" s="88">
        <v>0</v>
      </c>
      <c r="S341" s="88">
        <v>0.3</v>
      </c>
      <c r="T341" s="88">
        <v>0.3</v>
      </c>
      <c r="U341" s="88">
        <v>0.4</v>
      </c>
      <c r="V341" s="88">
        <v>0</v>
      </c>
      <c r="W341" s="88"/>
      <c r="X341" s="88">
        <v>0.3</v>
      </c>
      <c r="Y341" s="88" t="s">
        <v>1617</v>
      </c>
      <c r="Z341" s="88">
        <v>0</v>
      </c>
      <c r="AA341" s="88"/>
      <c r="AB341" s="88">
        <v>0</v>
      </c>
      <c r="AC341" s="88"/>
      <c r="AD341" s="88"/>
      <c r="AE341" s="88"/>
      <c r="AF341" s="88"/>
      <c r="AG341" s="88"/>
      <c r="AH341" s="88">
        <f t="shared" si="50"/>
        <v>0.3</v>
      </c>
      <c r="AI341" s="88" t="str">
        <f t="shared" si="44"/>
        <v/>
      </c>
      <c r="AJ341" s="88">
        <f t="shared" si="45"/>
        <v>1</v>
      </c>
      <c r="AK341" s="88">
        <f t="shared" si="47"/>
        <v>0</v>
      </c>
      <c r="AL341" s="88">
        <f t="shared" si="48"/>
        <v>0</v>
      </c>
    </row>
    <row r="342" spans="1:38" ht="15" customHeight="1" x14ac:dyDescent="0.25">
      <c r="A342" s="86">
        <v>13</v>
      </c>
      <c r="B342" s="86" t="s">
        <v>1576</v>
      </c>
      <c r="C342" s="86" t="s">
        <v>1112</v>
      </c>
      <c r="D342" s="86" t="s">
        <v>1113</v>
      </c>
      <c r="E342" s="86" t="s">
        <v>1114</v>
      </c>
      <c r="F342" s="86" t="s">
        <v>1115</v>
      </c>
      <c r="G342" s="86" t="s">
        <v>1116</v>
      </c>
      <c r="H342" s="86" t="s">
        <v>1117</v>
      </c>
      <c r="I342" t="s">
        <v>1122</v>
      </c>
      <c r="J342" s="87">
        <v>44013</v>
      </c>
      <c r="K342" s="87">
        <v>44043</v>
      </c>
      <c r="L342" s="86" t="s">
        <v>1096</v>
      </c>
      <c r="M342" t="s">
        <v>1581</v>
      </c>
      <c r="N342" s="86"/>
      <c r="O342" s="86" t="s">
        <v>1119</v>
      </c>
      <c r="P342" s="86" t="s">
        <v>261</v>
      </c>
      <c r="Q342" s="88">
        <f t="shared" si="49"/>
        <v>1</v>
      </c>
      <c r="R342" s="88">
        <v>0</v>
      </c>
      <c r="S342" s="88">
        <v>0</v>
      </c>
      <c r="T342" s="88">
        <v>1</v>
      </c>
      <c r="U342" s="88">
        <v>0</v>
      </c>
      <c r="V342" s="88">
        <v>0</v>
      </c>
      <c r="W342" s="88"/>
      <c r="X342" s="88">
        <v>0</v>
      </c>
      <c r="Y342" s="88"/>
      <c r="Z342" s="88">
        <v>0</v>
      </c>
      <c r="AA342" s="88"/>
      <c r="AB342" s="88">
        <v>0</v>
      </c>
      <c r="AC342" s="88"/>
      <c r="AD342" s="88"/>
      <c r="AE342" s="88"/>
      <c r="AF342" s="88"/>
      <c r="AG342" s="88"/>
      <c r="AH342" s="88">
        <f t="shared" si="50"/>
        <v>0</v>
      </c>
      <c r="AI342" s="88" t="str">
        <f t="shared" si="44"/>
        <v/>
      </c>
      <c r="AJ342" s="88" t="str">
        <f t="shared" si="45"/>
        <v/>
      </c>
      <c r="AK342" s="88">
        <f t="shared" si="47"/>
        <v>0</v>
      </c>
      <c r="AL342" s="88" t="str">
        <f t="shared" si="48"/>
        <v/>
      </c>
    </row>
    <row r="343" spans="1:38" ht="15" customHeight="1" x14ac:dyDescent="0.25">
      <c r="A343" s="86">
        <v>14</v>
      </c>
      <c r="B343" s="86" t="s">
        <v>1576</v>
      </c>
      <c r="C343" s="86" t="s">
        <v>1112</v>
      </c>
      <c r="D343" s="86" t="s">
        <v>1113</v>
      </c>
      <c r="E343" s="86" t="s">
        <v>1114</v>
      </c>
      <c r="F343" s="86" t="s">
        <v>1115</v>
      </c>
      <c r="G343" s="86" t="s">
        <v>1116</v>
      </c>
      <c r="H343" s="86" t="s">
        <v>1117</v>
      </c>
      <c r="I343" t="s">
        <v>1618</v>
      </c>
      <c r="J343" s="87">
        <v>44044</v>
      </c>
      <c r="K343" s="87">
        <v>44196</v>
      </c>
      <c r="L343" s="86" t="s">
        <v>1096</v>
      </c>
      <c r="M343" t="s">
        <v>1581</v>
      </c>
      <c r="N343" s="86"/>
      <c r="O343" s="86" t="s">
        <v>1119</v>
      </c>
      <c r="P343" s="86" t="s">
        <v>261</v>
      </c>
      <c r="Q343" s="88">
        <f t="shared" si="49"/>
        <v>1</v>
      </c>
      <c r="R343" s="88">
        <v>0</v>
      </c>
      <c r="S343" s="88">
        <v>0</v>
      </c>
      <c r="T343" s="88">
        <v>0.4</v>
      </c>
      <c r="U343" s="88">
        <v>0.6</v>
      </c>
      <c r="V343" s="88">
        <v>0</v>
      </c>
      <c r="W343" s="88"/>
      <c r="X343" s="88">
        <v>0</v>
      </c>
      <c r="Y343" s="88"/>
      <c r="Z343" s="88">
        <v>0</v>
      </c>
      <c r="AA343" s="88"/>
      <c r="AB343" s="88">
        <v>0</v>
      </c>
      <c r="AC343" s="88"/>
      <c r="AD343" s="88"/>
      <c r="AE343" s="88"/>
      <c r="AF343" s="88"/>
      <c r="AG343" s="88"/>
      <c r="AH343" s="88">
        <f t="shared" si="50"/>
        <v>0</v>
      </c>
      <c r="AI343" s="88" t="str">
        <f t="shared" si="44"/>
        <v/>
      </c>
      <c r="AJ343" s="88" t="str">
        <f t="shared" si="45"/>
        <v/>
      </c>
      <c r="AK343" s="88">
        <f t="shared" si="47"/>
        <v>0</v>
      </c>
      <c r="AL343" s="88">
        <f t="shared" si="48"/>
        <v>0</v>
      </c>
    </row>
    <row r="344" spans="1:38" ht="15" customHeight="1" x14ac:dyDescent="0.25">
      <c r="A344" s="86">
        <v>15</v>
      </c>
      <c r="B344" s="86" t="s">
        <v>1576</v>
      </c>
      <c r="C344" s="86" t="s">
        <v>1112</v>
      </c>
      <c r="D344" s="86" t="s">
        <v>1113</v>
      </c>
      <c r="E344" s="86" t="s">
        <v>1114</v>
      </c>
      <c r="F344" s="86" t="s">
        <v>1115</v>
      </c>
      <c r="G344" s="86" t="s">
        <v>1116</v>
      </c>
      <c r="H344" s="86" t="s">
        <v>1117</v>
      </c>
      <c r="I344" t="s">
        <v>1123</v>
      </c>
      <c r="J344" s="87">
        <v>44013</v>
      </c>
      <c r="K344" s="87">
        <v>44043</v>
      </c>
      <c r="L344" s="86" t="s">
        <v>1096</v>
      </c>
      <c r="M344" t="s">
        <v>1581</v>
      </c>
      <c r="N344" s="86"/>
      <c r="O344" s="86" t="s">
        <v>1119</v>
      </c>
      <c r="P344" s="86" t="s">
        <v>261</v>
      </c>
      <c r="Q344" s="88">
        <f t="shared" si="49"/>
        <v>1</v>
      </c>
      <c r="R344" s="88">
        <v>0</v>
      </c>
      <c r="S344" s="88">
        <v>0</v>
      </c>
      <c r="T344" s="88">
        <v>1</v>
      </c>
      <c r="U344" s="88">
        <v>0</v>
      </c>
      <c r="V344" s="88">
        <v>0</v>
      </c>
      <c r="W344" s="88"/>
      <c r="X344" s="88">
        <v>0</v>
      </c>
      <c r="Y344" s="88"/>
      <c r="Z344" s="88">
        <v>0</v>
      </c>
      <c r="AA344" s="88"/>
      <c r="AB344" s="88">
        <v>0</v>
      </c>
      <c r="AC344" s="88"/>
      <c r="AD344" s="88"/>
      <c r="AE344" s="88"/>
      <c r="AF344" s="88"/>
      <c r="AG344" s="88"/>
      <c r="AH344" s="88">
        <f t="shared" si="50"/>
        <v>0</v>
      </c>
      <c r="AI344" s="88" t="str">
        <f t="shared" si="44"/>
        <v/>
      </c>
      <c r="AJ344" s="88" t="str">
        <f t="shared" si="45"/>
        <v/>
      </c>
      <c r="AK344" s="88">
        <f t="shared" si="47"/>
        <v>0</v>
      </c>
      <c r="AL344" s="88" t="str">
        <f t="shared" si="48"/>
        <v/>
      </c>
    </row>
    <row r="345" spans="1:38" ht="15" customHeight="1" x14ac:dyDescent="0.25">
      <c r="A345" s="86">
        <v>1</v>
      </c>
      <c r="B345" s="86" t="s">
        <v>1463</v>
      </c>
      <c r="C345" s="86" t="s">
        <v>1464</v>
      </c>
      <c r="D345" s="86" t="s">
        <v>1465</v>
      </c>
      <c r="E345" s="86" t="s">
        <v>1091</v>
      </c>
      <c r="F345" s="86" t="s">
        <v>1092</v>
      </c>
      <c r="G345" s="86" t="s">
        <v>1466</v>
      </c>
      <c r="H345" s="86" t="s">
        <v>1467</v>
      </c>
      <c r="I345" t="s">
        <v>1468</v>
      </c>
      <c r="J345" s="87">
        <v>43831</v>
      </c>
      <c r="K345" s="87">
        <v>44196</v>
      </c>
      <c r="L345" s="86" t="s">
        <v>1096</v>
      </c>
      <c r="M345" s="86" t="s">
        <v>1469</v>
      </c>
      <c r="N345" s="86" t="s">
        <v>355</v>
      </c>
      <c r="O345" s="86" t="s">
        <v>1470</v>
      </c>
      <c r="P345" s="86" t="s">
        <v>1052</v>
      </c>
      <c r="Q345" s="89">
        <f t="shared" si="49"/>
        <v>12</v>
      </c>
      <c r="R345" s="89">
        <v>3</v>
      </c>
      <c r="S345" s="89">
        <v>3</v>
      </c>
      <c r="T345" s="89">
        <v>3</v>
      </c>
      <c r="U345" s="89">
        <v>3</v>
      </c>
      <c r="V345" s="89">
        <v>3</v>
      </c>
      <c r="W345" s="89" t="s">
        <v>1471</v>
      </c>
      <c r="X345" s="89">
        <v>7</v>
      </c>
      <c r="Y345" s="89" t="s">
        <v>1472</v>
      </c>
      <c r="Z345" s="89">
        <v>0</v>
      </c>
      <c r="AA345" s="89"/>
      <c r="AB345" s="89">
        <v>0</v>
      </c>
      <c r="AC345" s="88"/>
      <c r="AD345" s="88"/>
      <c r="AE345" s="88"/>
      <c r="AF345" s="88"/>
      <c r="AG345" s="88"/>
      <c r="AH345" s="88">
        <f t="shared" si="50"/>
        <v>0.83333333333333337</v>
      </c>
      <c r="AI345" s="88">
        <f t="shared" si="44"/>
        <v>1</v>
      </c>
      <c r="AJ345" s="88">
        <f t="shared" si="45"/>
        <v>1</v>
      </c>
      <c r="AK345" s="88">
        <f t="shared" si="47"/>
        <v>0</v>
      </c>
      <c r="AL345" s="88">
        <f t="shared" si="48"/>
        <v>0</v>
      </c>
    </row>
    <row r="346" spans="1:38" ht="15" customHeight="1" x14ac:dyDescent="0.25">
      <c r="A346" s="86">
        <v>2</v>
      </c>
      <c r="B346" s="86" t="s">
        <v>1463</v>
      </c>
      <c r="C346" s="86" t="s">
        <v>1464</v>
      </c>
      <c r="D346" s="86" t="s">
        <v>1152</v>
      </c>
      <c r="E346" s="86" t="s">
        <v>1091</v>
      </c>
      <c r="F346" s="86" t="s">
        <v>1092</v>
      </c>
      <c r="G346" s="86" t="s">
        <v>1466</v>
      </c>
      <c r="H346" s="86" t="s">
        <v>1467</v>
      </c>
      <c r="I346" t="s">
        <v>1473</v>
      </c>
      <c r="J346" s="87">
        <v>43831</v>
      </c>
      <c r="K346" s="87">
        <v>44196</v>
      </c>
      <c r="L346" s="86" t="s">
        <v>1096</v>
      </c>
      <c r="M346" s="86" t="s">
        <v>1469</v>
      </c>
      <c r="N346" s="86" t="s">
        <v>475</v>
      </c>
      <c r="O346" s="86" t="s">
        <v>1470</v>
      </c>
      <c r="P346" s="86" t="s">
        <v>1052</v>
      </c>
      <c r="Q346" s="88">
        <f t="shared" si="49"/>
        <v>1</v>
      </c>
      <c r="R346" s="88">
        <v>0.25</v>
      </c>
      <c r="S346" s="88">
        <v>0.25</v>
      </c>
      <c r="T346" s="88">
        <v>0.25</v>
      </c>
      <c r="U346" s="88">
        <v>0.25</v>
      </c>
      <c r="V346" s="88">
        <v>0.35</v>
      </c>
      <c r="W346" s="88" t="s">
        <v>1474</v>
      </c>
      <c r="X346" s="88">
        <v>0.25</v>
      </c>
      <c r="Y346" s="88" t="s">
        <v>1475</v>
      </c>
      <c r="Z346" s="88">
        <v>0</v>
      </c>
      <c r="AA346" s="88"/>
      <c r="AB346" s="88">
        <v>0</v>
      </c>
      <c r="AC346" s="88"/>
      <c r="AD346" s="88"/>
      <c r="AE346" s="88"/>
      <c r="AF346" s="88"/>
      <c r="AG346" s="88"/>
      <c r="AH346" s="88">
        <f t="shared" si="50"/>
        <v>0.6</v>
      </c>
      <c r="AI346" s="88">
        <f t="shared" si="44"/>
        <v>1</v>
      </c>
      <c r="AJ346" s="88">
        <f t="shared" si="45"/>
        <v>1</v>
      </c>
      <c r="AK346" s="88">
        <f t="shared" si="47"/>
        <v>0</v>
      </c>
      <c r="AL346" s="88">
        <f t="shared" si="48"/>
        <v>0</v>
      </c>
    </row>
    <row r="347" spans="1:38" ht="15" customHeight="1" x14ac:dyDescent="0.25">
      <c r="A347" s="86">
        <v>3</v>
      </c>
      <c r="B347" s="86" t="s">
        <v>1463</v>
      </c>
      <c r="C347" s="86" t="s">
        <v>1464</v>
      </c>
      <c r="D347" s="86" t="s">
        <v>1152</v>
      </c>
      <c r="E347" s="86" t="s">
        <v>1091</v>
      </c>
      <c r="F347" s="86" t="s">
        <v>1092</v>
      </c>
      <c r="G347" s="86" t="s">
        <v>1466</v>
      </c>
      <c r="H347" s="86" t="s">
        <v>1467</v>
      </c>
      <c r="I347" t="s">
        <v>1476</v>
      </c>
      <c r="J347" s="87">
        <v>43831</v>
      </c>
      <c r="K347" s="87">
        <v>44196</v>
      </c>
      <c r="L347" s="86" t="s">
        <v>1096</v>
      </c>
      <c r="M347" s="86" t="s">
        <v>1469</v>
      </c>
      <c r="N347" s="86" t="s">
        <v>475</v>
      </c>
      <c r="O347" s="86" t="s">
        <v>1470</v>
      </c>
      <c r="P347" s="86" t="s">
        <v>1052</v>
      </c>
      <c r="Q347" s="88">
        <f t="shared" si="49"/>
        <v>1</v>
      </c>
      <c r="R347" s="88">
        <v>0.25</v>
      </c>
      <c r="S347" s="88">
        <v>0.25</v>
      </c>
      <c r="T347" s="88">
        <v>0.25</v>
      </c>
      <c r="U347" s="88">
        <v>0.25</v>
      </c>
      <c r="V347" s="88">
        <v>0.2</v>
      </c>
      <c r="W347" s="88" t="s">
        <v>1477</v>
      </c>
      <c r="X347" s="88">
        <v>0.25</v>
      </c>
      <c r="Y347" s="88" t="s">
        <v>1478</v>
      </c>
      <c r="Z347" s="88">
        <v>0</v>
      </c>
      <c r="AA347" s="88"/>
      <c r="AB347" s="88">
        <v>0</v>
      </c>
      <c r="AC347" s="88"/>
      <c r="AD347" s="88"/>
      <c r="AE347" s="88"/>
      <c r="AF347" s="88"/>
      <c r="AG347" s="88"/>
      <c r="AH347" s="88">
        <f t="shared" si="50"/>
        <v>0.45</v>
      </c>
      <c r="AI347" s="88">
        <f t="shared" si="44"/>
        <v>0.8</v>
      </c>
      <c r="AJ347" s="88">
        <f t="shared" si="45"/>
        <v>1</v>
      </c>
      <c r="AK347" s="88">
        <f t="shared" si="47"/>
        <v>0</v>
      </c>
      <c r="AL347" s="88">
        <f t="shared" si="48"/>
        <v>0</v>
      </c>
    </row>
    <row r="348" spans="1:38" ht="15" customHeight="1" x14ac:dyDescent="0.25">
      <c r="A348" s="86">
        <v>4</v>
      </c>
      <c r="B348" s="86" t="s">
        <v>1463</v>
      </c>
      <c r="C348" s="86" t="s">
        <v>1464</v>
      </c>
      <c r="D348" s="86" t="s">
        <v>1152</v>
      </c>
      <c r="E348" s="86" t="s">
        <v>1091</v>
      </c>
      <c r="F348" s="86" t="s">
        <v>1092</v>
      </c>
      <c r="G348" s="86" t="s">
        <v>1466</v>
      </c>
      <c r="H348" s="86" t="s">
        <v>1467</v>
      </c>
      <c r="I348" t="s">
        <v>1479</v>
      </c>
      <c r="J348" s="87">
        <v>43831</v>
      </c>
      <c r="K348" s="87">
        <v>44196</v>
      </c>
      <c r="L348" s="86" t="s">
        <v>1096</v>
      </c>
      <c r="M348" s="86" t="s">
        <v>1469</v>
      </c>
      <c r="N348" s="86" t="s">
        <v>475</v>
      </c>
      <c r="O348" s="86" t="s">
        <v>1470</v>
      </c>
      <c r="P348" s="86" t="s">
        <v>1052</v>
      </c>
      <c r="Q348" s="88">
        <f t="shared" si="49"/>
        <v>1</v>
      </c>
      <c r="R348" s="88">
        <v>0.25</v>
      </c>
      <c r="S348" s="88">
        <v>0.25</v>
      </c>
      <c r="T348" s="88">
        <v>0.25</v>
      </c>
      <c r="U348" s="88">
        <v>0.25</v>
      </c>
      <c r="V348" s="88">
        <v>0.32</v>
      </c>
      <c r="W348" s="88" t="s">
        <v>1480</v>
      </c>
      <c r="X348" s="88">
        <v>0.25</v>
      </c>
      <c r="Y348" s="88" t="s">
        <v>1481</v>
      </c>
      <c r="Z348" s="88">
        <v>0</v>
      </c>
      <c r="AA348" s="88"/>
      <c r="AB348" s="88">
        <v>0</v>
      </c>
      <c r="AC348" s="88"/>
      <c r="AD348" s="88"/>
      <c r="AE348" s="88"/>
      <c r="AF348" s="88"/>
      <c r="AG348" s="88"/>
      <c r="AH348" s="88">
        <f t="shared" si="50"/>
        <v>0.57000000000000006</v>
      </c>
      <c r="AI348" s="88">
        <f t="shared" si="44"/>
        <v>1</v>
      </c>
      <c r="AJ348" s="88">
        <f t="shared" si="45"/>
        <v>1</v>
      </c>
      <c r="AK348" s="88">
        <f t="shared" si="47"/>
        <v>0</v>
      </c>
      <c r="AL348" s="88">
        <f t="shared" si="48"/>
        <v>0</v>
      </c>
    </row>
    <row r="349" spans="1:38" ht="15" customHeight="1" x14ac:dyDescent="0.25">
      <c r="A349" s="86">
        <v>5</v>
      </c>
      <c r="B349" s="86" t="s">
        <v>1463</v>
      </c>
      <c r="C349" s="86" t="s">
        <v>1464</v>
      </c>
      <c r="D349" s="86" t="s">
        <v>1152</v>
      </c>
      <c r="E349" s="86" t="s">
        <v>1091</v>
      </c>
      <c r="F349" s="86" t="s">
        <v>1092</v>
      </c>
      <c r="G349" s="86" t="s">
        <v>1466</v>
      </c>
      <c r="H349" s="86" t="s">
        <v>1467</v>
      </c>
      <c r="I349" t="s">
        <v>1482</v>
      </c>
      <c r="J349" s="87">
        <v>43831</v>
      </c>
      <c r="K349" s="87">
        <v>44196</v>
      </c>
      <c r="L349" s="86" t="s">
        <v>1096</v>
      </c>
      <c r="M349" s="86" t="s">
        <v>1469</v>
      </c>
      <c r="N349" s="86" t="s">
        <v>475</v>
      </c>
      <c r="O349" s="86" t="s">
        <v>1470</v>
      </c>
      <c r="P349" s="86" t="s">
        <v>1052</v>
      </c>
      <c r="Q349" s="89">
        <f t="shared" si="49"/>
        <v>12</v>
      </c>
      <c r="R349" s="89">
        <v>3</v>
      </c>
      <c r="S349" s="89">
        <v>3</v>
      </c>
      <c r="T349" s="89">
        <v>3</v>
      </c>
      <c r="U349" s="89">
        <v>3</v>
      </c>
      <c r="V349" s="89">
        <v>0</v>
      </c>
      <c r="W349" s="89"/>
      <c r="X349" s="89">
        <v>3</v>
      </c>
      <c r="Y349" s="89" t="s">
        <v>1483</v>
      </c>
      <c r="Z349" s="89">
        <v>0</v>
      </c>
      <c r="AA349" s="89"/>
      <c r="AB349" s="89">
        <v>0</v>
      </c>
      <c r="AC349" s="88"/>
      <c r="AD349" s="88"/>
      <c r="AE349" s="88"/>
      <c r="AF349" s="88"/>
      <c r="AG349" s="88"/>
      <c r="AH349" s="88">
        <f t="shared" si="50"/>
        <v>0.25</v>
      </c>
      <c r="AI349" s="88">
        <f t="shared" si="44"/>
        <v>0</v>
      </c>
      <c r="AJ349" s="88">
        <f t="shared" si="45"/>
        <v>1</v>
      </c>
      <c r="AK349" s="88">
        <f t="shared" si="47"/>
        <v>0</v>
      </c>
      <c r="AL349" s="88">
        <f t="shared" si="48"/>
        <v>0</v>
      </c>
    </row>
    <row r="350" spans="1:38" ht="15" customHeight="1" x14ac:dyDescent="0.25">
      <c r="A350" s="86">
        <v>6</v>
      </c>
      <c r="B350" s="86" t="s">
        <v>1463</v>
      </c>
      <c r="C350" t="s">
        <v>1484</v>
      </c>
      <c r="D350" s="86" t="s">
        <v>1485</v>
      </c>
      <c r="E350" s="86" t="s">
        <v>1091</v>
      </c>
      <c r="F350" s="86" t="s">
        <v>1092</v>
      </c>
      <c r="G350" s="86" t="s">
        <v>1466</v>
      </c>
      <c r="H350" s="86" t="s">
        <v>1467</v>
      </c>
      <c r="I350" t="s">
        <v>1486</v>
      </c>
      <c r="J350" s="87">
        <v>43862</v>
      </c>
      <c r="K350" s="87">
        <v>44196</v>
      </c>
      <c r="L350" s="86" t="s">
        <v>1096</v>
      </c>
      <c r="M350" s="86" t="s">
        <v>1487</v>
      </c>
      <c r="N350" s="86" t="s">
        <v>475</v>
      </c>
      <c r="O350" s="86" t="s">
        <v>1488</v>
      </c>
      <c r="P350" s="86" t="s">
        <v>1099</v>
      </c>
      <c r="Q350" s="88">
        <f t="shared" ref="Q350" si="51">SUM(R350:U350)</f>
        <v>1</v>
      </c>
      <c r="R350" s="88">
        <v>0.18</v>
      </c>
      <c r="S350" s="88">
        <v>0.28000000000000003</v>
      </c>
      <c r="T350" s="88">
        <v>0.27</v>
      </c>
      <c r="U350" s="88">
        <v>0.27</v>
      </c>
      <c r="V350" s="88">
        <v>0.18</v>
      </c>
      <c r="W350" s="88" t="s">
        <v>1489</v>
      </c>
      <c r="X350" s="88">
        <v>0.28000000000000003</v>
      </c>
      <c r="Y350" s="88" t="s">
        <v>1490</v>
      </c>
      <c r="Z350" s="88">
        <v>0</v>
      </c>
      <c r="AA350" s="88"/>
      <c r="AB350" s="88">
        <v>0</v>
      </c>
      <c r="AC350" s="88"/>
      <c r="AD350" s="88"/>
      <c r="AE350" s="88"/>
      <c r="AF350" s="88"/>
      <c r="AG350" s="88"/>
      <c r="AH350" s="88">
        <f t="shared" si="50"/>
        <v>0.46</v>
      </c>
      <c r="AI350" s="88">
        <f t="shared" si="44"/>
        <v>1</v>
      </c>
      <c r="AJ350" s="88">
        <f t="shared" si="45"/>
        <v>1</v>
      </c>
      <c r="AK350" s="88">
        <f t="shared" si="47"/>
        <v>0</v>
      </c>
      <c r="AL350" s="88">
        <f t="shared" si="48"/>
        <v>0</v>
      </c>
    </row>
    <row r="351" spans="1:38" ht="15" customHeight="1" x14ac:dyDescent="0.25">
      <c r="A351" s="86">
        <v>7</v>
      </c>
      <c r="B351" s="86" t="s">
        <v>1463</v>
      </c>
      <c r="C351" t="s">
        <v>1484</v>
      </c>
      <c r="D351" s="86" t="s">
        <v>1465</v>
      </c>
      <c r="E351" s="86" t="s">
        <v>1091</v>
      </c>
      <c r="F351" s="86" t="s">
        <v>1092</v>
      </c>
      <c r="G351" s="86" t="s">
        <v>1466</v>
      </c>
      <c r="H351" s="86" t="s">
        <v>1467</v>
      </c>
      <c r="I351" t="s">
        <v>1491</v>
      </c>
      <c r="J351" s="87">
        <v>43862</v>
      </c>
      <c r="K351" s="87">
        <v>44196</v>
      </c>
      <c r="L351" s="86" t="s">
        <v>1096</v>
      </c>
      <c r="M351" s="86" t="s">
        <v>1487</v>
      </c>
      <c r="N351" s="86" t="s">
        <v>475</v>
      </c>
      <c r="O351" s="86" t="s">
        <v>1488</v>
      </c>
      <c r="P351" s="86" t="s">
        <v>1099</v>
      </c>
      <c r="Q351" s="88">
        <f t="shared" ref="Q351:Q374" si="52">SUM(R351:U351)</f>
        <v>1</v>
      </c>
      <c r="R351" s="88">
        <v>0.18</v>
      </c>
      <c r="S351" s="88">
        <v>0</v>
      </c>
      <c r="T351" s="88">
        <v>0.25</v>
      </c>
      <c r="U351" s="88">
        <v>0.56999999999999995</v>
      </c>
      <c r="V351" s="88">
        <v>0.18</v>
      </c>
      <c r="W351" s="88" t="s">
        <v>1492</v>
      </c>
      <c r="X351" s="88">
        <v>0.15</v>
      </c>
      <c r="Y351" s="88" t="s">
        <v>1493</v>
      </c>
      <c r="Z351" s="88">
        <v>0</v>
      </c>
      <c r="AA351" s="88"/>
      <c r="AB351" s="88">
        <v>0</v>
      </c>
      <c r="AC351" s="88"/>
      <c r="AD351" s="88"/>
      <c r="AE351" s="88"/>
      <c r="AF351" s="88"/>
      <c r="AG351" s="88"/>
      <c r="AH351" s="88">
        <f t="shared" si="50"/>
        <v>0.32999999999999996</v>
      </c>
      <c r="AI351" s="88">
        <f t="shared" si="44"/>
        <v>1</v>
      </c>
      <c r="AJ351" s="88" t="str">
        <f t="shared" si="45"/>
        <v/>
      </c>
      <c r="AK351" s="88">
        <f t="shared" si="47"/>
        <v>0</v>
      </c>
      <c r="AL351" s="88">
        <f t="shared" si="48"/>
        <v>0</v>
      </c>
    </row>
    <row r="352" spans="1:38" ht="15" customHeight="1" x14ac:dyDescent="0.25">
      <c r="A352" s="86">
        <v>8</v>
      </c>
      <c r="B352" s="86" t="s">
        <v>1463</v>
      </c>
      <c r="C352" t="s">
        <v>1484</v>
      </c>
      <c r="D352" s="86" t="s">
        <v>1465</v>
      </c>
      <c r="E352" s="86" t="s">
        <v>1091</v>
      </c>
      <c r="F352" s="86" t="s">
        <v>1092</v>
      </c>
      <c r="G352" s="86" t="s">
        <v>1466</v>
      </c>
      <c r="H352" s="86" t="s">
        <v>1467</v>
      </c>
      <c r="I352" t="s">
        <v>1494</v>
      </c>
      <c r="J352" s="87">
        <v>43831</v>
      </c>
      <c r="K352" s="87">
        <v>44196</v>
      </c>
      <c r="L352" s="86" t="s">
        <v>1096</v>
      </c>
      <c r="M352" s="86" t="s">
        <v>1487</v>
      </c>
      <c r="N352" s="86" t="s">
        <v>475</v>
      </c>
      <c r="O352" s="86" t="s">
        <v>1488</v>
      </c>
      <c r="P352" s="86" t="s">
        <v>1099</v>
      </c>
      <c r="Q352" s="88">
        <f t="shared" si="52"/>
        <v>1</v>
      </c>
      <c r="R352" s="88">
        <v>0.24</v>
      </c>
      <c r="S352" s="88">
        <v>0.15</v>
      </c>
      <c r="T352" s="88">
        <v>0.2</v>
      </c>
      <c r="U352" s="88">
        <v>0.41</v>
      </c>
      <c r="V352" s="88">
        <v>0.24</v>
      </c>
      <c r="W352" s="88" t="s">
        <v>1495</v>
      </c>
      <c r="X352" s="88">
        <v>0.15</v>
      </c>
      <c r="Y352" s="88" t="s">
        <v>1496</v>
      </c>
      <c r="Z352" s="88">
        <v>0</v>
      </c>
      <c r="AA352" s="88"/>
      <c r="AB352" s="88">
        <v>0</v>
      </c>
      <c r="AC352" s="88"/>
      <c r="AD352" s="88"/>
      <c r="AE352" s="88"/>
      <c r="AF352" s="88"/>
      <c r="AG352" s="88"/>
      <c r="AH352" s="88">
        <f t="shared" si="50"/>
        <v>0.39</v>
      </c>
      <c r="AI352" s="88">
        <f t="shared" si="44"/>
        <v>1</v>
      </c>
      <c r="AJ352" s="88">
        <f t="shared" si="45"/>
        <v>1</v>
      </c>
      <c r="AK352" s="88">
        <f t="shared" si="47"/>
        <v>0</v>
      </c>
      <c r="AL352" s="88">
        <f t="shared" si="48"/>
        <v>0</v>
      </c>
    </row>
    <row r="353" spans="1:38" ht="15" customHeight="1" x14ac:dyDescent="0.25">
      <c r="A353" s="86">
        <v>9</v>
      </c>
      <c r="B353" s="86" t="s">
        <v>1463</v>
      </c>
      <c r="C353" t="s">
        <v>1484</v>
      </c>
      <c r="D353" s="86" t="s">
        <v>1465</v>
      </c>
      <c r="E353" s="86" t="s">
        <v>1091</v>
      </c>
      <c r="F353" s="86" t="s">
        <v>1092</v>
      </c>
      <c r="G353" s="86" t="s">
        <v>1466</v>
      </c>
      <c r="H353" s="86" t="s">
        <v>1467</v>
      </c>
      <c r="I353" t="s">
        <v>1497</v>
      </c>
      <c r="J353" s="87">
        <v>44044</v>
      </c>
      <c r="K353" s="87">
        <v>44196</v>
      </c>
      <c r="L353" s="86" t="s">
        <v>1096</v>
      </c>
      <c r="M353" s="86" t="s">
        <v>1487</v>
      </c>
      <c r="N353" s="86" t="s">
        <v>475</v>
      </c>
      <c r="O353" s="86" t="s">
        <v>1488</v>
      </c>
      <c r="P353" s="86" t="s">
        <v>1099</v>
      </c>
      <c r="Q353" s="88">
        <f t="shared" si="52"/>
        <v>1</v>
      </c>
      <c r="R353" s="88">
        <v>0</v>
      </c>
      <c r="S353" s="88">
        <v>0</v>
      </c>
      <c r="T353" s="88">
        <v>0.4</v>
      </c>
      <c r="U353" s="88">
        <v>0.6</v>
      </c>
      <c r="V353" s="88">
        <v>0</v>
      </c>
      <c r="W353" s="88"/>
      <c r="X353" s="88">
        <v>0</v>
      </c>
      <c r="Y353" s="88"/>
      <c r="Z353" s="88">
        <v>0</v>
      </c>
      <c r="AA353" s="88"/>
      <c r="AB353" s="88">
        <v>0</v>
      </c>
      <c r="AC353" s="88"/>
      <c r="AD353" s="88"/>
      <c r="AE353" s="88"/>
      <c r="AF353" s="88"/>
      <c r="AG353" s="88"/>
      <c r="AH353" s="88">
        <f t="shared" si="50"/>
        <v>0</v>
      </c>
      <c r="AI353" s="88" t="str">
        <f t="shared" si="44"/>
        <v/>
      </c>
      <c r="AJ353" s="88" t="str">
        <f t="shared" si="45"/>
        <v/>
      </c>
      <c r="AK353" s="88">
        <f t="shared" si="47"/>
        <v>0</v>
      </c>
      <c r="AL353" s="88">
        <f t="shared" si="48"/>
        <v>0</v>
      </c>
    </row>
    <row r="354" spans="1:38" ht="15" customHeight="1" x14ac:dyDescent="0.25">
      <c r="A354" s="86">
        <v>10</v>
      </c>
      <c r="B354" s="86" t="s">
        <v>1463</v>
      </c>
      <c r="C354" t="s">
        <v>1484</v>
      </c>
      <c r="D354" s="86" t="s">
        <v>1498</v>
      </c>
      <c r="E354" s="86" t="s">
        <v>1091</v>
      </c>
      <c r="F354" s="86" t="s">
        <v>1092</v>
      </c>
      <c r="G354" s="86" t="s">
        <v>1466</v>
      </c>
      <c r="H354" s="86" t="s">
        <v>1467</v>
      </c>
      <c r="I354" t="s">
        <v>1499</v>
      </c>
      <c r="J354" s="87">
        <v>43922</v>
      </c>
      <c r="K354" s="87">
        <v>44135</v>
      </c>
      <c r="L354" s="86" t="s">
        <v>1096</v>
      </c>
      <c r="M354" s="86" t="s">
        <v>1487</v>
      </c>
      <c r="N354" s="86" t="s">
        <v>475</v>
      </c>
      <c r="O354" s="86" t="s">
        <v>1488</v>
      </c>
      <c r="P354" s="86" t="s">
        <v>1099</v>
      </c>
      <c r="Q354" s="88">
        <f t="shared" si="52"/>
        <v>1</v>
      </c>
      <c r="R354" s="88">
        <v>0</v>
      </c>
      <c r="S354" s="88">
        <v>0.45</v>
      </c>
      <c r="T354" s="88">
        <v>0.45</v>
      </c>
      <c r="U354" s="88">
        <v>0.1</v>
      </c>
      <c r="V354" s="88">
        <v>0</v>
      </c>
      <c r="W354" s="73"/>
      <c r="X354" s="88">
        <v>0.45</v>
      </c>
      <c r="Y354" s="88" t="s">
        <v>1500</v>
      </c>
      <c r="Z354" s="88">
        <v>0</v>
      </c>
      <c r="AA354" s="88"/>
      <c r="AB354" s="88">
        <v>0</v>
      </c>
      <c r="AC354" s="88"/>
      <c r="AD354" s="88"/>
      <c r="AE354" s="88"/>
      <c r="AF354" s="88"/>
      <c r="AG354" s="88"/>
      <c r="AH354" s="88">
        <f t="shared" si="50"/>
        <v>0.45</v>
      </c>
      <c r="AI354" s="88" t="str">
        <f t="shared" si="44"/>
        <v/>
      </c>
      <c r="AJ354" s="88">
        <f t="shared" si="45"/>
        <v>1</v>
      </c>
      <c r="AK354" s="88">
        <f t="shared" si="47"/>
        <v>0</v>
      </c>
      <c r="AL354" s="88">
        <f t="shared" si="48"/>
        <v>0</v>
      </c>
    </row>
    <row r="355" spans="1:38" ht="15" customHeight="1" x14ac:dyDescent="0.25">
      <c r="A355" s="86">
        <v>11</v>
      </c>
      <c r="B355" s="86" t="s">
        <v>1463</v>
      </c>
      <c r="C355" t="s">
        <v>1484</v>
      </c>
      <c r="D355" t="s">
        <v>1498</v>
      </c>
      <c r="E355" s="86" t="s">
        <v>1091</v>
      </c>
      <c r="F355" s="86" t="s">
        <v>1092</v>
      </c>
      <c r="G355" s="86" t="s">
        <v>1466</v>
      </c>
      <c r="H355" s="86" t="s">
        <v>1467</v>
      </c>
      <c r="I355" t="s">
        <v>1501</v>
      </c>
      <c r="J355" s="87">
        <v>43922</v>
      </c>
      <c r="K355" s="87">
        <v>44196</v>
      </c>
      <c r="L355" s="86" t="s">
        <v>1096</v>
      </c>
      <c r="M355" s="86" t="s">
        <v>1487</v>
      </c>
      <c r="N355" s="86" t="s">
        <v>475</v>
      </c>
      <c r="O355" s="86" t="s">
        <v>1488</v>
      </c>
      <c r="P355" s="86" t="s">
        <v>1099</v>
      </c>
      <c r="Q355" s="88">
        <f t="shared" si="52"/>
        <v>1</v>
      </c>
      <c r="R355" s="88">
        <v>0</v>
      </c>
      <c r="S355" s="88">
        <v>0.33300000000000002</v>
      </c>
      <c r="T355" s="88">
        <v>0.33300000000000002</v>
      </c>
      <c r="U355" s="88">
        <v>0.33400000000000002</v>
      </c>
      <c r="V355" s="88">
        <v>0</v>
      </c>
      <c r="W355" s="88"/>
      <c r="X355" s="88">
        <v>0.33</v>
      </c>
      <c r="Y355" s="88" t="s">
        <v>1502</v>
      </c>
      <c r="Z355" s="88">
        <v>0</v>
      </c>
      <c r="AA355" s="88"/>
      <c r="AB355" s="88">
        <v>0</v>
      </c>
      <c r="AC355" s="88"/>
      <c r="AD355" s="88"/>
      <c r="AE355" s="88"/>
      <c r="AF355" s="88"/>
      <c r="AG355" s="88"/>
      <c r="AH355" s="88">
        <f t="shared" si="50"/>
        <v>0.33</v>
      </c>
      <c r="AI355" s="88" t="str">
        <f t="shared" si="44"/>
        <v/>
      </c>
      <c r="AJ355" s="88">
        <f t="shared" si="45"/>
        <v>0.99099099099099097</v>
      </c>
      <c r="AK355" s="88">
        <f t="shared" si="47"/>
        <v>0</v>
      </c>
      <c r="AL355" s="88">
        <f t="shared" si="48"/>
        <v>0</v>
      </c>
    </row>
    <row r="356" spans="1:38" ht="15" customHeight="1" x14ac:dyDescent="0.25">
      <c r="A356" s="86">
        <v>12</v>
      </c>
      <c r="B356" s="86" t="s">
        <v>1463</v>
      </c>
      <c r="C356" s="86" t="s">
        <v>1503</v>
      </c>
      <c r="D356" t="s">
        <v>1152</v>
      </c>
      <c r="E356" t="s">
        <v>1091</v>
      </c>
      <c r="F356" s="86" t="s">
        <v>1092</v>
      </c>
      <c r="G356" s="86" t="s">
        <v>1466</v>
      </c>
      <c r="H356" s="86" t="s">
        <v>1467</v>
      </c>
      <c r="I356" s="86" t="s">
        <v>1504</v>
      </c>
      <c r="J356" s="87">
        <v>43891</v>
      </c>
      <c r="K356" s="87">
        <v>44165</v>
      </c>
      <c r="L356" s="86" t="s">
        <v>1096</v>
      </c>
      <c r="M356" s="86" t="s">
        <v>1469</v>
      </c>
      <c r="N356" s="86" t="s">
        <v>475</v>
      </c>
      <c r="O356" s="86" t="s">
        <v>1505</v>
      </c>
      <c r="P356" s="86" t="s">
        <v>1099</v>
      </c>
      <c r="Q356" s="88">
        <f t="shared" si="52"/>
        <v>1</v>
      </c>
      <c r="R356" s="88">
        <v>0.1</v>
      </c>
      <c r="S356" s="88">
        <v>0.3</v>
      </c>
      <c r="T356" s="88">
        <v>0.3</v>
      </c>
      <c r="U356" s="88">
        <v>0.3</v>
      </c>
      <c r="V356" s="88">
        <v>0</v>
      </c>
      <c r="W356" s="88"/>
      <c r="X356" s="88">
        <v>0.3</v>
      </c>
      <c r="Y356" s="88" t="s">
        <v>1506</v>
      </c>
      <c r="Z356" s="88">
        <v>0</v>
      </c>
      <c r="AA356" s="88"/>
      <c r="AB356" s="88">
        <v>0</v>
      </c>
      <c r="AC356" s="89"/>
      <c r="AD356" s="87"/>
      <c r="AE356" s="87"/>
      <c r="AF356" s="87"/>
      <c r="AG356" s="87"/>
      <c r="AH356" s="88">
        <f t="shared" si="50"/>
        <v>0.3</v>
      </c>
      <c r="AI356" s="88">
        <f t="shared" si="44"/>
        <v>0</v>
      </c>
      <c r="AJ356" s="88">
        <f t="shared" si="45"/>
        <v>1</v>
      </c>
      <c r="AK356" s="88">
        <f t="shared" si="47"/>
        <v>0</v>
      </c>
      <c r="AL356" s="88">
        <f t="shared" si="48"/>
        <v>0</v>
      </c>
    </row>
    <row r="357" spans="1:38" ht="15" customHeight="1" x14ac:dyDescent="0.25">
      <c r="A357" s="86">
        <v>13</v>
      </c>
      <c r="B357" s="86" t="s">
        <v>1463</v>
      </c>
      <c r="C357" s="86" t="s">
        <v>1503</v>
      </c>
      <c r="D357" t="s">
        <v>1152</v>
      </c>
      <c r="E357" t="s">
        <v>1091</v>
      </c>
      <c r="F357" s="86" t="s">
        <v>1092</v>
      </c>
      <c r="G357" s="86" t="s">
        <v>1466</v>
      </c>
      <c r="H357" s="86" t="s">
        <v>1467</v>
      </c>
      <c r="I357" s="86" t="s">
        <v>1507</v>
      </c>
      <c r="J357" s="87">
        <v>43922</v>
      </c>
      <c r="K357" s="87">
        <v>44165</v>
      </c>
      <c r="L357" s="86" t="s">
        <v>1096</v>
      </c>
      <c r="M357" s="86" t="s">
        <v>1469</v>
      </c>
      <c r="N357" s="86" t="s">
        <v>475</v>
      </c>
      <c r="O357" s="86" t="s">
        <v>1505</v>
      </c>
      <c r="P357" s="86" t="s">
        <v>1099</v>
      </c>
      <c r="Q357" s="88">
        <f t="shared" si="52"/>
        <v>1</v>
      </c>
      <c r="R357" s="88">
        <v>0</v>
      </c>
      <c r="S357" s="88">
        <v>0.3</v>
      </c>
      <c r="T357" s="88">
        <v>0.5</v>
      </c>
      <c r="U357" s="88">
        <v>0.2</v>
      </c>
      <c r="V357" s="88">
        <v>0</v>
      </c>
      <c r="W357" s="89"/>
      <c r="X357" s="89">
        <v>30</v>
      </c>
      <c r="Y357" s="89" t="s">
        <v>1508</v>
      </c>
      <c r="Z357" s="89">
        <v>0</v>
      </c>
      <c r="AA357" s="89"/>
      <c r="AB357" s="89">
        <v>0</v>
      </c>
      <c r="AC357" s="89"/>
      <c r="AD357" s="87"/>
      <c r="AE357" s="87"/>
      <c r="AF357" s="87"/>
      <c r="AG357" s="87"/>
      <c r="AH357" s="88">
        <f t="shared" si="50"/>
        <v>1</v>
      </c>
      <c r="AI357" s="88" t="str">
        <f t="shared" si="44"/>
        <v/>
      </c>
      <c r="AJ357" s="88">
        <f t="shared" si="45"/>
        <v>1</v>
      </c>
      <c r="AK357" s="88">
        <f t="shared" si="47"/>
        <v>0</v>
      </c>
      <c r="AL357" s="88">
        <f t="shared" si="48"/>
        <v>0</v>
      </c>
    </row>
    <row r="358" spans="1:38" ht="15" customHeight="1" x14ac:dyDescent="0.25">
      <c r="A358" s="86">
        <v>14</v>
      </c>
      <c r="B358" s="86" t="s">
        <v>1463</v>
      </c>
      <c r="C358" s="86" t="s">
        <v>1112</v>
      </c>
      <c r="D358" t="s">
        <v>1090</v>
      </c>
      <c r="E358" t="s">
        <v>1114</v>
      </c>
      <c r="F358" s="86" t="s">
        <v>1115</v>
      </c>
      <c r="G358" s="86" t="s">
        <v>1116</v>
      </c>
      <c r="H358" s="86" t="s">
        <v>1117</v>
      </c>
      <c r="I358" t="s">
        <v>1118</v>
      </c>
      <c r="J358" s="87">
        <v>43983</v>
      </c>
      <c r="K358" s="87">
        <v>44104</v>
      </c>
      <c r="L358" s="86" t="s">
        <v>1096</v>
      </c>
      <c r="M358" t="s">
        <v>1509</v>
      </c>
      <c r="N358" s="86"/>
      <c r="O358" s="86" t="s">
        <v>1119</v>
      </c>
      <c r="P358" s="86" t="s">
        <v>261</v>
      </c>
      <c r="Q358" s="88">
        <f t="shared" si="52"/>
        <v>1</v>
      </c>
      <c r="R358" s="88">
        <v>0</v>
      </c>
      <c r="S358" s="88">
        <v>0.25</v>
      </c>
      <c r="T358" s="88">
        <v>0.75</v>
      </c>
      <c r="U358" s="88">
        <v>0</v>
      </c>
      <c r="V358" s="88">
        <v>0</v>
      </c>
      <c r="W358" s="89"/>
      <c r="X358" s="89">
        <v>25</v>
      </c>
      <c r="Y358" s="89" t="s">
        <v>1510</v>
      </c>
      <c r="Z358" s="89">
        <v>0</v>
      </c>
      <c r="AA358" s="89"/>
      <c r="AB358" s="89">
        <v>0</v>
      </c>
      <c r="AC358" s="89"/>
      <c r="AD358" s="87"/>
      <c r="AE358" s="87"/>
      <c r="AF358" s="87"/>
      <c r="AG358" s="87"/>
      <c r="AH358" s="88">
        <f t="shared" si="50"/>
        <v>1</v>
      </c>
      <c r="AI358" s="88" t="str">
        <f t="shared" si="44"/>
        <v/>
      </c>
      <c r="AJ358" s="88">
        <f t="shared" si="45"/>
        <v>1</v>
      </c>
      <c r="AK358" s="88">
        <f t="shared" si="47"/>
        <v>0</v>
      </c>
      <c r="AL358" s="88" t="str">
        <f t="shared" si="48"/>
        <v/>
      </c>
    </row>
    <row r="359" spans="1:38" ht="15" customHeight="1" x14ac:dyDescent="0.25">
      <c r="A359" s="86">
        <v>15</v>
      </c>
      <c r="B359" s="86" t="s">
        <v>1463</v>
      </c>
      <c r="C359" s="86" t="s">
        <v>1112</v>
      </c>
      <c r="D359" t="s">
        <v>1152</v>
      </c>
      <c r="E359" t="s">
        <v>1114</v>
      </c>
      <c r="F359" s="86" t="s">
        <v>1115</v>
      </c>
      <c r="G359" s="86" t="s">
        <v>1116</v>
      </c>
      <c r="H359" s="86" t="s">
        <v>1117</v>
      </c>
      <c r="I359" s="86" t="s">
        <v>1120</v>
      </c>
      <c r="J359" s="87">
        <v>43922</v>
      </c>
      <c r="K359" s="87">
        <v>44196</v>
      </c>
      <c r="L359" s="86" t="s">
        <v>1096</v>
      </c>
      <c r="M359" t="s">
        <v>1509</v>
      </c>
      <c r="N359" s="86"/>
      <c r="O359" s="86" t="s">
        <v>1119</v>
      </c>
      <c r="P359" s="86" t="s">
        <v>261</v>
      </c>
      <c r="Q359" s="88">
        <f t="shared" si="52"/>
        <v>1</v>
      </c>
      <c r="R359" s="88">
        <v>0</v>
      </c>
      <c r="S359" s="88">
        <v>0.3</v>
      </c>
      <c r="T359" s="88">
        <v>0.3</v>
      </c>
      <c r="U359" s="88">
        <v>0.4</v>
      </c>
      <c r="V359" s="88">
        <v>0</v>
      </c>
      <c r="W359" s="89"/>
      <c r="X359" s="89">
        <v>30</v>
      </c>
      <c r="Y359" s="89" t="s">
        <v>1511</v>
      </c>
      <c r="Z359" s="89">
        <v>0</v>
      </c>
      <c r="AA359" s="89"/>
      <c r="AB359" s="89">
        <v>0</v>
      </c>
      <c r="AC359" s="89"/>
      <c r="AD359" s="87"/>
      <c r="AE359" s="87"/>
      <c r="AF359" s="87"/>
      <c r="AG359" s="87"/>
      <c r="AH359" s="88">
        <f t="shared" si="50"/>
        <v>1</v>
      </c>
      <c r="AI359" s="88" t="str">
        <f t="shared" si="44"/>
        <v/>
      </c>
      <c r="AJ359" s="88">
        <f t="shared" si="45"/>
        <v>1</v>
      </c>
      <c r="AK359" s="88">
        <f t="shared" si="47"/>
        <v>0</v>
      </c>
      <c r="AL359" s="88">
        <f t="shared" si="48"/>
        <v>0</v>
      </c>
    </row>
    <row r="360" spans="1:38" ht="15" customHeight="1" x14ac:dyDescent="0.25">
      <c r="A360" s="86">
        <v>16</v>
      </c>
      <c r="B360" s="86" t="s">
        <v>1463</v>
      </c>
      <c r="C360" s="86" t="s">
        <v>1112</v>
      </c>
      <c r="D360" t="s">
        <v>1090</v>
      </c>
      <c r="E360" t="s">
        <v>1114</v>
      </c>
      <c r="F360" s="86" t="s">
        <v>1115</v>
      </c>
      <c r="G360" s="86" t="s">
        <v>1116</v>
      </c>
      <c r="H360" s="86" t="s">
        <v>1117</v>
      </c>
      <c r="I360" s="86" t="s">
        <v>1122</v>
      </c>
      <c r="J360" s="87">
        <v>44013</v>
      </c>
      <c r="K360" s="87">
        <v>44043</v>
      </c>
      <c r="L360" s="86" t="s">
        <v>1096</v>
      </c>
      <c r="M360" t="s">
        <v>1509</v>
      </c>
      <c r="N360" s="86"/>
      <c r="O360" s="86" t="s">
        <v>1119</v>
      </c>
      <c r="P360" s="86" t="s">
        <v>261</v>
      </c>
      <c r="Q360" s="88">
        <f t="shared" si="52"/>
        <v>1</v>
      </c>
      <c r="R360" s="88">
        <v>0</v>
      </c>
      <c r="S360" s="88">
        <v>0</v>
      </c>
      <c r="T360" s="88">
        <v>1</v>
      </c>
      <c r="U360" s="88">
        <v>0</v>
      </c>
      <c r="V360" s="88">
        <v>0</v>
      </c>
      <c r="W360" s="89"/>
      <c r="X360" s="89">
        <v>0</v>
      </c>
      <c r="Y360" s="89"/>
      <c r="Z360" s="89">
        <v>0</v>
      </c>
      <c r="AA360" s="89"/>
      <c r="AB360" s="89">
        <v>0</v>
      </c>
      <c r="AC360" s="89"/>
      <c r="AD360" s="87"/>
      <c r="AE360" s="87"/>
      <c r="AF360" s="87"/>
      <c r="AG360" s="87"/>
      <c r="AH360" s="88">
        <f t="shared" si="50"/>
        <v>0</v>
      </c>
      <c r="AI360" s="88" t="str">
        <f t="shared" si="44"/>
        <v/>
      </c>
      <c r="AJ360" s="88" t="str">
        <f t="shared" si="45"/>
        <v/>
      </c>
      <c r="AK360" s="88">
        <f t="shared" si="47"/>
        <v>0</v>
      </c>
      <c r="AL360" s="88" t="str">
        <f t="shared" si="48"/>
        <v/>
      </c>
    </row>
    <row r="361" spans="1:38" ht="15" customHeight="1" x14ac:dyDescent="0.25">
      <c r="A361" s="86">
        <v>17</v>
      </c>
      <c r="B361" s="86" t="s">
        <v>1463</v>
      </c>
      <c r="C361" s="86" t="s">
        <v>1112</v>
      </c>
      <c r="D361" t="s">
        <v>1090</v>
      </c>
      <c r="E361" t="s">
        <v>1114</v>
      </c>
      <c r="F361" s="86" t="s">
        <v>1115</v>
      </c>
      <c r="G361" s="86" t="s">
        <v>1116</v>
      </c>
      <c r="H361" s="86" t="s">
        <v>1117</v>
      </c>
      <c r="I361" t="s">
        <v>1512</v>
      </c>
      <c r="J361" s="87">
        <v>44013</v>
      </c>
      <c r="K361" s="87">
        <v>44196</v>
      </c>
      <c r="L361" s="86" t="s">
        <v>1096</v>
      </c>
      <c r="M361" t="s">
        <v>1509</v>
      </c>
      <c r="N361" s="86"/>
      <c r="O361" s="86" t="s">
        <v>1119</v>
      </c>
      <c r="P361" s="86" t="s">
        <v>261</v>
      </c>
      <c r="Q361" s="88">
        <f t="shared" si="52"/>
        <v>1</v>
      </c>
      <c r="R361" s="88">
        <v>0</v>
      </c>
      <c r="S361" s="88">
        <v>0</v>
      </c>
      <c r="T361" s="88">
        <v>0.45</v>
      </c>
      <c r="U361" s="88">
        <v>0.55000000000000004</v>
      </c>
      <c r="V361" s="88">
        <v>0</v>
      </c>
      <c r="W361" s="89"/>
      <c r="X361" s="89">
        <v>0</v>
      </c>
      <c r="Y361" s="89"/>
      <c r="Z361" s="89">
        <v>0</v>
      </c>
      <c r="AA361" s="89"/>
      <c r="AB361" s="89">
        <v>0</v>
      </c>
      <c r="AC361" s="89"/>
      <c r="AD361" s="87"/>
      <c r="AE361" s="87"/>
      <c r="AF361" s="87"/>
      <c r="AG361" s="87"/>
      <c r="AH361" s="88">
        <f t="shared" si="50"/>
        <v>0</v>
      </c>
      <c r="AI361" s="88" t="str">
        <f t="shared" si="44"/>
        <v/>
      </c>
      <c r="AJ361" s="88" t="str">
        <f t="shared" si="45"/>
        <v/>
      </c>
      <c r="AK361" s="88">
        <f t="shared" si="47"/>
        <v>0</v>
      </c>
      <c r="AL361" s="88">
        <f t="shared" si="48"/>
        <v>0</v>
      </c>
    </row>
    <row r="362" spans="1:38" ht="15" customHeight="1" x14ac:dyDescent="0.25">
      <c r="A362" s="86">
        <v>18</v>
      </c>
      <c r="B362" s="86" t="s">
        <v>1463</v>
      </c>
      <c r="C362" s="86" t="s">
        <v>1112</v>
      </c>
      <c r="D362" t="s">
        <v>1090</v>
      </c>
      <c r="E362" t="s">
        <v>1114</v>
      </c>
      <c r="F362" s="86" t="s">
        <v>1115</v>
      </c>
      <c r="G362" s="86" t="s">
        <v>1116</v>
      </c>
      <c r="H362" s="86" t="s">
        <v>1117</v>
      </c>
      <c r="I362" t="s">
        <v>1123</v>
      </c>
      <c r="J362" s="87">
        <v>44013</v>
      </c>
      <c r="K362" s="87">
        <v>44043</v>
      </c>
      <c r="L362" s="86" t="s">
        <v>1096</v>
      </c>
      <c r="M362" t="s">
        <v>1509</v>
      </c>
      <c r="N362" s="86"/>
      <c r="O362" s="86" t="s">
        <v>1119</v>
      </c>
      <c r="P362" s="86" t="s">
        <v>261</v>
      </c>
      <c r="Q362" s="88">
        <f t="shared" si="52"/>
        <v>1</v>
      </c>
      <c r="R362" s="88">
        <v>0</v>
      </c>
      <c r="S362" s="88">
        <v>0</v>
      </c>
      <c r="T362" s="88">
        <v>1</v>
      </c>
      <c r="U362" s="88">
        <v>0</v>
      </c>
      <c r="V362" s="88">
        <v>0</v>
      </c>
      <c r="W362" s="89"/>
      <c r="X362" s="89">
        <v>0</v>
      </c>
      <c r="Y362" s="89"/>
      <c r="Z362" s="89">
        <v>0</v>
      </c>
      <c r="AA362" s="89"/>
      <c r="AB362" s="89">
        <v>0</v>
      </c>
      <c r="AC362" s="89"/>
      <c r="AD362" s="87"/>
      <c r="AE362" s="87"/>
      <c r="AF362" s="87"/>
      <c r="AG362" s="87"/>
      <c r="AH362" s="88">
        <f t="shared" si="50"/>
        <v>0</v>
      </c>
      <c r="AI362" s="88" t="str">
        <f t="shared" si="44"/>
        <v/>
      </c>
      <c r="AJ362" s="88" t="str">
        <f t="shared" si="45"/>
        <v/>
      </c>
      <c r="AK362" s="88">
        <f t="shared" si="47"/>
        <v>0</v>
      </c>
      <c r="AL362" s="88" t="str">
        <f t="shared" si="48"/>
        <v/>
      </c>
    </row>
    <row r="363" spans="1:38" ht="15" customHeight="1" x14ac:dyDescent="0.25">
      <c r="A363" s="86">
        <v>1</v>
      </c>
      <c r="B363" s="86" t="s">
        <v>2046</v>
      </c>
      <c r="C363" s="86" t="s">
        <v>2047</v>
      </c>
      <c r="D363" s="86" t="s">
        <v>1152</v>
      </c>
      <c r="E363" s="86" t="s">
        <v>1125</v>
      </c>
      <c r="F363" s="86" t="s">
        <v>1092</v>
      </c>
      <c r="G363" s="86" t="s">
        <v>1190</v>
      </c>
      <c r="H363" s="86" t="s">
        <v>2048</v>
      </c>
      <c r="I363" s="86" t="s">
        <v>2049</v>
      </c>
      <c r="J363" s="87">
        <v>43922</v>
      </c>
      <c r="K363" s="87">
        <v>44196</v>
      </c>
      <c r="L363" s="86" t="s">
        <v>1096</v>
      </c>
      <c r="M363" s="86" t="s">
        <v>2050</v>
      </c>
      <c r="N363" s="86" t="s">
        <v>475</v>
      </c>
      <c r="O363" s="86" t="s">
        <v>2051</v>
      </c>
      <c r="P363" s="86" t="s">
        <v>1099</v>
      </c>
      <c r="Q363" s="88">
        <f t="shared" si="52"/>
        <v>1</v>
      </c>
      <c r="R363" s="88">
        <v>0</v>
      </c>
      <c r="S363" s="88">
        <v>0.33</v>
      </c>
      <c r="T363" s="88">
        <v>0.33</v>
      </c>
      <c r="U363" s="88">
        <v>0.34</v>
      </c>
      <c r="V363" s="88">
        <v>0</v>
      </c>
      <c r="W363" s="88"/>
      <c r="X363" s="88">
        <v>0.33</v>
      </c>
      <c r="Y363" s="88" t="s">
        <v>2052</v>
      </c>
      <c r="Z363" s="88">
        <v>0</v>
      </c>
      <c r="AA363" s="88"/>
      <c r="AB363" s="88">
        <v>0</v>
      </c>
      <c r="AC363" s="88"/>
      <c r="AD363" s="88"/>
      <c r="AE363" s="88"/>
      <c r="AF363" s="88"/>
      <c r="AG363" s="88"/>
      <c r="AH363" s="88">
        <f t="shared" si="50"/>
        <v>0.33</v>
      </c>
      <c r="AI363" s="88" t="str">
        <f t="shared" si="44"/>
        <v/>
      </c>
      <c r="AJ363" s="88">
        <f t="shared" si="45"/>
        <v>1</v>
      </c>
      <c r="AK363" s="88">
        <f t="shared" si="47"/>
        <v>0</v>
      </c>
      <c r="AL363" s="88">
        <f t="shared" si="48"/>
        <v>0</v>
      </c>
    </row>
    <row r="364" spans="1:38" ht="15" customHeight="1" x14ac:dyDescent="0.25">
      <c r="A364" s="86">
        <v>2</v>
      </c>
      <c r="B364" s="86" t="s">
        <v>2046</v>
      </c>
      <c r="C364" s="86" t="s">
        <v>2047</v>
      </c>
      <c r="D364" s="86" t="s">
        <v>1152</v>
      </c>
      <c r="E364" s="86" t="s">
        <v>1125</v>
      </c>
      <c r="F364" s="86" t="s">
        <v>1092</v>
      </c>
      <c r="G364" s="86" t="s">
        <v>1190</v>
      </c>
      <c r="H364" s="86" t="s">
        <v>2048</v>
      </c>
      <c r="I364" s="86" t="s">
        <v>2053</v>
      </c>
      <c r="J364" s="87">
        <v>43891</v>
      </c>
      <c r="K364" s="87">
        <v>44196</v>
      </c>
      <c r="L364" s="86" t="s">
        <v>1096</v>
      </c>
      <c r="M364" s="86" t="s">
        <v>2050</v>
      </c>
      <c r="N364" s="86" t="s">
        <v>475</v>
      </c>
      <c r="O364" s="86" t="s">
        <v>2051</v>
      </c>
      <c r="P364" s="86" t="s">
        <v>1099</v>
      </c>
      <c r="Q364" s="88">
        <f t="shared" si="52"/>
        <v>1</v>
      </c>
      <c r="R364" s="88">
        <v>0.1</v>
      </c>
      <c r="S364" s="88">
        <v>0.3</v>
      </c>
      <c r="T364" s="88">
        <v>0.3</v>
      </c>
      <c r="U364" s="88">
        <v>0.3</v>
      </c>
      <c r="V364" s="88">
        <v>0</v>
      </c>
      <c r="W364" s="88"/>
      <c r="X364" s="88">
        <v>0.3</v>
      </c>
      <c r="Y364" s="88" t="s">
        <v>2054</v>
      </c>
      <c r="Z364" s="88">
        <v>0</v>
      </c>
      <c r="AA364" s="88"/>
      <c r="AB364" s="88">
        <v>0</v>
      </c>
      <c r="AC364" s="88"/>
      <c r="AD364" s="88"/>
      <c r="AE364" s="88"/>
      <c r="AF364" s="88"/>
      <c r="AG364" s="88"/>
      <c r="AH364" s="88">
        <f t="shared" si="50"/>
        <v>0.3</v>
      </c>
      <c r="AI364" s="88">
        <f t="shared" si="44"/>
        <v>0</v>
      </c>
      <c r="AJ364" s="88">
        <f t="shared" si="45"/>
        <v>1</v>
      </c>
      <c r="AK364" s="88">
        <f t="shared" si="47"/>
        <v>0</v>
      </c>
      <c r="AL364" s="88">
        <f t="shared" si="48"/>
        <v>0</v>
      </c>
    </row>
    <row r="365" spans="1:38" ht="15" customHeight="1" x14ac:dyDescent="0.25">
      <c r="A365" s="86">
        <v>3</v>
      </c>
      <c r="B365" s="86" t="s">
        <v>2046</v>
      </c>
      <c r="C365" s="86" t="s">
        <v>2047</v>
      </c>
      <c r="D365" s="86" t="s">
        <v>1152</v>
      </c>
      <c r="E365" s="86" t="s">
        <v>1125</v>
      </c>
      <c r="F365" s="86" t="s">
        <v>1092</v>
      </c>
      <c r="G365" s="86" t="s">
        <v>1190</v>
      </c>
      <c r="H365" s="86" t="s">
        <v>2048</v>
      </c>
      <c r="I365" s="86" t="s">
        <v>2055</v>
      </c>
      <c r="J365" s="87">
        <v>44044</v>
      </c>
      <c r="K365" s="87">
        <v>44135</v>
      </c>
      <c r="L365" s="86" t="s">
        <v>1096</v>
      </c>
      <c r="M365" s="86" t="s">
        <v>2050</v>
      </c>
      <c r="N365" s="86" t="s">
        <v>475</v>
      </c>
      <c r="O365" s="86" t="s">
        <v>2051</v>
      </c>
      <c r="P365" s="86" t="s">
        <v>1099</v>
      </c>
      <c r="Q365" s="88">
        <f t="shared" si="52"/>
        <v>1</v>
      </c>
      <c r="R365" s="88">
        <v>0</v>
      </c>
      <c r="S365" s="88">
        <v>0</v>
      </c>
      <c r="T365" s="88">
        <v>0.5</v>
      </c>
      <c r="U365" s="88">
        <v>0.5</v>
      </c>
      <c r="V365" s="88">
        <v>0</v>
      </c>
      <c r="W365" s="88"/>
      <c r="X365" s="88">
        <v>0</v>
      </c>
      <c r="Y365" s="88"/>
      <c r="Z365" s="88">
        <v>0</v>
      </c>
      <c r="AA365" s="88"/>
      <c r="AB365" s="88">
        <v>0</v>
      </c>
      <c r="AC365" s="88"/>
      <c r="AD365" s="88"/>
      <c r="AE365" s="88"/>
      <c r="AF365" s="88"/>
      <c r="AG365" s="88"/>
      <c r="AH365" s="88">
        <f t="shared" si="50"/>
        <v>0</v>
      </c>
      <c r="AI365" s="88" t="str">
        <f t="shared" si="44"/>
        <v/>
      </c>
      <c r="AJ365" s="88" t="str">
        <f t="shared" si="45"/>
        <v/>
      </c>
      <c r="AK365" s="88">
        <f t="shared" si="47"/>
        <v>0</v>
      </c>
      <c r="AL365" s="88">
        <f t="shared" si="48"/>
        <v>0</v>
      </c>
    </row>
    <row r="366" spans="1:38" ht="15" customHeight="1" x14ac:dyDescent="0.25">
      <c r="A366" s="86">
        <v>4</v>
      </c>
      <c r="B366" s="86" t="s">
        <v>2046</v>
      </c>
      <c r="C366" s="86" t="s">
        <v>2047</v>
      </c>
      <c r="D366" s="86" t="s">
        <v>1152</v>
      </c>
      <c r="E366" s="86" t="s">
        <v>1125</v>
      </c>
      <c r="F366" s="86" t="s">
        <v>1092</v>
      </c>
      <c r="G366" s="86" t="s">
        <v>1190</v>
      </c>
      <c r="H366" s="86" t="s">
        <v>2048</v>
      </c>
      <c r="I366" s="86" t="s">
        <v>2056</v>
      </c>
      <c r="J366" s="87">
        <v>43983</v>
      </c>
      <c r="K366" s="87">
        <v>44013</v>
      </c>
      <c r="L366" s="86" t="s">
        <v>1096</v>
      </c>
      <c r="M366" s="86" t="s">
        <v>2050</v>
      </c>
      <c r="N366" s="86" t="s">
        <v>475</v>
      </c>
      <c r="O366" s="86" t="s">
        <v>2051</v>
      </c>
      <c r="P366" s="86" t="s">
        <v>1099</v>
      </c>
      <c r="Q366" s="88">
        <f t="shared" si="52"/>
        <v>1</v>
      </c>
      <c r="R366" s="88">
        <v>0</v>
      </c>
      <c r="S366" s="88">
        <v>0.8</v>
      </c>
      <c r="T366" s="88">
        <v>0.2</v>
      </c>
      <c r="U366" s="88">
        <v>0</v>
      </c>
      <c r="V366" s="88">
        <v>0</v>
      </c>
      <c r="W366" s="88"/>
      <c r="X366" s="88">
        <v>0.8</v>
      </c>
      <c r="Y366" s="88" t="s">
        <v>2057</v>
      </c>
      <c r="Z366" s="88">
        <v>0</v>
      </c>
      <c r="AA366" s="88"/>
      <c r="AB366" s="88">
        <v>0</v>
      </c>
      <c r="AC366" s="88"/>
      <c r="AD366" s="88"/>
      <c r="AE366" s="88"/>
      <c r="AF366" s="88"/>
      <c r="AG366" s="88"/>
      <c r="AH366" s="88">
        <f t="shared" si="50"/>
        <v>0.8</v>
      </c>
      <c r="AI366" s="88" t="str">
        <f t="shared" si="44"/>
        <v/>
      </c>
      <c r="AJ366" s="88">
        <f t="shared" si="45"/>
        <v>1</v>
      </c>
      <c r="AK366" s="88">
        <f t="shared" si="47"/>
        <v>0</v>
      </c>
      <c r="AL366" s="88" t="str">
        <f t="shared" si="48"/>
        <v/>
      </c>
    </row>
    <row r="367" spans="1:38" ht="15" customHeight="1" x14ac:dyDescent="0.25">
      <c r="A367" s="86">
        <v>5</v>
      </c>
      <c r="B367" s="86" t="s">
        <v>2046</v>
      </c>
      <c r="C367" s="86" t="s">
        <v>2058</v>
      </c>
      <c r="D367" s="86" t="s">
        <v>1152</v>
      </c>
      <c r="E367" s="86" t="s">
        <v>1125</v>
      </c>
      <c r="F367" s="86" t="s">
        <v>2059</v>
      </c>
      <c r="G367" s="86" t="s">
        <v>1190</v>
      </c>
      <c r="H367" s="86" t="s">
        <v>1280</v>
      </c>
      <c r="I367" t="s">
        <v>2060</v>
      </c>
      <c r="J367" s="87">
        <v>43831</v>
      </c>
      <c r="K367" s="87">
        <v>44196</v>
      </c>
      <c r="L367" s="86" t="s">
        <v>1096</v>
      </c>
      <c r="M367" s="86" t="s">
        <v>2050</v>
      </c>
      <c r="N367" s="86" t="s">
        <v>475</v>
      </c>
      <c r="O367" s="86" t="s">
        <v>2061</v>
      </c>
      <c r="P367" s="86" t="s">
        <v>1099</v>
      </c>
      <c r="Q367" s="88">
        <f t="shared" si="52"/>
        <v>1</v>
      </c>
      <c r="R367" s="88">
        <v>0.25</v>
      </c>
      <c r="S367" s="88">
        <v>0.25</v>
      </c>
      <c r="T367" s="88">
        <v>0.25</v>
      </c>
      <c r="U367" s="88">
        <v>0.25</v>
      </c>
      <c r="V367" s="88">
        <v>0.25</v>
      </c>
      <c r="W367" s="88" t="s">
        <v>5705</v>
      </c>
      <c r="X367" s="88">
        <v>0.25</v>
      </c>
      <c r="Y367" s="88" t="s">
        <v>2062</v>
      </c>
      <c r="Z367" s="88">
        <v>0</v>
      </c>
      <c r="AA367" s="88"/>
      <c r="AB367" s="88">
        <v>0</v>
      </c>
      <c r="AC367" s="88"/>
      <c r="AD367" s="88"/>
      <c r="AE367" s="88"/>
      <c r="AF367" s="88"/>
      <c r="AG367" s="88"/>
      <c r="AH367" s="88">
        <f t="shared" si="50"/>
        <v>0.5</v>
      </c>
      <c r="AI367" s="88">
        <f t="shared" si="44"/>
        <v>1</v>
      </c>
      <c r="AJ367" s="88">
        <f t="shared" si="45"/>
        <v>1</v>
      </c>
      <c r="AK367" s="88">
        <f t="shared" si="47"/>
        <v>0</v>
      </c>
      <c r="AL367" s="88">
        <f t="shared" si="48"/>
        <v>0</v>
      </c>
    </row>
    <row r="368" spans="1:38" ht="15" customHeight="1" x14ac:dyDescent="0.25">
      <c r="A368" s="86">
        <v>6</v>
      </c>
      <c r="B368" s="86" t="s">
        <v>2046</v>
      </c>
      <c r="C368" s="86" t="s">
        <v>2058</v>
      </c>
      <c r="D368" s="86" t="s">
        <v>1152</v>
      </c>
      <c r="E368" s="86" t="s">
        <v>1125</v>
      </c>
      <c r="F368" s="86" t="s">
        <v>2059</v>
      </c>
      <c r="G368" s="86" t="s">
        <v>1190</v>
      </c>
      <c r="H368" s="86" t="s">
        <v>1280</v>
      </c>
      <c r="I368" t="s">
        <v>2063</v>
      </c>
      <c r="J368" s="87">
        <v>43831</v>
      </c>
      <c r="K368" s="87">
        <v>44196</v>
      </c>
      <c r="L368" s="86" t="s">
        <v>1096</v>
      </c>
      <c r="M368" s="86" t="s">
        <v>2050</v>
      </c>
      <c r="N368" s="86" t="s">
        <v>475</v>
      </c>
      <c r="O368" s="86" t="s">
        <v>2061</v>
      </c>
      <c r="P368" s="86" t="s">
        <v>1099</v>
      </c>
      <c r="Q368" s="88">
        <f t="shared" si="52"/>
        <v>1</v>
      </c>
      <c r="R368" s="88">
        <v>0.25</v>
      </c>
      <c r="S368" s="88">
        <v>0.25</v>
      </c>
      <c r="T368" s="88">
        <v>0.25</v>
      </c>
      <c r="U368" s="88">
        <v>0.25</v>
      </c>
      <c r="V368" s="88">
        <v>0.25</v>
      </c>
      <c r="W368" s="88" t="s">
        <v>5706</v>
      </c>
      <c r="X368" s="88">
        <v>0.25</v>
      </c>
      <c r="Y368" s="88" t="s">
        <v>2064</v>
      </c>
      <c r="Z368" s="88">
        <v>0</v>
      </c>
      <c r="AA368" s="88"/>
      <c r="AB368" s="88">
        <v>0</v>
      </c>
      <c r="AC368" s="88"/>
      <c r="AD368" s="88"/>
      <c r="AE368" s="88"/>
      <c r="AF368" s="88"/>
      <c r="AG368" s="88"/>
      <c r="AH368" s="88">
        <f t="shared" si="50"/>
        <v>0.5</v>
      </c>
      <c r="AI368" s="88">
        <f t="shared" si="44"/>
        <v>1</v>
      </c>
      <c r="AJ368" s="88">
        <f t="shared" si="45"/>
        <v>1</v>
      </c>
      <c r="AK368" s="88">
        <f t="shared" si="47"/>
        <v>0</v>
      </c>
      <c r="AL368" s="88">
        <f t="shared" si="48"/>
        <v>0</v>
      </c>
    </row>
    <row r="369" spans="1:38" ht="15" customHeight="1" x14ac:dyDescent="0.25">
      <c r="A369" s="86">
        <v>7</v>
      </c>
      <c r="B369" s="86" t="s">
        <v>2046</v>
      </c>
      <c r="C369" s="86" t="s">
        <v>2058</v>
      </c>
      <c r="D369" s="86" t="s">
        <v>1152</v>
      </c>
      <c r="E369" s="86" t="s">
        <v>1125</v>
      </c>
      <c r="F369" s="86" t="s">
        <v>2059</v>
      </c>
      <c r="G369" s="86" t="s">
        <v>1190</v>
      </c>
      <c r="H369" s="86" t="s">
        <v>1280</v>
      </c>
      <c r="I369" t="s">
        <v>2065</v>
      </c>
      <c r="J369" s="87">
        <v>43831</v>
      </c>
      <c r="K369" s="87">
        <v>44196</v>
      </c>
      <c r="L369" s="86" t="s">
        <v>1096</v>
      </c>
      <c r="M369" s="86" t="s">
        <v>2050</v>
      </c>
      <c r="N369" s="86" t="s">
        <v>475</v>
      </c>
      <c r="O369" s="86" t="s">
        <v>2061</v>
      </c>
      <c r="P369" s="86" t="s">
        <v>1099</v>
      </c>
      <c r="Q369" s="88">
        <f t="shared" si="52"/>
        <v>1</v>
      </c>
      <c r="R369" s="88">
        <v>0.25</v>
      </c>
      <c r="S369" s="88">
        <v>0.25</v>
      </c>
      <c r="T369" s="88">
        <v>0.25</v>
      </c>
      <c r="U369" s="88">
        <v>0.25</v>
      </c>
      <c r="V369" s="88">
        <v>0.25</v>
      </c>
      <c r="W369" s="88" t="s">
        <v>5707</v>
      </c>
      <c r="X369" s="88">
        <v>0.25</v>
      </c>
      <c r="Y369" s="88" t="s">
        <v>2066</v>
      </c>
      <c r="Z369" s="88">
        <v>0</v>
      </c>
      <c r="AA369" s="88"/>
      <c r="AB369" s="88">
        <v>0</v>
      </c>
      <c r="AC369" s="88"/>
      <c r="AD369" s="88"/>
      <c r="AE369" s="88"/>
      <c r="AF369" s="88"/>
      <c r="AG369" s="88"/>
      <c r="AH369" s="88">
        <f t="shared" si="50"/>
        <v>0.5</v>
      </c>
      <c r="AI369" s="88">
        <f t="shared" si="44"/>
        <v>1</v>
      </c>
      <c r="AJ369" s="88">
        <f t="shared" si="45"/>
        <v>1</v>
      </c>
      <c r="AK369" s="88">
        <f t="shared" si="47"/>
        <v>0</v>
      </c>
      <c r="AL369" s="88">
        <f t="shared" si="48"/>
        <v>0</v>
      </c>
    </row>
    <row r="370" spans="1:38" ht="15" customHeight="1" x14ac:dyDescent="0.25">
      <c r="A370" s="86">
        <v>8</v>
      </c>
      <c r="B370" s="86" t="s">
        <v>2046</v>
      </c>
      <c r="C370" s="86" t="s">
        <v>2058</v>
      </c>
      <c r="D370" s="86" t="s">
        <v>1152</v>
      </c>
      <c r="E370" s="86" t="s">
        <v>1125</v>
      </c>
      <c r="F370" s="86" t="s">
        <v>2059</v>
      </c>
      <c r="G370" s="86" t="s">
        <v>1190</v>
      </c>
      <c r="H370" s="86" t="s">
        <v>1280</v>
      </c>
      <c r="I370" t="s">
        <v>2067</v>
      </c>
      <c r="J370" s="87">
        <v>43831</v>
      </c>
      <c r="K370" s="87">
        <v>44196</v>
      </c>
      <c r="L370" s="86" t="s">
        <v>1096</v>
      </c>
      <c r="M370" s="86" t="s">
        <v>2050</v>
      </c>
      <c r="N370" s="86" t="s">
        <v>475</v>
      </c>
      <c r="O370" s="86" t="s">
        <v>2061</v>
      </c>
      <c r="P370" s="86" t="s">
        <v>1099</v>
      </c>
      <c r="Q370" s="88">
        <f t="shared" si="52"/>
        <v>1</v>
      </c>
      <c r="R370" s="88">
        <v>0.25</v>
      </c>
      <c r="S370" s="88">
        <v>0.25</v>
      </c>
      <c r="T370" s="88">
        <v>0.25</v>
      </c>
      <c r="U370" s="88">
        <v>0.25</v>
      </c>
      <c r="V370" s="88">
        <v>0.25</v>
      </c>
      <c r="W370" s="88" t="s">
        <v>5708</v>
      </c>
      <c r="X370" s="88">
        <v>0.25</v>
      </c>
      <c r="Y370" s="88" t="s">
        <v>2068</v>
      </c>
      <c r="Z370" s="88">
        <v>0</v>
      </c>
      <c r="AA370" s="88"/>
      <c r="AB370" s="88">
        <v>0</v>
      </c>
      <c r="AC370" s="88"/>
      <c r="AD370" s="88"/>
      <c r="AE370" s="88"/>
      <c r="AF370" s="88"/>
      <c r="AG370" s="88"/>
      <c r="AH370" s="88">
        <f t="shared" si="50"/>
        <v>0.5</v>
      </c>
      <c r="AI370" s="88">
        <f t="shared" si="44"/>
        <v>1</v>
      </c>
      <c r="AJ370" s="88">
        <f t="shared" si="45"/>
        <v>1</v>
      </c>
      <c r="AK370" s="88">
        <f t="shared" si="47"/>
        <v>0</v>
      </c>
      <c r="AL370" s="88">
        <f t="shared" si="48"/>
        <v>0</v>
      </c>
    </row>
    <row r="371" spans="1:38" ht="15" customHeight="1" x14ac:dyDescent="0.25">
      <c r="A371" s="86">
        <v>9</v>
      </c>
      <c r="B371" s="86" t="s">
        <v>2046</v>
      </c>
      <c r="C371" s="86" t="s">
        <v>2058</v>
      </c>
      <c r="D371" s="86" t="s">
        <v>1152</v>
      </c>
      <c r="E371" s="86" t="s">
        <v>1125</v>
      </c>
      <c r="F371" s="86" t="s">
        <v>2059</v>
      </c>
      <c r="G371" s="86" t="s">
        <v>1190</v>
      </c>
      <c r="H371" s="86" t="s">
        <v>1280</v>
      </c>
      <c r="I371" s="86" t="s">
        <v>2069</v>
      </c>
      <c r="J371" s="87">
        <v>43831</v>
      </c>
      <c r="K371" s="87">
        <v>44196</v>
      </c>
      <c r="L371" s="86" t="s">
        <v>1096</v>
      </c>
      <c r="M371" s="86" t="s">
        <v>2050</v>
      </c>
      <c r="N371" s="86" t="s">
        <v>475</v>
      </c>
      <c r="O371" s="86" t="s">
        <v>2061</v>
      </c>
      <c r="P371" s="86" t="s">
        <v>1099</v>
      </c>
      <c r="Q371" s="88">
        <f t="shared" si="52"/>
        <v>1</v>
      </c>
      <c r="R371" s="88">
        <v>0.25</v>
      </c>
      <c r="S371" s="88">
        <v>0.25</v>
      </c>
      <c r="T371" s="88">
        <v>0.25</v>
      </c>
      <c r="U371" s="88">
        <v>0.25</v>
      </c>
      <c r="V371" s="88">
        <v>0</v>
      </c>
      <c r="W371" s="73"/>
      <c r="X371" s="88">
        <v>0.25</v>
      </c>
      <c r="Y371" s="88" t="s">
        <v>2070</v>
      </c>
      <c r="Z371" s="88">
        <v>0</v>
      </c>
      <c r="AA371" s="88"/>
      <c r="AB371" s="88">
        <v>0</v>
      </c>
      <c r="AC371" s="88"/>
      <c r="AD371" s="88"/>
      <c r="AE371" s="88"/>
      <c r="AF371" s="88"/>
      <c r="AG371" s="88"/>
      <c r="AH371" s="88">
        <f t="shared" si="50"/>
        <v>0.25</v>
      </c>
      <c r="AI371" s="88">
        <f t="shared" si="44"/>
        <v>0</v>
      </c>
      <c r="AJ371" s="88">
        <f t="shared" si="45"/>
        <v>1</v>
      </c>
      <c r="AK371" s="88">
        <f t="shared" si="47"/>
        <v>0</v>
      </c>
      <c r="AL371" s="88">
        <f t="shared" si="48"/>
        <v>0</v>
      </c>
    </row>
    <row r="372" spans="1:38" ht="15" customHeight="1" x14ac:dyDescent="0.25">
      <c r="A372" s="86">
        <v>10</v>
      </c>
      <c r="B372" s="86" t="s">
        <v>2046</v>
      </c>
      <c r="C372" s="86" t="s">
        <v>2058</v>
      </c>
      <c r="D372" s="86" t="s">
        <v>1152</v>
      </c>
      <c r="E372" s="86" t="s">
        <v>1125</v>
      </c>
      <c r="F372" s="86" t="s">
        <v>2059</v>
      </c>
      <c r="G372" s="86" t="s">
        <v>1190</v>
      </c>
      <c r="H372" s="86" t="s">
        <v>1280</v>
      </c>
      <c r="I372" t="s">
        <v>2071</v>
      </c>
      <c r="J372" s="87">
        <v>43831</v>
      </c>
      <c r="K372" s="87">
        <v>44196</v>
      </c>
      <c r="L372" s="86" t="s">
        <v>1096</v>
      </c>
      <c r="M372" s="86" t="s">
        <v>2050</v>
      </c>
      <c r="N372" s="86" t="s">
        <v>475</v>
      </c>
      <c r="O372" s="86" t="s">
        <v>2061</v>
      </c>
      <c r="P372" s="86" t="s">
        <v>1099</v>
      </c>
      <c r="Q372" s="88">
        <f t="shared" si="52"/>
        <v>1</v>
      </c>
      <c r="R372" s="88">
        <v>0.25</v>
      </c>
      <c r="S372" s="88">
        <v>0.25</v>
      </c>
      <c r="T372" s="88">
        <v>0.25</v>
      </c>
      <c r="U372" s="88">
        <v>0.25</v>
      </c>
      <c r="V372" s="88">
        <v>0.25</v>
      </c>
      <c r="W372" s="88" t="s">
        <v>5709</v>
      </c>
      <c r="X372" s="88">
        <v>0.25</v>
      </c>
      <c r="Y372" s="88" t="s">
        <v>2072</v>
      </c>
      <c r="Z372" s="88">
        <v>0</v>
      </c>
      <c r="AA372" s="88"/>
      <c r="AB372" s="88">
        <v>0</v>
      </c>
      <c r="AC372" s="88"/>
      <c r="AD372" s="88"/>
      <c r="AE372" s="88"/>
      <c r="AF372" s="88"/>
      <c r="AG372" s="88"/>
      <c r="AH372" s="88">
        <f t="shared" si="50"/>
        <v>0.5</v>
      </c>
      <c r="AI372" s="88">
        <f t="shared" si="44"/>
        <v>1</v>
      </c>
      <c r="AJ372" s="88">
        <f t="shared" si="45"/>
        <v>1</v>
      </c>
      <c r="AK372" s="88">
        <f t="shared" si="47"/>
        <v>0</v>
      </c>
      <c r="AL372" s="88">
        <f t="shared" si="48"/>
        <v>0</v>
      </c>
    </row>
    <row r="373" spans="1:38" ht="15" customHeight="1" x14ac:dyDescent="0.25">
      <c r="A373" s="86">
        <v>11</v>
      </c>
      <c r="B373" s="86" t="s">
        <v>2046</v>
      </c>
      <c r="C373" s="86" t="s">
        <v>2058</v>
      </c>
      <c r="D373" s="86" t="s">
        <v>1152</v>
      </c>
      <c r="E373" s="86" t="s">
        <v>1125</v>
      </c>
      <c r="F373" s="86" t="s">
        <v>2059</v>
      </c>
      <c r="G373" s="86" t="s">
        <v>1190</v>
      </c>
      <c r="H373" s="86" t="s">
        <v>1280</v>
      </c>
      <c r="I373" t="s">
        <v>2073</v>
      </c>
      <c r="J373" s="87">
        <v>43831</v>
      </c>
      <c r="K373" s="87">
        <v>44196</v>
      </c>
      <c r="L373" s="86" t="s">
        <v>1096</v>
      </c>
      <c r="M373" s="86" t="s">
        <v>2050</v>
      </c>
      <c r="N373" s="86" t="s">
        <v>475</v>
      </c>
      <c r="O373" s="86" t="s">
        <v>2061</v>
      </c>
      <c r="P373" s="86" t="s">
        <v>1099</v>
      </c>
      <c r="Q373" s="88">
        <f t="shared" si="52"/>
        <v>1</v>
      </c>
      <c r="R373" s="88">
        <v>0.25</v>
      </c>
      <c r="S373" s="88">
        <v>0.25</v>
      </c>
      <c r="T373" s="88">
        <v>0.25</v>
      </c>
      <c r="U373" s="88">
        <v>0.25</v>
      </c>
      <c r="V373" s="88">
        <v>0</v>
      </c>
      <c r="W373" s="73"/>
      <c r="X373" s="88">
        <v>0.25</v>
      </c>
      <c r="Y373" s="88" t="s">
        <v>2074</v>
      </c>
      <c r="Z373" s="88">
        <v>0</v>
      </c>
      <c r="AA373" s="88"/>
      <c r="AB373" s="88">
        <v>0</v>
      </c>
      <c r="AC373" s="88"/>
      <c r="AD373" s="88"/>
      <c r="AE373" s="88"/>
      <c r="AF373" s="88"/>
      <c r="AG373" s="88"/>
      <c r="AH373" s="88">
        <f t="shared" si="50"/>
        <v>0.25</v>
      </c>
      <c r="AI373" s="88">
        <f t="shared" si="44"/>
        <v>0</v>
      </c>
      <c r="AJ373" s="88">
        <f t="shared" si="45"/>
        <v>1</v>
      </c>
      <c r="AK373" s="88">
        <f t="shared" si="47"/>
        <v>0</v>
      </c>
      <c r="AL373" s="88">
        <f t="shared" si="48"/>
        <v>0</v>
      </c>
    </row>
    <row r="374" spans="1:38" ht="15" customHeight="1" x14ac:dyDescent="0.25">
      <c r="A374" s="86">
        <v>12</v>
      </c>
      <c r="B374" s="86" t="s">
        <v>2046</v>
      </c>
      <c r="C374" s="86" t="s">
        <v>2058</v>
      </c>
      <c r="D374" s="86" t="s">
        <v>1152</v>
      </c>
      <c r="E374" s="86" t="s">
        <v>1125</v>
      </c>
      <c r="F374" s="86" t="s">
        <v>2059</v>
      </c>
      <c r="G374" s="86" t="s">
        <v>1190</v>
      </c>
      <c r="H374" s="86" t="s">
        <v>1280</v>
      </c>
      <c r="I374" t="s">
        <v>2075</v>
      </c>
      <c r="J374" s="87">
        <v>44013</v>
      </c>
      <c r="K374" s="87">
        <v>44196</v>
      </c>
      <c r="L374" s="86" t="s">
        <v>1096</v>
      </c>
      <c r="M374" s="86" t="s">
        <v>2050</v>
      </c>
      <c r="N374" s="86" t="s">
        <v>475</v>
      </c>
      <c r="O374" s="86" t="s">
        <v>2061</v>
      </c>
      <c r="P374" s="86" t="s">
        <v>1099</v>
      </c>
      <c r="Q374" s="88">
        <f t="shared" si="52"/>
        <v>1</v>
      </c>
      <c r="R374" s="88">
        <v>0</v>
      </c>
      <c r="S374" s="88">
        <v>0</v>
      </c>
      <c r="T374" s="88">
        <v>0.5</v>
      </c>
      <c r="U374" s="88">
        <v>0.5</v>
      </c>
      <c r="V374" s="88">
        <v>0</v>
      </c>
      <c r="W374" s="88"/>
      <c r="X374" s="88">
        <v>0</v>
      </c>
      <c r="Y374" s="88"/>
      <c r="Z374" s="88">
        <v>0</v>
      </c>
      <c r="AA374" s="88"/>
      <c r="AB374" s="88">
        <v>0</v>
      </c>
      <c r="AC374" s="88"/>
      <c r="AD374" s="88"/>
      <c r="AE374" s="88"/>
      <c r="AF374" s="88"/>
      <c r="AG374" s="88"/>
      <c r="AH374" s="88">
        <f t="shared" si="50"/>
        <v>0</v>
      </c>
      <c r="AI374" s="88" t="str">
        <f t="shared" si="44"/>
        <v/>
      </c>
      <c r="AJ374" s="88" t="str">
        <f t="shared" si="45"/>
        <v/>
      </c>
      <c r="AK374" s="88">
        <f t="shared" si="47"/>
        <v>0</v>
      </c>
      <c r="AL374" s="88">
        <f t="shared" si="48"/>
        <v>0</v>
      </c>
    </row>
    <row r="375" spans="1:38" ht="15" customHeight="1" x14ac:dyDescent="0.25">
      <c r="A375" s="86">
        <v>1</v>
      </c>
      <c r="B375" s="86" t="s">
        <v>2031</v>
      </c>
      <c r="C375" s="86" t="s">
        <v>2032</v>
      </c>
      <c r="D375" s="86" t="s">
        <v>1485</v>
      </c>
      <c r="E375" s="86" t="s">
        <v>1125</v>
      </c>
      <c r="F375" s="86" t="s">
        <v>1622</v>
      </c>
      <c r="G375" s="86" t="s">
        <v>1190</v>
      </c>
      <c r="H375" s="86" t="s">
        <v>1623</v>
      </c>
      <c r="I375" s="86" t="s">
        <v>2033</v>
      </c>
      <c r="J375" s="87">
        <v>43831</v>
      </c>
      <c r="K375" s="87">
        <v>44196</v>
      </c>
      <c r="L375" s="86" t="s">
        <v>2034</v>
      </c>
      <c r="M375" s="86" t="s">
        <v>360</v>
      </c>
      <c r="N375" s="86" t="s">
        <v>475</v>
      </c>
      <c r="O375" s="86" t="s">
        <v>2035</v>
      </c>
      <c r="P375" s="86" t="s">
        <v>1099</v>
      </c>
      <c r="Q375" s="88">
        <f t="shared" ref="Q375:Q382" si="53">SUM(R375:U375)</f>
        <v>1</v>
      </c>
      <c r="R375" s="88">
        <v>0.25</v>
      </c>
      <c r="S375" s="88">
        <v>0.25</v>
      </c>
      <c r="T375" s="88">
        <v>0.25</v>
      </c>
      <c r="U375" s="88">
        <v>0.25</v>
      </c>
      <c r="V375" s="88">
        <v>0.25</v>
      </c>
      <c r="W375" s="88" t="s">
        <v>5710</v>
      </c>
      <c r="X375" s="88">
        <v>0.25</v>
      </c>
      <c r="Y375" s="88" t="s">
        <v>2036</v>
      </c>
      <c r="Z375" s="88">
        <v>0</v>
      </c>
      <c r="AA375" s="88"/>
      <c r="AB375" s="88">
        <v>0</v>
      </c>
      <c r="AC375" s="88"/>
      <c r="AD375" s="88"/>
      <c r="AE375" s="88"/>
      <c r="AF375" s="88"/>
      <c r="AG375" s="88"/>
      <c r="AH375" s="88">
        <f t="shared" si="50"/>
        <v>0.5</v>
      </c>
      <c r="AI375" s="88">
        <f>IFERROR(IF(R375=0,"",IF((V375/R375)&gt;1,1,(V375/R375))),"")</f>
        <v>1</v>
      </c>
      <c r="AJ375" s="88">
        <f>IFERROR(IF(S375=0,"",IF((X375/S375)&gt;1,1,(X375/S375))),"")</f>
        <v>1</v>
      </c>
      <c r="AK375" s="88">
        <f t="shared" si="47"/>
        <v>0</v>
      </c>
      <c r="AL375" s="88">
        <f t="shared" si="48"/>
        <v>0</v>
      </c>
    </row>
    <row r="376" spans="1:38" ht="15" customHeight="1" x14ac:dyDescent="0.25">
      <c r="A376" s="86">
        <v>2</v>
      </c>
      <c r="B376" s="86" t="s">
        <v>2031</v>
      </c>
      <c r="C376" s="86" t="s">
        <v>2032</v>
      </c>
      <c r="D376" s="86" t="s">
        <v>1485</v>
      </c>
      <c r="E376" s="86" t="s">
        <v>1125</v>
      </c>
      <c r="F376" s="86" t="s">
        <v>1622</v>
      </c>
      <c r="G376" s="86" t="s">
        <v>1190</v>
      </c>
      <c r="H376" s="86" t="s">
        <v>1623</v>
      </c>
      <c r="I376" s="86" t="s">
        <v>2037</v>
      </c>
      <c r="J376" s="87">
        <v>43831</v>
      </c>
      <c r="K376" s="87">
        <v>44196</v>
      </c>
      <c r="L376" s="86" t="s">
        <v>2038</v>
      </c>
      <c r="M376" s="86" t="s">
        <v>360</v>
      </c>
      <c r="N376" s="86" t="s">
        <v>475</v>
      </c>
      <c r="O376" s="86" t="s">
        <v>2035</v>
      </c>
      <c r="P376" s="86" t="s">
        <v>1099</v>
      </c>
      <c r="Q376" s="88">
        <f t="shared" si="53"/>
        <v>1</v>
      </c>
      <c r="R376" s="88">
        <v>0.25</v>
      </c>
      <c r="S376" s="88">
        <v>0.25</v>
      </c>
      <c r="T376" s="88">
        <v>0.25</v>
      </c>
      <c r="U376" s="88">
        <v>0.25</v>
      </c>
      <c r="V376" s="88">
        <v>0.25</v>
      </c>
      <c r="W376" s="88" t="s">
        <v>5711</v>
      </c>
      <c r="X376" s="88">
        <v>0.25</v>
      </c>
      <c r="Y376" s="88" t="s">
        <v>2039</v>
      </c>
      <c r="Z376" s="88">
        <v>0</v>
      </c>
      <c r="AA376" s="88"/>
      <c r="AB376" s="88">
        <v>0</v>
      </c>
      <c r="AC376" s="88"/>
      <c r="AD376" s="88"/>
      <c r="AE376" s="88"/>
      <c r="AF376" s="88"/>
      <c r="AG376" s="88"/>
      <c r="AH376" s="88">
        <f t="shared" si="50"/>
        <v>0.5</v>
      </c>
      <c r="AI376" s="88">
        <f t="shared" ref="AI376:AI390" si="54">IFERROR(IF(R376=0,"",IF((V376/R376)&gt;1,1,(V376/R376))),"")</f>
        <v>1</v>
      </c>
      <c r="AJ376" s="88">
        <f t="shared" ref="AJ376:AJ390" si="55">IFERROR(IF(S376=0,"",IF((X376/S376)&gt;1,1,(X376/S376))),"")</f>
        <v>1</v>
      </c>
      <c r="AK376" s="88">
        <f t="shared" si="47"/>
        <v>0</v>
      </c>
      <c r="AL376" s="88">
        <f t="shared" si="48"/>
        <v>0</v>
      </c>
    </row>
    <row r="377" spans="1:38" ht="15" customHeight="1" x14ac:dyDescent="0.25">
      <c r="A377" s="86">
        <v>3</v>
      </c>
      <c r="B377" s="86" t="s">
        <v>2031</v>
      </c>
      <c r="C377" s="86" t="s">
        <v>2032</v>
      </c>
      <c r="D377" s="86" t="s">
        <v>1485</v>
      </c>
      <c r="E377" s="86" t="s">
        <v>1125</v>
      </c>
      <c r="F377" s="86" t="s">
        <v>1622</v>
      </c>
      <c r="G377" s="86" t="s">
        <v>1190</v>
      </c>
      <c r="H377" s="86" t="s">
        <v>1623</v>
      </c>
      <c r="I377" s="86" t="s">
        <v>2040</v>
      </c>
      <c r="J377" s="87">
        <v>43831</v>
      </c>
      <c r="K377" s="87">
        <v>44196</v>
      </c>
      <c r="L377" s="86" t="s">
        <v>2041</v>
      </c>
      <c r="M377" s="86" t="s">
        <v>360</v>
      </c>
      <c r="N377" s="86" t="s">
        <v>475</v>
      </c>
      <c r="O377" s="86" t="s">
        <v>2035</v>
      </c>
      <c r="P377" s="86" t="s">
        <v>1099</v>
      </c>
      <c r="Q377" s="88">
        <f t="shared" si="53"/>
        <v>1</v>
      </c>
      <c r="R377" s="88">
        <v>0.25</v>
      </c>
      <c r="S377" s="88">
        <v>0.25</v>
      </c>
      <c r="T377" s="88">
        <v>0.25</v>
      </c>
      <c r="U377" s="88">
        <v>0.25</v>
      </c>
      <c r="V377" s="88">
        <v>0.25</v>
      </c>
      <c r="W377" s="88" t="s">
        <v>5712</v>
      </c>
      <c r="X377" s="88">
        <v>0.25</v>
      </c>
      <c r="Y377" s="88" t="s">
        <v>2042</v>
      </c>
      <c r="Z377" s="88">
        <v>0</v>
      </c>
      <c r="AA377" s="88"/>
      <c r="AB377" s="88">
        <v>0</v>
      </c>
      <c r="AC377" s="88"/>
      <c r="AD377" s="88"/>
      <c r="AE377" s="88"/>
      <c r="AF377" s="88"/>
      <c r="AG377" s="88"/>
      <c r="AH377" s="88">
        <f t="shared" si="50"/>
        <v>0.5</v>
      </c>
      <c r="AI377" s="88">
        <f t="shared" si="54"/>
        <v>1</v>
      </c>
      <c r="AJ377" s="88">
        <f t="shared" si="55"/>
        <v>1</v>
      </c>
      <c r="AK377" s="88">
        <f t="shared" si="47"/>
        <v>0</v>
      </c>
      <c r="AL377" s="88">
        <f t="shared" si="48"/>
        <v>0</v>
      </c>
    </row>
    <row r="378" spans="1:38" ht="15" customHeight="1" x14ac:dyDescent="0.25">
      <c r="A378" s="86">
        <v>4</v>
      </c>
      <c r="B378" s="86" t="s">
        <v>2031</v>
      </c>
      <c r="C378" s="86" t="s">
        <v>1696</v>
      </c>
      <c r="D378" s="86" t="s">
        <v>1113</v>
      </c>
      <c r="E378" s="86" t="s">
        <v>1166</v>
      </c>
      <c r="F378" s="86" t="s">
        <v>1448</v>
      </c>
      <c r="G378" s="86" t="s">
        <v>1116</v>
      </c>
      <c r="H378" s="86" t="s">
        <v>1167</v>
      </c>
      <c r="I378" s="86" t="s">
        <v>1118</v>
      </c>
      <c r="J378" s="87">
        <v>43952</v>
      </c>
      <c r="K378" s="87">
        <v>44074</v>
      </c>
      <c r="L378" s="86" t="s">
        <v>1697</v>
      </c>
      <c r="M378" s="86" t="s">
        <v>360</v>
      </c>
      <c r="N378" s="86" t="s">
        <v>475</v>
      </c>
      <c r="O378" s="86" t="s">
        <v>1170</v>
      </c>
      <c r="P378" s="86" t="s">
        <v>261</v>
      </c>
      <c r="Q378" s="88">
        <f t="shared" si="53"/>
        <v>1</v>
      </c>
      <c r="R378" s="88">
        <v>0</v>
      </c>
      <c r="S378" s="88">
        <v>0</v>
      </c>
      <c r="T378" s="88">
        <v>1</v>
      </c>
      <c r="U378" s="88">
        <v>0</v>
      </c>
      <c r="V378" s="88">
        <v>0</v>
      </c>
      <c r="W378" s="88"/>
      <c r="X378" s="88">
        <v>0</v>
      </c>
      <c r="Y378" s="88" t="s">
        <v>2043</v>
      </c>
      <c r="Z378" s="88">
        <v>0</v>
      </c>
      <c r="AA378" s="88"/>
      <c r="AB378" s="88">
        <v>0</v>
      </c>
      <c r="AC378" s="88"/>
      <c r="AD378" s="88"/>
      <c r="AE378" s="88"/>
      <c r="AF378" s="88"/>
      <c r="AG378" s="88"/>
      <c r="AH378" s="88">
        <f t="shared" si="50"/>
        <v>0</v>
      </c>
      <c r="AI378" s="88" t="str">
        <f t="shared" si="54"/>
        <v/>
      </c>
      <c r="AJ378" s="88" t="str">
        <f t="shared" si="55"/>
        <v/>
      </c>
      <c r="AK378" s="88">
        <f t="shared" si="47"/>
        <v>0</v>
      </c>
      <c r="AL378" s="88" t="str">
        <f t="shared" si="48"/>
        <v/>
      </c>
    </row>
    <row r="379" spans="1:38" ht="15" customHeight="1" x14ac:dyDescent="0.25">
      <c r="A379" s="86">
        <v>5</v>
      </c>
      <c r="B379" s="86" t="s">
        <v>2031</v>
      </c>
      <c r="C379" s="86" t="s">
        <v>1696</v>
      </c>
      <c r="D379" s="86" t="s">
        <v>1152</v>
      </c>
      <c r="E379" s="86" t="s">
        <v>1166</v>
      </c>
      <c r="F379" s="86" t="s">
        <v>1448</v>
      </c>
      <c r="G379" s="86" t="s">
        <v>1116</v>
      </c>
      <c r="H379" s="86" t="s">
        <v>1167</v>
      </c>
      <c r="I379" s="86" t="s">
        <v>1120</v>
      </c>
      <c r="J379" s="87">
        <v>43831</v>
      </c>
      <c r="K379" s="87">
        <v>44196</v>
      </c>
      <c r="L379" s="86" t="s">
        <v>1699</v>
      </c>
      <c r="M379" s="86" t="s">
        <v>360</v>
      </c>
      <c r="N379" s="86" t="s">
        <v>475</v>
      </c>
      <c r="O379" s="86" t="s">
        <v>1170</v>
      </c>
      <c r="P379" s="86" t="s">
        <v>261</v>
      </c>
      <c r="Q379" s="88">
        <f t="shared" si="53"/>
        <v>1</v>
      </c>
      <c r="R379" s="88">
        <v>0</v>
      </c>
      <c r="S379" s="88">
        <v>0</v>
      </c>
      <c r="T379" s="88">
        <v>0</v>
      </c>
      <c r="U379" s="88">
        <v>1</v>
      </c>
      <c r="V379" s="88">
        <v>0</v>
      </c>
      <c r="W379" s="88"/>
      <c r="X379" s="88">
        <v>0</v>
      </c>
      <c r="Y379" s="88" t="s">
        <v>2044</v>
      </c>
      <c r="Z379" s="88">
        <v>0</v>
      </c>
      <c r="AA379" s="88"/>
      <c r="AB379" s="88">
        <v>0</v>
      </c>
      <c r="AC379" s="88"/>
      <c r="AD379" s="88"/>
      <c r="AE379" s="88"/>
      <c r="AF379" s="88"/>
      <c r="AG379" s="88"/>
      <c r="AH379" s="88">
        <f t="shared" si="50"/>
        <v>0</v>
      </c>
      <c r="AI379" s="88" t="str">
        <f t="shared" si="54"/>
        <v/>
      </c>
      <c r="AJ379" s="88" t="str">
        <f t="shared" si="55"/>
        <v/>
      </c>
      <c r="AK379" s="88" t="str">
        <f t="shared" si="47"/>
        <v/>
      </c>
      <c r="AL379" s="88">
        <f t="shared" si="48"/>
        <v>0</v>
      </c>
    </row>
    <row r="380" spans="1:38" ht="15" customHeight="1" x14ac:dyDescent="0.25">
      <c r="A380" s="86">
        <v>6</v>
      </c>
      <c r="B380" s="86" t="s">
        <v>2031</v>
      </c>
      <c r="C380" s="86" t="s">
        <v>1696</v>
      </c>
      <c r="D380" s="86" t="s">
        <v>1113</v>
      </c>
      <c r="E380" s="86" t="s">
        <v>1166</v>
      </c>
      <c r="F380" s="86" t="s">
        <v>1448</v>
      </c>
      <c r="G380" s="86" t="s">
        <v>1116</v>
      </c>
      <c r="H380" s="86" t="s">
        <v>1167</v>
      </c>
      <c r="I380" s="86" t="s">
        <v>1122</v>
      </c>
      <c r="J380" s="87">
        <v>43983</v>
      </c>
      <c r="K380" s="87">
        <v>44012</v>
      </c>
      <c r="L380" s="86" t="s">
        <v>1701</v>
      </c>
      <c r="M380" s="86" t="s">
        <v>360</v>
      </c>
      <c r="N380" s="86" t="s">
        <v>475</v>
      </c>
      <c r="O380" s="86" t="s">
        <v>1170</v>
      </c>
      <c r="P380" s="86" t="s">
        <v>261</v>
      </c>
      <c r="Q380" s="88">
        <f t="shared" si="53"/>
        <v>1</v>
      </c>
      <c r="R380" s="88">
        <v>0</v>
      </c>
      <c r="S380" s="88">
        <v>0</v>
      </c>
      <c r="T380" s="88">
        <v>1</v>
      </c>
      <c r="U380" s="88">
        <v>0</v>
      </c>
      <c r="V380" s="88">
        <v>0</v>
      </c>
      <c r="W380" s="88"/>
      <c r="X380" s="88">
        <v>0</v>
      </c>
      <c r="Y380" s="88"/>
      <c r="Z380" s="88">
        <v>0</v>
      </c>
      <c r="AA380" s="88"/>
      <c r="AB380" s="88">
        <v>0</v>
      </c>
      <c r="AC380" s="88"/>
      <c r="AD380" s="88"/>
      <c r="AE380" s="88"/>
      <c r="AF380" s="88"/>
      <c r="AG380" s="88"/>
      <c r="AH380" s="88">
        <f t="shared" si="50"/>
        <v>0</v>
      </c>
      <c r="AI380" s="88" t="str">
        <f t="shared" si="54"/>
        <v/>
      </c>
      <c r="AJ380" s="88" t="str">
        <f t="shared" si="55"/>
        <v/>
      </c>
      <c r="AK380" s="88">
        <f t="shared" si="47"/>
        <v>0</v>
      </c>
      <c r="AL380" s="88" t="str">
        <f t="shared" si="48"/>
        <v/>
      </c>
    </row>
    <row r="381" spans="1:38" ht="15" customHeight="1" x14ac:dyDescent="0.25">
      <c r="A381" s="86">
        <v>7</v>
      </c>
      <c r="B381" s="86" t="s">
        <v>2031</v>
      </c>
      <c r="C381" s="86" t="s">
        <v>1696</v>
      </c>
      <c r="D381" s="86" t="s">
        <v>1113</v>
      </c>
      <c r="E381" s="86" t="s">
        <v>1166</v>
      </c>
      <c r="F381" s="86" t="s">
        <v>1448</v>
      </c>
      <c r="G381" s="86" t="s">
        <v>1116</v>
      </c>
      <c r="H381" s="86" t="s">
        <v>1167</v>
      </c>
      <c r="I381" t="s">
        <v>1702</v>
      </c>
      <c r="J381" s="87">
        <v>44013</v>
      </c>
      <c r="K381" s="87">
        <v>44196</v>
      </c>
      <c r="L381" s="86" t="s">
        <v>1703</v>
      </c>
      <c r="M381" s="86" t="s">
        <v>360</v>
      </c>
      <c r="N381" s="86" t="s">
        <v>475</v>
      </c>
      <c r="O381" s="86" t="s">
        <v>1170</v>
      </c>
      <c r="P381" s="86" t="s">
        <v>261</v>
      </c>
      <c r="Q381" s="88">
        <f t="shared" si="53"/>
        <v>1</v>
      </c>
      <c r="R381" s="88">
        <v>0</v>
      </c>
      <c r="S381" s="88">
        <v>0</v>
      </c>
      <c r="T381" s="88">
        <v>0</v>
      </c>
      <c r="U381" s="88">
        <v>1</v>
      </c>
      <c r="V381" s="88">
        <v>0</v>
      </c>
      <c r="W381" s="88"/>
      <c r="X381" s="88">
        <v>0</v>
      </c>
      <c r="Y381" s="88"/>
      <c r="Z381" s="88">
        <v>0</v>
      </c>
      <c r="AA381" s="88"/>
      <c r="AB381" s="88">
        <v>0</v>
      </c>
      <c r="AC381" s="88"/>
      <c r="AD381" s="88"/>
      <c r="AE381" s="88"/>
      <c r="AF381" s="88"/>
      <c r="AG381" s="88"/>
      <c r="AH381" s="88">
        <f t="shared" si="50"/>
        <v>0</v>
      </c>
      <c r="AI381" s="88" t="str">
        <f t="shared" si="54"/>
        <v/>
      </c>
      <c r="AJ381" s="88" t="str">
        <f t="shared" si="55"/>
        <v/>
      </c>
      <c r="AK381" s="88" t="str">
        <f t="shared" si="47"/>
        <v/>
      </c>
      <c r="AL381" s="88">
        <f t="shared" si="48"/>
        <v>0</v>
      </c>
    </row>
    <row r="382" spans="1:38" ht="15" customHeight="1" x14ac:dyDescent="0.25">
      <c r="A382" s="86">
        <v>8</v>
      </c>
      <c r="B382" s="86" t="s">
        <v>2031</v>
      </c>
      <c r="C382" s="86" t="s">
        <v>1696</v>
      </c>
      <c r="D382" s="86" t="s">
        <v>1113</v>
      </c>
      <c r="E382" s="86" t="s">
        <v>1166</v>
      </c>
      <c r="F382" s="86" t="s">
        <v>1448</v>
      </c>
      <c r="G382" s="86" t="s">
        <v>1116</v>
      </c>
      <c r="H382" s="86" t="s">
        <v>1167</v>
      </c>
      <c r="I382" s="86" t="s">
        <v>1312</v>
      </c>
      <c r="J382" s="87">
        <v>43983</v>
      </c>
      <c r="K382" s="87">
        <v>44027</v>
      </c>
      <c r="L382" s="86" t="s">
        <v>1704</v>
      </c>
      <c r="M382" s="86" t="s">
        <v>360</v>
      </c>
      <c r="N382" s="86" t="s">
        <v>2045</v>
      </c>
      <c r="O382" s="86" t="s">
        <v>1170</v>
      </c>
      <c r="P382" s="86" t="s">
        <v>261</v>
      </c>
      <c r="Q382" s="89">
        <f t="shared" si="53"/>
        <v>1</v>
      </c>
      <c r="R382" s="89">
        <v>0</v>
      </c>
      <c r="S382" s="89">
        <v>0</v>
      </c>
      <c r="T382" s="89">
        <v>1</v>
      </c>
      <c r="U382" s="89">
        <v>0</v>
      </c>
      <c r="V382" s="89">
        <v>0</v>
      </c>
      <c r="W382" s="89"/>
      <c r="X382" s="89">
        <v>0</v>
      </c>
      <c r="Y382" s="89"/>
      <c r="Z382" s="89">
        <v>0</v>
      </c>
      <c r="AA382" s="89"/>
      <c r="AB382" s="89">
        <v>0</v>
      </c>
      <c r="AC382" s="89"/>
      <c r="AD382" s="87"/>
      <c r="AE382" s="87"/>
      <c r="AF382" s="87"/>
      <c r="AG382" s="87"/>
      <c r="AH382" s="88">
        <f t="shared" si="50"/>
        <v>0</v>
      </c>
      <c r="AI382" s="88" t="str">
        <f t="shared" si="54"/>
        <v/>
      </c>
      <c r="AJ382" s="88" t="str">
        <f t="shared" si="55"/>
        <v/>
      </c>
      <c r="AK382" s="88">
        <f t="shared" si="47"/>
        <v>0</v>
      </c>
      <c r="AL382" s="88" t="str">
        <f t="shared" si="48"/>
        <v/>
      </c>
    </row>
    <row r="383" spans="1:38" ht="15" customHeight="1" x14ac:dyDescent="0.25">
      <c r="A383" s="86">
        <v>1</v>
      </c>
      <c r="B383" s="86" t="s">
        <v>1088</v>
      </c>
      <c r="C383" s="86" t="s">
        <v>1089</v>
      </c>
      <c r="D383" s="86" t="s">
        <v>1090</v>
      </c>
      <c r="E383" s="86" t="s">
        <v>1091</v>
      </c>
      <c r="F383" s="86" t="s">
        <v>1092</v>
      </c>
      <c r="G383" s="86" t="s">
        <v>1093</v>
      </c>
      <c r="H383" s="86" t="s">
        <v>1094</v>
      </c>
      <c r="I383" t="s">
        <v>1095</v>
      </c>
      <c r="J383" s="87">
        <v>43862</v>
      </c>
      <c r="K383" s="87">
        <v>44134</v>
      </c>
      <c r="L383" s="86" t="s">
        <v>1096</v>
      </c>
      <c r="M383" s="86" t="s">
        <v>1097</v>
      </c>
      <c r="N383" s="86" t="s">
        <v>475</v>
      </c>
      <c r="O383" s="86" t="s">
        <v>1098</v>
      </c>
      <c r="P383" s="86" t="s">
        <v>1099</v>
      </c>
      <c r="Q383" s="88">
        <f t="shared" ref="Q383:Q386" si="56">SUM(R383:U383)</f>
        <v>1</v>
      </c>
      <c r="R383" s="88">
        <v>0.2</v>
      </c>
      <c r="S383" s="88">
        <v>0.3</v>
      </c>
      <c r="T383" s="88">
        <v>0.35</v>
      </c>
      <c r="U383" s="88">
        <v>0.15</v>
      </c>
      <c r="V383" s="88">
        <v>0.2</v>
      </c>
      <c r="W383" s="88" t="s">
        <v>1100</v>
      </c>
      <c r="X383" s="88">
        <v>0.3</v>
      </c>
      <c r="Y383" s="88" t="s">
        <v>1101</v>
      </c>
      <c r="Z383" s="88">
        <v>0</v>
      </c>
      <c r="AA383" s="88"/>
      <c r="AB383" s="88">
        <v>0</v>
      </c>
      <c r="AC383" s="88"/>
      <c r="AD383" s="88"/>
      <c r="AE383" s="88"/>
      <c r="AF383" s="88"/>
      <c r="AG383" s="88"/>
      <c r="AH383" s="88">
        <f t="shared" si="50"/>
        <v>0.5</v>
      </c>
      <c r="AI383" s="88">
        <f t="shared" si="54"/>
        <v>1</v>
      </c>
      <c r="AJ383" s="88">
        <f t="shared" si="55"/>
        <v>1</v>
      </c>
      <c r="AK383" s="88">
        <f t="shared" si="47"/>
        <v>0</v>
      </c>
      <c r="AL383" s="88">
        <f t="shared" si="48"/>
        <v>0</v>
      </c>
    </row>
    <row r="384" spans="1:38" ht="15" customHeight="1" x14ac:dyDescent="0.25">
      <c r="A384" s="86">
        <v>2</v>
      </c>
      <c r="B384" s="86" t="s">
        <v>1088</v>
      </c>
      <c r="C384" s="86" t="s">
        <v>1089</v>
      </c>
      <c r="D384" s="86" t="s">
        <v>1090</v>
      </c>
      <c r="E384" s="86" t="s">
        <v>1091</v>
      </c>
      <c r="F384" s="86" t="s">
        <v>1092</v>
      </c>
      <c r="G384" s="86" t="s">
        <v>1093</v>
      </c>
      <c r="H384" s="86" t="s">
        <v>1094</v>
      </c>
      <c r="I384" t="s">
        <v>1102</v>
      </c>
      <c r="J384" s="87">
        <v>43862</v>
      </c>
      <c r="K384" s="87">
        <v>44165</v>
      </c>
      <c r="L384" s="86" t="s">
        <v>1096</v>
      </c>
      <c r="M384" s="86" t="s">
        <v>1097</v>
      </c>
      <c r="N384" s="86" t="s">
        <v>475</v>
      </c>
      <c r="O384" s="86" t="s">
        <v>1098</v>
      </c>
      <c r="P384" s="86" t="s">
        <v>1099</v>
      </c>
      <c r="Q384" s="88">
        <f t="shared" si="56"/>
        <v>1</v>
      </c>
      <c r="R384" s="88">
        <v>0.2</v>
      </c>
      <c r="S384" s="88">
        <v>0</v>
      </c>
      <c r="T384" s="88">
        <v>0.4</v>
      </c>
      <c r="U384" s="88">
        <v>0.4</v>
      </c>
      <c r="V384" s="88">
        <v>0.2</v>
      </c>
      <c r="W384" s="88" t="s">
        <v>1103</v>
      </c>
      <c r="X384" s="88">
        <v>0</v>
      </c>
      <c r="Y384" s="88"/>
      <c r="Z384" s="88">
        <v>0</v>
      </c>
      <c r="AA384" s="88"/>
      <c r="AB384" s="88">
        <v>0</v>
      </c>
      <c r="AC384" s="88"/>
      <c r="AD384" s="88"/>
      <c r="AE384" s="88"/>
      <c r="AF384" s="88"/>
      <c r="AG384" s="88"/>
      <c r="AH384" s="88">
        <f t="shared" si="50"/>
        <v>0.2</v>
      </c>
      <c r="AI384" s="88">
        <f t="shared" si="54"/>
        <v>1</v>
      </c>
      <c r="AJ384" s="88" t="str">
        <f t="shared" si="55"/>
        <v/>
      </c>
      <c r="AK384" s="88">
        <f t="shared" si="47"/>
        <v>0</v>
      </c>
      <c r="AL384" s="88">
        <f t="shared" si="48"/>
        <v>0</v>
      </c>
    </row>
    <row r="385" spans="1:38" ht="15" customHeight="1" x14ac:dyDescent="0.25">
      <c r="A385" s="86">
        <v>3</v>
      </c>
      <c r="B385" s="86" t="s">
        <v>1088</v>
      </c>
      <c r="C385" s="86" t="s">
        <v>1089</v>
      </c>
      <c r="D385" s="86" t="s">
        <v>1090</v>
      </c>
      <c r="E385" s="86" t="s">
        <v>1091</v>
      </c>
      <c r="F385" s="86" t="s">
        <v>1092</v>
      </c>
      <c r="G385" s="86" t="s">
        <v>1093</v>
      </c>
      <c r="H385" s="86" t="s">
        <v>1094</v>
      </c>
      <c r="I385" t="s">
        <v>1104</v>
      </c>
      <c r="J385" s="87">
        <v>43862</v>
      </c>
      <c r="K385" s="87">
        <v>44134</v>
      </c>
      <c r="L385" s="86" t="s">
        <v>1096</v>
      </c>
      <c r="M385" s="86" t="s">
        <v>1097</v>
      </c>
      <c r="N385" s="86" t="s">
        <v>475</v>
      </c>
      <c r="O385" s="86" t="s">
        <v>1098</v>
      </c>
      <c r="P385" s="86" t="s">
        <v>1099</v>
      </c>
      <c r="Q385" s="88">
        <f t="shared" si="56"/>
        <v>1</v>
      </c>
      <c r="R385" s="88">
        <v>0.2</v>
      </c>
      <c r="S385" s="88">
        <v>0.3</v>
      </c>
      <c r="T385" s="88">
        <v>0.3</v>
      </c>
      <c r="U385" s="88">
        <v>0.2</v>
      </c>
      <c r="V385" s="88">
        <v>0.2</v>
      </c>
      <c r="W385" s="73" t="s">
        <v>1105</v>
      </c>
      <c r="X385" s="88">
        <v>0.3</v>
      </c>
      <c r="Y385" s="88" t="s">
        <v>1106</v>
      </c>
      <c r="Z385" s="88">
        <v>0</v>
      </c>
      <c r="AA385" s="88"/>
      <c r="AB385" s="88">
        <v>0</v>
      </c>
      <c r="AC385" s="88"/>
      <c r="AD385" s="88"/>
      <c r="AE385" s="88"/>
      <c r="AF385" s="88"/>
      <c r="AG385" s="88"/>
      <c r="AH385" s="88">
        <f t="shared" si="50"/>
        <v>0.5</v>
      </c>
      <c r="AI385" s="88">
        <f t="shared" si="54"/>
        <v>1</v>
      </c>
      <c r="AJ385" s="88">
        <f t="shared" si="55"/>
        <v>1</v>
      </c>
      <c r="AK385" s="88">
        <f t="shared" si="47"/>
        <v>0</v>
      </c>
      <c r="AL385" s="88">
        <f t="shared" si="48"/>
        <v>0</v>
      </c>
    </row>
    <row r="386" spans="1:38" ht="15" customHeight="1" x14ac:dyDescent="0.25">
      <c r="A386" s="86">
        <v>4</v>
      </c>
      <c r="B386" s="86" t="s">
        <v>1088</v>
      </c>
      <c r="C386" s="86" t="s">
        <v>1107</v>
      </c>
      <c r="D386" s="86" t="s">
        <v>1090</v>
      </c>
      <c r="E386" s="86" t="s">
        <v>1091</v>
      </c>
      <c r="F386" s="86" t="s">
        <v>1092</v>
      </c>
      <c r="G386" s="86" t="s">
        <v>1093</v>
      </c>
      <c r="H386" s="86" t="s">
        <v>1094</v>
      </c>
      <c r="I386" t="s">
        <v>1108</v>
      </c>
      <c r="J386" s="87">
        <v>43862</v>
      </c>
      <c r="K386" s="87">
        <v>44165</v>
      </c>
      <c r="L386" s="86" t="s">
        <v>1096</v>
      </c>
      <c r="M386" s="86" t="s">
        <v>1097</v>
      </c>
      <c r="N386" s="86" t="s">
        <v>475</v>
      </c>
      <c r="O386" s="86" t="s">
        <v>1109</v>
      </c>
      <c r="P386" s="86" t="s">
        <v>1099</v>
      </c>
      <c r="Q386" s="88">
        <f t="shared" si="56"/>
        <v>1</v>
      </c>
      <c r="R386" s="88">
        <v>0.2</v>
      </c>
      <c r="S386" s="88">
        <v>0.1</v>
      </c>
      <c r="T386" s="88">
        <v>0.4</v>
      </c>
      <c r="U386" s="88">
        <v>0.3</v>
      </c>
      <c r="V386" s="88">
        <v>0.2</v>
      </c>
      <c r="W386" s="88" t="s">
        <v>1110</v>
      </c>
      <c r="X386" s="88">
        <v>0.2</v>
      </c>
      <c r="Y386" s="88" t="s">
        <v>1111</v>
      </c>
      <c r="Z386" s="88">
        <v>0</v>
      </c>
      <c r="AA386" s="88"/>
      <c r="AB386" s="88">
        <v>0</v>
      </c>
      <c r="AC386" s="88"/>
      <c r="AD386" s="88"/>
      <c r="AE386" s="88"/>
      <c r="AF386" s="88"/>
      <c r="AG386" s="88"/>
      <c r="AH386" s="88">
        <f t="shared" si="50"/>
        <v>0.4</v>
      </c>
      <c r="AI386" s="88">
        <f t="shared" si="54"/>
        <v>1</v>
      </c>
      <c r="AJ386" s="88">
        <f t="shared" si="55"/>
        <v>1</v>
      </c>
      <c r="AK386" s="88">
        <f t="shared" ref="AK386:AK397" si="57">IFERROR(IF(T386=0,"",IF((Z386/T386)&gt;1,1,(Z386/T386))),"")</f>
        <v>0</v>
      </c>
      <c r="AL386" s="88">
        <f t="shared" ref="AL386:AL397" si="58">IFERROR(IF(U386=0,"",IF((AB386/U386)&gt;1,1,(AB386/U386))),"")</f>
        <v>0</v>
      </c>
    </row>
    <row r="387" spans="1:38" ht="15" customHeight="1" x14ac:dyDescent="0.25">
      <c r="A387" s="86">
        <v>5</v>
      </c>
      <c r="B387" s="86" t="s">
        <v>1088</v>
      </c>
      <c r="C387" s="86" t="s">
        <v>1112</v>
      </c>
      <c r="D387" t="s">
        <v>1113</v>
      </c>
      <c r="E387" s="86" t="s">
        <v>1114</v>
      </c>
      <c r="F387" s="86" t="s">
        <v>1115</v>
      </c>
      <c r="G387" s="86" t="s">
        <v>1116</v>
      </c>
      <c r="H387" s="86" t="s">
        <v>1117</v>
      </c>
      <c r="I387" s="86" t="s">
        <v>1118</v>
      </c>
      <c r="J387" s="87">
        <v>44075</v>
      </c>
      <c r="K387" s="87">
        <v>44104</v>
      </c>
      <c r="L387" s="86" t="s">
        <v>1096</v>
      </c>
      <c r="M387" s="86" t="s">
        <v>1097</v>
      </c>
      <c r="N387" s="86" t="s">
        <v>475</v>
      </c>
      <c r="O387" s="86" t="s">
        <v>1119</v>
      </c>
      <c r="P387" s="86" t="s">
        <v>261</v>
      </c>
      <c r="Q387" s="88">
        <f t="shared" ref="Q387:Q390" si="59">SUM(R387:U387)</f>
        <v>1</v>
      </c>
      <c r="R387" s="88">
        <v>0</v>
      </c>
      <c r="S387" s="88">
        <v>0</v>
      </c>
      <c r="T387" s="88">
        <v>1</v>
      </c>
      <c r="U387" s="88">
        <v>0</v>
      </c>
      <c r="V387" s="88">
        <v>0</v>
      </c>
      <c r="W387" s="73"/>
      <c r="X387" s="88">
        <v>0</v>
      </c>
      <c r="Y387" s="88"/>
      <c r="Z387" s="88">
        <v>0</v>
      </c>
      <c r="AA387" s="88"/>
      <c r="AB387" s="88">
        <v>0</v>
      </c>
      <c r="AC387" s="88"/>
      <c r="AD387" s="88"/>
      <c r="AE387" s="88"/>
      <c r="AF387" s="88"/>
      <c r="AG387" s="88"/>
      <c r="AH387" s="88">
        <f t="shared" ref="AH387:AH397" si="60">IFERROR(IF((V387+X387+Z387+AB387)/Q387&gt;1,1,(V387+X387+Z387+AB387)/Q387),0)</f>
        <v>0</v>
      </c>
      <c r="AI387" s="88" t="str">
        <f t="shared" si="54"/>
        <v/>
      </c>
      <c r="AJ387" s="88" t="str">
        <f t="shared" si="55"/>
        <v/>
      </c>
      <c r="AK387" s="88">
        <f t="shared" si="57"/>
        <v>0</v>
      </c>
      <c r="AL387" s="88" t="str">
        <f t="shared" si="58"/>
        <v/>
      </c>
    </row>
    <row r="388" spans="1:38" ht="15" customHeight="1" x14ac:dyDescent="0.25">
      <c r="A388" s="86">
        <v>6</v>
      </c>
      <c r="B388" s="86" t="s">
        <v>1088</v>
      </c>
      <c r="C388" s="86" t="s">
        <v>1112</v>
      </c>
      <c r="D388" t="s">
        <v>1113</v>
      </c>
      <c r="E388" s="86" t="s">
        <v>1114</v>
      </c>
      <c r="F388" s="86" t="s">
        <v>1115</v>
      </c>
      <c r="G388" s="86" t="s">
        <v>1116</v>
      </c>
      <c r="H388" s="86" t="s">
        <v>1117</v>
      </c>
      <c r="I388" s="86" t="s">
        <v>1120</v>
      </c>
      <c r="J388" s="87">
        <v>43922</v>
      </c>
      <c r="K388" s="87">
        <v>44195</v>
      </c>
      <c r="L388" s="86" t="s">
        <v>1096</v>
      </c>
      <c r="M388" s="86" t="s">
        <v>1097</v>
      </c>
      <c r="N388" s="86" t="s">
        <v>475</v>
      </c>
      <c r="O388" s="86" t="s">
        <v>1119</v>
      </c>
      <c r="P388" s="86" t="s">
        <v>261</v>
      </c>
      <c r="Q388" s="88">
        <f t="shared" si="59"/>
        <v>1</v>
      </c>
      <c r="R388" s="88">
        <v>0</v>
      </c>
      <c r="S388" s="88">
        <v>0.3</v>
      </c>
      <c r="T388" s="88">
        <v>0.3</v>
      </c>
      <c r="U388" s="88">
        <v>0.4</v>
      </c>
      <c r="V388" s="88">
        <v>0</v>
      </c>
      <c r="W388" s="88"/>
      <c r="X388" s="88">
        <v>0.3</v>
      </c>
      <c r="Y388" s="88" t="s">
        <v>1121</v>
      </c>
      <c r="Z388" s="88">
        <v>0</v>
      </c>
      <c r="AA388" s="88"/>
      <c r="AB388" s="88">
        <v>0</v>
      </c>
      <c r="AC388" s="88"/>
      <c r="AD388" s="88"/>
      <c r="AE388" s="88"/>
      <c r="AF388" s="88"/>
      <c r="AG388" s="88"/>
      <c r="AH388" s="88">
        <f t="shared" si="60"/>
        <v>0.3</v>
      </c>
      <c r="AI388" s="88" t="str">
        <f t="shared" si="54"/>
        <v/>
      </c>
      <c r="AJ388" s="88">
        <f t="shared" si="55"/>
        <v>1</v>
      </c>
      <c r="AK388" s="88">
        <f t="shared" si="57"/>
        <v>0</v>
      </c>
      <c r="AL388" s="88">
        <f t="shared" si="58"/>
        <v>0</v>
      </c>
    </row>
    <row r="389" spans="1:38" ht="15" customHeight="1" x14ac:dyDescent="0.25">
      <c r="A389" s="86">
        <v>7</v>
      </c>
      <c r="B389" s="86" t="s">
        <v>1088</v>
      </c>
      <c r="C389" s="86" t="s">
        <v>1112</v>
      </c>
      <c r="D389" t="s">
        <v>1113</v>
      </c>
      <c r="E389" s="86" t="s">
        <v>1114</v>
      </c>
      <c r="F389" s="86" t="s">
        <v>1115</v>
      </c>
      <c r="G389" s="86" t="s">
        <v>1116</v>
      </c>
      <c r="H389" s="86" t="s">
        <v>1117</v>
      </c>
      <c r="I389" s="86" t="s">
        <v>1122</v>
      </c>
      <c r="J389" s="87">
        <v>44013</v>
      </c>
      <c r="K389" s="87">
        <v>44043</v>
      </c>
      <c r="L389" s="86" t="s">
        <v>1096</v>
      </c>
      <c r="M389" s="86" t="s">
        <v>1097</v>
      </c>
      <c r="N389" s="86" t="s">
        <v>475</v>
      </c>
      <c r="O389" s="86" t="s">
        <v>1119</v>
      </c>
      <c r="P389" s="86" t="s">
        <v>261</v>
      </c>
      <c r="Q389" s="88">
        <f t="shared" si="59"/>
        <v>1</v>
      </c>
      <c r="R389" s="88">
        <v>0</v>
      </c>
      <c r="S389" s="88">
        <v>0</v>
      </c>
      <c r="T389" s="88">
        <v>1</v>
      </c>
      <c r="U389" s="88">
        <v>0</v>
      </c>
      <c r="V389" s="88">
        <v>0</v>
      </c>
      <c r="W389" s="73"/>
      <c r="X389" s="88">
        <v>0</v>
      </c>
      <c r="Y389" s="88"/>
      <c r="Z389" s="88">
        <v>0</v>
      </c>
      <c r="AA389" s="88"/>
      <c r="AB389" s="88">
        <v>0</v>
      </c>
      <c r="AC389" s="88"/>
      <c r="AD389" s="88"/>
      <c r="AE389" s="88"/>
      <c r="AF389" s="88"/>
      <c r="AG389" s="88"/>
      <c r="AH389" s="88">
        <f t="shared" si="60"/>
        <v>0</v>
      </c>
      <c r="AI389" s="88" t="str">
        <f t="shared" si="54"/>
        <v/>
      </c>
      <c r="AJ389" s="88" t="str">
        <f t="shared" si="55"/>
        <v/>
      </c>
      <c r="AK389" s="88">
        <f t="shared" si="57"/>
        <v>0</v>
      </c>
      <c r="AL389" s="88" t="str">
        <f t="shared" si="58"/>
        <v/>
      </c>
    </row>
    <row r="390" spans="1:38" ht="15" customHeight="1" x14ac:dyDescent="0.25">
      <c r="A390" s="86">
        <v>8</v>
      </c>
      <c r="B390" s="86" t="s">
        <v>1088</v>
      </c>
      <c r="C390" s="86" t="s">
        <v>1112</v>
      </c>
      <c r="D390" t="s">
        <v>1113</v>
      </c>
      <c r="E390" s="86" t="s">
        <v>1114</v>
      </c>
      <c r="F390" s="86" t="s">
        <v>1115</v>
      </c>
      <c r="G390" s="86" t="s">
        <v>1116</v>
      </c>
      <c r="H390" s="86" t="s">
        <v>1117</v>
      </c>
      <c r="I390" s="86" t="s">
        <v>1123</v>
      </c>
      <c r="J390" s="87">
        <v>44013</v>
      </c>
      <c r="K390" s="87">
        <v>44043</v>
      </c>
      <c r="L390" s="86" t="s">
        <v>1096</v>
      </c>
      <c r="M390" s="86" t="s">
        <v>1097</v>
      </c>
      <c r="N390" s="86" t="s">
        <v>475</v>
      </c>
      <c r="O390" s="86" t="s">
        <v>1119</v>
      </c>
      <c r="P390" s="86" t="s">
        <v>261</v>
      </c>
      <c r="Q390" s="88">
        <f t="shared" si="59"/>
        <v>1</v>
      </c>
      <c r="R390" s="88">
        <v>0</v>
      </c>
      <c r="S390" s="88">
        <v>0</v>
      </c>
      <c r="T390" s="88">
        <v>1</v>
      </c>
      <c r="U390" s="88">
        <v>0</v>
      </c>
      <c r="V390" s="88">
        <v>0</v>
      </c>
      <c r="W390" s="88"/>
      <c r="X390" s="88">
        <v>0</v>
      </c>
      <c r="Y390" s="88"/>
      <c r="Z390" s="88">
        <v>0</v>
      </c>
      <c r="AA390" s="88"/>
      <c r="AB390" s="88">
        <v>0</v>
      </c>
      <c r="AC390" s="88"/>
      <c r="AD390" s="88"/>
      <c r="AE390" s="88"/>
      <c r="AF390" s="88"/>
      <c r="AG390" s="88"/>
      <c r="AH390" s="88">
        <f t="shared" si="60"/>
        <v>0</v>
      </c>
      <c r="AI390" s="88" t="str">
        <f t="shared" si="54"/>
        <v/>
      </c>
      <c r="AJ390" s="88" t="str">
        <f t="shared" si="55"/>
        <v/>
      </c>
      <c r="AK390" s="88">
        <f t="shared" si="57"/>
        <v>0</v>
      </c>
      <c r="AL390" s="88" t="str">
        <f t="shared" si="58"/>
        <v/>
      </c>
    </row>
    <row r="391" spans="1:38" ht="15" customHeight="1" x14ac:dyDescent="0.25">
      <c r="A391" s="86">
        <v>1</v>
      </c>
      <c r="B391" s="86" t="s">
        <v>2093</v>
      </c>
      <c r="C391" s="86" t="s">
        <v>2094</v>
      </c>
      <c r="D391" s="86" t="s">
        <v>1090</v>
      </c>
      <c r="E391" s="86" t="s">
        <v>1125</v>
      </c>
      <c r="F391" s="86" t="s">
        <v>1092</v>
      </c>
      <c r="G391" s="86" t="s">
        <v>2095</v>
      </c>
      <c r="H391" s="86" t="s">
        <v>1094</v>
      </c>
      <c r="I391" s="86" t="s">
        <v>2096</v>
      </c>
      <c r="J391" s="87">
        <v>43983</v>
      </c>
      <c r="K391" s="87">
        <v>44196</v>
      </c>
      <c r="L391" s="86" t="s">
        <v>2097</v>
      </c>
      <c r="M391" s="86" t="s">
        <v>365</v>
      </c>
      <c r="N391" s="86" t="s">
        <v>355</v>
      </c>
      <c r="O391" s="86" t="s">
        <v>2098</v>
      </c>
      <c r="P391" s="86" t="s">
        <v>1099</v>
      </c>
      <c r="Q391" s="89">
        <f>SUM(R391:U391)</f>
        <v>27</v>
      </c>
      <c r="R391" s="89">
        <v>0</v>
      </c>
      <c r="S391" s="89">
        <v>16</v>
      </c>
      <c r="T391" s="89">
        <v>4</v>
      </c>
      <c r="U391" s="89">
        <v>7</v>
      </c>
      <c r="V391" s="89">
        <v>0</v>
      </c>
      <c r="W391" s="89"/>
      <c r="X391" s="89">
        <v>1</v>
      </c>
      <c r="Y391" s="89" t="s">
        <v>2099</v>
      </c>
      <c r="Z391" s="89">
        <v>0</v>
      </c>
      <c r="AA391" s="89"/>
      <c r="AB391" s="89">
        <v>0</v>
      </c>
      <c r="AC391" s="89"/>
      <c r="AD391" s="87"/>
      <c r="AE391" s="87"/>
      <c r="AF391" s="87"/>
      <c r="AG391" s="87"/>
      <c r="AH391" s="88">
        <f t="shared" si="60"/>
        <v>3.7037037037037035E-2</v>
      </c>
      <c r="AI391" s="88" t="str">
        <f>IFERROR(IF(R391=0,"",IF((V391/R391)&gt;1,1,(V391/R391))),"")</f>
        <v/>
      </c>
      <c r="AJ391" s="88">
        <f>IFERROR(IF(S391=0,"",IF((X391/S391)&gt;1,1,(X391/S391))),"")</f>
        <v>6.25E-2</v>
      </c>
      <c r="AK391" s="88">
        <f t="shared" si="57"/>
        <v>0</v>
      </c>
      <c r="AL391" s="88">
        <f t="shared" si="58"/>
        <v>0</v>
      </c>
    </row>
    <row r="392" spans="1:38" ht="15" customHeight="1" x14ac:dyDescent="0.25">
      <c r="A392" s="86">
        <v>2</v>
      </c>
      <c r="B392" s="86" t="s">
        <v>2093</v>
      </c>
      <c r="C392" s="86" t="s">
        <v>2094</v>
      </c>
      <c r="D392" s="86" t="s">
        <v>1090</v>
      </c>
      <c r="E392" s="86" t="s">
        <v>1125</v>
      </c>
      <c r="F392" s="86" t="s">
        <v>1092</v>
      </c>
      <c r="G392" s="86" t="s">
        <v>2095</v>
      </c>
      <c r="H392" s="86" t="s">
        <v>1094</v>
      </c>
      <c r="I392" t="s">
        <v>2100</v>
      </c>
      <c r="J392" s="87">
        <v>43891</v>
      </c>
      <c r="K392" s="87">
        <v>44196</v>
      </c>
      <c r="L392" s="86" t="s">
        <v>1169</v>
      </c>
      <c r="M392" s="86" t="s">
        <v>365</v>
      </c>
      <c r="N392" s="86" t="s">
        <v>355</v>
      </c>
      <c r="O392" s="86" t="s">
        <v>2098</v>
      </c>
      <c r="P392" s="86" t="s">
        <v>1099</v>
      </c>
      <c r="Q392" s="89">
        <f t="shared" ref="Q392:Q397" si="61">SUM(R392:U392)</f>
        <v>70</v>
      </c>
      <c r="R392" s="89">
        <v>19</v>
      </c>
      <c r="S392" s="89">
        <v>17</v>
      </c>
      <c r="T392" s="89">
        <v>20</v>
      </c>
      <c r="U392" s="89">
        <v>14</v>
      </c>
      <c r="V392" s="89">
        <v>18</v>
      </c>
      <c r="W392" s="89" t="s">
        <v>2101</v>
      </c>
      <c r="X392" s="89">
        <v>16</v>
      </c>
      <c r="Y392" s="89" t="s">
        <v>2102</v>
      </c>
      <c r="Z392" s="89">
        <v>0</v>
      </c>
      <c r="AA392" s="89"/>
      <c r="AB392" s="89">
        <v>0</v>
      </c>
      <c r="AC392" s="89"/>
      <c r="AD392" s="87"/>
      <c r="AE392" s="87"/>
      <c r="AF392" s="87"/>
      <c r="AG392" s="87"/>
      <c r="AH392" s="88">
        <f t="shared" si="60"/>
        <v>0.48571428571428571</v>
      </c>
      <c r="AI392" s="88">
        <f t="shared" ref="AI392:AI397" si="62">IFERROR(IF(R392=0,"",IF((V392/R392)&gt;1,1,(V392/R392))),"")</f>
        <v>0.94736842105263153</v>
      </c>
      <c r="AJ392" s="88">
        <f t="shared" ref="AJ392:AJ397" si="63">IFERROR(IF(S392=0,"",IF((X392/S392)&gt;1,1,(X392/S392))),"")</f>
        <v>0.94117647058823528</v>
      </c>
      <c r="AK392" s="88">
        <f t="shared" si="57"/>
        <v>0</v>
      </c>
      <c r="AL392" s="88">
        <f t="shared" si="58"/>
        <v>0</v>
      </c>
    </row>
    <row r="393" spans="1:38" ht="15" customHeight="1" x14ac:dyDescent="0.25">
      <c r="A393" s="86">
        <v>3</v>
      </c>
      <c r="B393" s="86" t="s">
        <v>2093</v>
      </c>
      <c r="C393" s="86" t="s">
        <v>2103</v>
      </c>
      <c r="D393" s="86" t="s">
        <v>1090</v>
      </c>
      <c r="E393" s="86" t="s">
        <v>1125</v>
      </c>
      <c r="F393" s="86" t="s">
        <v>1092</v>
      </c>
      <c r="G393" s="86" t="s">
        <v>2095</v>
      </c>
      <c r="H393" s="86" t="s">
        <v>1094</v>
      </c>
      <c r="I393" s="86" t="s">
        <v>2104</v>
      </c>
      <c r="J393" s="87">
        <v>43891</v>
      </c>
      <c r="K393" s="87">
        <v>44196</v>
      </c>
      <c r="L393" s="86" t="s">
        <v>2105</v>
      </c>
      <c r="M393" s="86" t="s">
        <v>365</v>
      </c>
      <c r="N393" s="86" t="s">
        <v>355</v>
      </c>
      <c r="O393" s="86" t="s">
        <v>2106</v>
      </c>
      <c r="P393" s="86" t="s">
        <v>1099</v>
      </c>
      <c r="Q393" s="89">
        <f t="shared" si="61"/>
        <v>4</v>
      </c>
      <c r="R393" s="89">
        <v>1</v>
      </c>
      <c r="S393" s="89">
        <v>1</v>
      </c>
      <c r="T393" s="89">
        <v>1</v>
      </c>
      <c r="U393" s="89">
        <v>1</v>
      </c>
      <c r="V393" s="89">
        <v>1</v>
      </c>
      <c r="W393" s="89" t="s">
        <v>2107</v>
      </c>
      <c r="X393" s="89">
        <v>1</v>
      </c>
      <c r="Y393" s="89" t="s">
        <v>2108</v>
      </c>
      <c r="Z393" s="89">
        <v>0</v>
      </c>
      <c r="AA393" s="89"/>
      <c r="AB393" s="89">
        <v>0</v>
      </c>
      <c r="AC393" s="89"/>
      <c r="AD393" s="87"/>
      <c r="AE393" s="87"/>
      <c r="AF393" s="87"/>
      <c r="AG393" s="87"/>
      <c r="AH393" s="88">
        <f t="shared" si="60"/>
        <v>0.5</v>
      </c>
      <c r="AI393" s="88">
        <f t="shared" si="62"/>
        <v>1</v>
      </c>
      <c r="AJ393" s="88">
        <f t="shared" si="63"/>
        <v>1</v>
      </c>
      <c r="AK393" s="88">
        <f t="shared" si="57"/>
        <v>0</v>
      </c>
      <c r="AL393" s="88">
        <f t="shared" si="58"/>
        <v>0</v>
      </c>
    </row>
    <row r="394" spans="1:38" ht="15" customHeight="1" x14ac:dyDescent="0.25">
      <c r="A394" s="86">
        <v>4</v>
      </c>
      <c r="B394" s="86" t="s">
        <v>2093</v>
      </c>
      <c r="C394" s="86" t="s">
        <v>1112</v>
      </c>
      <c r="D394" s="86" t="s">
        <v>1113</v>
      </c>
      <c r="E394" s="86" t="s">
        <v>1166</v>
      </c>
      <c r="F394" s="86" t="s">
        <v>1448</v>
      </c>
      <c r="G394" s="86" t="s">
        <v>1116</v>
      </c>
      <c r="H394" s="86" t="s">
        <v>1167</v>
      </c>
      <c r="I394" s="86" t="s">
        <v>1309</v>
      </c>
      <c r="J394" s="87">
        <v>44044</v>
      </c>
      <c r="K394" s="87">
        <v>44074</v>
      </c>
      <c r="L394" s="86" t="s">
        <v>1096</v>
      </c>
      <c r="M394" s="86" t="s">
        <v>365</v>
      </c>
      <c r="N394" s="86" t="s">
        <v>355</v>
      </c>
      <c r="O394" s="86" t="s">
        <v>1450</v>
      </c>
      <c r="P394" s="86" t="s">
        <v>261</v>
      </c>
      <c r="Q394" s="89">
        <f t="shared" si="61"/>
        <v>2</v>
      </c>
      <c r="R394" s="89">
        <v>0</v>
      </c>
      <c r="S394" s="89">
        <v>0</v>
      </c>
      <c r="T394" s="89">
        <v>2</v>
      </c>
      <c r="U394" s="89">
        <v>0</v>
      </c>
      <c r="V394" s="89">
        <v>0</v>
      </c>
      <c r="W394" s="89"/>
      <c r="X394" s="89">
        <v>0</v>
      </c>
      <c r="Y394" s="89"/>
      <c r="Z394" s="89">
        <v>0</v>
      </c>
      <c r="AA394" s="89"/>
      <c r="AB394" s="89">
        <v>0</v>
      </c>
      <c r="AC394" s="89"/>
      <c r="AD394" s="87"/>
      <c r="AE394" s="87"/>
      <c r="AF394" s="87"/>
      <c r="AG394" s="87"/>
      <c r="AH394" s="88">
        <f t="shared" si="60"/>
        <v>0</v>
      </c>
      <c r="AI394" s="88" t="str">
        <f t="shared" si="62"/>
        <v/>
      </c>
      <c r="AJ394" s="88" t="str">
        <f t="shared" si="63"/>
        <v/>
      </c>
      <c r="AK394" s="88">
        <f t="shared" si="57"/>
        <v>0</v>
      </c>
      <c r="AL394" s="88" t="str">
        <f t="shared" si="58"/>
        <v/>
      </c>
    </row>
    <row r="395" spans="1:38" ht="15" customHeight="1" x14ac:dyDescent="0.25">
      <c r="A395" s="86">
        <v>5</v>
      </c>
      <c r="B395" s="86" t="s">
        <v>2093</v>
      </c>
      <c r="C395" s="86" t="s">
        <v>1112</v>
      </c>
      <c r="D395" s="86" t="s">
        <v>1113</v>
      </c>
      <c r="E395" s="86" t="s">
        <v>1166</v>
      </c>
      <c r="F395" s="86" t="s">
        <v>1448</v>
      </c>
      <c r="G395" s="86" t="s">
        <v>1116</v>
      </c>
      <c r="H395" s="86" t="s">
        <v>1167</v>
      </c>
      <c r="I395" t="s">
        <v>2109</v>
      </c>
      <c r="J395" s="87">
        <v>44075</v>
      </c>
      <c r="K395" s="87">
        <v>44104</v>
      </c>
      <c r="L395" s="86" t="s">
        <v>1096</v>
      </c>
      <c r="M395" s="86" t="s">
        <v>365</v>
      </c>
      <c r="N395" s="86" t="s">
        <v>355</v>
      </c>
      <c r="O395" s="86" t="s">
        <v>1450</v>
      </c>
      <c r="P395" s="86" t="s">
        <v>261</v>
      </c>
      <c r="Q395" s="89">
        <f t="shared" si="61"/>
        <v>3</v>
      </c>
      <c r="R395" s="89">
        <v>1</v>
      </c>
      <c r="S395" s="89">
        <v>1</v>
      </c>
      <c r="T395" s="89">
        <v>1</v>
      </c>
      <c r="U395" s="89">
        <v>0</v>
      </c>
      <c r="V395" s="89">
        <v>1</v>
      </c>
      <c r="W395" s="89"/>
      <c r="X395" s="89">
        <v>1</v>
      </c>
      <c r="Y395" s="89" t="s">
        <v>2110</v>
      </c>
      <c r="Z395" s="89">
        <v>0</v>
      </c>
      <c r="AA395" s="89"/>
      <c r="AB395" s="89">
        <v>0</v>
      </c>
      <c r="AC395" s="89"/>
      <c r="AD395" s="87"/>
      <c r="AE395" s="87"/>
      <c r="AF395" s="87"/>
      <c r="AG395" s="87"/>
      <c r="AH395" s="88">
        <f t="shared" si="60"/>
        <v>0.66666666666666663</v>
      </c>
      <c r="AI395" s="88">
        <f t="shared" si="62"/>
        <v>1</v>
      </c>
      <c r="AJ395" s="88">
        <f t="shared" si="63"/>
        <v>1</v>
      </c>
      <c r="AK395" s="88">
        <f t="shared" si="57"/>
        <v>0</v>
      </c>
      <c r="AL395" s="88" t="str">
        <f t="shared" si="58"/>
        <v/>
      </c>
    </row>
    <row r="396" spans="1:38" ht="15" customHeight="1" x14ac:dyDescent="0.25">
      <c r="A396" s="86">
        <v>6</v>
      </c>
      <c r="B396" s="86" t="s">
        <v>2093</v>
      </c>
      <c r="C396" s="86" t="s">
        <v>1112</v>
      </c>
      <c r="D396" s="86" t="s">
        <v>1113</v>
      </c>
      <c r="E396" s="86" t="s">
        <v>1166</v>
      </c>
      <c r="F396" s="86" t="s">
        <v>1448</v>
      </c>
      <c r="G396" s="86" t="s">
        <v>1116</v>
      </c>
      <c r="H396" s="86" t="s">
        <v>1167</v>
      </c>
      <c r="I396" s="86" t="s">
        <v>2111</v>
      </c>
      <c r="J396" s="87">
        <v>44044</v>
      </c>
      <c r="K396" s="87">
        <v>44074</v>
      </c>
      <c r="L396" s="86" t="s">
        <v>1096</v>
      </c>
      <c r="M396" s="86" t="s">
        <v>365</v>
      </c>
      <c r="N396" s="86" t="s">
        <v>355</v>
      </c>
      <c r="O396" s="86" t="s">
        <v>1450</v>
      </c>
      <c r="P396" s="86" t="s">
        <v>261</v>
      </c>
      <c r="Q396" s="89">
        <f t="shared" si="61"/>
        <v>1</v>
      </c>
      <c r="R396" s="89">
        <v>0</v>
      </c>
      <c r="S396" s="89">
        <v>0</v>
      </c>
      <c r="T396" s="89">
        <v>1</v>
      </c>
      <c r="U396" s="89">
        <v>0</v>
      </c>
      <c r="V396" s="89">
        <v>0</v>
      </c>
      <c r="W396" s="89"/>
      <c r="X396" s="89">
        <v>0</v>
      </c>
      <c r="Y396" s="89"/>
      <c r="Z396" s="89">
        <v>0</v>
      </c>
      <c r="AA396" s="89"/>
      <c r="AB396" s="89">
        <v>0</v>
      </c>
      <c r="AC396" s="89"/>
      <c r="AD396" s="87"/>
      <c r="AE396" s="87"/>
      <c r="AF396" s="87"/>
      <c r="AG396" s="87"/>
      <c r="AH396" s="88">
        <f t="shared" si="60"/>
        <v>0</v>
      </c>
      <c r="AI396" s="88" t="str">
        <f t="shared" si="62"/>
        <v/>
      </c>
      <c r="AJ396" s="88" t="str">
        <f t="shared" si="63"/>
        <v/>
      </c>
      <c r="AK396" s="88">
        <f t="shared" si="57"/>
        <v>0</v>
      </c>
      <c r="AL396" s="88" t="str">
        <f t="shared" si="58"/>
        <v/>
      </c>
    </row>
    <row r="397" spans="1:38" ht="15" customHeight="1" x14ac:dyDescent="0.25">
      <c r="A397" s="86">
        <v>7</v>
      </c>
      <c r="B397" s="86" t="s">
        <v>2093</v>
      </c>
      <c r="C397" s="86" t="s">
        <v>1112</v>
      </c>
      <c r="D397" s="86" t="s">
        <v>1113</v>
      </c>
      <c r="E397" s="86" t="s">
        <v>1166</v>
      </c>
      <c r="F397" s="86" t="s">
        <v>1448</v>
      </c>
      <c r="G397" s="86" t="s">
        <v>1116</v>
      </c>
      <c r="H397" s="86" t="s">
        <v>1167</v>
      </c>
      <c r="I397" t="s">
        <v>1454</v>
      </c>
      <c r="J397" s="87">
        <v>44136</v>
      </c>
      <c r="K397" s="87">
        <v>44165</v>
      </c>
      <c r="L397" s="86" t="s">
        <v>1096</v>
      </c>
      <c r="M397" s="86" t="s">
        <v>365</v>
      </c>
      <c r="N397" s="86" t="s">
        <v>355</v>
      </c>
      <c r="O397" s="86" t="s">
        <v>1450</v>
      </c>
      <c r="P397" s="86" t="s">
        <v>261</v>
      </c>
      <c r="Q397" s="89">
        <f t="shared" si="61"/>
        <v>1</v>
      </c>
      <c r="R397" s="89">
        <v>0</v>
      </c>
      <c r="S397" s="89">
        <v>0</v>
      </c>
      <c r="T397" s="89">
        <v>0</v>
      </c>
      <c r="U397" s="89">
        <v>1</v>
      </c>
      <c r="V397" s="89">
        <v>0</v>
      </c>
      <c r="W397" s="89"/>
      <c r="X397" s="89">
        <v>0</v>
      </c>
      <c r="Y397" s="89"/>
      <c r="Z397" s="89">
        <v>0</v>
      </c>
      <c r="AA397" s="89"/>
      <c r="AB397" s="89">
        <v>0</v>
      </c>
      <c r="AC397" s="89"/>
      <c r="AD397" s="87"/>
      <c r="AE397" s="87"/>
      <c r="AF397" s="87"/>
      <c r="AG397" s="87"/>
      <c r="AH397" s="88">
        <f t="shared" si="60"/>
        <v>0</v>
      </c>
      <c r="AI397" s="88" t="str">
        <f t="shared" si="62"/>
        <v/>
      </c>
      <c r="AJ397" s="88" t="str">
        <f t="shared" si="63"/>
        <v/>
      </c>
      <c r="AK397" s="88" t="str">
        <f t="shared" si="57"/>
        <v/>
      </c>
      <c r="AL397" s="88">
        <f t="shared" si="58"/>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X3605"/>
  <sheetViews>
    <sheetView topLeftCell="K3570" workbookViewId="0">
      <selection activeCell="W3580" sqref="W3580"/>
    </sheetView>
  </sheetViews>
  <sheetFormatPr baseColWidth="10" defaultRowHeight="15.75" x14ac:dyDescent="0.25"/>
  <sheetData>
    <row r="1" spans="1:24" x14ac:dyDescent="0.25">
      <c r="A1" t="s">
        <v>567</v>
      </c>
      <c r="B1" t="s">
        <v>568</v>
      </c>
      <c r="C1" t="s">
        <v>569</v>
      </c>
      <c r="D1" t="s">
        <v>570</v>
      </c>
      <c r="E1" t="s">
        <v>571</v>
      </c>
      <c r="F1" t="s">
        <v>572</v>
      </c>
      <c r="G1" t="s">
        <v>573</v>
      </c>
      <c r="H1" t="s">
        <v>574</v>
      </c>
      <c r="I1" t="s">
        <v>575</v>
      </c>
      <c r="J1" t="s">
        <v>576</v>
      </c>
      <c r="K1" t="s">
        <v>577</v>
      </c>
      <c r="L1" t="s">
        <v>578</v>
      </c>
      <c r="M1" t="s">
        <v>579</v>
      </c>
      <c r="N1" t="s">
        <v>580</v>
      </c>
      <c r="O1" t="s">
        <v>581</v>
      </c>
      <c r="P1" t="s">
        <v>582</v>
      </c>
      <c r="Q1" t="s">
        <v>583</v>
      </c>
      <c r="R1" t="s">
        <v>584</v>
      </c>
      <c r="S1" t="s">
        <v>115</v>
      </c>
      <c r="T1" t="s">
        <v>585</v>
      </c>
      <c r="U1" t="s">
        <v>118</v>
      </c>
      <c r="V1" t="s">
        <v>586</v>
      </c>
      <c r="W1" t="s">
        <v>587</v>
      </c>
      <c r="X1" t="s">
        <v>1039</v>
      </c>
    </row>
    <row r="2" spans="1:24" x14ac:dyDescent="0.25">
      <c r="A2">
        <v>120</v>
      </c>
      <c r="B2">
        <v>43837</v>
      </c>
      <c r="C2" s="71">
        <v>43837.363194444442</v>
      </c>
      <c r="D2" t="s">
        <v>588</v>
      </c>
      <c r="E2" t="s">
        <v>589</v>
      </c>
      <c r="F2">
        <v>2</v>
      </c>
      <c r="G2" t="s">
        <v>2158</v>
      </c>
      <c r="H2" t="s">
        <v>188</v>
      </c>
      <c r="I2" t="s">
        <v>142</v>
      </c>
      <c r="J2" t="s">
        <v>37</v>
      </c>
      <c r="K2" t="s">
        <v>591</v>
      </c>
      <c r="L2" t="s">
        <v>39</v>
      </c>
      <c r="M2">
        <v>90000000</v>
      </c>
      <c r="N2">
        <v>-1579330</v>
      </c>
      <c r="O2">
        <v>88420670</v>
      </c>
      <c r="P2">
        <v>24494170</v>
      </c>
      <c r="Q2" t="s">
        <v>2159</v>
      </c>
      <c r="R2">
        <v>120</v>
      </c>
      <c r="S2" t="s">
        <v>5353</v>
      </c>
      <c r="T2" t="s">
        <v>5714</v>
      </c>
      <c r="U2" t="s">
        <v>5715</v>
      </c>
      <c r="V2" t="s">
        <v>5716</v>
      </c>
      <c r="W2">
        <v>0</v>
      </c>
      <c r="X2" t="str">
        <f>IF(LEFT(H2,1)="C","Inversión","Funcionamiento")</f>
        <v>Funcionamiento</v>
      </c>
    </row>
    <row r="3" spans="1:24" x14ac:dyDescent="0.25">
      <c r="A3">
        <v>220</v>
      </c>
      <c r="B3">
        <v>43837</v>
      </c>
      <c r="C3" s="71">
        <v>43837.365277777775</v>
      </c>
      <c r="D3" t="s">
        <v>588</v>
      </c>
      <c r="E3" t="s">
        <v>589</v>
      </c>
      <c r="F3">
        <v>2</v>
      </c>
      <c r="G3" t="s">
        <v>2158</v>
      </c>
      <c r="H3" t="s">
        <v>191</v>
      </c>
      <c r="I3" t="s">
        <v>146</v>
      </c>
      <c r="J3" t="s">
        <v>37</v>
      </c>
      <c r="K3" t="s">
        <v>591</v>
      </c>
      <c r="L3" t="s">
        <v>39</v>
      </c>
      <c r="M3">
        <v>1200000</v>
      </c>
      <c r="N3">
        <v>0</v>
      </c>
      <c r="O3">
        <v>1200000</v>
      </c>
      <c r="P3">
        <v>509104</v>
      </c>
      <c r="Q3" t="s">
        <v>2160</v>
      </c>
      <c r="R3">
        <v>220</v>
      </c>
      <c r="S3" t="s">
        <v>2161</v>
      </c>
      <c r="T3" t="s">
        <v>2162</v>
      </c>
      <c r="U3" t="s">
        <v>2163</v>
      </c>
      <c r="V3" t="s">
        <v>2164</v>
      </c>
      <c r="W3">
        <v>0</v>
      </c>
      <c r="X3" t="str">
        <f t="shared" ref="X3:X66" si="0">IF(LEFT(H3,1)="C","Inversión","Funcionamiento")</f>
        <v>Funcionamiento</v>
      </c>
    </row>
    <row r="4" spans="1:24" x14ac:dyDescent="0.25">
      <c r="A4">
        <v>320</v>
      </c>
      <c r="B4">
        <v>43837</v>
      </c>
      <c r="C4" s="71">
        <v>43837.368055555555</v>
      </c>
      <c r="D4" t="s">
        <v>588</v>
      </c>
      <c r="E4" t="s">
        <v>589</v>
      </c>
      <c r="F4">
        <v>2</v>
      </c>
      <c r="G4" t="s">
        <v>2158</v>
      </c>
      <c r="H4" t="s">
        <v>192</v>
      </c>
      <c r="I4" t="s">
        <v>147</v>
      </c>
      <c r="J4" t="s">
        <v>37</v>
      </c>
      <c r="K4" t="s">
        <v>591</v>
      </c>
      <c r="L4" t="s">
        <v>39</v>
      </c>
      <c r="M4">
        <v>2600000</v>
      </c>
      <c r="N4">
        <v>0</v>
      </c>
      <c r="O4">
        <v>2600000</v>
      </c>
      <c r="P4">
        <v>330213</v>
      </c>
      <c r="Q4" t="s">
        <v>2165</v>
      </c>
      <c r="R4">
        <v>320</v>
      </c>
      <c r="S4" t="s">
        <v>5717</v>
      </c>
      <c r="T4" t="s">
        <v>5718</v>
      </c>
      <c r="U4" t="s">
        <v>5719</v>
      </c>
      <c r="V4" t="s">
        <v>5720</v>
      </c>
      <c r="W4">
        <v>0</v>
      </c>
      <c r="X4" t="str">
        <f t="shared" si="0"/>
        <v>Funcionamiento</v>
      </c>
    </row>
    <row r="5" spans="1:24" x14ac:dyDescent="0.25">
      <c r="A5">
        <v>320</v>
      </c>
      <c r="B5">
        <v>43837</v>
      </c>
      <c r="C5" s="71">
        <v>43837.368055555555</v>
      </c>
      <c r="D5" t="s">
        <v>588</v>
      </c>
      <c r="E5" t="s">
        <v>589</v>
      </c>
      <c r="F5">
        <v>2</v>
      </c>
      <c r="G5" t="s">
        <v>2158</v>
      </c>
      <c r="H5" t="s">
        <v>188</v>
      </c>
      <c r="I5" t="s">
        <v>142</v>
      </c>
      <c r="J5" t="s">
        <v>37</v>
      </c>
      <c r="K5" t="s">
        <v>591</v>
      </c>
      <c r="L5" t="s">
        <v>39</v>
      </c>
      <c r="M5">
        <v>0</v>
      </c>
      <c r="N5">
        <v>1579330</v>
      </c>
      <c r="O5">
        <v>1579330</v>
      </c>
      <c r="P5">
        <v>0</v>
      </c>
      <c r="Q5" t="s">
        <v>2165</v>
      </c>
      <c r="R5">
        <v>320</v>
      </c>
      <c r="S5" t="s">
        <v>5717</v>
      </c>
      <c r="T5" t="s">
        <v>5718</v>
      </c>
      <c r="U5" t="s">
        <v>5719</v>
      </c>
      <c r="V5" t="s">
        <v>5720</v>
      </c>
      <c r="W5">
        <v>0</v>
      </c>
      <c r="X5" t="str">
        <f t="shared" si="0"/>
        <v>Funcionamiento</v>
      </c>
    </row>
    <row r="6" spans="1:24" x14ac:dyDescent="0.25">
      <c r="A6">
        <v>420</v>
      </c>
      <c r="B6">
        <v>43850</v>
      </c>
      <c r="C6" s="71">
        <v>43850.57708333333</v>
      </c>
      <c r="D6" t="s">
        <v>588</v>
      </c>
      <c r="E6" t="s">
        <v>589</v>
      </c>
      <c r="F6">
        <v>2</v>
      </c>
      <c r="G6" t="s">
        <v>2158</v>
      </c>
      <c r="H6" t="s">
        <v>168</v>
      </c>
      <c r="I6" t="s">
        <v>122</v>
      </c>
      <c r="J6" t="s">
        <v>37</v>
      </c>
      <c r="K6" t="s">
        <v>591</v>
      </c>
      <c r="L6" t="s">
        <v>39</v>
      </c>
      <c r="M6">
        <v>1106651</v>
      </c>
      <c r="N6">
        <v>0</v>
      </c>
      <c r="O6">
        <v>1106651</v>
      </c>
      <c r="P6">
        <v>0</v>
      </c>
      <c r="Q6" t="s">
        <v>2166</v>
      </c>
      <c r="R6">
        <v>420</v>
      </c>
      <c r="S6" t="s">
        <v>2167</v>
      </c>
      <c r="T6" t="s">
        <v>593</v>
      </c>
      <c r="U6" t="s">
        <v>2168</v>
      </c>
      <c r="V6" t="s">
        <v>2169</v>
      </c>
      <c r="W6">
        <v>0</v>
      </c>
      <c r="X6" t="str">
        <f t="shared" si="0"/>
        <v>Funcionamiento</v>
      </c>
    </row>
    <row r="7" spans="1:24" x14ac:dyDescent="0.25">
      <c r="A7">
        <v>420</v>
      </c>
      <c r="B7">
        <v>43850</v>
      </c>
      <c r="C7" s="71">
        <v>43850.57708333333</v>
      </c>
      <c r="D7" t="s">
        <v>588</v>
      </c>
      <c r="E7" t="s">
        <v>589</v>
      </c>
      <c r="F7">
        <v>2</v>
      </c>
      <c r="G7" t="s">
        <v>2158</v>
      </c>
      <c r="H7" t="s">
        <v>166</v>
      </c>
      <c r="I7" t="s">
        <v>120</v>
      </c>
      <c r="J7" t="s">
        <v>37</v>
      </c>
      <c r="K7" t="s">
        <v>591</v>
      </c>
      <c r="L7" t="s">
        <v>39</v>
      </c>
      <c r="M7">
        <v>51799051</v>
      </c>
      <c r="N7">
        <v>0</v>
      </c>
      <c r="O7">
        <v>51799051</v>
      </c>
      <c r="P7">
        <v>0</v>
      </c>
      <c r="Q7" t="s">
        <v>2166</v>
      </c>
      <c r="R7">
        <v>420</v>
      </c>
      <c r="S7" t="s">
        <v>2167</v>
      </c>
      <c r="T7" t="s">
        <v>593</v>
      </c>
      <c r="U7" t="s">
        <v>2168</v>
      </c>
      <c r="V7" t="s">
        <v>2169</v>
      </c>
      <c r="W7">
        <v>0</v>
      </c>
      <c r="X7" t="str">
        <f t="shared" si="0"/>
        <v>Funcionamiento</v>
      </c>
    </row>
    <row r="8" spans="1:24" x14ac:dyDescent="0.25">
      <c r="A8">
        <v>420</v>
      </c>
      <c r="B8">
        <v>43850</v>
      </c>
      <c r="C8" s="71">
        <v>43850.57708333333</v>
      </c>
      <c r="D8" t="s">
        <v>588</v>
      </c>
      <c r="E8" t="s">
        <v>589</v>
      </c>
      <c r="F8">
        <v>2</v>
      </c>
      <c r="G8" t="s">
        <v>2158</v>
      </c>
      <c r="H8" t="s">
        <v>169</v>
      </c>
      <c r="I8" t="s">
        <v>123</v>
      </c>
      <c r="J8" t="s">
        <v>37</v>
      </c>
      <c r="K8" t="s">
        <v>591</v>
      </c>
      <c r="L8" t="s">
        <v>39</v>
      </c>
      <c r="M8">
        <v>1501669</v>
      </c>
      <c r="N8">
        <v>0</v>
      </c>
      <c r="O8">
        <v>1501669</v>
      </c>
      <c r="P8">
        <v>0</v>
      </c>
      <c r="Q8" t="s">
        <v>2166</v>
      </c>
      <c r="R8">
        <v>420</v>
      </c>
      <c r="S8" t="s">
        <v>2167</v>
      </c>
      <c r="T8" t="s">
        <v>593</v>
      </c>
      <c r="U8" t="s">
        <v>2168</v>
      </c>
      <c r="V8" t="s">
        <v>2169</v>
      </c>
      <c r="W8">
        <v>0</v>
      </c>
      <c r="X8" t="str">
        <f t="shared" si="0"/>
        <v>Funcionamiento</v>
      </c>
    </row>
    <row r="9" spans="1:24" x14ac:dyDescent="0.25">
      <c r="A9">
        <v>420</v>
      </c>
      <c r="B9">
        <v>43850</v>
      </c>
      <c r="C9" s="71">
        <v>43850.57708333333</v>
      </c>
      <c r="D9" t="s">
        <v>588</v>
      </c>
      <c r="E9" t="s">
        <v>589</v>
      </c>
      <c r="F9">
        <v>2</v>
      </c>
      <c r="G9" t="s">
        <v>2158</v>
      </c>
      <c r="H9" t="s">
        <v>171</v>
      </c>
      <c r="I9" t="s">
        <v>125</v>
      </c>
      <c r="J9" t="s">
        <v>37</v>
      </c>
      <c r="K9" t="s">
        <v>591</v>
      </c>
      <c r="L9" t="s">
        <v>39</v>
      </c>
      <c r="M9">
        <v>1435897</v>
      </c>
      <c r="N9">
        <v>0</v>
      </c>
      <c r="O9">
        <v>1435897</v>
      </c>
      <c r="P9">
        <v>0</v>
      </c>
      <c r="Q9" t="s">
        <v>2166</v>
      </c>
      <c r="R9">
        <v>420</v>
      </c>
      <c r="S9" t="s">
        <v>2167</v>
      </c>
      <c r="T9" t="s">
        <v>593</v>
      </c>
      <c r="U9" t="s">
        <v>2168</v>
      </c>
      <c r="V9" t="s">
        <v>2169</v>
      </c>
      <c r="W9">
        <v>0</v>
      </c>
      <c r="X9" t="str">
        <f t="shared" si="0"/>
        <v>Funcionamiento</v>
      </c>
    </row>
    <row r="10" spans="1:24" x14ac:dyDescent="0.25">
      <c r="A10">
        <v>420</v>
      </c>
      <c r="B10">
        <v>43850</v>
      </c>
      <c r="C10" s="71">
        <v>43850.57708333333</v>
      </c>
      <c r="D10" t="s">
        <v>588</v>
      </c>
      <c r="E10" t="s">
        <v>589</v>
      </c>
      <c r="F10">
        <v>2</v>
      </c>
      <c r="G10" t="s">
        <v>2158</v>
      </c>
      <c r="H10" t="s">
        <v>173</v>
      </c>
      <c r="I10" t="s">
        <v>127</v>
      </c>
      <c r="J10" t="s">
        <v>37</v>
      </c>
      <c r="K10" t="s">
        <v>591</v>
      </c>
      <c r="L10" t="s">
        <v>39</v>
      </c>
      <c r="M10">
        <v>1724051</v>
      </c>
      <c r="N10">
        <v>0</v>
      </c>
      <c r="O10">
        <v>1724051</v>
      </c>
      <c r="P10">
        <v>0</v>
      </c>
      <c r="Q10" t="s">
        <v>2166</v>
      </c>
      <c r="R10">
        <v>420</v>
      </c>
      <c r="S10" t="s">
        <v>2167</v>
      </c>
      <c r="T10" t="s">
        <v>593</v>
      </c>
      <c r="U10" t="s">
        <v>2168</v>
      </c>
      <c r="V10" t="s">
        <v>2169</v>
      </c>
      <c r="W10">
        <v>0</v>
      </c>
      <c r="X10" t="str">
        <f t="shared" si="0"/>
        <v>Funcionamiento</v>
      </c>
    </row>
    <row r="11" spans="1:24" x14ac:dyDescent="0.25">
      <c r="A11">
        <v>420</v>
      </c>
      <c r="B11">
        <v>43850</v>
      </c>
      <c r="C11" s="71">
        <v>43850.57708333333</v>
      </c>
      <c r="D11" t="s">
        <v>588</v>
      </c>
      <c r="E11" t="s">
        <v>589</v>
      </c>
      <c r="F11">
        <v>2</v>
      </c>
      <c r="G11" t="s">
        <v>2158</v>
      </c>
      <c r="H11" t="s">
        <v>183</v>
      </c>
      <c r="I11" t="s">
        <v>137</v>
      </c>
      <c r="J11" t="s">
        <v>37</v>
      </c>
      <c r="K11" t="s">
        <v>591</v>
      </c>
      <c r="L11" t="s">
        <v>39</v>
      </c>
      <c r="M11">
        <v>2240265</v>
      </c>
      <c r="N11">
        <v>0</v>
      </c>
      <c r="O11">
        <v>2240265</v>
      </c>
      <c r="P11">
        <v>0</v>
      </c>
      <c r="Q11" t="s">
        <v>2166</v>
      </c>
      <c r="R11">
        <v>420</v>
      </c>
      <c r="S11" t="s">
        <v>2167</v>
      </c>
      <c r="T11" t="s">
        <v>593</v>
      </c>
      <c r="U11" t="s">
        <v>2168</v>
      </c>
      <c r="V11" t="s">
        <v>2169</v>
      </c>
      <c r="W11">
        <v>0</v>
      </c>
      <c r="X11" t="str">
        <f t="shared" si="0"/>
        <v>Funcionamiento</v>
      </c>
    </row>
    <row r="12" spans="1:24" x14ac:dyDescent="0.25">
      <c r="A12">
        <v>420</v>
      </c>
      <c r="B12">
        <v>43850</v>
      </c>
      <c r="C12" s="71">
        <v>43850.57708333333</v>
      </c>
      <c r="D12" t="s">
        <v>588</v>
      </c>
      <c r="E12" t="s">
        <v>589</v>
      </c>
      <c r="F12">
        <v>2</v>
      </c>
      <c r="G12" t="s">
        <v>2158</v>
      </c>
      <c r="H12" t="s">
        <v>182</v>
      </c>
      <c r="I12" t="s">
        <v>136</v>
      </c>
      <c r="J12" t="s">
        <v>37</v>
      </c>
      <c r="K12" t="s">
        <v>591</v>
      </c>
      <c r="L12" t="s">
        <v>39</v>
      </c>
      <c r="M12">
        <v>203683</v>
      </c>
      <c r="N12">
        <v>0</v>
      </c>
      <c r="O12">
        <v>203683</v>
      </c>
      <c r="P12">
        <v>0</v>
      </c>
      <c r="Q12" t="s">
        <v>2166</v>
      </c>
      <c r="R12">
        <v>420</v>
      </c>
      <c r="S12" t="s">
        <v>2167</v>
      </c>
      <c r="T12" t="s">
        <v>593</v>
      </c>
      <c r="U12" t="s">
        <v>2168</v>
      </c>
      <c r="V12" t="s">
        <v>2169</v>
      </c>
      <c r="W12">
        <v>0</v>
      </c>
      <c r="X12" t="str">
        <f t="shared" si="0"/>
        <v>Funcionamiento</v>
      </c>
    </row>
    <row r="13" spans="1:24" x14ac:dyDescent="0.25">
      <c r="A13">
        <v>420</v>
      </c>
      <c r="B13">
        <v>43850</v>
      </c>
      <c r="C13" s="71">
        <v>43850.57708333333</v>
      </c>
      <c r="D13" t="s">
        <v>588</v>
      </c>
      <c r="E13" t="s">
        <v>589</v>
      </c>
      <c r="F13">
        <v>2</v>
      </c>
      <c r="G13" t="s">
        <v>2158</v>
      </c>
      <c r="H13" t="s">
        <v>180</v>
      </c>
      <c r="I13" t="s">
        <v>134</v>
      </c>
      <c r="J13" t="s">
        <v>37</v>
      </c>
      <c r="K13" t="s">
        <v>591</v>
      </c>
      <c r="L13" t="s">
        <v>39</v>
      </c>
      <c r="M13">
        <v>2178559</v>
      </c>
      <c r="N13">
        <v>0</v>
      </c>
      <c r="O13">
        <v>2178559</v>
      </c>
      <c r="P13">
        <v>0</v>
      </c>
      <c r="Q13" t="s">
        <v>2166</v>
      </c>
      <c r="R13">
        <v>420</v>
      </c>
      <c r="S13" t="s">
        <v>2167</v>
      </c>
      <c r="T13" t="s">
        <v>593</v>
      </c>
      <c r="U13" t="s">
        <v>2168</v>
      </c>
      <c r="V13" t="s">
        <v>2169</v>
      </c>
      <c r="W13">
        <v>0</v>
      </c>
      <c r="X13" t="str">
        <f t="shared" si="0"/>
        <v>Funcionamiento</v>
      </c>
    </row>
    <row r="14" spans="1:24" x14ac:dyDescent="0.25">
      <c r="A14">
        <v>520</v>
      </c>
      <c r="B14">
        <v>43852</v>
      </c>
      <c r="C14" s="71">
        <v>43852.335416666669</v>
      </c>
      <c r="D14" t="s">
        <v>588</v>
      </c>
      <c r="E14" t="s">
        <v>589</v>
      </c>
      <c r="F14">
        <v>2</v>
      </c>
      <c r="G14" t="s">
        <v>2158</v>
      </c>
      <c r="H14" t="s">
        <v>174</v>
      </c>
      <c r="I14" t="s">
        <v>128</v>
      </c>
      <c r="J14" t="s">
        <v>37</v>
      </c>
      <c r="K14" t="s">
        <v>591</v>
      </c>
      <c r="L14" t="s">
        <v>39</v>
      </c>
      <c r="M14">
        <v>7041300</v>
      </c>
      <c r="N14">
        <v>0</v>
      </c>
      <c r="O14">
        <v>7041300</v>
      </c>
      <c r="P14">
        <v>0</v>
      </c>
      <c r="Q14" t="s">
        <v>2170</v>
      </c>
      <c r="R14">
        <v>520</v>
      </c>
      <c r="S14" t="s">
        <v>2171</v>
      </c>
      <c r="T14" t="s">
        <v>593</v>
      </c>
      <c r="U14" t="s">
        <v>2172</v>
      </c>
      <c r="V14" t="s">
        <v>2173</v>
      </c>
      <c r="W14">
        <v>0</v>
      </c>
      <c r="X14" t="str">
        <f t="shared" si="0"/>
        <v>Funcionamiento</v>
      </c>
    </row>
    <row r="15" spans="1:24" x14ac:dyDescent="0.25">
      <c r="A15">
        <v>520</v>
      </c>
      <c r="B15">
        <v>43852</v>
      </c>
      <c r="C15" s="71">
        <v>43852.335416666669</v>
      </c>
      <c r="D15" t="s">
        <v>588</v>
      </c>
      <c r="E15" t="s">
        <v>589</v>
      </c>
      <c r="F15">
        <v>2</v>
      </c>
      <c r="G15" t="s">
        <v>2158</v>
      </c>
      <c r="H15" t="s">
        <v>177</v>
      </c>
      <c r="I15" t="s">
        <v>131</v>
      </c>
      <c r="J15" t="s">
        <v>37</v>
      </c>
      <c r="K15" t="s">
        <v>591</v>
      </c>
      <c r="L15" t="s">
        <v>39</v>
      </c>
      <c r="M15">
        <v>475200</v>
      </c>
      <c r="N15">
        <v>0</v>
      </c>
      <c r="O15">
        <v>475200</v>
      </c>
      <c r="P15">
        <v>0</v>
      </c>
      <c r="Q15" t="s">
        <v>2170</v>
      </c>
      <c r="R15">
        <v>520</v>
      </c>
      <c r="S15" t="s">
        <v>2171</v>
      </c>
      <c r="T15" t="s">
        <v>593</v>
      </c>
      <c r="U15" t="s">
        <v>2172</v>
      </c>
      <c r="V15" t="s">
        <v>2173</v>
      </c>
      <c r="W15">
        <v>0</v>
      </c>
      <c r="X15" t="str">
        <f t="shared" si="0"/>
        <v>Funcionamiento</v>
      </c>
    </row>
    <row r="16" spans="1:24" x14ac:dyDescent="0.25">
      <c r="A16">
        <v>520</v>
      </c>
      <c r="B16">
        <v>43852</v>
      </c>
      <c r="C16" s="71">
        <v>43852.335416666669</v>
      </c>
      <c r="D16" t="s">
        <v>588</v>
      </c>
      <c r="E16" t="s">
        <v>589</v>
      </c>
      <c r="F16">
        <v>2</v>
      </c>
      <c r="G16" t="s">
        <v>2158</v>
      </c>
      <c r="H16" t="s">
        <v>179</v>
      </c>
      <c r="I16" t="s">
        <v>133</v>
      </c>
      <c r="J16" t="s">
        <v>37</v>
      </c>
      <c r="K16" t="s">
        <v>591</v>
      </c>
      <c r="L16" t="s">
        <v>39</v>
      </c>
      <c r="M16">
        <v>1281200</v>
      </c>
      <c r="N16">
        <v>0</v>
      </c>
      <c r="O16">
        <v>1281200</v>
      </c>
      <c r="P16">
        <v>0</v>
      </c>
      <c r="Q16" t="s">
        <v>2170</v>
      </c>
      <c r="R16">
        <v>520</v>
      </c>
      <c r="S16" t="s">
        <v>2171</v>
      </c>
      <c r="T16" t="s">
        <v>593</v>
      </c>
      <c r="U16" t="s">
        <v>2172</v>
      </c>
      <c r="V16" t="s">
        <v>2173</v>
      </c>
      <c r="W16">
        <v>0</v>
      </c>
      <c r="X16" t="str">
        <f t="shared" si="0"/>
        <v>Funcionamiento</v>
      </c>
    </row>
    <row r="17" spans="1:24" x14ac:dyDescent="0.25">
      <c r="A17">
        <v>520</v>
      </c>
      <c r="B17">
        <v>43852</v>
      </c>
      <c r="C17" s="71">
        <v>43852.335416666669</v>
      </c>
      <c r="D17" t="s">
        <v>588</v>
      </c>
      <c r="E17" t="s">
        <v>589</v>
      </c>
      <c r="F17">
        <v>2</v>
      </c>
      <c r="G17" t="s">
        <v>2158</v>
      </c>
      <c r="H17" t="s">
        <v>176</v>
      </c>
      <c r="I17" t="s">
        <v>130</v>
      </c>
      <c r="J17" t="s">
        <v>37</v>
      </c>
      <c r="K17" t="s">
        <v>591</v>
      </c>
      <c r="L17" t="s">
        <v>39</v>
      </c>
      <c r="M17">
        <v>2560700</v>
      </c>
      <c r="N17">
        <v>0</v>
      </c>
      <c r="O17">
        <v>2560700</v>
      </c>
      <c r="P17">
        <v>0</v>
      </c>
      <c r="Q17" t="s">
        <v>2170</v>
      </c>
      <c r="R17">
        <v>520</v>
      </c>
      <c r="S17" t="s">
        <v>2171</v>
      </c>
      <c r="T17" t="s">
        <v>593</v>
      </c>
      <c r="U17" t="s">
        <v>2172</v>
      </c>
      <c r="V17" t="s">
        <v>2173</v>
      </c>
      <c r="W17">
        <v>0</v>
      </c>
      <c r="X17" t="str">
        <f t="shared" si="0"/>
        <v>Funcionamiento</v>
      </c>
    </row>
    <row r="18" spans="1:24" x14ac:dyDescent="0.25">
      <c r="A18">
        <v>520</v>
      </c>
      <c r="B18">
        <v>43852</v>
      </c>
      <c r="C18" s="71">
        <v>43852.335416666669</v>
      </c>
      <c r="D18" t="s">
        <v>588</v>
      </c>
      <c r="E18" t="s">
        <v>589</v>
      </c>
      <c r="F18">
        <v>2</v>
      </c>
      <c r="G18" t="s">
        <v>2158</v>
      </c>
      <c r="H18" t="s">
        <v>178</v>
      </c>
      <c r="I18" t="s">
        <v>132</v>
      </c>
      <c r="J18" t="s">
        <v>37</v>
      </c>
      <c r="K18" t="s">
        <v>591</v>
      </c>
      <c r="L18" t="s">
        <v>39</v>
      </c>
      <c r="M18">
        <v>1921000</v>
      </c>
      <c r="N18">
        <v>0</v>
      </c>
      <c r="O18">
        <v>1921000</v>
      </c>
      <c r="P18">
        <v>0</v>
      </c>
      <c r="Q18" t="s">
        <v>2170</v>
      </c>
      <c r="R18">
        <v>520</v>
      </c>
      <c r="S18" t="s">
        <v>2171</v>
      </c>
      <c r="T18" t="s">
        <v>593</v>
      </c>
      <c r="U18" t="s">
        <v>2172</v>
      </c>
      <c r="V18" t="s">
        <v>2173</v>
      </c>
      <c r="W18">
        <v>0</v>
      </c>
      <c r="X18" t="str">
        <f t="shared" si="0"/>
        <v>Funcionamiento</v>
      </c>
    </row>
    <row r="19" spans="1:24" x14ac:dyDescent="0.25">
      <c r="A19">
        <v>520</v>
      </c>
      <c r="B19">
        <v>43852</v>
      </c>
      <c r="C19" s="71">
        <v>43852.335416666669</v>
      </c>
      <c r="D19" t="s">
        <v>588</v>
      </c>
      <c r="E19" t="s">
        <v>589</v>
      </c>
      <c r="F19">
        <v>2</v>
      </c>
      <c r="G19" t="s">
        <v>2158</v>
      </c>
      <c r="H19" t="s">
        <v>175</v>
      </c>
      <c r="I19" t="s">
        <v>129</v>
      </c>
      <c r="J19" t="s">
        <v>37</v>
      </c>
      <c r="K19" t="s">
        <v>591</v>
      </c>
      <c r="L19" t="s">
        <v>39</v>
      </c>
      <c r="M19">
        <v>5070400</v>
      </c>
      <c r="N19">
        <v>0</v>
      </c>
      <c r="O19">
        <v>5070400</v>
      </c>
      <c r="P19">
        <v>0</v>
      </c>
      <c r="Q19" t="s">
        <v>2170</v>
      </c>
      <c r="R19">
        <v>520</v>
      </c>
      <c r="S19" t="s">
        <v>2171</v>
      </c>
      <c r="T19" t="s">
        <v>593</v>
      </c>
      <c r="U19" t="s">
        <v>2172</v>
      </c>
      <c r="V19" t="s">
        <v>2173</v>
      </c>
      <c r="W19">
        <v>0</v>
      </c>
      <c r="X19" t="str">
        <f t="shared" si="0"/>
        <v>Funcionamiento</v>
      </c>
    </row>
    <row r="20" spans="1:24" x14ac:dyDescent="0.25">
      <c r="A20">
        <v>620</v>
      </c>
      <c r="B20">
        <v>43852</v>
      </c>
      <c r="C20" s="71">
        <v>43852.572916666664</v>
      </c>
      <c r="D20" t="s">
        <v>588</v>
      </c>
      <c r="E20" t="s">
        <v>589</v>
      </c>
      <c r="F20">
        <v>2</v>
      </c>
      <c r="G20" t="s">
        <v>2158</v>
      </c>
      <c r="H20" t="s">
        <v>190</v>
      </c>
      <c r="I20" t="s">
        <v>145</v>
      </c>
      <c r="J20" t="s">
        <v>48</v>
      </c>
      <c r="K20" t="s">
        <v>601</v>
      </c>
      <c r="L20" t="s">
        <v>39</v>
      </c>
      <c r="M20">
        <v>209945</v>
      </c>
      <c r="N20">
        <v>0</v>
      </c>
      <c r="O20">
        <v>209945</v>
      </c>
      <c r="P20">
        <v>0</v>
      </c>
      <c r="Q20" t="s">
        <v>2174</v>
      </c>
      <c r="R20">
        <v>620</v>
      </c>
      <c r="S20" t="s">
        <v>2175</v>
      </c>
      <c r="T20" t="s">
        <v>2176</v>
      </c>
      <c r="U20" t="s">
        <v>2177</v>
      </c>
      <c r="V20" t="s">
        <v>2178</v>
      </c>
      <c r="W20">
        <v>0</v>
      </c>
      <c r="X20" t="str">
        <f t="shared" si="0"/>
        <v>Funcionamiento</v>
      </c>
    </row>
    <row r="21" spans="1:24" x14ac:dyDescent="0.25">
      <c r="A21">
        <v>720</v>
      </c>
      <c r="B21">
        <v>43872</v>
      </c>
      <c r="C21" s="71">
        <v>43872.397916666669</v>
      </c>
      <c r="D21" t="s">
        <v>588</v>
      </c>
      <c r="E21" t="s">
        <v>589</v>
      </c>
      <c r="F21">
        <v>2</v>
      </c>
      <c r="G21" t="s">
        <v>2158</v>
      </c>
      <c r="H21" t="s">
        <v>187</v>
      </c>
      <c r="I21" t="s">
        <v>141</v>
      </c>
      <c r="J21" t="s">
        <v>37</v>
      </c>
      <c r="K21" t="s">
        <v>591</v>
      </c>
      <c r="L21" t="s">
        <v>39</v>
      </c>
      <c r="M21">
        <v>78400</v>
      </c>
      <c r="N21">
        <v>0</v>
      </c>
      <c r="O21">
        <v>78400</v>
      </c>
      <c r="P21">
        <v>0</v>
      </c>
      <c r="Q21" t="s">
        <v>2179</v>
      </c>
      <c r="R21">
        <v>720</v>
      </c>
      <c r="S21" t="s">
        <v>2180</v>
      </c>
      <c r="T21" t="s">
        <v>2181</v>
      </c>
      <c r="U21" t="s">
        <v>2182</v>
      </c>
      <c r="V21" t="s">
        <v>2183</v>
      </c>
      <c r="W21">
        <v>0</v>
      </c>
      <c r="X21" t="str">
        <f t="shared" si="0"/>
        <v>Funcionamiento</v>
      </c>
    </row>
    <row r="22" spans="1:24" x14ac:dyDescent="0.25">
      <c r="A22">
        <v>720</v>
      </c>
      <c r="B22">
        <v>43872</v>
      </c>
      <c r="C22" s="71">
        <v>43872.397916666669</v>
      </c>
      <c r="D22" t="s">
        <v>588</v>
      </c>
      <c r="E22" t="s">
        <v>589</v>
      </c>
      <c r="F22">
        <v>2</v>
      </c>
      <c r="G22" t="s">
        <v>2158</v>
      </c>
      <c r="H22" t="s">
        <v>193</v>
      </c>
      <c r="I22" t="s">
        <v>148</v>
      </c>
      <c r="J22" t="s">
        <v>37</v>
      </c>
      <c r="K22" t="s">
        <v>591</v>
      </c>
      <c r="L22" t="s">
        <v>39</v>
      </c>
      <c r="M22">
        <v>258320</v>
      </c>
      <c r="N22">
        <v>0</v>
      </c>
      <c r="O22">
        <v>258320</v>
      </c>
      <c r="P22">
        <v>0</v>
      </c>
      <c r="Q22" t="s">
        <v>2179</v>
      </c>
      <c r="R22">
        <v>720</v>
      </c>
      <c r="S22" t="s">
        <v>2180</v>
      </c>
      <c r="T22" t="s">
        <v>2181</v>
      </c>
      <c r="U22" t="s">
        <v>2182</v>
      </c>
      <c r="V22" t="s">
        <v>2183</v>
      </c>
      <c r="W22">
        <v>0</v>
      </c>
      <c r="X22" t="str">
        <f t="shared" si="0"/>
        <v>Funcionamiento</v>
      </c>
    </row>
    <row r="23" spans="1:24" x14ac:dyDescent="0.25">
      <c r="A23">
        <v>820</v>
      </c>
      <c r="B23">
        <v>43875</v>
      </c>
      <c r="C23" s="71">
        <v>43875.595138888886</v>
      </c>
      <c r="D23" t="s">
        <v>588</v>
      </c>
      <c r="E23" t="s">
        <v>589</v>
      </c>
      <c r="F23">
        <v>2</v>
      </c>
      <c r="G23" t="s">
        <v>2158</v>
      </c>
      <c r="H23" t="s">
        <v>197</v>
      </c>
      <c r="I23" t="s">
        <v>152</v>
      </c>
      <c r="J23" t="s">
        <v>48</v>
      </c>
      <c r="K23" t="s">
        <v>601</v>
      </c>
      <c r="L23" t="s">
        <v>39</v>
      </c>
      <c r="M23">
        <v>1100000</v>
      </c>
      <c r="N23">
        <v>0</v>
      </c>
      <c r="O23">
        <v>1100000</v>
      </c>
      <c r="P23">
        <v>0</v>
      </c>
      <c r="Q23" t="s">
        <v>2184</v>
      </c>
      <c r="R23">
        <v>920</v>
      </c>
      <c r="S23" t="s">
        <v>2185</v>
      </c>
      <c r="T23" t="s">
        <v>2186</v>
      </c>
      <c r="U23" t="s">
        <v>2187</v>
      </c>
      <c r="V23" t="s">
        <v>2188</v>
      </c>
      <c r="W23">
        <v>0</v>
      </c>
      <c r="X23" t="str">
        <f t="shared" si="0"/>
        <v>Funcionamiento</v>
      </c>
    </row>
    <row r="24" spans="1:24" x14ac:dyDescent="0.25">
      <c r="A24">
        <v>920</v>
      </c>
      <c r="B24">
        <v>43878</v>
      </c>
      <c r="C24" s="71">
        <v>43878.397916666669</v>
      </c>
      <c r="D24" t="s">
        <v>588</v>
      </c>
      <c r="E24" t="s">
        <v>589</v>
      </c>
      <c r="F24">
        <v>2</v>
      </c>
      <c r="G24" t="s">
        <v>2158</v>
      </c>
      <c r="H24" t="s">
        <v>168</v>
      </c>
      <c r="I24" t="s">
        <v>122</v>
      </c>
      <c r="J24" t="s">
        <v>37</v>
      </c>
      <c r="K24" t="s">
        <v>591</v>
      </c>
      <c r="L24" t="s">
        <v>39</v>
      </c>
      <c r="M24">
        <v>1255464</v>
      </c>
      <c r="N24">
        <v>0</v>
      </c>
      <c r="O24">
        <v>1255464</v>
      </c>
      <c r="P24">
        <v>0</v>
      </c>
      <c r="Q24" t="s">
        <v>2189</v>
      </c>
      <c r="R24">
        <v>1120</v>
      </c>
      <c r="S24" t="s">
        <v>2190</v>
      </c>
      <c r="T24" t="s">
        <v>593</v>
      </c>
      <c r="U24" t="s">
        <v>2191</v>
      </c>
      <c r="V24" t="s">
        <v>2192</v>
      </c>
      <c r="W24">
        <v>0</v>
      </c>
      <c r="X24" t="str">
        <f t="shared" si="0"/>
        <v>Funcionamiento</v>
      </c>
    </row>
    <row r="25" spans="1:24" x14ac:dyDescent="0.25">
      <c r="A25">
        <v>920</v>
      </c>
      <c r="B25">
        <v>43878</v>
      </c>
      <c r="C25" s="71">
        <v>43878.397916666669</v>
      </c>
      <c r="D25" t="s">
        <v>588</v>
      </c>
      <c r="E25" t="s">
        <v>589</v>
      </c>
      <c r="F25">
        <v>2</v>
      </c>
      <c r="G25" t="s">
        <v>2158</v>
      </c>
      <c r="H25" t="s">
        <v>166</v>
      </c>
      <c r="I25" t="s">
        <v>120</v>
      </c>
      <c r="J25" t="s">
        <v>37</v>
      </c>
      <c r="K25" t="s">
        <v>591</v>
      </c>
      <c r="L25" t="s">
        <v>39</v>
      </c>
      <c r="M25">
        <v>54552245</v>
      </c>
      <c r="N25">
        <v>0</v>
      </c>
      <c r="O25">
        <v>54552245</v>
      </c>
      <c r="P25">
        <v>0</v>
      </c>
      <c r="Q25" t="s">
        <v>2189</v>
      </c>
      <c r="R25">
        <v>1120</v>
      </c>
      <c r="S25" t="s">
        <v>2190</v>
      </c>
      <c r="T25" t="s">
        <v>593</v>
      </c>
      <c r="U25" t="s">
        <v>2191</v>
      </c>
      <c r="V25" t="s">
        <v>2192</v>
      </c>
      <c r="W25">
        <v>0</v>
      </c>
      <c r="X25" t="str">
        <f t="shared" si="0"/>
        <v>Funcionamiento</v>
      </c>
    </row>
    <row r="26" spans="1:24" x14ac:dyDescent="0.25">
      <c r="A26">
        <v>920</v>
      </c>
      <c r="B26">
        <v>43878</v>
      </c>
      <c r="C26" s="71">
        <v>43878.397916666669</v>
      </c>
      <c r="D26" t="s">
        <v>588</v>
      </c>
      <c r="E26" t="s">
        <v>589</v>
      </c>
      <c r="F26">
        <v>2</v>
      </c>
      <c r="G26" t="s">
        <v>2158</v>
      </c>
      <c r="H26" t="s">
        <v>169</v>
      </c>
      <c r="I26" t="s">
        <v>123</v>
      </c>
      <c r="J26" t="s">
        <v>37</v>
      </c>
      <c r="K26" t="s">
        <v>591</v>
      </c>
      <c r="L26" t="s">
        <v>39</v>
      </c>
      <c r="M26">
        <v>1841087</v>
      </c>
      <c r="N26">
        <v>0</v>
      </c>
      <c r="O26">
        <v>1841087</v>
      </c>
      <c r="P26">
        <v>0</v>
      </c>
      <c r="Q26" t="s">
        <v>2189</v>
      </c>
      <c r="R26">
        <v>1120</v>
      </c>
      <c r="S26" t="s">
        <v>2190</v>
      </c>
      <c r="T26" t="s">
        <v>593</v>
      </c>
      <c r="U26" t="s">
        <v>2191</v>
      </c>
      <c r="V26" t="s">
        <v>2192</v>
      </c>
      <c r="W26">
        <v>0</v>
      </c>
      <c r="X26" t="str">
        <f t="shared" si="0"/>
        <v>Funcionamiento</v>
      </c>
    </row>
    <row r="27" spans="1:24" x14ac:dyDescent="0.25">
      <c r="A27">
        <v>920</v>
      </c>
      <c r="B27">
        <v>43878</v>
      </c>
      <c r="C27" s="71">
        <v>43878.397916666669</v>
      </c>
      <c r="D27" t="s">
        <v>588</v>
      </c>
      <c r="E27" t="s">
        <v>589</v>
      </c>
      <c r="F27">
        <v>2</v>
      </c>
      <c r="G27" t="s">
        <v>2158</v>
      </c>
      <c r="H27" t="s">
        <v>171</v>
      </c>
      <c r="I27" t="s">
        <v>125</v>
      </c>
      <c r="J27" t="s">
        <v>37</v>
      </c>
      <c r="K27" t="s">
        <v>591</v>
      </c>
      <c r="L27" t="s">
        <v>39</v>
      </c>
      <c r="M27">
        <v>701795</v>
      </c>
      <c r="N27">
        <v>0</v>
      </c>
      <c r="O27">
        <v>701795</v>
      </c>
      <c r="P27">
        <v>0</v>
      </c>
      <c r="Q27" t="s">
        <v>2189</v>
      </c>
      <c r="R27">
        <v>1120</v>
      </c>
      <c r="S27" t="s">
        <v>2190</v>
      </c>
      <c r="T27" t="s">
        <v>593</v>
      </c>
      <c r="U27" t="s">
        <v>2191</v>
      </c>
      <c r="V27" t="s">
        <v>2192</v>
      </c>
      <c r="W27">
        <v>0</v>
      </c>
      <c r="X27" t="str">
        <f t="shared" si="0"/>
        <v>Funcionamiento</v>
      </c>
    </row>
    <row r="28" spans="1:24" x14ac:dyDescent="0.25">
      <c r="A28">
        <v>920</v>
      </c>
      <c r="B28">
        <v>43878</v>
      </c>
      <c r="C28" s="71">
        <v>43878.397916666669</v>
      </c>
      <c r="D28" t="s">
        <v>588</v>
      </c>
      <c r="E28" t="s">
        <v>589</v>
      </c>
      <c r="F28">
        <v>2</v>
      </c>
      <c r="G28" t="s">
        <v>2158</v>
      </c>
      <c r="H28" t="s">
        <v>182</v>
      </c>
      <c r="I28" t="s">
        <v>136</v>
      </c>
      <c r="J28" t="s">
        <v>37</v>
      </c>
      <c r="K28" t="s">
        <v>591</v>
      </c>
      <c r="L28" t="s">
        <v>39</v>
      </c>
      <c r="M28">
        <v>72960</v>
      </c>
      <c r="N28">
        <v>0</v>
      </c>
      <c r="O28">
        <v>72960</v>
      </c>
      <c r="P28">
        <v>0</v>
      </c>
      <c r="Q28" t="s">
        <v>2189</v>
      </c>
      <c r="R28">
        <v>1120</v>
      </c>
      <c r="S28" t="s">
        <v>2190</v>
      </c>
      <c r="T28" t="s">
        <v>593</v>
      </c>
      <c r="U28" t="s">
        <v>2191</v>
      </c>
      <c r="V28" t="s">
        <v>2192</v>
      </c>
      <c r="W28">
        <v>0</v>
      </c>
      <c r="X28" t="str">
        <f t="shared" si="0"/>
        <v>Funcionamiento</v>
      </c>
    </row>
    <row r="29" spans="1:24" x14ac:dyDescent="0.25">
      <c r="A29">
        <v>920</v>
      </c>
      <c r="B29">
        <v>43878</v>
      </c>
      <c r="C29" s="71">
        <v>43878.397916666669</v>
      </c>
      <c r="D29" t="s">
        <v>588</v>
      </c>
      <c r="E29" t="s">
        <v>589</v>
      </c>
      <c r="F29">
        <v>2</v>
      </c>
      <c r="G29" t="s">
        <v>2158</v>
      </c>
      <c r="H29" t="s">
        <v>194</v>
      </c>
      <c r="I29" t="s">
        <v>149</v>
      </c>
      <c r="J29" t="s">
        <v>37</v>
      </c>
      <c r="K29" t="s">
        <v>591</v>
      </c>
      <c r="L29" t="s">
        <v>39</v>
      </c>
      <c r="M29">
        <v>97240</v>
      </c>
      <c r="N29">
        <v>0</v>
      </c>
      <c r="O29">
        <v>97240</v>
      </c>
      <c r="P29">
        <v>0</v>
      </c>
      <c r="Q29" t="s">
        <v>2189</v>
      </c>
      <c r="R29">
        <v>1120</v>
      </c>
      <c r="S29" t="s">
        <v>2190</v>
      </c>
      <c r="T29" t="s">
        <v>593</v>
      </c>
      <c r="U29" t="s">
        <v>2191</v>
      </c>
      <c r="V29" t="s">
        <v>2192</v>
      </c>
      <c r="W29">
        <v>0</v>
      </c>
      <c r="X29" t="str">
        <f t="shared" si="0"/>
        <v>Funcionamiento</v>
      </c>
    </row>
    <row r="30" spans="1:24" x14ac:dyDescent="0.25">
      <c r="A30">
        <v>920</v>
      </c>
      <c r="B30">
        <v>43878</v>
      </c>
      <c r="C30" s="71">
        <v>43878.397916666669</v>
      </c>
      <c r="D30" t="s">
        <v>588</v>
      </c>
      <c r="E30" t="s">
        <v>589</v>
      </c>
      <c r="F30">
        <v>2</v>
      </c>
      <c r="G30" t="s">
        <v>2158</v>
      </c>
      <c r="H30" t="s">
        <v>173</v>
      </c>
      <c r="I30" t="s">
        <v>127</v>
      </c>
      <c r="J30" t="s">
        <v>37</v>
      </c>
      <c r="K30" t="s">
        <v>591</v>
      </c>
      <c r="L30" t="s">
        <v>39</v>
      </c>
      <c r="M30">
        <v>1063395</v>
      </c>
      <c r="N30">
        <v>0</v>
      </c>
      <c r="O30">
        <v>1063395</v>
      </c>
      <c r="P30">
        <v>0</v>
      </c>
      <c r="Q30" t="s">
        <v>2189</v>
      </c>
      <c r="R30">
        <v>1120</v>
      </c>
      <c r="S30" t="s">
        <v>2190</v>
      </c>
      <c r="T30" t="s">
        <v>593</v>
      </c>
      <c r="U30" t="s">
        <v>2191</v>
      </c>
      <c r="V30" t="s">
        <v>2192</v>
      </c>
      <c r="W30">
        <v>0</v>
      </c>
      <c r="X30" t="str">
        <f t="shared" si="0"/>
        <v>Funcionamiento</v>
      </c>
    </row>
    <row r="31" spans="1:24" x14ac:dyDescent="0.25">
      <c r="A31">
        <v>920</v>
      </c>
      <c r="B31">
        <v>43878</v>
      </c>
      <c r="C31" s="71">
        <v>43878.397916666669</v>
      </c>
      <c r="D31" t="s">
        <v>588</v>
      </c>
      <c r="E31" t="s">
        <v>589</v>
      </c>
      <c r="F31">
        <v>2</v>
      </c>
      <c r="G31" t="s">
        <v>2158</v>
      </c>
      <c r="H31" t="s">
        <v>180</v>
      </c>
      <c r="I31" t="s">
        <v>134</v>
      </c>
      <c r="J31" t="s">
        <v>37</v>
      </c>
      <c r="K31" t="s">
        <v>591</v>
      </c>
      <c r="L31" t="s">
        <v>39</v>
      </c>
      <c r="M31">
        <v>897978</v>
      </c>
      <c r="N31">
        <v>0</v>
      </c>
      <c r="O31">
        <v>897978</v>
      </c>
      <c r="P31">
        <v>0</v>
      </c>
      <c r="Q31" t="s">
        <v>2189</v>
      </c>
      <c r="R31">
        <v>1120</v>
      </c>
      <c r="S31" t="s">
        <v>2190</v>
      </c>
      <c r="T31" t="s">
        <v>593</v>
      </c>
      <c r="U31" t="s">
        <v>2191</v>
      </c>
      <c r="V31" t="s">
        <v>2192</v>
      </c>
      <c r="W31">
        <v>0</v>
      </c>
      <c r="X31" t="str">
        <f t="shared" si="0"/>
        <v>Funcionamiento</v>
      </c>
    </row>
    <row r="32" spans="1:24" x14ac:dyDescent="0.25">
      <c r="A32">
        <v>920</v>
      </c>
      <c r="B32">
        <v>43878</v>
      </c>
      <c r="C32" s="71">
        <v>43878.397916666669</v>
      </c>
      <c r="D32" t="s">
        <v>588</v>
      </c>
      <c r="E32" t="s">
        <v>589</v>
      </c>
      <c r="F32">
        <v>2</v>
      </c>
      <c r="G32" t="s">
        <v>2158</v>
      </c>
      <c r="H32" t="s">
        <v>183</v>
      </c>
      <c r="I32" t="s">
        <v>137</v>
      </c>
      <c r="J32" t="s">
        <v>37</v>
      </c>
      <c r="K32" t="s">
        <v>591</v>
      </c>
      <c r="L32" t="s">
        <v>39</v>
      </c>
      <c r="M32">
        <v>2240265</v>
      </c>
      <c r="N32">
        <v>0</v>
      </c>
      <c r="O32">
        <v>2240265</v>
      </c>
      <c r="P32">
        <v>0</v>
      </c>
      <c r="Q32" t="s">
        <v>2189</v>
      </c>
      <c r="R32">
        <v>1120</v>
      </c>
      <c r="S32" t="s">
        <v>2190</v>
      </c>
      <c r="T32" t="s">
        <v>593</v>
      </c>
      <c r="U32" t="s">
        <v>2191</v>
      </c>
      <c r="V32" t="s">
        <v>2192</v>
      </c>
      <c r="W32">
        <v>0</v>
      </c>
      <c r="X32" t="str">
        <f t="shared" si="0"/>
        <v>Funcionamiento</v>
      </c>
    </row>
    <row r="33" spans="1:24" x14ac:dyDescent="0.25">
      <c r="A33">
        <v>1020</v>
      </c>
      <c r="B33">
        <v>43881</v>
      </c>
      <c r="C33" s="71">
        <v>43881.557638888888</v>
      </c>
      <c r="D33" t="s">
        <v>588</v>
      </c>
      <c r="E33" t="s">
        <v>589</v>
      </c>
      <c r="F33">
        <v>2</v>
      </c>
      <c r="G33" t="s">
        <v>2158</v>
      </c>
      <c r="H33" t="s">
        <v>179</v>
      </c>
      <c r="I33" t="s">
        <v>133</v>
      </c>
      <c r="J33" t="s">
        <v>37</v>
      </c>
      <c r="K33" t="s">
        <v>591</v>
      </c>
      <c r="L33" t="s">
        <v>39</v>
      </c>
      <c r="M33">
        <v>1226400</v>
      </c>
      <c r="N33">
        <v>0</v>
      </c>
      <c r="O33">
        <v>1226400</v>
      </c>
      <c r="P33">
        <v>0</v>
      </c>
      <c r="Q33" t="s">
        <v>2193</v>
      </c>
      <c r="R33">
        <v>1220</v>
      </c>
      <c r="S33" t="s">
        <v>2194</v>
      </c>
      <c r="T33" t="s">
        <v>593</v>
      </c>
      <c r="U33" t="s">
        <v>2195</v>
      </c>
      <c r="V33" t="s">
        <v>2196</v>
      </c>
      <c r="W33">
        <v>0</v>
      </c>
      <c r="X33" t="str">
        <f t="shared" si="0"/>
        <v>Funcionamiento</v>
      </c>
    </row>
    <row r="34" spans="1:24" x14ac:dyDescent="0.25">
      <c r="A34">
        <v>1020</v>
      </c>
      <c r="B34">
        <v>43881</v>
      </c>
      <c r="C34" s="71">
        <v>43881.557638888888</v>
      </c>
      <c r="D34" t="s">
        <v>588</v>
      </c>
      <c r="E34" t="s">
        <v>589</v>
      </c>
      <c r="F34">
        <v>2</v>
      </c>
      <c r="G34" t="s">
        <v>2158</v>
      </c>
      <c r="H34" t="s">
        <v>175</v>
      </c>
      <c r="I34" t="s">
        <v>129</v>
      </c>
      <c r="J34" t="s">
        <v>37</v>
      </c>
      <c r="K34" t="s">
        <v>591</v>
      </c>
      <c r="L34" t="s">
        <v>39</v>
      </c>
      <c r="M34">
        <v>5031200</v>
      </c>
      <c r="N34">
        <v>0</v>
      </c>
      <c r="O34">
        <v>5031200</v>
      </c>
      <c r="P34">
        <v>0</v>
      </c>
      <c r="Q34" t="s">
        <v>2193</v>
      </c>
      <c r="R34">
        <v>1220</v>
      </c>
      <c r="S34" t="s">
        <v>2194</v>
      </c>
      <c r="T34" t="s">
        <v>593</v>
      </c>
      <c r="U34" t="s">
        <v>2195</v>
      </c>
      <c r="V34" t="s">
        <v>2196</v>
      </c>
      <c r="W34">
        <v>0</v>
      </c>
      <c r="X34" t="str">
        <f t="shared" si="0"/>
        <v>Funcionamiento</v>
      </c>
    </row>
    <row r="35" spans="1:24" x14ac:dyDescent="0.25">
      <c r="A35">
        <v>1020</v>
      </c>
      <c r="B35">
        <v>43881</v>
      </c>
      <c r="C35" s="71">
        <v>43881.557638888888</v>
      </c>
      <c r="D35" t="s">
        <v>588</v>
      </c>
      <c r="E35" t="s">
        <v>589</v>
      </c>
      <c r="F35">
        <v>2</v>
      </c>
      <c r="G35" t="s">
        <v>2158</v>
      </c>
      <c r="H35" t="s">
        <v>177</v>
      </c>
      <c r="I35" t="s">
        <v>131</v>
      </c>
      <c r="J35" t="s">
        <v>37</v>
      </c>
      <c r="K35" t="s">
        <v>591</v>
      </c>
      <c r="L35" t="s">
        <v>39</v>
      </c>
      <c r="M35">
        <v>586300</v>
      </c>
      <c r="N35">
        <v>0</v>
      </c>
      <c r="O35">
        <v>586300</v>
      </c>
      <c r="P35">
        <v>0</v>
      </c>
      <c r="Q35" t="s">
        <v>2193</v>
      </c>
      <c r="R35">
        <v>1220</v>
      </c>
      <c r="S35" t="s">
        <v>2194</v>
      </c>
      <c r="T35" t="s">
        <v>593</v>
      </c>
      <c r="U35" t="s">
        <v>2195</v>
      </c>
      <c r="V35" t="s">
        <v>2196</v>
      </c>
      <c r="W35">
        <v>0</v>
      </c>
      <c r="X35" t="str">
        <f t="shared" si="0"/>
        <v>Funcionamiento</v>
      </c>
    </row>
    <row r="36" spans="1:24" x14ac:dyDescent="0.25">
      <c r="A36">
        <v>1020</v>
      </c>
      <c r="B36">
        <v>43881</v>
      </c>
      <c r="C36" s="71">
        <v>43881.557638888888</v>
      </c>
      <c r="D36" t="s">
        <v>588</v>
      </c>
      <c r="E36" t="s">
        <v>589</v>
      </c>
      <c r="F36">
        <v>2</v>
      </c>
      <c r="G36" t="s">
        <v>2158</v>
      </c>
      <c r="H36" t="s">
        <v>178</v>
      </c>
      <c r="I36" t="s">
        <v>132</v>
      </c>
      <c r="J36" t="s">
        <v>37</v>
      </c>
      <c r="K36" t="s">
        <v>591</v>
      </c>
      <c r="L36" t="s">
        <v>39</v>
      </c>
      <c r="M36">
        <v>1839800</v>
      </c>
      <c r="N36">
        <v>0</v>
      </c>
      <c r="O36">
        <v>1839800</v>
      </c>
      <c r="P36">
        <v>0</v>
      </c>
      <c r="Q36" t="s">
        <v>2193</v>
      </c>
      <c r="R36">
        <v>1220</v>
      </c>
      <c r="S36" t="s">
        <v>2194</v>
      </c>
      <c r="T36" t="s">
        <v>593</v>
      </c>
      <c r="U36" t="s">
        <v>2195</v>
      </c>
      <c r="V36" t="s">
        <v>2196</v>
      </c>
      <c r="W36">
        <v>0</v>
      </c>
      <c r="X36" t="str">
        <f t="shared" si="0"/>
        <v>Funcionamiento</v>
      </c>
    </row>
    <row r="37" spans="1:24" x14ac:dyDescent="0.25">
      <c r="A37">
        <v>1020</v>
      </c>
      <c r="B37">
        <v>43881</v>
      </c>
      <c r="C37" s="71">
        <v>43881.557638888888</v>
      </c>
      <c r="D37" t="s">
        <v>588</v>
      </c>
      <c r="E37" t="s">
        <v>589</v>
      </c>
      <c r="F37">
        <v>2</v>
      </c>
      <c r="G37" t="s">
        <v>2158</v>
      </c>
      <c r="H37" t="s">
        <v>174</v>
      </c>
      <c r="I37" t="s">
        <v>128</v>
      </c>
      <c r="J37" t="s">
        <v>37</v>
      </c>
      <c r="K37" t="s">
        <v>591</v>
      </c>
      <c r="L37" t="s">
        <v>39</v>
      </c>
      <c r="M37">
        <v>6976500</v>
      </c>
      <c r="N37">
        <v>0</v>
      </c>
      <c r="O37">
        <v>6976500</v>
      </c>
      <c r="P37">
        <v>0</v>
      </c>
      <c r="Q37" t="s">
        <v>2193</v>
      </c>
      <c r="R37">
        <v>1220</v>
      </c>
      <c r="S37" t="s">
        <v>2194</v>
      </c>
      <c r="T37" t="s">
        <v>593</v>
      </c>
      <c r="U37" t="s">
        <v>2195</v>
      </c>
      <c r="V37" t="s">
        <v>2196</v>
      </c>
      <c r="W37">
        <v>0</v>
      </c>
      <c r="X37" t="str">
        <f t="shared" si="0"/>
        <v>Funcionamiento</v>
      </c>
    </row>
    <row r="38" spans="1:24" x14ac:dyDescent="0.25">
      <c r="A38">
        <v>1020</v>
      </c>
      <c r="B38">
        <v>43881</v>
      </c>
      <c r="C38" s="71">
        <v>43881.557638888888</v>
      </c>
      <c r="D38" t="s">
        <v>588</v>
      </c>
      <c r="E38" t="s">
        <v>589</v>
      </c>
      <c r="F38">
        <v>2</v>
      </c>
      <c r="G38" t="s">
        <v>2158</v>
      </c>
      <c r="H38" t="s">
        <v>176</v>
      </c>
      <c r="I38" t="s">
        <v>130</v>
      </c>
      <c r="J38" t="s">
        <v>37</v>
      </c>
      <c r="K38" t="s">
        <v>591</v>
      </c>
      <c r="L38" t="s">
        <v>39</v>
      </c>
      <c r="M38">
        <v>2451900</v>
      </c>
      <c r="N38">
        <v>0</v>
      </c>
      <c r="O38">
        <v>2451900</v>
      </c>
      <c r="P38">
        <v>0</v>
      </c>
      <c r="Q38" t="s">
        <v>2193</v>
      </c>
      <c r="R38">
        <v>1220</v>
      </c>
      <c r="S38" t="s">
        <v>2194</v>
      </c>
      <c r="T38" t="s">
        <v>593</v>
      </c>
      <c r="U38" t="s">
        <v>2195</v>
      </c>
      <c r="V38" t="s">
        <v>2196</v>
      </c>
      <c r="W38">
        <v>0</v>
      </c>
      <c r="X38" t="str">
        <f t="shared" si="0"/>
        <v>Funcionamiento</v>
      </c>
    </row>
    <row r="39" spans="1:24" x14ac:dyDescent="0.25">
      <c r="A39">
        <v>1120</v>
      </c>
      <c r="B39">
        <v>43893</v>
      </c>
      <c r="C39" s="71">
        <v>43893.383333333331</v>
      </c>
      <c r="D39" t="s">
        <v>588</v>
      </c>
      <c r="E39" t="s">
        <v>607</v>
      </c>
      <c r="F39">
        <v>500</v>
      </c>
      <c r="G39" t="s">
        <v>631</v>
      </c>
      <c r="H39" t="s">
        <v>199</v>
      </c>
      <c r="I39" t="s">
        <v>157</v>
      </c>
      <c r="J39" t="s">
        <v>37</v>
      </c>
      <c r="K39" t="s">
        <v>714</v>
      </c>
      <c r="L39" t="s">
        <v>39</v>
      </c>
      <c r="M39">
        <v>7404302</v>
      </c>
      <c r="N39">
        <v>0</v>
      </c>
      <c r="O39">
        <v>7404302</v>
      </c>
      <c r="P39">
        <v>7404302</v>
      </c>
      <c r="Q39" t="s">
        <v>2197</v>
      </c>
      <c r="R39">
        <v>1320</v>
      </c>
      <c r="S39" t="s">
        <v>593</v>
      </c>
      <c r="T39" t="s">
        <v>593</v>
      </c>
      <c r="U39" t="s">
        <v>593</v>
      </c>
      <c r="V39" t="s">
        <v>593</v>
      </c>
      <c r="W39">
        <v>0</v>
      </c>
      <c r="X39" t="str">
        <f t="shared" si="0"/>
        <v>Inversión</v>
      </c>
    </row>
    <row r="40" spans="1:24" x14ac:dyDescent="0.25">
      <c r="A40">
        <v>1220</v>
      </c>
      <c r="B40">
        <v>43893</v>
      </c>
      <c r="C40" s="71">
        <v>43893.385416666664</v>
      </c>
      <c r="D40" t="s">
        <v>588</v>
      </c>
      <c r="E40" t="s">
        <v>589</v>
      </c>
      <c r="F40">
        <v>510</v>
      </c>
      <c r="G40" t="s">
        <v>713</v>
      </c>
      <c r="H40" t="s">
        <v>200</v>
      </c>
      <c r="I40" t="s">
        <v>159</v>
      </c>
      <c r="J40" t="s">
        <v>48</v>
      </c>
      <c r="K40" t="s">
        <v>601</v>
      </c>
      <c r="L40" t="s">
        <v>39</v>
      </c>
      <c r="M40">
        <v>2000000</v>
      </c>
      <c r="N40">
        <v>-1202776</v>
      </c>
      <c r="O40">
        <v>797224</v>
      </c>
      <c r="P40">
        <v>0</v>
      </c>
      <c r="Q40" t="s">
        <v>2198</v>
      </c>
      <c r="R40">
        <v>1420</v>
      </c>
      <c r="S40" t="s">
        <v>2199</v>
      </c>
      <c r="T40" t="s">
        <v>2200</v>
      </c>
      <c r="U40" t="s">
        <v>2201</v>
      </c>
      <c r="V40" t="s">
        <v>2202</v>
      </c>
      <c r="W40">
        <v>0</v>
      </c>
      <c r="X40" t="str">
        <f t="shared" si="0"/>
        <v>Inversión</v>
      </c>
    </row>
    <row r="41" spans="1:24" x14ac:dyDescent="0.25">
      <c r="A41">
        <v>1320</v>
      </c>
      <c r="B41">
        <v>43893</v>
      </c>
      <c r="C41" s="71">
        <v>43893.38958333333</v>
      </c>
      <c r="D41" t="s">
        <v>588</v>
      </c>
      <c r="E41" t="s">
        <v>589</v>
      </c>
      <c r="F41">
        <v>2</v>
      </c>
      <c r="G41" t="s">
        <v>2158</v>
      </c>
      <c r="H41" t="s">
        <v>196</v>
      </c>
      <c r="I41" t="s">
        <v>151</v>
      </c>
      <c r="J41" t="s">
        <v>37</v>
      </c>
      <c r="K41" t="s">
        <v>591</v>
      </c>
      <c r="L41" t="s">
        <v>39</v>
      </c>
      <c r="M41">
        <v>19725500</v>
      </c>
      <c r="N41">
        <v>-1972550</v>
      </c>
      <c r="O41">
        <v>17752950</v>
      </c>
      <c r="P41">
        <v>0</v>
      </c>
      <c r="Q41" t="s">
        <v>2203</v>
      </c>
      <c r="R41">
        <v>1520</v>
      </c>
      <c r="S41" t="s">
        <v>2204</v>
      </c>
      <c r="T41" t="s">
        <v>2185</v>
      </c>
      <c r="U41" t="s">
        <v>2205</v>
      </c>
      <c r="V41" t="s">
        <v>2206</v>
      </c>
      <c r="W41">
        <v>0</v>
      </c>
      <c r="X41" t="str">
        <f t="shared" si="0"/>
        <v>Funcionamiento</v>
      </c>
    </row>
    <row r="42" spans="1:24" x14ac:dyDescent="0.25">
      <c r="A42">
        <v>1420</v>
      </c>
      <c r="B42">
        <v>43895</v>
      </c>
      <c r="C42" s="71">
        <v>43895.414583333331</v>
      </c>
      <c r="D42" t="s">
        <v>588</v>
      </c>
      <c r="E42" t="s">
        <v>589</v>
      </c>
      <c r="F42">
        <v>2</v>
      </c>
      <c r="G42" t="s">
        <v>2158</v>
      </c>
      <c r="H42" t="s">
        <v>187</v>
      </c>
      <c r="I42" t="s">
        <v>141</v>
      </c>
      <c r="J42" t="s">
        <v>48</v>
      </c>
      <c r="K42" t="s">
        <v>601</v>
      </c>
      <c r="L42" t="s">
        <v>39</v>
      </c>
      <c r="M42">
        <v>50000</v>
      </c>
      <c r="N42">
        <v>0</v>
      </c>
      <c r="O42">
        <v>50000</v>
      </c>
      <c r="P42">
        <v>50000</v>
      </c>
      <c r="Q42" t="s">
        <v>2207</v>
      </c>
      <c r="R42">
        <v>1620</v>
      </c>
      <c r="S42" t="s">
        <v>2208</v>
      </c>
      <c r="T42" t="s">
        <v>2204</v>
      </c>
      <c r="U42" t="s">
        <v>2209</v>
      </c>
      <c r="V42" t="s">
        <v>593</v>
      </c>
      <c r="W42">
        <v>0</v>
      </c>
      <c r="X42" t="str">
        <f t="shared" si="0"/>
        <v>Funcionamiento</v>
      </c>
    </row>
    <row r="43" spans="1:24" x14ac:dyDescent="0.25">
      <c r="A43">
        <v>1420</v>
      </c>
      <c r="B43">
        <v>43895</v>
      </c>
      <c r="C43" s="71">
        <v>43895.414583333331</v>
      </c>
      <c r="D43" t="s">
        <v>588</v>
      </c>
      <c r="E43" t="s">
        <v>589</v>
      </c>
      <c r="F43">
        <v>2</v>
      </c>
      <c r="G43" t="s">
        <v>2158</v>
      </c>
      <c r="H43" t="s">
        <v>193</v>
      </c>
      <c r="I43" t="s">
        <v>148</v>
      </c>
      <c r="J43" t="s">
        <v>48</v>
      </c>
      <c r="K43" t="s">
        <v>601</v>
      </c>
      <c r="L43" t="s">
        <v>39</v>
      </c>
      <c r="M43">
        <v>114433</v>
      </c>
      <c r="N43">
        <v>0</v>
      </c>
      <c r="O43">
        <v>114433</v>
      </c>
      <c r="P43">
        <v>114433</v>
      </c>
      <c r="Q43" t="s">
        <v>2207</v>
      </c>
      <c r="R43">
        <v>1620</v>
      </c>
      <c r="S43" t="s">
        <v>2208</v>
      </c>
      <c r="T43" t="s">
        <v>2204</v>
      </c>
      <c r="U43" t="s">
        <v>2209</v>
      </c>
      <c r="V43" t="s">
        <v>593</v>
      </c>
      <c r="W43">
        <v>0</v>
      </c>
      <c r="X43" t="str">
        <f t="shared" si="0"/>
        <v>Funcionamiento</v>
      </c>
    </row>
    <row r="44" spans="1:24" x14ac:dyDescent="0.25">
      <c r="A44">
        <v>1520</v>
      </c>
      <c r="B44">
        <v>43896</v>
      </c>
      <c r="C44" s="71">
        <v>43896.580555555556</v>
      </c>
      <c r="D44" t="s">
        <v>588</v>
      </c>
      <c r="E44" t="s">
        <v>589</v>
      </c>
      <c r="F44">
        <v>500</v>
      </c>
      <c r="G44" t="s">
        <v>631</v>
      </c>
      <c r="H44" t="s">
        <v>199</v>
      </c>
      <c r="I44" t="s">
        <v>157</v>
      </c>
      <c r="J44" t="s">
        <v>37</v>
      </c>
      <c r="K44" t="s">
        <v>591</v>
      </c>
      <c r="L44" t="s">
        <v>39</v>
      </c>
      <c r="M44">
        <v>59460912</v>
      </c>
      <c r="N44">
        <v>0</v>
      </c>
      <c r="O44">
        <v>59460912</v>
      </c>
      <c r="P44">
        <v>0</v>
      </c>
      <c r="Q44" t="s">
        <v>2210</v>
      </c>
      <c r="R44">
        <v>1720</v>
      </c>
      <c r="S44" t="s">
        <v>2211</v>
      </c>
      <c r="T44" t="s">
        <v>2212</v>
      </c>
      <c r="U44" t="s">
        <v>5721</v>
      </c>
      <c r="V44" t="s">
        <v>5722</v>
      </c>
      <c r="W44">
        <v>0</v>
      </c>
      <c r="X44" t="str">
        <f t="shared" si="0"/>
        <v>Inversión</v>
      </c>
    </row>
    <row r="45" spans="1:24" x14ac:dyDescent="0.25">
      <c r="A45">
        <v>1620</v>
      </c>
      <c r="B45">
        <v>43896</v>
      </c>
      <c r="C45" s="71">
        <v>43896.588194444441</v>
      </c>
      <c r="D45" t="s">
        <v>588</v>
      </c>
      <c r="E45" t="s">
        <v>589</v>
      </c>
      <c r="F45">
        <v>500</v>
      </c>
      <c r="G45" t="s">
        <v>631</v>
      </c>
      <c r="H45" t="s">
        <v>199</v>
      </c>
      <c r="I45" t="s">
        <v>157</v>
      </c>
      <c r="J45" t="s">
        <v>37</v>
      </c>
      <c r="K45" t="s">
        <v>591</v>
      </c>
      <c r="L45" t="s">
        <v>39</v>
      </c>
      <c r="M45">
        <v>36667836</v>
      </c>
      <c r="N45">
        <v>0</v>
      </c>
      <c r="O45">
        <v>36667836</v>
      </c>
      <c r="P45">
        <v>0</v>
      </c>
      <c r="Q45" t="s">
        <v>2213</v>
      </c>
      <c r="R45">
        <v>1820</v>
      </c>
      <c r="S45" t="s">
        <v>2214</v>
      </c>
      <c r="T45" t="s">
        <v>2215</v>
      </c>
      <c r="U45" t="s">
        <v>5354</v>
      </c>
      <c r="V45" t="s">
        <v>5355</v>
      </c>
      <c r="W45">
        <v>0</v>
      </c>
      <c r="X45" t="str">
        <f t="shared" si="0"/>
        <v>Inversión</v>
      </c>
    </row>
    <row r="46" spans="1:24" x14ac:dyDescent="0.25">
      <c r="A46">
        <v>1720</v>
      </c>
      <c r="B46">
        <v>43896</v>
      </c>
      <c r="C46" s="71">
        <v>43896.591666666667</v>
      </c>
      <c r="D46" t="s">
        <v>588</v>
      </c>
      <c r="E46" t="s">
        <v>589</v>
      </c>
      <c r="F46">
        <v>500</v>
      </c>
      <c r="G46" t="s">
        <v>631</v>
      </c>
      <c r="H46" t="s">
        <v>199</v>
      </c>
      <c r="I46" t="s">
        <v>157</v>
      </c>
      <c r="J46" t="s">
        <v>37</v>
      </c>
      <c r="K46" t="s">
        <v>591</v>
      </c>
      <c r="L46" t="s">
        <v>39</v>
      </c>
      <c r="M46">
        <v>81910440</v>
      </c>
      <c r="N46">
        <v>0</v>
      </c>
      <c r="O46">
        <v>81910440</v>
      </c>
      <c r="P46">
        <v>0</v>
      </c>
      <c r="Q46" t="s">
        <v>2216</v>
      </c>
      <c r="R46">
        <v>1920</v>
      </c>
      <c r="S46" t="s">
        <v>2217</v>
      </c>
      <c r="T46" t="s">
        <v>2218</v>
      </c>
      <c r="U46" t="s">
        <v>2219</v>
      </c>
      <c r="V46" t="s">
        <v>2220</v>
      </c>
      <c r="W46">
        <v>0</v>
      </c>
      <c r="X46" t="str">
        <f t="shared" si="0"/>
        <v>Inversión</v>
      </c>
    </row>
    <row r="47" spans="1:24" x14ac:dyDescent="0.25">
      <c r="A47">
        <v>1820</v>
      </c>
      <c r="B47">
        <v>43896</v>
      </c>
      <c r="C47" s="71">
        <v>43896.59375</v>
      </c>
      <c r="D47" t="s">
        <v>588</v>
      </c>
      <c r="E47" t="s">
        <v>589</v>
      </c>
      <c r="F47">
        <v>500</v>
      </c>
      <c r="G47" t="s">
        <v>631</v>
      </c>
      <c r="H47" t="s">
        <v>199</v>
      </c>
      <c r="I47" t="s">
        <v>157</v>
      </c>
      <c r="J47" t="s">
        <v>37</v>
      </c>
      <c r="K47" t="s">
        <v>591</v>
      </c>
      <c r="L47" t="s">
        <v>39</v>
      </c>
      <c r="M47">
        <v>18333918</v>
      </c>
      <c r="N47">
        <v>0</v>
      </c>
      <c r="O47">
        <v>18333918</v>
      </c>
      <c r="P47">
        <v>0</v>
      </c>
      <c r="Q47" t="s">
        <v>2221</v>
      </c>
      <c r="R47">
        <v>2020</v>
      </c>
      <c r="S47" t="s">
        <v>2222</v>
      </c>
      <c r="T47" t="s">
        <v>2223</v>
      </c>
      <c r="U47" t="s">
        <v>5723</v>
      </c>
      <c r="V47" t="s">
        <v>5724</v>
      </c>
      <c r="W47">
        <v>0</v>
      </c>
      <c r="X47" t="str">
        <f t="shared" si="0"/>
        <v>Inversión</v>
      </c>
    </row>
    <row r="48" spans="1:24" x14ac:dyDescent="0.25">
      <c r="A48">
        <v>1920</v>
      </c>
      <c r="B48">
        <v>43899</v>
      </c>
      <c r="C48" s="71">
        <v>43899.574305555558</v>
      </c>
      <c r="D48" t="s">
        <v>588</v>
      </c>
      <c r="E48" t="s">
        <v>589</v>
      </c>
      <c r="F48">
        <v>2</v>
      </c>
      <c r="G48" t="s">
        <v>2158</v>
      </c>
      <c r="H48" t="s">
        <v>197</v>
      </c>
      <c r="I48" t="s">
        <v>152</v>
      </c>
      <c r="J48" t="s">
        <v>48</v>
      </c>
      <c r="K48" t="s">
        <v>601</v>
      </c>
      <c r="L48" t="s">
        <v>39</v>
      </c>
      <c r="M48">
        <v>108000</v>
      </c>
      <c r="N48">
        <v>0</v>
      </c>
      <c r="O48">
        <v>108000</v>
      </c>
      <c r="P48">
        <v>0</v>
      </c>
      <c r="Q48" t="s">
        <v>2224</v>
      </c>
      <c r="R48">
        <v>2120</v>
      </c>
      <c r="S48" t="s">
        <v>2225</v>
      </c>
      <c r="T48" t="s">
        <v>2226</v>
      </c>
      <c r="U48" t="s">
        <v>2227</v>
      </c>
      <c r="V48" t="s">
        <v>2228</v>
      </c>
      <c r="W48">
        <v>0</v>
      </c>
      <c r="X48" t="str">
        <f t="shared" si="0"/>
        <v>Funcionamiento</v>
      </c>
    </row>
    <row r="49" spans="1:24" x14ac:dyDescent="0.25">
      <c r="A49">
        <v>2020</v>
      </c>
      <c r="B49">
        <v>43908</v>
      </c>
      <c r="C49" s="71">
        <v>43908.355555555558</v>
      </c>
      <c r="D49" t="s">
        <v>588</v>
      </c>
      <c r="E49" t="s">
        <v>589</v>
      </c>
      <c r="F49">
        <v>2</v>
      </c>
      <c r="G49" t="s">
        <v>2158</v>
      </c>
      <c r="H49" t="s">
        <v>194</v>
      </c>
      <c r="I49" t="s">
        <v>149</v>
      </c>
      <c r="J49" t="s">
        <v>37</v>
      </c>
      <c r="K49" t="s">
        <v>591</v>
      </c>
      <c r="L49" t="s">
        <v>39</v>
      </c>
      <c r="M49">
        <v>701533</v>
      </c>
      <c r="N49">
        <v>0</v>
      </c>
      <c r="O49">
        <v>701533</v>
      </c>
      <c r="P49">
        <v>0</v>
      </c>
      <c r="Q49" t="s">
        <v>2229</v>
      </c>
      <c r="R49">
        <v>2320</v>
      </c>
      <c r="S49" t="s">
        <v>2230</v>
      </c>
      <c r="T49" t="s">
        <v>593</v>
      </c>
      <c r="U49" t="s">
        <v>2231</v>
      </c>
      <c r="V49" t="s">
        <v>2232</v>
      </c>
      <c r="W49">
        <v>120</v>
      </c>
      <c r="X49" t="str">
        <f t="shared" si="0"/>
        <v>Funcionamiento</v>
      </c>
    </row>
    <row r="50" spans="1:24" x14ac:dyDescent="0.25">
      <c r="A50">
        <v>2020</v>
      </c>
      <c r="B50">
        <v>43908</v>
      </c>
      <c r="C50" s="71">
        <v>43908.355555555558</v>
      </c>
      <c r="D50" t="s">
        <v>588</v>
      </c>
      <c r="E50" t="s">
        <v>589</v>
      </c>
      <c r="F50">
        <v>2</v>
      </c>
      <c r="G50" t="s">
        <v>2158</v>
      </c>
      <c r="H50" t="s">
        <v>169</v>
      </c>
      <c r="I50" t="s">
        <v>123</v>
      </c>
      <c r="J50" t="s">
        <v>37</v>
      </c>
      <c r="K50" t="s">
        <v>591</v>
      </c>
      <c r="L50" t="s">
        <v>39</v>
      </c>
      <c r="M50">
        <v>1786231</v>
      </c>
      <c r="N50">
        <v>0</v>
      </c>
      <c r="O50">
        <v>1786231</v>
      </c>
      <c r="P50">
        <v>0</v>
      </c>
      <c r="Q50" t="s">
        <v>2229</v>
      </c>
      <c r="R50">
        <v>2320</v>
      </c>
      <c r="S50" t="s">
        <v>2230</v>
      </c>
      <c r="T50" t="s">
        <v>593</v>
      </c>
      <c r="U50" t="s">
        <v>2231</v>
      </c>
      <c r="V50" t="s">
        <v>2232</v>
      </c>
      <c r="W50">
        <v>120</v>
      </c>
      <c r="X50" t="str">
        <f t="shared" si="0"/>
        <v>Funcionamiento</v>
      </c>
    </row>
    <row r="51" spans="1:24" x14ac:dyDescent="0.25">
      <c r="A51">
        <v>2020</v>
      </c>
      <c r="B51">
        <v>43908</v>
      </c>
      <c r="C51" s="71">
        <v>43908.355555555558</v>
      </c>
      <c r="D51" t="s">
        <v>588</v>
      </c>
      <c r="E51" t="s">
        <v>589</v>
      </c>
      <c r="F51">
        <v>2</v>
      </c>
      <c r="G51" t="s">
        <v>2158</v>
      </c>
      <c r="H51" t="s">
        <v>173</v>
      </c>
      <c r="I51" t="s">
        <v>127</v>
      </c>
      <c r="J51" t="s">
        <v>37</v>
      </c>
      <c r="K51" t="s">
        <v>591</v>
      </c>
      <c r="L51" t="s">
        <v>39</v>
      </c>
      <c r="M51">
        <v>463220</v>
      </c>
      <c r="N51">
        <v>0</v>
      </c>
      <c r="O51">
        <v>463220</v>
      </c>
      <c r="P51">
        <v>0</v>
      </c>
      <c r="Q51" t="s">
        <v>2229</v>
      </c>
      <c r="R51">
        <v>2320</v>
      </c>
      <c r="S51" t="s">
        <v>2230</v>
      </c>
      <c r="T51" t="s">
        <v>593</v>
      </c>
      <c r="U51" t="s">
        <v>2231</v>
      </c>
      <c r="V51" t="s">
        <v>2232</v>
      </c>
      <c r="W51">
        <v>120</v>
      </c>
      <c r="X51" t="str">
        <f t="shared" si="0"/>
        <v>Funcionamiento</v>
      </c>
    </row>
    <row r="52" spans="1:24" x14ac:dyDescent="0.25">
      <c r="A52">
        <v>2020</v>
      </c>
      <c r="B52">
        <v>43908</v>
      </c>
      <c r="C52" s="71">
        <v>43908.355555555558</v>
      </c>
      <c r="D52" t="s">
        <v>588</v>
      </c>
      <c r="E52" t="s">
        <v>589</v>
      </c>
      <c r="F52">
        <v>2</v>
      </c>
      <c r="G52" t="s">
        <v>2158</v>
      </c>
      <c r="H52" t="s">
        <v>180</v>
      </c>
      <c r="I52" t="s">
        <v>134</v>
      </c>
      <c r="J52" t="s">
        <v>37</v>
      </c>
      <c r="K52" t="s">
        <v>591</v>
      </c>
      <c r="L52" t="s">
        <v>39</v>
      </c>
      <c r="M52">
        <v>476054</v>
      </c>
      <c r="N52">
        <v>0</v>
      </c>
      <c r="O52">
        <v>476054</v>
      </c>
      <c r="P52">
        <v>0</v>
      </c>
      <c r="Q52" t="s">
        <v>2229</v>
      </c>
      <c r="R52">
        <v>2320</v>
      </c>
      <c r="S52" t="s">
        <v>2230</v>
      </c>
      <c r="T52" t="s">
        <v>593</v>
      </c>
      <c r="U52" t="s">
        <v>2231</v>
      </c>
      <c r="V52" t="s">
        <v>2232</v>
      </c>
      <c r="W52">
        <v>120</v>
      </c>
      <c r="X52" t="str">
        <f t="shared" si="0"/>
        <v>Funcionamiento</v>
      </c>
    </row>
    <row r="53" spans="1:24" x14ac:dyDescent="0.25">
      <c r="A53">
        <v>2020</v>
      </c>
      <c r="B53">
        <v>43908</v>
      </c>
      <c r="C53" s="71">
        <v>43908.355555555558</v>
      </c>
      <c r="D53" t="s">
        <v>588</v>
      </c>
      <c r="E53" t="s">
        <v>589</v>
      </c>
      <c r="F53">
        <v>2</v>
      </c>
      <c r="G53" t="s">
        <v>2158</v>
      </c>
      <c r="H53" t="s">
        <v>182</v>
      </c>
      <c r="I53" t="s">
        <v>136</v>
      </c>
      <c r="J53" t="s">
        <v>37</v>
      </c>
      <c r="K53" t="s">
        <v>591</v>
      </c>
      <c r="L53" t="s">
        <v>39</v>
      </c>
      <c r="M53">
        <v>43825</v>
      </c>
      <c r="N53">
        <v>0</v>
      </c>
      <c r="O53">
        <v>43825</v>
      </c>
      <c r="P53">
        <v>0</v>
      </c>
      <c r="Q53" t="s">
        <v>2229</v>
      </c>
      <c r="R53">
        <v>2320</v>
      </c>
      <c r="S53" t="s">
        <v>2230</v>
      </c>
      <c r="T53" t="s">
        <v>593</v>
      </c>
      <c r="U53" t="s">
        <v>2231</v>
      </c>
      <c r="V53" t="s">
        <v>2232</v>
      </c>
      <c r="W53">
        <v>120</v>
      </c>
      <c r="X53" t="str">
        <f t="shared" si="0"/>
        <v>Funcionamiento</v>
      </c>
    </row>
    <row r="54" spans="1:24" x14ac:dyDescent="0.25">
      <c r="A54">
        <v>2020</v>
      </c>
      <c r="B54">
        <v>43908</v>
      </c>
      <c r="C54" s="71">
        <v>43908.355555555558</v>
      </c>
      <c r="D54" t="s">
        <v>588</v>
      </c>
      <c r="E54" t="s">
        <v>589</v>
      </c>
      <c r="F54">
        <v>2</v>
      </c>
      <c r="G54" t="s">
        <v>2158</v>
      </c>
      <c r="H54" t="s">
        <v>168</v>
      </c>
      <c r="I54" t="s">
        <v>122</v>
      </c>
      <c r="J54" t="s">
        <v>37</v>
      </c>
      <c r="K54" t="s">
        <v>591</v>
      </c>
      <c r="L54" t="s">
        <v>39</v>
      </c>
      <c r="M54">
        <v>1372744</v>
      </c>
      <c r="N54">
        <v>0</v>
      </c>
      <c r="O54">
        <v>1372744</v>
      </c>
      <c r="P54">
        <v>0</v>
      </c>
      <c r="Q54" t="s">
        <v>2229</v>
      </c>
      <c r="R54">
        <v>2320</v>
      </c>
      <c r="S54" t="s">
        <v>2230</v>
      </c>
      <c r="T54" t="s">
        <v>593</v>
      </c>
      <c r="U54" t="s">
        <v>2231</v>
      </c>
      <c r="V54" t="s">
        <v>2232</v>
      </c>
      <c r="W54">
        <v>120</v>
      </c>
      <c r="X54" t="str">
        <f t="shared" si="0"/>
        <v>Funcionamiento</v>
      </c>
    </row>
    <row r="55" spans="1:24" x14ac:dyDescent="0.25">
      <c r="A55">
        <v>2020</v>
      </c>
      <c r="B55">
        <v>43908</v>
      </c>
      <c r="C55" s="71">
        <v>43908.355555555558</v>
      </c>
      <c r="D55" t="s">
        <v>588</v>
      </c>
      <c r="E55" t="s">
        <v>589</v>
      </c>
      <c r="F55">
        <v>2</v>
      </c>
      <c r="G55" t="s">
        <v>2158</v>
      </c>
      <c r="H55" t="s">
        <v>183</v>
      </c>
      <c r="I55" t="s">
        <v>137</v>
      </c>
      <c r="J55" t="s">
        <v>37</v>
      </c>
      <c r="K55" t="s">
        <v>591</v>
      </c>
      <c r="L55" t="s">
        <v>39</v>
      </c>
      <c r="M55">
        <v>2584371</v>
      </c>
      <c r="N55">
        <v>0</v>
      </c>
      <c r="O55">
        <v>2584371</v>
      </c>
      <c r="P55">
        <v>0</v>
      </c>
      <c r="Q55" t="s">
        <v>2229</v>
      </c>
      <c r="R55">
        <v>2320</v>
      </c>
      <c r="S55" t="s">
        <v>2230</v>
      </c>
      <c r="T55" t="s">
        <v>593</v>
      </c>
      <c r="U55" t="s">
        <v>2231</v>
      </c>
      <c r="V55" t="s">
        <v>2232</v>
      </c>
      <c r="W55">
        <v>120</v>
      </c>
      <c r="X55" t="str">
        <f t="shared" si="0"/>
        <v>Funcionamiento</v>
      </c>
    </row>
    <row r="56" spans="1:24" x14ac:dyDescent="0.25">
      <c r="A56">
        <v>2020</v>
      </c>
      <c r="B56">
        <v>43908</v>
      </c>
      <c r="C56" s="71">
        <v>43908.355555555558</v>
      </c>
      <c r="D56" t="s">
        <v>588</v>
      </c>
      <c r="E56" t="s">
        <v>589</v>
      </c>
      <c r="F56">
        <v>2</v>
      </c>
      <c r="G56" t="s">
        <v>2158</v>
      </c>
      <c r="H56" t="s">
        <v>166</v>
      </c>
      <c r="I56" t="s">
        <v>120</v>
      </c>
      <c r="J56" t="s">
        <v>37</v>
      </c>
      <c r="K56" t="s">
        <v>591</v>
      </c>
      <c r="L56" t="s">
        <v>39</v>
      </c>
      <c r="M56">
        <v>63453164</v>
      </c>
      <c r="N56">
        <v>0</v>
      </c>
      <c r="O56">
        <v>63453164</v>
      </c>
      <c r="P56">
        <v>0</v>
      </c>
      <c r="Q56" t="s">
        <v>2229</v>
      </c>
      <c r="R56">
        <v>2320</v>
      </c>
      <c r="S56" t="s">
        <v>2230</v>
      </c>
      <c r="T56" t="s">
        <v>593</v>
      </c>
      <c r="U56" t="s">
        <v>2231</v>
      </c>
      <c r="V56" t="s">
        <v>2232</v>
      </c>
      <c r="W56">
        <v>120</v>
      </c>
      <c r="X56" t="str">
        <f t="shared" si="0"/>
        <v>Funcionamiento</v>
      </c>
    </row>
    <row r="57" spans="1:24" x14ac:dyDescent="0.25">
      <c r="A57">
        <v>2020</v>
      </c>
      <c r="B57">
        <v>43908</v>
      </c>
      <c r="C57" s="71">
        <v>43908.355555555558</v>
      </c>
      <c r="D57" t="s">
        <v>588</v>
      </c>
      <c r="E57" t="s">
        <v>589</v>
      </c>
      <c r="F57">
        <v>2</v>
      </c>
      <c r="G57" t="s">
        <v>2158</v>
      </c>
      <c r="H57" t="s">
        <v>171</v>
      </c>
      <c r="I57" t="s">
        <v>125</v>
      </c>
      <c r="J57" t="s">
        <v>37</v>
      </c>
      <c r="K57" t="s">
        <v>591</v>
      </c>
      <c r="L57" t="s">
        <v>39</v>
      </c>
      <c r="M57">
        <v>2483426</v>
      </c>
      <c r="N57">
        <v>0</v>
      </c>
      <c r="O57">
        <v>2483426</v>
      </c>
      <c r="P57">
        <v>0</v>
      </c>
      <c r="Q57" t="s">
        <v>2229</v>
      </c>
      <c r="R57">
        <v>2320</v>
      </c>
      <c r="S57" t="s">
        <v>2230</v>
      </c>
      <c r="T57" t="s">
        <v>593</v>
      </c>
      <c r="U57" t="s">
        <v>2231</v>
      </c>
      <c r="V57" t="s">
        <v>2232</v>
      </c>
      <c r="W57">
        <v>120</v>
      </c>
      <c r="X57" t="str">
        <f t="shared" si="0"/>
        <v>Funcionamiento</v>
      </c>
    </row>
    <row r="58" spans="1:24" x14ac:dyDescent="0.25">
      <c r="A58">
        <v>2120</v>
      </c>
      <c r="B58">
        <v>43909</v>
      </c>
      <c r="C58" s="71">
        <v>43909.423611111109</v>
      </c>
      <c r="D58" t="s">
        <v>588</v>
      </c>
      <c r="E58" t="s">
        <v>589</v>
      </c>
      <c r="F58">
        <v>2</v>
      </c>
      <c r="G58" t="s">
        <v>2158</v>
      </c>
      <c r="H58" t="s">
        <v>176</v>
      </c>
      <c r="I58" t="s">
        <v>130</v>
      </c>
      <c r="J58" t="s">
        <v>37</v>
      </c>
      <c r="K58" t="s">
        <v>591</v>
      </c>
      <c r="L58" t="s">
        <v>39</v>
      </c>
      <c r="M58">
        <v>2602900</v>
      </c>
      <c r="N58">
        <v>0</v>
      </c>
      <c r="O58">
        <v>2602900</v>
      </c>
      <c r="P58">
        <v>0</v>
      </c>
      <c r="Q58" t="s">
        <v>2233</v>
      </c>
      <c r="R58">
        <v>2420</v>
      </c>
      <c r="S58" t="s">
        <v>2234</v>
      </c>
      <c r="T58" t="s">
        <v>593</v>
      </c>
      <c r="U58" t="s">
        <v>2235</v>
      </c>
      <c r="V58" t="s">
        <v>2236</v>
      </c>
      <c r="W58">
        <v>0</v>
      </c>
      <c r="X58" t="str">
        <f t="shared" si="0"/>
        <v>Funcionamiento</v>
      </c>
    </row>
    <row r="59" spans="1:24" x14ac:dyDescent="0.25">
      <c r="A59">
        <v>2120</v>
      </c>
      <c r="B59">
        <v>43909</v>
      </c>
      <c r="C59" s="71">
        <v>43909.423611111109</v>
      </c>
      <c r="D59" t="s">
        <v>588</v>
      </c>
      <c r="E59" t="s">
        <v>589</v>
      </c>
      <c r="F59">
        <v>2</v>
      </c>
      <c r="G59" t="s">
        <v>2158</v>
      </c>
      <c r="H59" t="s">
        <v>177</v>
      </c>
      <c r="I59" t="s">
        <v>131</v>
      </c>
      <c r="J59" t="s">
        <v>37</v>
      </c>
      <c r="K59" t="s">
        <v>591</v>
      </c>
      <c r="L59" t="s">
        <v>39</v>
      </c>
      <c r="M59">
        <v>598001</v>
      </c>
      <c r="N59">
        <v>0</v>
      </c>
      <c r="O59">
        <v>598001</v>
      </c>
      <c r="P59">
        <v>0</v>
      </c>
      <c r="Q59" t="s">
        <v>2233</v>
      </c>
      <c r="R59">
        <v>2420</v>
      </c>
      <c r="S59" t="s">
        <v>2234</v>
      </c>
      <c r="T59" t="s">
        <v>593</v>
      </c>
      <c r="U59" t="s">
        <v>2235</v>
      </c>
      <c r="V59" t="s">
        <v>2236</v>
      </c>
      <c r="W59">
        <v>0</v>
      </c>
      <c r="X59" t="str">
        <f t="shared" si="0"/>
        <v>Funcionamiento</v>
      </c>
    </row>
    <row r="60" spans="1:24" x14ac:dyDescent="0.25">
      <c r="A60">
        <v>2120</v>
      </c>
      <c r="B60">
        <v>43909</v>
      </c>
      <c r="C60" s="71">
        <v>43909.423611111109</v>
      </c>
      <c r="D60" t="s">
        <v>588</v>
      </c>
      <c r="E60" t="s">
        <v>589</v>
      </c>
      <c r="F60">
        <v>2</v>
      </c>
      <c r="G60" t="s">
        <v>2158</v>
      </c>
      <c r="H60" t="s">
        <v>178</v>
      </c>
      <c r="I60" t="s">
        <v>132</v>
      </c>
      <c r="J60" t="s">
        <v>37</v>
      </c>
      <c r="K60" t="s">
        <v>591</v>
      </c>
      <c r="L60" t="s">
        <v>39</v>
      </c>
      <c r="M60">
        <v>1952900</v>
      </c>
      <c r="N60">
        <v>0</v>
      </c>
      <c r="O60">
        <v>1952900</v>
      </c>
      <c r="P60">
        <v>0</v>
      </c>
      <c r="Q60" t="s">
        <v>2233</v>
      </c>
      <c r="R60">
        <v>2420</v>
      </c>
      <c r="S60" t="s">
        <v>2234</v>
      </c>
      <c r="T60" t="s">
        <v>593</v>
      </c>
      <c r="U60" t="s">
        <v>2235</v>
      </c>
      <c r="V60" t="s">
        <v>2236</v>
      </c>
      <c r="W60">
        <v>0</v>
      </c>
      <c r="X60" t="str">
        <f t="shared" si="0"/>
        <v>Funcionamiento</v>
      </c>
    </row>
    <row r="61" spans="1:24" x14ac:dyDescent="0.25">
      <c r="A61">
        <v>2120</v>
      </c>
      <c r="B61">
        <v>43909</v>
      </c>
      <c r="C61" s="71">
        <v>43909.423611111109</v>
      </c>
      <c r="D61" t="s">
        <v>588</v>
      </c>
      <c r="E61" t="s">
        <v>589</v>
      </c>
      <c r="F61">
        <v>2</v>
      </c>
      <c r="G61" t="s">
        <v>2158</v>
      </c>
      <c r="H61" t="s">
        <v>179</v>
      </c>
      <c r="I61" t="s">
        <v>133</v>
      </c>
      <c r="J61" t="s">
        <v>37</v>
      </c>
      <c r="K61" t="s">
        <v>591</v>
      </c>
      <c r="L61" t="s">
        <v>39</v>
      </c>
      <c r="M61">
        <v>1302100</v>
      </c>
      <c r="N61">
        <v>0</v>
      </c>
      <c r="O61">
        <v>1302100</v>
      </c>
      <c r="P61">
        <v>0</v>
      </c>
      <c r="Q61" t="s">
        <v>2233</v>
      </c>
      <c r="R61">
        <v>2420</v>
      </c>
      <c r="S61" t="s">
        <v>2234</v>
      </c>
      <c r="T61" t="s">
        <v>593</v>
      </c>
      <c r="U61" t="s">
        <v>2235</v>
      </c>
      <c r="V61" t="s">
        <v>2236</v>
      </c>
      <c r="W61">
        <v>0</v>
      </c>
      <c r="X61" t="str">
        <f t="shared" si="0"/>
        <v>Funcionamiento</v>
      </c>
    </row>
    <row r="62" spans="1:24" x14ac:dyDescent="0.25">
      <c r="A62">
        <v>2120</v>
      </c>
      <c r="B62">
        <v>43909</v>
      </c>
      <c r="C62" s="71">
        <v>43909.423611111109</v>
      </c>
      <c r="D62" t="s">
        <v>588</v>
      </c>
      <c r="E62" t="s">
        <v>589</v>
      </c>
      <c r="F62">
        <v>2</v>
      </c>
      <c r="G62" t="s">
        <v>2158</v>
      </c>
      <c r="H62" t="s">
        <v>174</v>
      </c>
      <c r="I62" t="s">
        <v>128</v>
      </c>
      <c r="J62" t="s">
        <v>37</v>
      </c>
      <c r="K62" t="s">
        <v>591</v>
      </c>
      <c r="L62" t="s">
        <v>39</v>
      </c>
      <c r="M62">
        <v>7240100</v>
      </c>
      <c r="N62">
        <v>0</v>
      </c>
      <c r="O62">
        <v>7240100</v>
      </c>
      <c r="P62">
        <v>0</v>
      </c>
      <c r="Q62" t="s">
        <v>2233</v>
      </c>
      <c r="R62">
        <v>2420</v>
      </c>
      <c r="S62" t="s">
        <v>2234</v>
      </c>
      <c r="T62" t="s">
        <v>593</v>
      </c>
      <c r="U62" t="s">
        <v>2235</v>
      </c>
      <c r="V62" t="s">
        <v>2236</v>
      </c>
      <c r="W62">
        <v>0</v>
      </c>
      <c r="X62" t="str">
        <f t="shared" si="0"/>
        <v>Funcionamiento</v>
      </c>
    </row>
    <row r="63" spans="1:24" x14ac:dyDescent="0.25">
      <c r="A63">
        <v>2120</v>
      </c>
      <c r="B63">
        <v>43909</v>
      </c>
      <c r="C63" s="71">
        <v>43909.423611111109</v>
      </c>
      <c r="D63" t="s">
        <v>588</v>
      </c>
      <c r="E63" t="s">
        <v>589</v>
      </c>
      <c r="F63">
        <v>2</v>
      </c>
      <c r="G63" t="s">
        <v>2158</v>
      </c>
      <c r="H63" t="s">
        <v>175</v>
      </c>
      <c r="I63" t="s">
        <v>129</v>
      </c>
      <c r="J63" t="s">
        <v>37</v>
      </c>
      <c r="K63" t="s">
        <v>591</v>
      </c>
      <c r="L63" t="s">
        <v>39</v>
      </c>
      <c r="M63">
        <v>5259100</v>
      </c>
      <c r="N63">
        <v>0</v>
      </c>
      <c r="O63">
        <v>5259100</v>
      </c>
      <c r="P63">
        <v>0</v>
      </c>
      <c r="Q63" t="s">
        <v>2233</v>
      </c>
      <c r="R63">
        <v>2420</v>
      </c>
      <c r="S63" t="s">
        <v>2234</v>
      </c>
      <c r="T63" t="s">
        <v>593</v>
      </c>
      <c r="U63" t="s">
        <v>2235</v>
      </c>
      <c r="V63" t="s">
        <v>2236</v>
      </c>
      <c r="W63">
        <v>0</v>
      </c>
      <c r="X63" t="str">
        <f t="shared" si="0"/>
        <v>Funcionamiento</v>
      </c>
    </row>
    <row r="64" spans="1:24" x14ac:dyDescent="0.25">
      <c r="A64">
        <v>2220</v>
      </c>
      <c r="B64">
        <v>43927</v>
      </c>
      <c r="C64" s="71">
        <v>43927.35833333333</v>
      </c>
      <c r="D64" t="s">
        <v>588</v>
      </c>
      <c r="E64" t="s">
        <v>589</v>
      </c>
      <c r="F64">
        <v>2</v>
      </c>
      <c r="G64" t="s">
        <v>2158</v>
      </c>
      <c r="H64" t="s">
        <v>197</v>
      </c>
      <c r="I64" t="s">
        <v>152</v>
      </c>
      <c r="J64" t="s">
        <v>48</v>
      </c>
      <c r="K64" t="s">
        <v>601</v>
      </c>
      <c r="L64" t="s">
        <v>39</v>
      </c>
      <c r="M64">
        <v>62000</v>
      </c>
      <c r="N64">
        <v>268</v>
      </c>
      <c r="O64">
        <v>62268</v>
      </c>
      <c r="P64">
        <v>0</v>
      </c>
      <c r="Q64" t="s">
        <v>2237</v>
      </c>
      <c r="R64">
        <v>2520</v>
      </c>
      <c r="S64" t="s">
        <v>2238</v>
      </c>
      <c r="T64" t="s">
        <v>2239</v>
      </c>
      <c r="U64" t="s">
        <v>2240</v>
      </c>
      <c r="V64" t="s">
        <v>2241</v>
      </c>
      <c r="W64">
        <v>0</v>
      </c>
      <c r="X64" t="str">
        <f t="shared" si="0"/>
        <v>Funcionamiento</v>
      </c>
    </row>
    <row r="65" spans="1:24" x14ac:dyDescent="0.25">
      <c r="A65">
        <v>2320</v>
      </c>
      <c r="B65">
        <v>43934</v>
      </c>
      <c r="C65" s="71">
        <v>43934.669444444444</v>
      </c>
      <c r="D65" t="s">
        <v>588</v>
      </c>
      <c r="E65" t="s">
        <v>589</v>
      </c>
      <c r="F65">
        <v>200</v>
      </c>
      <c r="G65" t="s">
        <v>590</v>
      </c>
      <c r="H65" t="s">
        <v>201</v>
      </c>
      <c r="I65" t="s">
        <v>161</v>
      </c>
      <c r="J65" t="s">
        <v>48</v>
      </c>
      <c r="K65" t="s">
        <v>601</v>
      </c>
      <c r="L65" t="s">
        <v>39</v>
      </c>
      <c r="M65">
        <v>24269760</v>
      </c>
      <c r="N65">
        <v>0</v>
      </c>
      <c r="O65">
        <v>24269760</v>
      </c>
      <c r="P65">
        <v>0</v>
      </c>
      <c r="Q65" t="s">
        <v>2242</v>
      </c>
      <c r="R65">
        <v>2620</v>
      </c>
      <c r="S65" t="s">
        <v>2243</v>
      </c>
      <c r="T65" t="s">
        <v>2244</v>
      </c>
      <c r="U65" t="s">
        <v>5725</v>
      </c>
      <c r="V65" t="s">
        <v>5726</v>
      </c>
      <c r="W65">
        <v>0</v>
      </c>
      <c r="X65" t="str">
        <f t="shared" si="0"/>
        <v>Inversión</v>
      </c>
    </row>
    <row r="66" spans="1:24" x14ac:dyDescent="0.25">
      <c r="A66">
        <v>2420</v>
      </c>
      <c r="B66">
        <v>43936</v>
      </c>
      <c r="C66" s="71">
        <v>43936.690972222219</v>
      </c>
      <c r="D66" t="s">
        <v>588</v>
      </c>
      <c r="E66" t="s">
        <v>589</v>
      </c>
      <c r="F66">
        <v>2</v>
      </c>
      <c r="G66" t="s">
        <v>2158</v>
      </c>
      <c r="H66" t="s">
        <v>174</v>
      </c>
      <c r="I66" t="s">
        <v>128</v>
      </c>
      <c r="J66" t="s">
        <v>37</v>
      </c>
      <c r="K66" t="s">
        <v>591</v>
      </c>
      <c r="L66" t="s">
        <v>39</v>
      </c>
      <c r="M66">
        <v>849800</v>
      </c>
      <c r="N66">
        <v>283200</v>
      </c>
      <c r="O66">
        <v>1133000</v>
      </c>
      <c r="P66">
        <v>0</v>
      </c>
      <c r="Q66" t="s">
        <v>2245</v>
      </c>
      <c r="R66">
        <v>2720</v>
      </c>
      <c r="S66" t="s">
        <v>2246</v>
      </c>
      <c r="T66" t="s">
        <v>593</v>
      </c>
      <c r="U66" t="s">
        <v>2247</v>
      </c>
      <c r="V66" t="s">
        <v>2248</v>
      </c>
      <c r="W66">
        <v>0</v>
      </c>
      <c r="X66" t="str">
        <f t="shared" si="0"/>
        <v>Funcionamiento</v>
      </c>
    </row>
    <row r="67" spans="1:24" x14ac:dyDescent="0.25">
      <c r="A67">
        <v>2420</v>
      </c>
      <c r="B67">
        <v>43936</v>
      </c>
      <c r="C67" s="71">
        <v>43936.690972222219</v>
      </c>
      <c r="D67" t="s">
        <v>588</v>
      </c>
      <c r="E67" t="s">
        <v>589</v>
      </c>
      <c r="F67">
        <v>2</v>
      </c>
      <c r="G67" t="s">
        <v>2158</v>
      </c>
      <c r="H67" t="s">
        <v>176</v>
      </c>
      <c r="I67" t="s">
        <v>130</v>
      </c>
      <c r="J67" t="s">
        <v>37</v>
      </c>
      <c r="K67" t="s">
        <v>591</v>
      </c>
      <c r="L67" t="s">
        <v>39</v>
      </c>
      <c r="M67">
        <v>286400</v>
      </c>
      <c r="N67">
        <v>0</v>
      </c>
      <c r="O67">
        <v>286400</v>
      </c>
      <c r="P67">
        <v>0</v>
      </c>
      <c r="Q67" t="s">
        <v>2245</v>
      </c>
      <c r="R67">
        <v>2720</v>
      </c>
      <c r="S67" t="s">
        <v>2246</v>
      </c>
      <c r="T67" t="s">
        <v>593</v>
      </c>
      <c r="U67" t="s">
        <v>2247</v>
      </c>
      <c r="V67" t="s">
        <v>2248</v>
      </c>
      <c r="W67">
        <v>0</v>
      </c>
      <c r="X67" t="str">
        <f t="shared" ref="X67:X130" si="1">IF(LEFT(H67,1)="C","Inversión","Funcionamiento")</f>
        <v>Funcionamiento</v>
      </c>
    </row>
    <row r="68" spans="1:24" x14ac:dyDescent="0.25">
      <c r="A68">
        <v>2420</v>
      </c>
      <c r="B68">
        <v>43936</v>
      </c>
      <c r="C68" s="71">
        <v>43936.690972222219</v>
      </c>
      <c r="D68" t="s">
        <v>588</v>
      </c>
      <c r="E68" t="s">
        <v>589</v>
      </c>
      <c r="F68">
        <v>2</v>
      </c>
      <c r="G68" t="s">
        <v>2158</v>
      </c>
      <c r="H68" t="s">
        <v>177</v>
      </c>
      <c r="I68" t="s">
        <v>131</v>
      </c>
      <c r="J68" t="s">
        <v>37</v>
      </c>
      <c r="K68" t="s">
        <v>591</v>
      </c>
      <c r="L68" t="s">
        <v>39</v>
      </c>
      <c r="M68">
        <v>66000</v>
      </c>
      <c r="N68">
        <v>0</v>
      </c>
      <c r="O68">
        <v>66000</v>
      </c>
      <c r="P68">
        <v>0</v>
      </c>
      <c r="Q68" t="s">
        <v>2245</v>
      </c>
      <c r="R68">
        <v>2720</v>
      </c>
      <c r="S68" t="s">
        <v>2246</v>
      </c>
      <c r="T68" t="s">
        <v>593</v>
      </c>
      <c r="U68" t="s">
        <v>2247</v>
      </c>
      <c r="V68" t="s">
        <v>2248</v>
      </c>
      <c r="W68">
        <v>0</v>
      </c>
      <c r="X68" t="str">
        <f t="shared" si="1"/>
        <v>Funcionamiento</v>
      </c>
    </row>
    <row r="69" spans="1:24" x14ac:dyDescent="0.25">
      <c r="A69">
        <v>2420</v>
      </c>
      <c r="B69">
        <v>43936</v>
      </c>
      <c r="C69" s="71">
        <v>43936.690972222219</v>
      </c>
      <c r="D69" t="s">
        <v>588</v>
      </c>
      <c r="E69" t="s">
        <v>589</v>
      </c>
      <c r="F69">
        <v>2</v>
      </c>
      <c r="G69" t="s">
        <v>2158</v>
      </c>
      <c r="H69" t="s">
        <v>178</v>
      </c>
      <c r="I69" t="s">
        <v>132</v>
      </c>
      <c r="J69" t="s">
        <v>37</v>
      </c>
      <c r="K69" t="s">
        <v>591</v>
      </c>
      <c r="L69" t="s">
        <v>39</v>
      </c>
      <c r="M69">
        <v>214200</v>
      </c>
      <c r="N69">
        <v>0</v>
      </c>
      <c r="O69">
        <v>214200</v>
      </c>
      <c r="P69">
        <v>0</v>
      </c>
      <c r="Q69" t="s">
        <v>2245</v>
      </c>
      <c r="R69">
        <v>2720</v>
      </c>
      <c r="S69" t="s">
        <v>2246</v>
      </c>
      <c r="T69" t="s">
        <v>593</v>
      </c>
      <c r="U69" t="s">
        <v>2247</v>
      </c>
      <c r="V69" t="s">
        <v>2248</v>
      </c>
      <c r="W69">
        <v>0</v>
      </c>
      <c r="X69" t="str">
        <f t="shared" si="1"/>
        <v>Funcionamiento</v>
      </c>
    </row>
    <row r="70" spans="1:24" x14ac:dyDescent="0.25">
      <c r="A70">
        <v>2420</v>
      </c>
      <c r="B70">
        <v>43936</v>
      </c>
      <c r="C70" s="71">
        <v>43936.690972222219</v>
      </c>
      <c r="D70" t="s">
        <v>588</v>
      </c>
      <c r="E70" t="s">
        <v>589</v>
      </c>
      <c r="F70">
        <v>2</v>
      </c>
      <c r="G70" t="s">
        <v>2158</v>
      </c>
      <c r="H70" t="s">
        <v>175</v>
      </c>
      <c r="I70" t="s">
        <v>129</v>
      </c>
      <c r="J70" t="s">
        <v>37</v>
      </c>
      <c r="K70" t="s">
        <v>591</v>
      </c>
      <c r="L70" t="s">
        <v>39</v>
      </c>
      <c r="M70">
        <v>626400</v>
      </c>
      <c r="N70">
        <v>268300</v>
      </c>
      <c r="O70">
        <v>894700</v>
      </c>
      <c r="P70">
        <v>0</v>
      </c>
      <c r="Q70" t="s">
        <v>2245</v>
      </c>
      <c r="R70">
        <v>2720</v>
      </c>
      <c r="S70" t="s">
        <v>2246</v>
      </c>
      <c r="T70" t="s">
        <v>593</v>
      </c>
      <c r="U70" t="s">
        <v>2247</v>
      </c>
      <c r="V70" t="s">
        <v>2248</v>
      </c>
      <c r="W70">
        <v>0</v>
      </c>
      <c r="X70" t="str">
        <f t="shared" si="1"/>
        <v>Funcionamiento</v>
      </c>
    </row>
    <row r="71" spans="1:24" x14ac:dyDescent="0.25">
      <c r="A71">
        <v>2420</v>
      </c>
      <c r="B71">
        <v>43936</v>
      </c>
      <c r="C71" s="71">
        <v>43936.690972222219</v>
      </c>
      <c r="D71" t="s">
        <v>588</v>
      </c>
      <c r="E71" t="s">
        <v>589</v>
      </c>
      <c r="F71">
        <v>2</v>
      </c>
      <c r="G71" t="s">
        <v>2158</v>
      </c>
      <c r="H71" t="s">
        <v>179</v>
      </c>
      <c r="I71" t="s">
        <v>133</v>
      </c>
      <c r="J71" t="s">
        <v>37</v>
      </c>
      <c r="K71" t="s">
        <v>591</v>
      </c>
      <c r="L71" t="s">
        <v>39</v>
      </c>
      <c r="M71">
        <v>144000</v>
      </c>
      <c r="N71">
        <v>0</v>
      </c>
      <c r="O71">
        <v>144000</v>
      </c>
      <c r="P71">
        <v>0</v>
      </c>
      <c r="Q71" t="s">
        <v>2245</v>
      </c>
      <c r="R71">
        <v>2720</v>
      </c>
      <c r="S71" t="s">
        <v>2246</v>
      </c>
      <c r="T71" t="s">
        <v>593</v>
      </c>
      <c r="U71" t="s">
        <v>2247</v>
      </c>
      <c r="V71" t="s">
        <v>2248</v>
      </c>
      <c r="W71">
        <v>0</v>
      </c>
      <c r="X71" t="str">
        <f t="shared" si="1"/>
        <v>Funcionamiento</v>
      </c>
    </row>
    <row r="72" spans="1:24" x14ac:dyDescent="0.25">
      <c r="A72">
        <v>2520</v>
      </c>
      <c r="B72">
        <v>43937</v>
      </c>
      <c r="C72" s="71">
        <v>43937.513194444444</v>
      </c>
      <c r="D72" t="s">
        <v>588</v>
      </c>
      <c r="E72" t="s">
        <v>589</v>
      </c>
      <c r="F72">
        <v>2</v>
      </c>
      <c r="G72" t="s">
        <v>2158</v>
      </c>
      <c r="H72" t="s">
        <v>168</v>
      </c>
      <c r="I72" t="s">
        <v>122</v>
      </c>
      <c r="J72" t="s">
        <v>37</v>
      </c>
      <c r="K72" t="s">
        <v>591</v>
      </c>
      <c r="L72" t="s">
        <v>39</v>
      </c>
      <c r="M72">
        <v>1321960</v>
      </c>
      <c r="N72">
        <v>0</v>
      </c>
      <c r="O72">
        <v>1321960</v>
      </c>
      <c r="P72">
        <v>0</v>
      </c>
      <c r="Q72" t="s">
        <v>2249</v>
      </c>
      <c r="R72">
        <v>2820</v>
      </c>
      <c r="S72" t="s">
        <v>2250</v>
      </c>
      <c r="T72" t="s">
        <v>593</v>
      </c>
      <c r="U72" t="s">
        <v>2251</v>
      </c>
      <c r="V72" t="s">
        <v>2252</v>
      </c>
      <c r="W72">
        <v>0</v>
      </c>
      <c r="X72" t="str">
        <f t="shared" si="1"/>
        <v>Funcionamiento</v>
      </c>
    </row>
    <row r="73" spans="1:24" x14ac:dyDescent="0.25">
      <c r="A73">
        <v>2520</v>
      </c>
      <c r="B73">
        <v>43937</v>
      </c>
      <c r="C73" s="71">
        <v>43937.513194444444</v>
      </c>
      <c r="D73" t="s">
        <v>588</v>
      </c>
      <c r="E73" t="s">
        <v>589</v>
      </c>
      <c r="F73">
        <v>2</v>
      </c>
      <c r="G73" t="s">
        <v>2158</v>
      </c>
      <c r="H73" t="s">
        <v>169</v>
      </c>
      <c r="I73" t="s">
        <v>123</v>
      </c>
      <c r="J73" t="s">
        <v>37</v>
      </c>
      <c r="K73" t="s">
        <v>591</v>
      </c>
      <c r="L73" t="s">
        <v>39</v>
      </c>
      <c r="M73">
        <v>1851372</v>
      </c>
      <c r="N73">
        <v>0</v>
      </c>
      <c r="O73">
        <v>1851372</v>
      </c>
      <c r="P73">
        <v>0</v>
      </c>
      <c r="Q73" t="s">
        <v>2249</v>
      </c>
      <c r="R73">
        <v>2820</v>
      </c>
      <c r="S73" t="s">
        <v>2250</v>
      </c>
      <c r="T73" t="s">
        <v>593</v>
      </c>
      <c r="U73" t="s">
        <v>2251</v>
      </c>
      <c r="V73" t="s">
        <v>2252</v>
      </c>
      <c r="W73">
        <v>0</v>
      </c>
      <c r="X73" t="str">
        <f t="shared" si="1"/>
        <v>Funcionamiento</v>
      </c>
    </row>
    <row r="74" spans="1:24" x14ac:dyDescent="0.25">
      <c r="A74">
        <v>2520</v>
      </c>
      <c r="B74">
        <v>43937</v>
      </c>
      <c r="C74" s="71">
        <v>43937.513194444444</v>
      </c>
      <c r="D74" t="s">
        <v>588</v>
      </c>
      <c r="E74" t="s">
        <v>589</v>
      </c>
      <c r="F74">
        <v>2</v>
      </c>
      <c r="G74" t="s">
        <v>2158</v>
      </c>
      <c r="H74" t="s">
        <v>182</v>
      </c>
      <c r="I74" t="s">
        <v>136</v>
      </c>
      <c r="J74" t="s">
        <v>37</v>
      </c>
      <c r="K74" t="s">
        <v>591</v>
      </c>
      <c r="L74" t="s">
        <v>39</v>
      </c>
      <c r="M74">
        <v>476343</v>
      </c>
      <c r="N74">
        <v>0</v>
      </c>
      <c r="O74">
        <v>476343</v>
      </c>
      <c r="P74">
        <v>0</v>
      </c>
      <c r="Q74" t="s">
        <v>2249</v>
      </c>
      <c r="R74">
        <v>2820</v>
      </c>
      <c r="S74" t="s">
        <v>2250</v>
      </c>
      <c r="T74" t="s">
        <v>593</v>
      </c>
      <c r="U74" t="s">
        <v>2251</v>
      </c>
      <c r="V74" t="s">
        <v>2252</v>
      </c>
      <c r="W74">
        <v>0</v>
      </c>
      <c r="X74" t="str">
        <f t="shared" si="1"/>
        <v>Funcionamiento</v>
      </c>
    </row>
    <row r="75" spans="1:24" x14ac:dyDescent="0.25">
      <c r="A75">
        <v>2520</v>
      </c>
      <c r="B75">
        <v>43937</v>
      </c>
      <c r="C75" s="71">
        <v>43937.513194444444</v>
      </c>
      <c r="D75" t="s">
        <v>588</v>
      </c>
      <c r="E75" t="s">
        <v>589</v>
      </c>
      <c r="F75">
        <v>2</v>
      </c>
      <c r="G75" t="s">
        <v>2158</v>
      </c>
      <c r="H75" t="s">
        <v>171</v>
      </c>
      <c r="I75" t="s">
        <v>125</v>
      </c>
      <c r="J75" t="s">
        <v>37</v>
      </c>
      <c r="K75" t="s">
        <v>591</v>
      </c>
      <c r="L75" t="s">
        <v>39</v>
      </c>
      <c r="M75">
        <v>4511304</v>
      </c>
      <c r="N75">
        <v>0</v>
      </c>
      <c r="O75">
        <v>4511304</v>
      </c>
      <c r="P75">
        <v>0</v>
      </c>
      <c r="Q75" t="s">
        <v>2249</v>
      </c>
      <c r="R75">
        <v>2820</v>
      </c>
      <c r="S75" t="s">
        <v>2250</v>
      </c>
      <c r="T75" t="s">
        <v>593</v>
      </c>
      <c r="U75" t="s">
        <v>2251</v>
      </c>
      <c r="V75" t="s">
        <v>2252</v>
      </c>
      <c r="W75">
        <v>0</v>
      </c>
      <c r="X75" t="str">
        <f t="shared" si="1"/>
        <v>Funcionamiento</v>
      </c>
    </row>
    <row r="76" spans="1:24" x14ac:dyDescent="0.25">
      <c r="A76">
        <v>2520</v>
      </c>
      <c r="B76">
        <v>43937</v>
      </c>
      <c r="C76" s="71">
        <v>43937.513194444444</v>
      </c>
      <c r="D76" t="s">
        <v>588</v>
      </c>
      <c r="E76" t="s">
        <v>589</v>
      </c>
      <c r="F76">
        <v>2</v>
      </c>
      <c r="G76" t="s">
        <v>2158</v>
      </c>
      <c r="H76" t="s">
        <v>166</v>
      </c>
      <c r="I76" t="s">
        <v>120</v>
      </c>
      <c r="J76" t="s">
        <v>37</v>
      </c>
      <c r="K76" t="s">
        <v>591</v>
      </c>
      <c r="L76" t="s">
        <v>39</v>
      </c>
      <c r="M76">
        <v>58753300</v>
      </c>
      <c r="N76">
        <v>0</v>
      </c>
      <c r="O76">
        <v>58753300</v>
      </c>
      <c r="P76">
        <v>0</v>
      </c>
      <c r="Q76" t="s">
        <v>2249</v>
      </c>
      <c r="R76">
        <v>2820</v>
      </c>
      <c r="S76" t="s">
        <v>2250</v>
      </c>
      <c r="T76" t="s">
        <v>593</v>
      </c>
      <c r="U76" t="s">
        <v>2251</v>
      </c>
      <c r="V76" t="s">
        <v>2252</v>
      </c>
      <c r="W76">
        <v>0</v>
      </c>
      <c r="X76" t="str">
        <f t="shared" si="1"/>
        <v>Funcionamiento</v>
      </c>
    </row>
    <row r="77" spans="1:24" x14ac:dyDescent="0.25">
      <c r="A77">
        <v>2520</v>
      </c>
      <c r="B77">
        <v>43937</v>
      </c>
      <c r="C77" s="71">
        <v>43937.513194444444</v>
      </c>
      <c r="D77" t="s">
        <v>588</v>
      </c>
      <c r="E77" t="s">
        <v>589</v>
      </c>
      <c r="F77">
        <v>2</v>
      </c>
      <c r="G77" t="s">
        <v>2158</v>
      </c>
      <c r="H77" t="s">
        <v>173</v>
      </c>
      <c r="I77" t="s">
        <v>127</v>
      </c>
      <c r="J77" t="s">
        <v>37</v>
      </c>
      <c r="K77" t="s">
        <v>591</v>
      </c>
      <c r="L77" t="s">
        <v>39</v>
      </c>
      <c r="M77">
        <v>6256248</v>
      </c>
      <c r="N77">
        <v>0</v>
      </c>
      <c r="O77">
        <v>6256248</v>
      </c>
      <c r="P77">
        <v>0</v>
      </c>
      <c r="Q77" t="s">
        <v>2249</v>
      </c>
      <c r="R77">
        <v>2820</v>
      </c>
      <c r="S77" t="s">
        <v>2250</v>
      </c>
      <c r="T77" t="s">
        <v>593</v>
      </c>
      <c r="U77" t="s">
        <v>2251</v>
      </c>
      <c r="V77" t="s">
        <v>2252</v>
      </c>
      <c r="W77">
        <v>0</v>
      </c>
      <c r="X77" t="str">
        <f t="shared" si="1"/>
        <v>Funcionamiento</v>
      </c>
    </row>
    <row r="78" spans="1:24" x14ac:dyDescent="0.25">
      <c r="A78">
        <v>2520</v>
      </c>
      <c r="B78">
        <v>43937</v>
      </c>
      <c r="C78" s="71">
        <v>43937.513194444444</v>
      </c>
      <c r="D78" t="s">
        <v>588</v>
      </c>
      <c r="E78" t="s">
        <v>589</v>
      </c>
      <c r="F78">
        <v>2</v>
      </c>
      <c r="G78" t="s">
        <v>2158</v>
      </c>
      <c r="H78" t="s">
        <v>180</v>
      </c>
      <c r="I78" t="s">
        <v>134</v>
      </c>
      <c r="J78" t="s">
        <v>37</v>
      </c>
      <c r="K78" t="s">
        <v>591</v>
      </c>
      <c r="L78" t="s">
        <v>39</v>
      </c>
      <c r="M78">
        <v>5455173</v>
      </c>
      <c r="N78">
        <v>0</v>
      </c>
      <c r="O78">
        <v>5455173</v>
      </c>
      <c r="P78">
        <v>0</v>
      </c>
      <c r="Q78" t="s">
        <v>2249</v>
      </c>
      <c r="R78">
        <v>2820</v>
      </c>
      <c r="S78" t="s">
        <v>2250</v>
      </c>
      <c r="T78" t="s">
        <v>593</v>
      </c>
      <c r="U78" t="s">
        <v>2251</v>
      </c>
      <c r="V78" t="s">
        <v>2252</v>
      </c>
      <c r="W78">
        <v>0</v>
      </c>
      <c r="X78" t="str">
        <f t="shared" si="1"/>
        <v>Funcionamiento</v>
      </c>
    </row>
    <row r="79" spans="1:24" x14ac:dyDescent="0.25">
      <c r="A79">
        <v>2520</v>
      </c>
      <c r="B79">
        <v>43937</v>
      </c>
      <c r="C79" s="71">
        <v>43937.513194444444</v>
      </c>
      <c r="D79" t="s">
        <v>588</v>
      </c>
      <c r="E79" t="s">
        <v>589</v>
      </c>
      <c r="F79">
        <v>2</v>
      </c>
      <c r="G79" t="s">
        <v>2158</v>
      </c>
      <c r="H79" t="s">
        <v>183</v>
      </c>
      <c r="I79" t="s">
        <v>137</v>
      </c>
      <c r="J79" t="s">
        <v>37</v>
      </c>
      <c r="K79" t="s">
        <v>591</v>
      </c>
      <c r="L79" t="s">
        <v>39</v>
      </c>
      <c r="M79">
        <v>2354967</v>
      </c>
      <c r="N79">
        <v>0</v>
      </c>
      <c r="O79">
        <v>2354967</v>
      </c>
      <c r="P79">
        <v>0</v>
      </c>
      <c r="Q79" t="s">
        <v>2249</v>
      </c>
      <c r="R79">
        <v>2820</v>
      </c>
      <c r="S79" t="s">
        <v>2250</v>
      </c>
      <c r="T79" t="s">
        <v>593</v>
      </c>
      <c r="U79" t="s">
        <v>2251</v>
      </c>
      <c r="V79" t="s">
        <v>2252</v>
      </c>
      <c r="W79">
        <v>0</v>
      </c>
      <c r="X79" t="str">
        <f t="shared" si="1"/>
        <v>Funcionamiento</v>
      </c>
    </row>
    <row r="80" spans="1:24" x14ac:dyDescent="0.25">
      <c r="A80">
        <v>2620</v>
      </c>
      <c r="B80">
        <v>43937</v>
      </c>
      <c r="C80" s="71">
        <v>43937.568749999999</v>
      </c>
      <c r="D80" t="s">
        <v>588</v>
      </c>
      <c r="E80" t="s">
        <v>589</v>
      </c>
      <c r="F80">
        <v>2</v>
      </c>
      <c r="G80" t="s">
        <v>2158</v>
      </c>
      <c r="H80" t="s">
        <v>178</v>
      </c>
      <c r="I80" t="s">
        <v>132</v>
      </c>
      <c r="J80" t="s">
        <v>37</v>
      </c>
      <c r="K80" t="s">
        <v>591</v>
      </c>
      <c r="L80" t="s">
        <v>39</v>
      </c>
      <c r="M80">
        <v>2182200</v>
      </c>
      <c r="N80">
        <v>0</v>
      </c>
      <c r="O80">
        <v>2182200</v>
      </c>
      <c r="P80">
        <v>0</v>
      </c>
      <c r="Q80" t="s">
        <v>2253</v>
      </c>
      <c r="R80">
        <v>2920</v>
      </c>
      <c r="S80" t="s">
        <v>2254</v>
      </c>
      <c r="T80" t="s">
        <v>593</v>
      </c>
      <c r="U80" t="s">
        <v>2255</v>
      </c>
      <c r="V80" t="s">
        <v>2256</v>
      </c>
      <c r="W80">
        <v>0</v>
      </c>
      <c r="X80" t="str">
        <f t="shared" si="1"/>
        <v>Funcionamiento</v>
      </c>
    </row>
    <row r="81" spans="1:24" x14ac:dyDescent="0.25">
      <c r="A81">
        <v>2620</v>
      </c>
      <c r="B81">
        <v>43937</v>
      </c>
      <c r="C81" s="71">
        <v>43937.568749999999</v>
      </c>
      <c r="D81" t="s">
        <v>588</v>
      </c>
      <c r="E81" t="s">
        <v>589</v>
      </c>
      <c r="F81">
        <v>2</v>
      </c>
      <c r="G81" t="s">
        <v>2158</v>
      </c>
      <c r="H81" t="s">
        <v>179</v>
      </c>
      <c r="I81" t="s">
        <v>133</v>
      </c>
      <c r="J81" t="s">
        <v>37</v>
      </c>
      <c r="K81" t="s">
        <v>591</v>
      </c>
      <c r="L81" t="s">
        <v>39</v>
      </c>
      <c r="M81">
        <v>1455300</v>
      </c>
      <c r="N81">
        <v>0</v>
      </c>
      <c r="O81">
        <v>1455300</v>
      </c>
      <c r="P81">
        <v>0</v>
      </c>
      <c r="Q81" t="s">
        <v>2253</v>
      </c>
      <c r="R81">
        <v>2920</v>
      </c>
      <c r="S81" t="s">
        <v>2254</v>
      </c>
      <c r="T81" t="s">
        <v>593</v>
      </c>
      <c r="U81" t="s">
        <v>2255</v>
      </c>
      <c r="V81" t="s">
        <v>2256</v>
      </c>
      <c r="W81">
        <v>0</v>
      </c>
      <c r="X81" t="str">
        <f t="shared" si="1"/>
        <v>Funcionamiento</v>
      </c>
    </row>
    <row r="82" spans="1:24" x14ac:dyDescent="0.25">
      <c r="A82">
        <v>2620</v>
      </c>
      <c r="B82">
        <v>43937</v>
      </c>
      <c r="C82" s="71">
        <v>43937.568749999999</v>
      </c>
      <c r="D82" t="s">
        <v>588</v>
      </c>
      <c r="E82" t="s">
        <v>589</v>
      </c>
      <c r="F82">
        <v>2</v>
      </c>
      <c r="G82" t="s">
        <v>2158</v>
      </c>
      <c r="H82" t="s">
        <v>174</v>
      </c>
      <c r="I82" t="s">
        <v>128</v>
      </c>
      <c r="J82" t="s">
        <v>37</v>
      </c>
      <c r="K82" t="s">
        <v>591</v>
      </c>
      <c r="L82" t="s">
        <v>39</v>
      </c>
      <c r="M82">
        <v>7469100</v>
      </c>
      <c r="N82">
        <v>-6068300</v>
      </c>
      <c r="O82">
        <v>1400800</v>
      </c>
      <c r="P82">
        <v>0</v>
      </c>
      <c r="Q82" t="s">
        <v>2253</v>
      </c>
      <c r="R82">
        <v>2920</v>
      </c>
      <c r="S82" t="s">
        <v>2254</v>
      </c>
      <c r="T82" t="s">
        <v>593</v>
      </c>
      <c r="U82" t="s">
        <v>2255</v>
      </c>
      <c r="V82" t="s">
        <v>2256</v>
      </c>
      <c r="W82">
        <v>0</v>
      </c>
      <c r="X82" t="str">
        <f t="shared" si="1"/>
        <v>Funcionamiento</v>
      </c>
    </row>
    <row r="83" spans="1:24" x14ac:dyDescent="0.25">
      <c r="A83">
        <v>2620</v>
      </c>
      <c r="B83">
        <v>43937</v>
      </c>
      <c r="C83" s="71">
        <v>43937.568749999999</v>
      </c>
      <c r="D83" t="s">
        <v>588</v>
      </c>
      <c r="E83" t="s">
        <v>589</v>
      </c>
      <c r="F83">
        <v>2</v>
      </c>
      <c r="G83" t="s">
        <v>2158</v>
      </c>
      <c r="H83" t="s">
        <v>176</v>
      </c>
      <c r="I83" t="s">
        <v>130</v>
      </c>
      <c r="J83" t="s">
        <v>37</v>
      </c>
      <c r="K83" t="s">
        <v>591</v>
      </c>
      <c r="L83" t="s">
        <v>39</v>
      </c>
      <c r="M83">
        <v>2909000</v>
      </c>
      <c r="N83">
        <v>0</v>
      </c>
      <c r="O83">
        <v>2909000</v>
      </c>
      <c r="P83">
        <v>0</v>
      </c>
      <c r="Q83" t="s">
        <v>2253</v>
      </c>
      <c r="R83">
        <v>2920</v>
      </c>
      <c r="S83" t="s">
        <v>2254</v>
      </c>
      <c r="T83" t="s">
        <v>593</v>
      </c>
      <c r="U83" t="s">
        <v>2255</v>
      </c>
      <c r="V83" t="s">
        <v>2256</v>
      </c>
      <c r="W83">
        <v>0</v>
      </c>
      <c r="X83" t="str">
        <f t="shared" si="1"/>
        <v>Funcionamiento</v>
      </c>
    </row>
    <row r="84" spans="1:24" x14ac:dyDescent="0.25">
      <c r="A84">
        <v>2620</v>
      </c>
      <c r="B84">
        <v>43937</v>
      </c>
      <c r="C84" s="71">
        <v>43937.568749999999</v>
      </c>
      <c r="D84" t="s">
        <v>588</v>
      </c>
      <c r="E84" t="s">
        <v>589</v>
      </c>
      <c r="F84">
        <v>2</v>
      </c>
      <c r="G84" t="s">
        <v>2158</v>
      </c>
      <c r="H84" t="s">
        <v>177</v>
      </c>
      <c r="I84" t="s">
        <v>131</v>
      </c>
      <c r="J84" t="s">
        <v>37</v>
      </c>
      <c r="K84" t="s">
        <v>591</v>
      </c>
      <c r="L84" t="s">
        <v>39</v>
      </c>
      <c r="M84">
        <v>629300</v>
      </c>
      <c r="N84">
        <v>0</v>
      </c>
      <c r="O84">
        <v>629300</v>
      </c>
      <c r="P84">
        <v>0</v>
      </c>
      <c r="Q84" t="s">
        <v>2253</v>
      </c>
      <c r="R84">
        <v>2920</v>
      </c>
      <c r="S84" t="s">
        <v>2254</v>
      </c>
      <c r="T84" t="s">
        <v>593</v>
      </c>
      <c r="U84" t="s">
        <v>2255</v>
      </c>
      <c r="V84" t="s">
        <v>2256</v>
      </c>
      <c r="W84">
        <v>0</v>
      </c>
      <c r="X84" t="str">
        <f t="shared" si="1"/>
        <v>Funcionamiento</v>
      </c>
    </row>
    <row r="85" spans="1:24" x14ac:dyDescent="0.25">
      <c r="A85">
        <v>2620</v>
      </c>
      <c r="B85">
        <v>43937</v>
      </c>
      <c r="C85" s="71">
        <v>43937.568749999999</v>
      </c>
      <c r="D85" t="s">
        <v>588</v>
      </c>
      <c r="E85" t="s">
        <v>589</v>
      </c>
      <c r="F85">
        <v>2</v>
      </c>
      <c r="G85" t="s">
        <v>2158</v>
      </c>
      <c r="H85" t="s">
        <v>175</v>
      </c>
      <c r="I85" t="s">
        <v>129</v>
      </c>
      <c r="J85" t="s">
        <v>37</v>
      </c>
      <c r="K85" t="s">
        <v>591</v>
      </c>
      <c r="L85" t="s">
        <v>39</v>
      </c>
      <c r="M85">
        <v>5377900</v>
      </c>
      <c r="N85">
        <v>0</v>
      </c>
      <c r="O85">
        <v>5377900</v>
      </c>
      <c r="P85">
        <v>0</v>
      </c>
      <c r="Q85" t="s">
        <v>2253</v>
      </c>
      <c r="R85">
        <v>2920</v>
      </c>
      <c r="S85" t="s">
        <v>2254</v>
      </c>
      <c r="T85" t="s">
        <v>593</v>
      </c>
      <c r="U85" t="s">
        <v>2255</v>
      </c>
      <c r="V85" t="s">
        <v>2256</v>
      </c>
      <c r="W85">
        <v>0</v>
      </c>
      <c r="X85" t="str">
        <f t="shared" si="1"/>
        <v>Funcionamiento</v>
      </c>
    </row>
    <row r="86" spans="1:24" x14ac:dyDescent="0.25">
      <c r="A86">
        <v>2720</v>
      </c>
      <c r="B86">
        <v>43970</v>
      </c>
      <c r="C86" s="71">
        <v>43970.347916666666</v>
      </c>
      <c r="D86" t="s">
        <v>588</v>
      </c>
      <c r="E86" t="s">
        <v>589</v>
      </c>
      <c r="F86">
        <v>2</v>
      </c>
      <c r="G86" t="s">
        <v>2158</v>
      </c>
      <c r="H86" t="s">
        <v>197</v>
      </c>
      <c r="I86" t="s">
        <v>152</v>
      </c>
      <c r="J86" t="s">
        <v>48</v>
      </c>
      <c r="K86" t="s">
        <v>601</v>
      </c>
      <c r="L86" t="s">
        <v>39</v>
      </c>
      <c r="M86">
        <v>5000</v>
      </c>
      <c r="N86">
        <v>0</v>
      </c>
      <c r="O86">
        <v>5000</v>
      </c>
      <c r="P86">
        <v>0</v>
      </c>
      <c r="Q86" t="s">
        <v>2257</v>
      </c>
      <c r="R86">
        <v>3220</v>
      </c>
      <c r="S86" t="s">
        <v>2258</v>
      </c>
      <c r="T86" t="s">
        <v>2259</v>
      </c>
      <c r="U86" t="s">
        <v>2260</v>
      </c>
      <c r="V86" t="s">
        <v>2261</v>
      </c>
      <c r="W86">
        <v>0</v>
      </c>
      <c r="X86" t="str">
        <f t="shared" si="1"/>
        <v>Funcionamiento</v>
      </c>
    </row>
    <row r="87" spans="1:24" x14ac:dyDescent="0.25">
      <c r="A87">
        <v>2820</v>
      </c>
      <c r="B87">
        <v>43970</v>
      </c>
      <c r="C87" s="71">
        <v>43970.517361111109</v>
      </c>
      <c r="D87" t="s">
        <v>588</v>
      </c>
      <c r="E87" t="s">
        <v>589</v>
      </c>
      <c r="F87">
        <v>2</v>
      </c>
      <c r="G87" t="s">
        <v>2158</v>
      </c>
      <c r="H87" t="s">
        <v>166</v>
      </c>
      <c r="I87" t="s">
        <v>120</v>
      </c>
      <c r="J87" t="s">
        <v>37</v>
      </c>
      <c r="K87" t="s">
        <v>591</v>
      </c>
      <c r="L87" t="s">
        <v>39</v>
      </c>
      <c r="M87">
        <v>54682984</v>
      </c>
      <c r="N87">
        <v>0</v>
      </c>
      <c r="O87">
        <v>54682984</v>
      </c>
      <c r="P87">
        <v>0</v>
      </c>
      <c r="Q87" t="s">
        <v>2262</v>
      </c>
      <c r="R87">
        <v>3320</v>
      </c>
      <c r="S87" t="s">
        <v>2263</v>
      </c>
      <c r="T87" t="s">
        <v>593</v>
      </c>
      <c r="U87" t="s">
        <v>2264</v>
      </c>
      <c r="V87" t="s">
        <v>2265</v>
      </c>
      <c r="W87">
        <v>0</v>
      </c>
      <c r="X87" t="str">
        <f t="shared" si="1"/>
        <v>Funcionamiento</v>
      </c>
    </row>
    <row r="88" spans="1:24" x14ac:dyDescent="0.25">
      <c r="A88">
        <v>2820</v>
      </c>
      <c r="B88">
        <v>43970</v>
      </c>
      <c r="C88" s="71">
        <v>43970.517361111109</v>
      </c>
      <c r="D88" t="s">
        <v>588</v>
      </c>
      <c r="E88" t="s">
        <v>589</v>
      </c>
      <c r="F88">
        <v>2</v>
      </c>
      <c r="G88" t="s">
        <v>2158</v>
      </c>
      <c r="H88" t="s">
        <v>182</v>
      </c>
      <c r="I88" t="s">
        <v>136</v>
      </c>
      <c r="J88" t="s">
        <v>37</v>
      </c>
      <c r="K88" t="s">
        <v>591</v>
      </c>
      <c r="L88" t="s">
        <v>39</v>
      </c>
      <c r="M88">
        <v>750873</v>
      </c>
      <c r="N88">
        <v>0</v>
      </c>
      <c r="O88">
        <v>750873</v>
      </c>
      <c r="P88">
        <v>0</v>
      </c>
      <c r="Q88" t="s">
        <v>2262</v>
      </c>
      <c r="R88">
        <v>3320</v>
      </c>
      <c r="S88" t="s">
        <v>2263</v>
      </c>
      <c r="T88" t="s">
        <v>593</v>
      </c>
      <c r="U88" t="s">
        <v>2264</v>
      </c>
      <c r="V88" t="s">
        <v>2265</v>
      </c>
      <c r="W88">
        <v>0</v>
      </c>
      <c r="X88" t="str">
        <f t="shared" si="1"/>
        <v>Funcionamiento</v>
      </c>
    </row>
    <row r="89" spans="1:24" x14ac:dyDescent="0.25">
      <c r="A89">
        <v>2820</v>
      </c>
      <c r="B89">
        <v>43970</v>
      </c>
      <c r="C89" s="71">
        <v>43970.517361111109</v>
      </c>
      <c r="D89" t="s">
        <v>588</v>
      </c>
      <c r="E89" t="s">
        <v>589</v>
      </c>
      <c r="F89">
        <v>2</v>
      </c>
      <c r="G89" t="s">
        <v>2158</v>
      </c>
      <c r="H89" t="s">
        <v>168</v>
      </c>
      <c r="I89" t="s">
        <v>122</v>
      </c>
      <c r="J89" t="s">
        <v>37</v>
      </c>
      <c r="K89" t="s">
        <v>591</v>
      </c>
      <c r="L89" t="s">
        <v>39</v>
      </c>
      <c r="M89">
        <v>1260269</v>
      </c>
      <c r="N89">
        <v>0</v>
      </c>
      <c r="O89">
        <v>1260269</v>
      </c>
      <c r="P89">
        <v>0</v>
      </c>
      <c r="Q89" t="s">
        <v>2262</v>
      </c>
      <c r="R89">
        <v>3320</v>
      </c>
      <c r="S89" t="s">
        <v>2263</v>
      </c>
      <c r="T89" t="s">
        <v>593</v>
      </c>
      <c r="U89" t="s">
        <v>2264</v>
      </c>
      <c r="V89" t="s">
        <v>2265</v>
      </c>
      <c r="W89">
        <v>0</v>
      </c>
      <c r="X89" t="str">
        <f t="shared" si="1"/>
        <v>Funcionamiento</v>
      </c>
    </row>
    <row r="90" spans="1:24" x14ac:dyDescent="0.25">
      <c r="A90">
        <v>2820</v>
      </c>
      <c r="B90">
        <v>43970</v>
      </c>
      <c r="C90" s="71">
        <v>43970.517361111109</v>
      </c>
      <c r="D90" t="s">
        <v>588</v>
      </c>
      <c r="E90" t="s">
        <v>589</v>
      </c>
      <c r="F90">
        <v>2</v>
      </c>
      <c r="G90" t="s">
        <v>2158</v>
      </c>
      <c r="H90" t="s">
        <v>173</v>
      </c>
      <c r="I90" t="s">
        <v>127</v>
      </c>
      <c r="J90" t="s">
        <v>37</v>
      </c>
      <c r="K90" t="s">
        <v>591</v>
      </c>
      <c r="L90" t="s">
        <v>39</v>
      </c>
      <c r="M90">
        <v>10239909</v>
      </c>
      <c r="N90">
        <v>0</v>
      </c>
      <c r="O90">
        <v>10239909</v>
      </c>
      <c r="P90">
        <v>0</v>
      </c>
      <c r="Q90" t="s">
        <v>2262</v>
      </c>
      <c r="R90">
        <v>3320</v>
      </c>
      <c r="S90" t="s">
        <v>2263</v>
      </c>
      <c r="T90" t="s">
        <v>593</v>
      </c>
      <c r="U90" t="s">
        <v>2264</v>
      </c>
      <c r="V90" t="s">
        <v>2265</v>
      </c>
      <c r="W90">
        <v>0</v>
      </c>
      <c r="X90" t="str">
        <f t="shared" si="1"/>
        <v>Funcionamiento</v>
      </c>
    </row>
    <row r="91" spans="1:24" x14ac:dyDescent="0.25">
      <c r="A91">
        <v>2820</v>
      </c>
      <c r="B91">
        <v>43970</v>
      </c>
      <c r="C91" s="71">
        <v>43970.517361111109</v>
      </c>
      <c r="D91" t="s">
        <v>588</v>
      </c>
      <c r="E91" t="s">
        <v>589</v>
      </c>
      <c r="F91">
        <v>2</v>
      </c>
      <c r="G91" t="s">
        <v>2158</v>
      </c>
      <c r="H91" t="s">
        <v>183</v>
      </c>
      <c r="I91" t="s">
        <v>137</v>
      </c>
      <c r="J91" t="s">
        <v>37</v>
      </c>
      <c r="K91" t="s">
        <v>591</v>
      </c>
      <c r="L91" t="s">
        <v>39</v>
      </c>
      <c r="M91">
        <v>2354967</v>
      </c>
      <c r="N91">
        <v>0</v>
      </c>
      <c r="O91">
        <v>2354967</v>
      </c>
      <c r="P91">
        <v>0</v>
      </c>
      <c r="Q91" t="s">
        <v>2262</v>
      </c>
      <c r="R91">
        <v>3320</v>
      </c>
      <c r="S91" t="s">
        <v>2263</v>
      </c>
      <c r="T91" t="s">
        <v>593</v>
      </c>
      <c r="U91" t="s">
        <v>2264</v>
      </c>
      <c r="V91" t="s">
        <v>2265</v>
      </c>
      <c r="W91">
        <v>0</v>
      </c>
      <c r="X91" t="str">
        <f t="shared" si="1"/>
        <v>Funcionamiento</v>
      </c>
    </row>
    <row r="92" spans="1:24" x14ac:dyDescent="0.25">
      <c r="A92">
        <v>2820</v>
      </c>
      <c r="B92">
        <v>43970</v>
      </c>
      <c r="C92" s="71">
        <v>43970.517361111109</v>
      </c>
      <c r="D92" t="s">
        <v>588</v>
      </c>
      <c r="E92" t="s">
        <v>589</v>
      </c>
      <c r="F92">
        <v>2</v>
      </c>
      <c r="G92" t="s">
        <v>2158</v>
      </c>
      <c r="H92" t="s">
        <v>169</v>
      </c>
      <c r="I92" t="s">
        <v>123</v>
      </c>
      <c r="J92" t="s">
        <v>37</v>
      </c>
      <c r="K92" t="s">
        <v>591</v>
      </c>
      <c r="L92" t="s">
        <v>39</v>
      </c>
      <c r="M92">
        <v>1755375</v>
      </c>
      <c r="N92">
        <v>0</v>
      </c>
      <c r="O92">
        <v>1755375</v>
      </c>
      <c r="P92">
        <v>0</v>
      </c>
      <c r="Q92" t="s">
        <v>2262</v>
      </c>
      <c r="R92">
        <v>3320</v>
      </c>
      <c r="S92" t="s">
        <v>2263</v>
      </c>
      <c r="T92" t="s">
        <v>593</v>
      </c>
      <c r="U92" t="s">
        <v>2264</v>
      </c>
      <c r="V92" t="s">
        <v>2265</v>
      </c>
      <c r="W92">
        <v>0</v>
      </c>
      <c r="X92" t="str">
        <f t="shared" si="1"/>
        <v>Funcionamiento</v>
      </c>
    </row>
    <row r="93" spans="1:24" x14ac:dyDescent="0.25">
      <c r="A93">
        <v>2820</v>
      </c>
      <c r="B93">
        <v>43970</v>
      </c>
      <c r="C93" s="71">
        <v>43970.517361111109</v>
      </c>
      <c r="D93" t="s">
        <v>588</v>
      </c>
      <c r="E93" t="s">
        <v>589</v>
      </c>
      <c r="F93">
        <v>2</v>
      </c>
      <c r="G93" t="s">
        <v>2158</v>
      </c>
      <c r="H93" t="s">
        <v>171</v>
      </c>
      <c r="I93" t="s">
        <v>125</v>
      </c>
      <c r="J93" t="s">
        <v>37</v>
      </c>
      <c r="K93" t="s">
        <v>591</v>
      </c>
      <c r="L93" t="s">
        <v>39</v>
      </c>
      <c r="M93">
        <v>4110558</v>
      </c>
      <c r="N93">
        <v>0</v>
      </c>
      <c r="O93">
        <v>4110558</v>
      </c>
      <c r="P93">
        <v>0</v>
      </c>
      <c r="Q93" t="s">
        <v>2262</v>
      </c>
      <c r="R93">
        <v>3320</v>
      </c>
      <c r="S93" t="s">
        <v>2263</v>
      </c>
      <c r="T93" t="s">
        <v>593</v>
      </c>
      <c r="U93" t="s">
        <v>2264</v>
      </c>
      <c r="V93" t="s">
        <v>2265</v>
      </c>
      <c r="W93">
        <v>0</v>
      </c>
      <c r="X93" t="str">
        <f t="shared" si="1"/>
        <v>Funcionamiento</v>
      </c>
    </row>
    <row r="94" spans="1:24" x14ac:dyDescent="0.25">
      <c r="A94">
        <v>2820</v>
      </c>
      <c r="B94">
        <v>43970</v>
      </c>
      <c r="C94" s="71">
        <v>43970.517361111109</v>
      </c>
      <c r="D94" t="s">
        <v>588</v>
      </c>
      <c r="E94" t="s">
        <v>589</v>
      </c>
      <c r="F94">
        <v>2</v>
      </c>
      <c r="G94" t="s">
        <v>2158</v>
      </c>
      <c r="H94" t="s">
        <v>180</v>
      </c>
      <c r="I94" t="s">
        <v>134</v>
      </c>
      <c r="J94" t="s">
        <v>37</v>
      </c>
      <c r="K94" t="s">
        <v>591</v>
      </c>
      <c r="L94" t="s">
        <v>39</v>
      </c>
      <c r="M94">
        <v>11255812</v>
      </c>
      <c r="N94">
        <v>0</v>
      </c>
      <c r="O94">
        <v>11255812</v>
      </c>
      <c r="P94">
        <v>0</v>
      </c>
      <c r="Q94" t="s">
        <v>2262</v>
      </c>
      <c r="R94">
        <v>3320</v>
      </c>
      <c r="S94" t="s">
        <v>2263</v>
      </c>
      <c r="T94" t="s">
        <v>593</v>
      </c>
      <c r="U94" t="s">
        <v>2264</v>
      </c>
      <c r="V94" t="s">
        <v>2265</v>
      </c>
      <c r="W94">
        <v>0</v>
      </c>
      <c r="X94" t="str">
        <f t="shared" si="1"/>
        <v>Funcionamiento</v>
      </c>
    </row>
    <row r="95" spans="1:24" x14ac:dyDescent="0.25">
      <c r="A95">
        <v>2920</v>
      </c>
      <c r="B95">
        <v>43972</v>
      </c>
      <c r="C95" s="71">
        <v>43972.614583333336</v>
      </c>
      <c r="D95" t="s">
        <v>588</v>
      </c>
      <c r="E95" t="s">
        <v>589</v>
      </c>
      <c r="F95">
        <v>2</v>
      </c>
      <c r="G95" t="s">
        <v>2158</v>
      </c>
      <c r="H95" t="s">
        <v>175</v>
      </c>
      <c r="I95" t="s">
        <v>129</v>
      </c>
      <c r="J95" t="s">
        <v>37</v>
      </c>
      <c r="K95" t="s">
        <v>591</v>
      </c>
      <c r="L95" t="s">
        <v>39</v>
      </c>
      <c r="M95">
        <v>5262900</v>
      </c>
      <c r="N95">
        <v>0</v>
      </c>
      <c r="O95">
        <v>5262900</v>
      </c>
      <c r="P95">
        <v>138600</v>
      </c>
      <c r="Q95" t="s">
        <v>2266</v>
      </c>
      <c r="R95">
        <v>3420</v>
      </c>
      <c r="S95" t="s">
        <v>2267</v>
      </c>
      <c r="T95" t="s">
        <v>593</v>
      </c>
      <c r="U95" t="s">
        <v>2268</v>
      </c>
      <c r="V95" t="s">
        <v>2269</v>
      </c>
      <c r="W95">
        <v>0</v>
      </c>
      <c r="X95" t="str">
        <f t="shared" si="1"/>
        <v>Funcionamiento</v>
      </c>
    </row>
    <row r="96" spans="1:24" x14ac:dyDescent="0.25">
      <c r="A96">
        <v>2920</v>
      </c>
      <c r="B96">
        <v>43972</v>
      </c>
      <c r="C96" s="71">
        <v>43972.614583333336</v>
      </c>
      <c r="D96" t="s">
        <v>588</v>
      </c>
      <c r="E96" t="s">
        <v>589</v>
      </c>
      <c r="F96">
        <v>2</v>
      </c>
      <c r="G96" t="s">
        <v>2158</v>
      </c>
      <c r="H96" t="s">
        <v>178</v>
      </c>
      <c r="I96" t="s">
        <v>132</v>
      </c>
      <c r="J96" t="s">
        <v>37</v>
      </c>
      <c r="K96" t="s">
        <v>591</v>
      </c>
      <c r="L96" t="s">
        <v>39</v>
      </c>
      <c r="M96">
        <v>2256700</v>
      </c>
      <c r="N96">
        <v>0</v>
      </c>
      <c r="O96">
        <v>2256700</v>
      </c>
      <c r="P96">
        <v>0</v>
      </c>
      <c r="Q96" t="s">
        <v>2266</v>
      </c>
      <c r="R96">
        <v>3420</v>
      </c>
      <c r="S96" t="s">
        <v>2267</v>
      </c>
      <c r="T96" t="s">
        <v>593</v>
      </c>
      <c r="U96" t="s">
        <v>2268</v>
      </c>
      <c r="V96" t="s">
        <v>2269</v>
      </c>
      <c r="W96">
        <v>0</v>
      </c>
      <c r="X96" t="str">
        <f t="shared" si="1"/>
        <v>Funcionamiento</v>
      </c>
    </row>
    <row r="97" spans="1:24" x14ac:dyDescent="0.25">
      <c r="A97">
        <v>2920</v>
      </c>
      <c r="B97">
        <v>43972</v>
      </c>
      <c r="C97" s="71">
        <v>43972.614583333336</v>
      </c>
      <c r="D97" t="s">
        <v>588</v>
      </c>
      <c r="E97" t="s">
        <v>589</v>
      </c>
      <c r="F97">
        <v>2</v>
      </c>
      <c r="G97" t="s">
        <v>2158</v>
      </c>
      <c r="H97" t="s">
        <v>174</v>
      </c>
      <c r="I97" t="s">
        <v>128</v>
      </c>
      <c r="J97" t="s">
        <v>37</v>
      </c>
      <c r="K97" t="s">
        <v>591</v>
      </c>
      <c r="L97" t="s">
        <v>39</v>
      </c>
      <c r="M97">
        <v>7429000</v>
      </c>
      <c r="N97">
        <v>0</v>
      </c>
      <c r="O97">
        <v>7429000</v>
      </c>
      <c r="P97">
        <v>36400</v>
      </c>
      <c r="Q97" t="s">
        <v>2266</v>
      </c>
      <c r="R97">
        <v>3420</v>
      </c>
      <c r="S97" t="s">
        <v>2267</v>
      </c>
      <c r="T97" t="s">
        <v>593</v>
      </c>
      <c r="U97" t="s">
        <v>2268</v>
      </c>
      <c r="V97" t="s">
        <v>2269</v>
      </c>
      <c r="W97">
        <v>0</v>
      </c>
      <c r="X97" t="str">
        <f t="shared" si="1"/>
        <v>Funcionamiento</v>
      </c>
    </row>
    <row r="98" spans="1:24" x14ac:dyDescent="0.25">
      <c r="A98">
        <v>2920</v>
      </c>
      <c r="B98">
        <v>43972</v>
      </c>
      <c r="C98" s="71">
        <v>43972.614583333336</v>
      </c>
      <c r="D98" t="s">
        <v>588</v>
      </c>
      <c r="E98" t="s">
        <v>589</v>
      </c>
      <c r="F98">
        <v>2</v>
      </c>
      <c r="G98" t="s">
        <v>2158</v>
      </c>
      <c r="H98" t="s">
        <v>176</v>
      </c>
      <c r="I98" t="s">
        <v>130</v>
      </c>
      <c r="J98" t="s">
        <v>37</v>
      </c>
      <c r="K98" t="s">
        <v>591</v>
      </c>
      <c r="L98" t="s">
        <v>39</v>
      </c>
      <c r="M98">
        <v>3008000</v>
      </c>
      <c r="N98">
        <v>0</v>
      </c>
      <c r="O98">
        <v>3008000</v>
      </c>
      <c r="P98">
        <v>0</v>
      </c>
      <c r="Q98" t="s">
        <v>2266</v>
      </c>
      <c r="R98">
        <v>3420</v>
      </c>
      <c r="S98" t="s">
        <v>2267</v>
      </c>
      <c r="T98" t="s">
        <v>593</v>
      </c>
      <c r="U98" t="s">
        <v>2268</v>
      </c>
      <c r="V98" t="s">
        <v>2269</v>
      </c>
      <c r="W98">
        <v>0</v>
      </c>
      <c r="X98" t="str">
        <f t="shared" si="1"/>
        <v>Funcionamiento</v>
      </c>
    </row>
    <row r="99" spans="1:24" x14ac:dyDescent="0.25">
      <c r="A99">
        <v>2920</v>
      </c>
      <c r="B99">
        <v>43972</v>
      </c>
      <c r="C99" s="71">
        <v>43972.614583333336</v>
      </c>
      <c r="D99" t="s">
        <v>588</v>
      </c>
      <c r="E99" t="s">
        <v>589</v>
      </c>
      <c r="F99">
        <v>2</v>
      </c>
      <c r="G99" t="s">
        <v>2158</v>
      </c>
      <c r="H99" t="s">
        <v>177</v>
      </c>
      <c r="I99" t="s">
        <v>131</v>
      </c>
      <c r="J99" t="s">
        <v>37</v>
      </c>
      <c r="K99" t="s">
        <v>591</v>
      </c>
      <c r="L99" t="s">
        <v>39</v>
      </c>
      <c r="M99">
        <v>576700</v>
      </c>
      <c r="N99">
        <v>0</v>
      </c>
      <c r="O99">
        <v>576700</v>
      </c>
      <c r="P99">
        <v>0</v>
      </c>
      <c r="Q99" t="s">
        <v>2266</v>
      </c>
      <c r="R99">
        <v>3420</v>
      </c>
      <c r="S99" t="s">
        <v>2267</v>
      </c>
      <c r="T99" t="s">
        <v>593</v>
      </c>
      <c r="U99" t="s">
        <v>2268</v>
      </c>
      <c r="V99" t="s">
        <v>2269</v>
      </c>
      <c r="W99">
        <v>0</v>
      </c>
      <c r="X99" t="str">
        <f t="shared" si="1"/>
        <v>Funcionamiento</v>
      </c>
    </row>
    <row r="100" spans="1:24" x14ac:dyDescent="0.25">
      <c r="A100">
        <v>2920</v>
      </c>
      <c r="B100">
        <v>43972</v>
      </c>
      <c r="C100" s="71">
        <v>43972.614583333336</v>
      </c>
      <c r="D100" t="s">
        <v>588</v>
      </c>
      <c r="E100" t="s">
        <v>589</v>
      </c>
      <c r="F100">
        <v>2</v>
      </c>
      <c r="G100" t="s">
        <v>2158</v>
      </c>
      <c r="H100" t="s">
        <v>179</v>
      </c>
      <c r="I100" t="s">
        <v>133</v>
      </c>
      <c r="J100" t="s">
        <v>37</v>
      </c>
      <c r="K100" t="s">
        <v>591</v>
      </c>
      <c r="L100" t="s">
        <v>39</v>
      </c>
      <c r="M100">
        <v>1504700</v>
      </c>
      <c r="N100">
        <v>0</v>
      </c>
      <c r="O100">
        <v>1504700</v>
      </c>
      <c r="P100">
        <v>0</v>
      </c>
      <c r="Q100" t="s">
        <v>2266</v>
      </c>
      <c r="R100">
        <v>3420</v>
      </c>
      <c r="S100" t="s">
        <v>2267</v>
      </c>
      <c r="T100" t="s">
        <v>593</v>
      </c>
      <c r="U100" t="s">
        <v>2268</v>
      </c>
      <c r="V100" t="s">
        <v>2269</v>
      </c>
      <c r="W100">
        <v>0</v>
      </c>
      <c r="X100" t="str">
        <f t="shared" si="1"/>
        <v>Funcionamiento</v>
      </c>
    </row>
    <row r="101" spans="1:24" x14ac:dyDescent="0.25">
      <c r="A101">
        <v>3020</v>
      </c>
      <c r="B101">
        <v>43984</v>
      </c>
      <c r="C101" s="71">
        <v>43984.414583333331</v>
      </c>
      <c r="D101" t="s">
        <v>588</v>
      </c>
      <c r="E101" t="s">
        <v>589</v>
      </c>
      <c r="F101">
        <v>2</v>
      </c>
      <c r="G101" t="s">
        <v>2158</v>
      </c>
      <c r="H101" t="s">
        <v>170</v>
      </c>
      <c r="I101" t="s">
        <v>124</v>
      </c>
      <c r="J101" t="s">
        <v>37</v>
      </c>
      <c r="K101" t="s">
        <v>591</v>
      </c>
      <c r="L101" t="s">
        <v>39</v>
      </c>
      <c r="M101">
        <v>66298945</v>
      </c>
      <c r="N101">
        <v>0</v>
      </c>
      <c r="O101">
        <v>66298945</v>
      </c>
      <c r="P101">
        <v>0</v>
      </c>
      <c r="Q101" t="s">
        <v>2270</v>
      </c>
      <c r="R101">
        <v>3520</v>
      </c>
      <c r="S101" t="s">
        <v>2271</v>
      </c>
      <c r="T101" t="s">
        <v>593</v>
      </c>
      <c r="U101" t="s">
        <v>2272</v>
      </c>
      <c r="V101" t="s">
        <v>2273</v>
      </c>
      <c r="W101">
        <v>0</v>
      </c>
      <c r="X101" t="str">
        <f t="shared" si="1"/>
        <v>Funcionamiento</v>
      </c>
    </row>
    <row r="102" spans="1:24" x14ac:dyDescent="0.25">
      <c r="A102">
        <v>3120</v>
      </c>
      <c r="B102">
        <v>43992</v>
      </c>
      <c r="C102" s="71">
        <v>43992.393750000003</v>
      </c>
      <c r="D102" t="s">
        <v>588</v>
      </c>
      <c r="E102" t="s">
        <v>589</v>
      </c>
      <c r="F102">
        <v>2</v>
      </c>
      <c r="G102" t="s">
        <v>2158</v>
      </c>
      <c r="H102" t="s">
        <v>197</v>
      </c>
      <c r="I102" t="s">
        <v>152</v>
      </c>
      <c r="J102" t="s">
        <v>48</v>
      </c>
      <c r="K102" t="s">
        <v>601</v>
      </c>
      <c r="L102" t="s">
        <v>39</v>
      </c>
      <c r="M102">
        <v>6000</v>
      </c>
      <c r="N102">
        <v>0</v>
      </c>
      <c r="O102">
        <v>6000</v>
      </c>
      <c r="P102">
        <v>0</v>
      </c>
      <c r="Q102" t="s">
        <v>2274</v>
      </c>
      <c r="R102">
        <v>3620</v>
      </c>
      <c r="S102" t="s">
        <v>2177</v>
      </c>
      <c r="T102" t="s">
        <v>2187</v>
      </c>
      <c r="U102" t="s">
        <v>2275</v>
      </c>
      <c r="V102" t="s">
        <v>2276</v>
      </c>
      <c r="W102">
        <v>0</v>
      </c>
      <c r="X102" t="str">
        <f t="shared" si="1"/>
        <v>Funcionamiento</v>
      </c>
    </row>
    <row r="103" spans="1:24" x14ac:dyDescent="0.25">
      <c r="A103">
        <v>3220</v>
      </c>
      <c r="B103">
        <v>43992</v>
      </c>
      <c r="C103" s="71">
        <v>43992.640277777777</v>
      </c>
      <c r="D103" t="s">
        <v>588</v>
      </c>
      <c r="E103" t="s">
        <v>589</v>
      </c>
      <c r="F103">
        <v>2</v>
      </c>
      <c r="G103" t="s">
        <v>2158</v>
      </c>
      <c r="H103" t="s">
        <v>173</v>
      </c>
      <c r="I103" t="s">
        <v>127</v>
      </c>
      <c r="J103" t="s">
        <v>37</v>
      </c>
      <c r="K103" t="s">
        <v>591</v>
      </c>
      <c r="L103" t="s">
        <v>39</v>
      </c>
      <c r="M103">
        <v>2113090</v>
      </c>
      <c r="N103">
        <v>0</v>
      </c>
      <c r="O103">
        <v>2113090</v>
      </c>
      <c r="P103">
        <v>0</v>
      </c>
      <c r="Q103" t="s">
        <v>2277</v>
      </c>
      <c r="R103">
        <v>3720</v>
      </c>
      <c r="S103" t="s">
        <v>2278</v>
      </c>
      <c r="T103" t="s">
        <v>593</v>
      </c>
      <c r="U103" t="s">
        <v>2279</v>
      </c>
      <c r="V103" t="s">
        <v>2280</v>
      </c>
      <c r="W103">
        <v>0</v>
      </c>
      <c r="X103" t="str">
        <f t="shared" si="1"/>
        <v>Funcionamiento</v>
      </c>
    </row>
    <row r="104" spans="1:24" x14ac:dyDescent="0.25">
      <c r="A104">
        <v>3220</v>
      </c>
      <c r="B104">
        <v>43992</v>
      </c>
      <c r="C104" s="71">
        <v>43992.640277777777</v>
      </c>
      <c r="D104" t="s">
        <v>588</v>
      </c>
      <c r="E104" t="s">
        <v>589</v>
      </c>
      <c r="F104">
        <v>2</v>
      </c>
      <c r="G104" t="s">
        <v>2158</v>
      </c>
      <c r="H104" t="s">
        <v>180</v>
      </c>
      <c r="I104" t="s">
        <v>134</v>
      </c>
      <c r="J104" t="s">
        <v>37</v>
      </c>
      <c r="K104" t="s">
        <v>591</v>
      </c>
      <c r="L104" t="s">
        <v>39</v>
      </c>
      <c r="M104">
        <v>2454803</v>
      </c>
      <c r="N104">
        <v>0</v>
      </c>
      <c r="O104">
        <v>2454803</v>
      </c>
      <c r="P104">
        <v>0</v>
      </c>
      <c r="Q104" t="s">
        <v>2277</v>
      </c>
      <c r="R104">
        <v>3720</v>
      </c>
      <c r="S104" t="s">
        <v>2278</v>
      </c>
      <c r="T104" t="s">
        <v>593</v>
      </c>
      <c r="U104" t="s">
        <v>2279</v>
      </c>
      <c r="V104" t="s">
        <v>2280</v>
      </c>
      <c r="W104">
        <v>0</v>
      </c>
      <c r="X104" t="str">
        <f t="shared" si="1"/>
        <v>Funcionamiento</v>
      </c>
    </row>
    <row r="105" spans="1:24" x14ac:dyDescent="0.25">
      <c r="A105">
        <v>3220</v>
      </c>
      <c r="B105">
        <v>43992</v>
      </c>
      <c r="C105" s="71">
        <v>43992.640277777777</v>
      </c>
      <c r="D105" t="s">
        <v>588</v>
      </c>
      <c r="E105" t="s">
        <v>589</v>
      </c>
      <c r="F105">
        <v>2</v>
      </c>
      <c r="G105" t="s">
        <v>2158</v>
      </c>
      <c r="H105" t="s">
        <v>182</v>
      </c>
      <c r="I105" t="s">
        <v>136</v>
      </c>
      <c r="J105" t="s">
        <v>37</v>
      </c>
      <c r="K105" t="s">
        <v>591</v>
      </c>
      <c r="L105" t="s">
        <v>39</v>
      </c>
      <c r="M105">
        <v>167083</v>
      </c>
      <c r="N105">
        <v>0</v>
      </c>
      <c r="O105">
        <v>167083</v>
      </c>
      <c r="P105">
        <v>0</v>
      </c>
      <c r="Q105" t="s">
        <v>2277</v>
      </c>
      <c r="R105">
        <v>3720</v>
      </c>
      <c r="S105" t="s">
        <v>2278</v>
      </c>
      <c r="T105" t="s">
        <v>593</v>
      </c>
      <c r="U105" t="s">
        <v>2279</v>
      </c>
      <c r="V105" t="s">
        <v>2280</v>
      </c>
      <c r="W105">
        <v>0</v>
      </c>
      <c r="X105" t="str">
        <f t="shared" si="1"/>
        <v>Funcionamiento</v>
      </c>
    </row>
    <row r="106" spans="1:24" x14ac:dyDescent="0.25">
      <c r="A106">
        <v>3220</v>
      </c>
      <c r="B106">
        <v>43992</v>
      </c>
      <c r="C106" s="71">
        <v>43992.640277777777</v>
      </c>
      <c r="D106" t="s">
        <v>588</v>
      </c>
      <c r="E106" t="s">
        <v>589</v>
      </c>
      <c r="F106">
        <v>2</v>
      </c>
      <c r="G106" t="s">
        <v>2158</v>
      </c>
      <c r="H106" t="s">
        <v>183</v>
      </c>
      <c r="I106" t="s">
        <v>137</v>
      </c>
      <c r="J106" t="s">
        <v>37</v>
      </c>
      <c r="K106" t="s">
        <v>591</v>
      </c>
      <c r="L106" t="s">
        <v>39</v>
      </c>
      <c r="M106">
        <v>2354967</v>
      </c>
      <c r="N106">
        <v>0</v>
      </c>
      <c r="O106">
        <v>2354967</v>
      </c>
      <c r="P106">
        <v>0</v>
      </c>
      <c r="Q106" t="s">
        <v>2277</v>
      </c>
      <c r="R106">
        <v>3720</v>
      </c>
      <c r="S106" t="s">
        <v>2278</v>
      </c>
      <c r="T106" t="s">
        <v>593</v>
      </c>
      <c r="U106" t="s">
        <v>2279</v>
      </c>
      <c r="V106" t="s">
        <v>2280</v>
      </c>
      <c r="W106">
        <v>0</v>
      </c>
      <c r="X106" t="str">
        <f t="shared" si="1"/>
        <v>Funcionamiento</v>
      </c>
    </row>
    <row r="107" spans="1:24" x14ac:dyDescent="0.25">
      <c r="A107">
        <v>3220</v>
      </c>
      <c r="B107">
        <v>43992</v>
      </c>
      <c r="C107" s="71">
        <v>43992.640277777777</v>
      </c>
      <c r="D107" t="s">
        <v>588</v>
      </c>
      <c r="E107" t="s">
        <v>589</v>
      </c>
      <c r="F107">
        <v>2</v>
      </c>
      <c r="G107" t="s">
        <v>2158</v>
      </c>
      <c r="H107" t="s">
        <v>166</v>
      </c>
      <c r="I107" t="s">
        <v>120</v>
      </c>
      <c r="J107" t="s">
        <v>37</v>
      </c>
      <c r="K107" t="s">
        <v>591</v>
      </c>
      <c r="L107" t="s">
        <v>39</v>
      </c>
      <c r="M107">
        <v>49757428</v>
      </c>
      <c r="N107">
        <v>0</v>
      </c>
      <c r="O107">
        <v>49757428</v>
      </c>
      <c r="P107">
        <v>0</v>
      </c>
      <c r="Q107" t="s">
        <v>2277</v>
      </c>
      <c r="R107">
        <v>3720</v>
      </c>
      <c r="S107" t="s">
        <v>2278</v>
      </c>
      <c r="T107" t="s">
        <v>593</v>
      </c>
      <c r="U107" t="s">
        <v>2279</v>
      </c>
      <c r="V107" t="s">
        <v>2280</v>
      </c>
      <c r="W107">
        <v>0</v>
      </c>
      <c r="X107" t="str">
        <f t="shared" si="1"/>
        <v>Funcionamiento</v>
      </c>
    </row>
    <row r="108" spans="1:24" x14ac:dyDescent="0.25">
      <c r="A108">
        <v>3220</v>
      </c>
      <c r="B108">
        <v>43992</v>
      </c>
      <c r="C108" s="71">
        <v>43992.640277777777</v>
      </c>
      <c r="D108" t="s">
        <v>588</v>
      </c>
      <c r="E108" t="s">
        <v>589</v>
      </c>
      <c r="F108">
        <v>2</v>
      </c>
      <c r="G108" t="s">
        <v>2158</v>
      </c>
      <c r="H108" t="s">
        <v>168</v>
      </c>
      <c r="I108" t="s">
        <v>122</v>
      </c>
      <c r="J108" t="s">
        <v>37</v>
      </c>
      <c r="K108" t="s">
        <v>591</v>
      </c>
      <c r="L108" t="s">
        <v>39</v>
      </c>
      <c r="M108">
        <v>1002486</v>
      </c>
      <c r="N108">
        <v>0</v>
      </c>
      <c r="O108">
        <v>1002486</v>
      </c>
      <c r="P108">
        <v>0</v>
      </c>
      <c r="Q108" t="s">
        <v>2277</v>
      </c>
      <c r="R108">
        <v>3720</v>
      </c>
      <c r="S108" t="s">
        <v>2278</v>
      </c>
      <c r="T108" t="s">
        <v>593</v>
      </c>
      <c r="U108" t="s">
        <v>2279</v>
      </c>
      <c r="V108" t="s">
        <v>2280</v>
      </c>
      <c r="W108">
        <v>0</v>
      </c>
      <c r="X108" t="str">
        <f t="shared" si="1"/>
        <v>Funcionamiento</v>
      </c>
    </row>
    <row r="109" spans="1:24" x14ac:dyDescent="0.25">
      <c r="A109">
        <v>3220</v>
      </c>
      <c r="B109">
        <v>43992</v>
      </c>
      <c r="C109" s="71">
        <v>43992.640277777777</v>
      </c>
      <c r="D109" t="s">
        <v>588</v>
      </c>
      <c r="E109" t="s">
        <v>589</v>
      </c>
      <c r="F109">
        <v>2</v>
      </c>
      <c r="G109" t="s">
        <v>2158</v>
      </c>
      <c r="H109" t="s">
        <v>169</v>
      </c>
      <c r="I109" t="s">
        <v>123</v>
      </c>
      <c r="J109" t="s">
        <v>37</v>
      </c>
      <c r="K109" t="s">
        <v>591</v>
      </c>
      <c r="L109" t="s">
        <v>39</v>
      </c>
      <c r="M109">
        <v>1429670</v>
      </c>
      <c r="N109">
        <v>0</v>
      </c>
      <c r="O109">
        <v>1429670</v>
      </c>
      <c r="P109">
        <v>0</v>
      </c>
      <c r="Q109" t="s">
        <v>2277</v>
      </c>
      <c r="R109">
        <v>3720</v>
      </c>
      <c r="S109" t="s">
        <v>2278</v>
      </c>
      <c r="T109" t="s">
        <v>593</v>
      </c>
      <c r="U109" t="s">
        <v>2279</v>
      </c>
      <c r="V109" t="s">
        <v>2280</v>
      </c>
      <c r="W109">
        <v>0</v>
      </c>
      <c r="X109" t="str">
        <f t="shared" si="1"/>
        <v>Funcionamiento</v>
      </c>
    </row>
    <row r="110" spans="1:24" x14ac:dyDescent="0.25">
      <c r="A110">
        <v>3320</v>
      </c>
      <c r="B110">
        <v>44001</v>
      </c>
      <c r="C110" s="71">
        <v>44001.636805555558</v>
      </c>
      <c r="D110" t="s">
        <v>588</v>
      </c>
      <c r="E110" t="s">
        <v>589</v>
      </c>
      <c r="F110">
        <v>2</v>
      </c>
      <c r="G110" t="s">
        <v>2158</v>
      </c>
      <c r="H110" t="s">
        <v>178</v>
      </c>
      <c r="I110" t="s">
        <v>132</v>
      </c>
      <c r="J110" t="s">
        <v>37</v>
      </c>
      <c r="K110" t="s">
        <v>591</v>
      </c>
      <c r="L110" t="s">
        <v>39</v>
      </c>
      <c r="M110">
        <v>3879300</v>
      </c>
      <c r="N110">
        <v>0</v>
      </c>
      <c r="O110">
        <v>3879300</v>
      </c>
      <c r="P110">
        <v>0</v>
      </c>
      <c r="Q110" t="s">
        <v>2281</v>
      </c>
      <c r="R110">
        <v>3820</v>
      </c>
      <c r="S110" t="s">
        <v>2282</v>
      </c>
      <c r="T110" t="s">
        <v>593</v>
      </c>
      <c r="U110" t="s">
        <v>2283</v>
      </c>
      <c r="V110" t="s">
        <v>2284</v>
      </c>
      <c r="W110">
        <v>0</v>
      </c>
      <c r="X110" t="str">
        <f t="shared" si="1"/>
        <v>Funcionamiento</v>
      </c>
    </row>
    <row r="111" spans="1:24" x14ac:dyDescent="0.25">
      <c r="A111">
        <v>3320</v>
      </c>
      <c r="B111">
        <v>44001</v>
      </c>
      <c r="C111" s="71">
        <v>44001.636805555558</v>
      </c>
      <c r="D111" t="s">
        <v>588</v>
      </c>
      <c r="E111" t="s">
        <v>589</v>
      </c>
      <c r="F111">
        <v>2</v>
      </c>
      <c r="G111" t="s">
        <v>2158</v>
      </c>
      <c r="H111" t="s">
        <v>179</v>
      </c>
      <c r="I111" t="s">
        <v>133</v>
      </c>
      <c r="J111" t="s">
        <v>37</v>
      </c>
      <c r="K111" t="s">
        <v>591</v>
      </c>
      <c r="L111" t="s">
        <v>39</v>
      </c>
      <c r="M111">
        <v>2586800</v>
      </c>
      <c r="N111">
        <v>0</v>
      </c>
      <c r="O111">
        <v>2586800</v>
      </c>
      <c r="P111">
        <v>0</v>
      </c>
      <c r="Q111" t="s">
        <v>2281</v>
      </c>
      <c r="R111">
        <v>3820</v>
      </c>
      <c r="S111" t="s">
        <v>2282</v>
      </c>
      <c r="T111" t="s">
        <v>593</v>
      </c>
      <c r="U111" t="s">
        <v>2283</v>
      </c>
      <c r="V111" t="s">
        <v>2284</v>
      </c>
      <c r="W111">
        <v>0</v>
      </c>
      <c r="X111" t="str">
        <f t="shared" si="1"/>
        <v>Funcionamiento</v>
      </c>
    </row>
    <row r="112" spans="1:24" x14ac:dyDescent="0.25">
      <c r="A112">
        <v>3320</v>
      </c>
      <c r="B112">
        <v>44001</v>
      </c>
      <c r="C112" s="71">
        <v>44001.636805555558</v>
      </c>
      <c r="D112" t="s">
        <v>588</v>
      </c>
      <c r="E112" t="s">
        <v>589</v>
      </c>
      <c r="F112">
        <v>2</v>
      </c>
      <c r="G112" t="s">
        <v>2158</v>
      </c>
      <c r="H112" t="s">
        <v>174</v>
      </c>
      <c r="I112" t="s">
        <v>128</v>
      </c>
      <c r="J112" t="s">
        <v>37</v>
      </c>
      <c r="K112" t="s">
        <v>591</v>
      </c>
      <c r="L112" t="s">
        <v>39</v>
      </c>
      <c r="M112">
        <v>7050400</v>
      </c>
      <c r="N112">
        <v>0</v>
      </c>
      <c r="O112">
        <v>7050400</v>
      </c>
      <c r="P112">
        <v>0</v>
      </c>
      <c r="Q112" t="s">
        <v>2281</v>
      </c>
      <c r="R112">
        <v>3820</v>
      </c>
      <c r="S112" t="s">
        <v>2282</v>
      </c>
      <c r="T112" t="s">
        <v>593</v>
      </c>
      <c r="U112" t="s">
        <v>2283</v>
      </c>
      <c r="V112" t="s">
        <v>2284</v>
      </c>
      <c r="W112">
        <v>0</v>
      </c>
      <c r="X112" t="str">
        <f t="shared" si="1"/>
        <v>Funcionamiento</v>
      </c>
    </row>
    <row r="113" spans="1:24" x14ac:dyDescent="0.25">
      <c r="A113">
        <v>3320</v>
      </c>
      <c r="B113">
        <v>44001</v>
      </c>
      <c r="C113" s="71">
        <v>44001.636805555558</v>
      </c>
      <c r="D113" t="s">
        <v>588</v>
      </c>
      <c r="E113" t="s">
        <v>589</v>
      </c>
      <c r="F113">
        <v>2</v>
      </c>
      <c r="G113" t="s">
        <v>2158</v>
      </c>
      <c r="H113" t="s">
        <v>177</v>
      </c>
      <c r="I113" t="s">
        <v>131</v>
      </c>
      <c r="J113" t="s">
        <v>37</v>
      </c>
      <c r="K113" t="s">
        <v>591</v>
      </c>
      <c r="L113" t="s">
        <v>39</v>
      </c>
      <c r="M113">
        <v>539200</v>
      </c>
      <c r="N113">
        <v>0</v>
      </c>
      <c r="O113">
        <v>539200</v>
      </c>
      <c r="P113">
        <v>0</v>
      </c>
      <c r="Q113" t="s">
        <v>2281</v>
      </c>
      <c r="R113">
        <v>3820</v>
      </c>
      <c r="S113" t="s">
        <v>2282</v>
      </c>
      <c r="T113" t="s">
        <v>593</v>
      </c>
      <c r="U113" t="s">
        <v>2283</v>
      </c>
      <c r="V113" t="s">
        <v>2284</v>
      </c>
      <c r="W113">
        <v>0</v>
      </c>
      <c r="X113" t="str">
        <f t="shared" si="1"/>
        <v>Funcionamiento</v>
      </c>
    </row>
    <row r="114" spans="1:24" x14ac:dyDescent="0.25">
      <c r="A114">
        <v>3320</v>
      </c>
      <c r="B114">
        <v>44001</v>
      </c>
      <c r="C114" s="71">
        <v>44001.636805555558</v>
      </c>
      <c r="D114" t="s">
        <v>588</v>
      </c>
      <c r="E114" t="s">
        <v>589</v>
      </c>
      <c r="F114">
        <v>2</v>
      </c>
      <c r="G114" t="s">
        <v>2158</v>
      </c>
      <c r="H114" t="s">
        <v>175</v>
      </c>
      <c r="I114" t="s">
        <v>129</v>
      </c>
      <c r="J114" t="s">
        <v>37</v>
      </c>
      <c r="K114" t="s">
        <v>591</v>
      </c>
      <c r="L114" t="s">
        <v>39</v>
      </c>
      <c r="M114">
        <v>4994500</v>
      </c>
      <c r="N114">
        <v>0</v>
      </c>
      <c r="O114">
        <v>4994500</v>
      </c>
      <c r="P114">
        <v>0</v>
      </c>
      <c r="Q114" t="s">
        <v>2281</v>
      </c>
      <c r="R114">
        <v>3820</v>
      </c>
      <c r="S114" t="s">
        <v>2282</v>
      </c>
      <c r="T114" t="s">
        <v>593</v>
      </c>
      <c r="U114" t="s">
        <v>2283</v>
      </c>
      <c r="V114" t="s">
        <v>2284</v>
      </c>
      <c r="W114">
        <v>0</v>
      </c>
      <c r="X114" t="str">
        <f t="shared" si="1"/>
        <v>Funcionamiento</v>
      </c>
    </row>
    <row r="115" spans="1:24" x14ac:dyDescent="0.25">
      <c r="A115">
        <v>3320</v>
      </c>
      <c r="B115">
        <v>44001</v>
      </c>
      <c r="C115" s="71">
        <v>44001.636805555558</v>
      </c>
      <c r="D115" t="s">
        <v>588</v>
      </c>
      <c r="E115" t="s">
        <v>589</v>
      </c>
      <c r="F115">
        <v>2</v>
      </c>
      <c r="G115" t="s">
        <v>2158</v>
      </c>
      <c r="H115" t="s">
        <v>176</v>
      </c>
      <c r="I115" t="s">
        <v>130</v>
      </c>
      <c r="J115" t="s">
        <v>37</v>
      </c>
      <c r="K115" t="s">
        <v>591</v>
      </c>
      <c r="L115" t="s">
        <v>39</v>
      </c>
      <c r="M115">
        <v>5171600</v>
      </c>
      <c r="N115">
        <v>0</v>
      </c>
      <c r="O115">
        <v>5171600</v>
      </c>
      <c r="P115">
        <v>0</v>
      </c>
      <c r="Q115" t="s">
        <v>2281</v>
      </c>
      <c r="R115">
        <v>3820</v>
      </c>
      <c r="S115" t="s">
        <v>2282</v>
      </c>
      <c r="T115" t="s">
        <v>593</v>
      </c>
      <c r="U115" t="s">
        <v>2283</v>
      </c>
      <c r="V115" t="s">
        <v>2284</v>
      </c>
      <c r="W115">
        <v>0</v>
      </c>
      <c r="X115" t="str">
        <f t="shared" si="1"/>
        <v>Funcionamiento</v>
      </c>
    </row>
    <row r="116" spans="1:24" x14ac:dyDescent="0.25">
      <c r="A116">
        <v>3420</v>
      </c>
      <c r="B116">
        <v>44008</v>
      </c>
      <c r="C116" s="71">
        <v>44008.482638888891</v>
      </c>
      <c r="D116" t="s">
        <v>588</v>
      </c>
      <c r="E116" t="s">
        <v>589</v>
      </c>
      <c r="F116">
        <v>200</v>
      </c>
      <c r="G116" t="s">
        <v>590</v>
      </c>
      <c r="H116" t="s">
        <v>202</v>
      </c>
      <c r="I116" t="s">
        <v>163</v>
      </c>
      <c r="J116" t="s">
        <v>37</v>
      </c>
      <c r="K116" t="s">
        <v>591</v>
      </c>
      <c r="L116" t="s">
        <v>39</v>
      </c>
      <c r="M116">
        <v>5005625</v>
      </c>
      <c r="N116">
        <v>0</v>
      </c>
      <c r="O116">
        <v>5005625</v>
      </c>
      <c r="P116">
        <v>0</v>
      </c>
      <c r="Q116" t="s">
        <v>2285</v>
      </c>
      <c r="R116">
        <v>3920</v>
      </c>
      <c r="S116" t="s">
        <v>2286</v>
      </c>
      <c r="T116" t="s">
        <v>593</v>
      </c>
      <c r="U116" t="s">
        <v>593</v>
      </c>
      <c r="V116" t="s">
        <v>593</v>
      </c>
      <c r="W116">
        <v>0</v>
      </c>
      <c r="X116" t="str">
        <f t="shared" si="1"/>
        <v>Inversión</v>
      </c>
    </row>
    <row r="117" spans="1:24" x14ac:dyDescent="0.25">
      <c r="A117">
        <v>3520</v>
      </c>
      <c r="B117">
        <v>44008</v>
      </c>
      <c r="C117" s="71">
        <v>44008.48541666667</v>
      </c>
      <c r="D117" t="s">
        <v>588</v>
      </c>
      <c r="E117" t="s">
        <v>607</v>
      </c>
      <c r="F117">
        <v>200</v>
      </c>
      <c r="G117" t="s">
        <v>590</v>
      </c>
      <c r="H117" t="s">
        <v>202</v>
      </c>
      <c r="I117" t="s">
        <v>163</v>
      </c>
      <c r="J117" t="s">
        <v>37</v>
      </c>
      <c r="K117" t="s">
        <v>591</v>
      </c>
      <c r="L117" t="s">
        <v>39</v>
      </c>
      <c r="M117">
        <v>2479960</v>
      </c>
      <c r="N117">
        <v>0</v>
      </c>
      <c r="O117">
        <v>2479960</v>
      </c>
      <c r="P117">
        <v>2479960</v>
      </c>
      <c r="Q117" t="s">
        <v>2287</v>
      </c>
      <c r="R117">
        <v>4020</v>
      </c>
      <c r="S117" t="s">
        <v>593</v>
      </c>
      <c r="T117" t="s">
        <v>593</v>
      </c>
      <c r="U117" t="s">
        <v>593</v>
      </c>
      <c r="V117" t="s">
        <v>593</v>
      </c>
      <c r="W117">
        <v>0</v>
      </c>
      <c r="X117" t="str">
        <f t="shared" si="1"/>
        <v>Inversión</v>
      </c>
    </row>
    <row r="118" spans="1:24" x14ac:dyDescent="0.25">
      <c r="A118">
        <v>3620</v>
      </c>
      <c r="B118">
        <v>44026</v>
      </c>
      <c r="C118" s="71">
        <v>44026.682638888888</v>
      </c>
      <c r="D118" t="s">
        <v>588</v>
      </c>
      <c r="E118" t="s">
        <v>589</v>
      </c>
      <c r="F118">
        <v>2</v>
      </c>
      <c r="G118" t="s">
        <v>2158</v>
      </c>
      <c r="H118" t="s">
        <v>197</v>
      </c>
      <c r="I118" t="s">
        <v>152</v>
      </c>
      <c r="J118" t="s">
        <v>48</v>
      </c>
      <c r="K118" t="s">
        <v>601</v>
      </c>
      <c r="L118" t="s">
        <v>39</v>
      </c>
      <c r="M118">
        <v>3000</v>
      </c>
      <c r="N118">
        <v>0</v>
      </c>
      <c r="O118">
        <v>3000</v>
      </c>
      <c r="P118">
        <v>0</v>
      </c>
      <c r="Q118" t="s">
        <v>2288</v>
      </c>
      <c r="R118">
        <v>4120</v>
      </c>
      <c r="S118" t="s">
        <v>2289</v>
      </c>
      <c r="T118" t="s">
        <v>2290</v>
      </c>
      <c r="U118" t="s">
        <v>2291</v>
      </c>
      <c r="V118" t="s">
        <v>2292</v>
      </c>
      <c r="W118">
        <v>0</v>
      </c>
      <c r="X118" t="str">
        <f t="shared" si="1"/>
        <v>Funcionamiento</v>
      </c>
    </row>
    <row r="119" spans="1:24" x14ac:dyDescent="0.25">
      <c r="A119">
        <v>3720</v>
      </c>
      <c r="B119">
        <v>44029</v>
      </c>
      <c r="C119" s="71">
        <v>44029.454861111109</v>
      </c>
      <c r="D119" t="s">
        <v>588</v>
      </c>
      <c r="E119" t="s">
        <v>649</v>
      </c>
      <c r="F119">
        <v>2</v>
      </c>
      <c r="G119" t="s">
        <v>2158</v>
      </c>
      <c r="H119" t="s">
        <v>171</v>
      </c>
      <c r="I119" t="s">
        <v>125</v>
      </c>
      <c r="J119" t="s">
        <v>37</v>
      </c>
      <c r="K119" t="s">
        <v>591</v>
      </c>
      <c r="L119" t="s">
        <v>39</v>
      </c>
      <c r="M119">
        <v>737727</v>
      </c>
      <c r="N119">
        <v>-737727</v>
      </c>
      <c r="O119">
        <v>0</v>
      </c>
      <c r="P119">
        <v>0</v>
      </c>
      <c r="Q119" t="s">
        <v>2293</v>
      </c>
      <c r="R119">
        <v>4320</v>
      </c>
      <c r="S119" t="s">
        <v>593</v>
      </c>
      <c r="T119" t="s">
        <v>593</v>
      </c>
      <c r="U119" t="s">
        <v>593</v>
      </c>
      <c r="V119" t="s">
        <v>593</v>
      </c>
      <c r="W119">
        <v>0</v>
      </c>
      <c r="X119" t="str">
        <f t="shared" si="1"/>
        <v>Funcionamiento</v>
      </c>
    </row>
    <row r="120" spans="1:24" x14ac:dyDescent="0.25">
      <c r="A120">
        <v>3720</v>
      </c>
      <c r="B120">
        <v>44029</v>
      </c>
      <c r="C120" s="71">
        <v>44029.454861111109</v>
      </c>
      <c r="D120" t="s">
        <v>588</v>
      </c>
      <c r="E120" t="s">
        <v>649</v>
      </c>
      <c r="F120">
        <v>2</v>
      </c>
      <c r="G120" t="s">
        <v>2158</v>
      </c>
      <c r="H120" t="s">
        <v>173</v>
      </c>
      <c r="I120" t="s">
        <v>127</v>
      </c>
      <c r="J120" t="s">
        <v>37</v>
      </c>
      <c r="K120" t="s">
        <v>591</v>
      </c>
      <c r="L120" t="s">
        <v>39</v>
      </c>
      <c r="M120">
        <v>27171</v>
      </c>
      <c r="N120">
        <v>-27171</v>
      </c>
      <c r="O120">
        <v>0</v>
      </c>
      <c r="P120">
        <v>0</v>
      </c>
      <c r="Q120" t="s">
        <v>2293</v>
      </c>
      <c r="R120">
        <v>4320</v>
      </c>
      <c r="S120" t="s">
        <v>593</v>
      </c>
      <c r="T120" t="s">
        <v>593</v>
      </c>
      <c r="U120" t="s">
        <v>593</v>
      </c>
      <c r="V120" t="s">
        <v>593</v>
      </c>
      <c r="W120">
        <v>0</v>
      </c>
      <c r="X120" t="str">
        <f t="shared" si="1"/>
        <v>Funcionamiento</v>
      </c>
    </row>
    <row r="121" spans="1:24" x14ac:dyDescent="0.25">
      <c r="A121">
        <v>3720</v>
      </c>
      <c r="B121">
        <v>44029</v>
      </c>
      <c r="C121" s="71">
        <v>44029.454861111109</v>
      </c>
      <c r="D121" t="s">
        <v>588</v>
      </c>
      <c r="E121" t="s">
        <v>649</v>
      </c>
      <c r="F121">
        <v>2</v>
      </c>
      <c r="G121" t="s">
        <v>2158</v>
      </c>
      <c r="H121" t="s">
        <v>563</v>
      </c>
      <c r="I121" t="s">
        <v>564</v>
      </c>
      <c r="J121" t="s">
        <v>37</v>
      </c>
      <c r="K121" t="s">
        <v>591</v>
      </c>
      <c r="L121" t="s">
        <v>39</v>
      </c>
      <c r="M121">
        <v>1799946</v>
      </c>
      <c r="N121">
        <v>-1799946</v>
      </c>
      <c r="O121">
        <v>0</v>
      </c>
      <c r="P121">
        <v>0</v>
      </c>
      <c r="Q121" t="s">
        <v>2293</v>
      </c>
      <c r="R121">
        <v>4320</v>
      </c>
      <c r="S121" t="s">
        <v>593</v>
      </c>
      <c r="T121" t="s">
        <v>593</v>
      </c>
      <c r="U121" t="s">
        <v>593</v>
      </c>
      <c r="V121" t="s">
        <v>593</v>
      </c>
      <c r="W121">
        <v>0</v>
      </c>
      <c r="X121" t="str">
        <f t="shared" si="1"/>
        <v>Funcionamiento</v>
      </c>
    </row>
    <row r="122" spans="1:24" x14ac:dyDescent="0.25">
      <c r="A122">
        <v>3720</v>
      </c>
      <c r="B122">
        <v>44029</v>
      </c>
      <c r="C122" s="71">
        <v>44029.454861111109</v>
      </c>
      <c r="D122" t="s">
        <v>588</v>
      </c>
      <c r="E122" t="s">
        <v>649</v>
      </c>
      <c r="F122">
        <v>2</v>
      </c>
      <c r="G122" t="s">
        <v>2158</v>
      </c>
      <c r="H122" t="s">
        <v>183</v>
      </c>
      <c r="I122" t="s">
        <v>137</v>
      </c>
      <c r="J122" t="s">
        <v>37</v>
      </c>
      <c r="K122" t="s">
        <v>591</v>
      </c>
      <c r="L122" t="s">
        <v>39</v>
      </c>
      <c r="M122">
        <v>2354967</v>
      </c>
      <c r="N122">
        <v>-2354967</v>
      </c>
      <c r="O122">
        <v>0</v>
      </c>
      <c r="P122">
        <v>0</v>
      </c>
      <c r="Q122" t="s">
        <v>2293</v>
      </c>
      <c r="R122">
        <v>4320</v>
      </c>
      <c r="S122" t="s">
        <v>593</v>
      </c>
      <c r="T122" t="s">
        <v>593</v>
      </c>
      <c r="U122" t="s">
        <v>593</v>
      </c>
      <c r="V122" t="s">
        <v>593</v>
      </c>
      <c r="W122">
        <v>0</v>
      </c>
      <c r="X122" t="str">
        <f t="shared" si="1"/>
        <v>Funcionamiento</v>
      </c>
    </row>
    <row r="123" spans="1:24" x14ac:dyDescent="0.25">
      <c r="A123">
        <v>3720</v>
      </c>
      <c r="B123">
        <v>44029</v>
      </c>
      <c r="C123" s="71">
        <v>44029.454861111109</v>
      </c>
      <c r="D123" t="s">
        <v>588</v>
      </c>
      <c r="E123" t="s">
        <v>649</v>
      </c>
      <c r="F123">
        <v>2</v>
      </c>
      <c r="G123" t="s">
        <v>2158</v>
      </c>
      <c r="H123" t="s">
        <v>168</v>
      </c>
      <c r="I123" t="s">
        <v>122</v>
      </c>
      <c r="J123" t="s">
        <v>37</v>
      </c>
      <c r="K123" t="s">
        <v>591</v>
      </c>
      <c r="L123" t="s">
        <v>39</v>
      </c>
      <c r="M123">
        <v>1284503</v>
      </c>
      <c r="N123">
        <v>-1284503</v>
      </c>
      <c r="O123">
        <v>0</v>
      </c>
      <c r="P123">
        <v>0</v>
      </c>
      <c r="Q123" t="s">
        <v>2293</v>
      </c>
      <c r="R123">
        <v>4320</v>
      </c>
      <c r="S123" t="s">
        <v>593</v>
      </c>
      <c r="T123" t="s">
        <v>593</v>
      </c>
      <c r="U123" t="s">
        <v>593</v>
      </c>
      <c r="V123" t="s">
        <v>593</v>
      </c>
      <c r="W123">
        <v>0</v>
      </c>
      <c r="X123" t="str">
        <f t="shared" si="1"/>
        <v>Funcionamiento</v>
      </c>
    </row>
    <row r="124" spans="1:24" x14ac:dyDescent="0.25">
      <c r="A124">
        <v>3720</v>
      </c>
      <c r="B124">
        <v>44029</v>
      </c>
      <c r="C124" s="71">
        <v>44029.454861111109</v>
      </c>
      <c r="D124" t="s">
        <v>588</v>
      </c>
      <c r="E124" t="s">
        <v>649</v>
      </c>
      <c r="F124">
        <v>2</v>
      </c>
      <c r="G124" t="s">
        <v>2158</v>
      </c>
      <c r="H124" t="s">
        <v>194</v>
      </c>
      <c r="I124" t="s">
        <v>149</v>
      </c>
      <c r="J124" t="s">
        <v>37</v>
      </c>
      <c r="K124" t="s">
        <v>591</v>
      </c>
      <c r="L124" t="s">
        <v>39</v>
      </c>
      <c r="M124">
        <v>122860</v>
      </c>
      <c r="N124">
        <v>-122860</v>
      </c>
      <c r="O124">
        <v>0</v>
      </c>
      <c r="P124">
        <v>0</v>
      </c>
      <c r="Q124" t="s">
        <v>2293</v>
      </c>
      <c r="R124">
        <v>4320</v>
      </c>
      <c r="S124" t="s">
        <v>593</v>
      </c>
      <c r="T124" t="s">
        <v>593</v>
      </c>
      <c r="U124" t="s">
        <v>593</v>
      </c>
      <c r="V124" t="s">
        <v>593</v>
      </c>
      <c r="W124">
        <v>0</v>
      </c>
      <c r="X124" t="str">
        <f t="shared" si="1"/>
        <v>Funcionamiento</v>
      </c>
    </row>
    <row r="125" spans="1:24" x14ac:dyDescent="0.25">
      <c r="A125">
        <v>3720</v>
      </c>
      <c r="B125">
        <v>44029</v>
      </c>
      <c r="C125" s="71">
        <v>44029.454861111109</v>
      </c>
      <c r="D125" t="s">
        <v>588</v>
      </c>
      <c r="E125" t="s">
        <v>649</v>
      </c>
      <c r="F125">
        <v>2</v>
      </c>
      <c r="G125" t="s">
        <v>2158</v>
      </c>
      <c r="H125" t="s">
        <v>166</v>
      </c>
      <c r="I125" t="s">
        <v>120</v>
      </c>
      <c r="J125" t="s">
        <v>37</v>
      </c>
      <c r="K125" t="s">
        <v>591</v>
      </c>
      <c r="L125" t="s">
        <v>39</v>
      </c>
      <c r="M125">
        <v>55588584</v>
      </c>
      <c r="N125">
        <v>-55588584</v>
      </c>
      <c r="O125">
        <v>0</v>
      </c>
      <c r="P125">
        <v>0</v>
      </c>
      <c r="Q125" t="s">
        <v>2293</v>
      </c>
      <c r="R125">
        <v>4320</v>
      </c>
      <c r="S125" t="s">
        <v>593</v>
      </c>
      <c r="T125" t="s">
        <v>593</v>
      </c>
      <c r="U125" t="s">
        <v>593</v>
      </c>
      <c r="V125" t="s">
        <v>593</v>
      </c>
      <c r="W125">
        <v>0</v>
      </c>
      <c r="X125" t="str">
        <f t="shared" si="1"/>
        <v>Funcionamiento</v>
      </c>
    </row>
    <row r="126" spans="1:24" x14ac:dyDescent="0.25">
      <c r="A126">
        <v>3820</v>
      </c>
      <c r="B126">
        <v>44029</v>
      </c>
      <c r="C126" s="71">
        <v>44029.736111111109</v>
      </c>
      <c r="D126" t="s">
        <v>588</v>
      </c>
      <c r="E126" t="s">
        <v>589</v>
      </c>
      <c r="F126">
        <v>2</v>
      </c>
      <c r="G126" t="s">
        <v>2158</v>
      </c>
      <c r="H126" t="s">
        <v>171</v>
      </c>
      <c r="I126" t="s">
        <v>125</v>
      </c>
      <c r="J126" t="s">
        <v>37</v>
      </c>
      <c r="K126" t="s">
        <v>591</v>
      </c>
      <c r="L126" t="s">
        <v>39</v>
      </c>
      <c r="M126">
        <v>737727</v>
      </c>
      <c r="N126">
        <v>0</v>
      </c>
      <c r="O126">
        <v>737727</v>
      </c>
      <c r="P126">
        <v>0</v>
      </c>
      <c r="Q126" t="s">
        <v>2294</v>
      </c>
      <c r="R126">
        <v>4420</v>
      </c>
      <c r="S126" t="s">
        <v>2295</v>
      </c>
      <c r="T126" t="s">
        <v>593</v>
      </c>
      <c r="U126" t="s">
        <v>2296</v>
      </c>
      <c r="V126" t="s">
        <v>2297</v>
      </c>
      <c r="W126">
        <v>0</v>
      </c>
      <c r="X126" t="str">
        <f t="shared" si="1"/>
        <v>Funcionamiento</v>
      </c>
    </row>
    <row r="127" spans="1:24" x14ac:dyDescent="0.25">
      <c r="A127">
        <v>3820</v>
      </c>
      <c r="B127">
        <v>44029</v>
      </c>
      <c r="C127" s="71">
        <v>44029.736111111109</v>
      </c>
      <c r="D127" t="s">
        <v>588</v>
      </c>
      <c r="E127" t="s">
        <v>589</v>
      </c>
      <c r="F127">
        <v>2</v>
      </c>
      <c r="G127" t="s">
        <v>2158</v>
      </c>
      <c r="H127" t="s">
        <v>563</v>
      </c>
      <c r="I127" t="s">
        <v>564</v>
      </c>
      <c r="J127" t="s">
        <v>37</v>
      </c>
      <c r="K127" t="s">
        <v>591</v>
      </c>
      <c r="L127" t="s">
        <v>39</v>
      </c>
      <c r="M127">
        <v>1799946</v>
      </c>
      <c r="N127">
        <v>0</v>
      </c>
      <c r="O127">
        <v>1799946</v>
      </c>
      <c r="P127">
        <v>0</v>
      </c>
      <c r="Q127" t="s">
        <v>2294</v>
      </c>
      <c r="R127">
        <v>4420</v>
      </c>
      <c r="S127" t="s">
        <v>2295</v>
      </c>
      <c r="T127" t="s">
        <v>593</v>
      </c>
      <c r="U127" t="s">
        <v>2296</v>
      </c>
      <c r="V127" t="s">
        <v>2297</v>
      </c>
      <c r="W127">
        <v>0</v>
      </c>
      <c r="X127" t="str">
        <f t="shared" si="1"/>
        <v>Funcionamiento</v>
      </c>
    </row>
    <row r="128" spans="1:24" x14ac:dyDescent="0.25">
      <c r="A128">
        <v>3820</v>
      </c>
      <c r="B128">
        <v>44029</v>
      </c>
      <c r="C128" s="71">
        <v>44029.736111111109</v>
      </c>
      <c r="D128" t="s">
        <v>588</v>
      </c>
      <c r="E128" t="s">
        <v>589</v>
      </c>
      <c r="F128">
        <v>2</v>
      </c>
      <c r="G128" t="s">
        <v>2158</v>
      </c>
      <c r="H128" t="s">
        <v>180</v>
      </c>
      <c r="I128" t="s">
        <v>134</v>
      </c>
      <c r="J128" t="s">
        <v>37</v>
      </c>
      <c r="K128" t="s">
        <v>591</v>
      </c>
      <c r="L128" t="s">
        <v>39</v>
      </c>
      <c r="M128">
        <v>2303918</v>
      </c>
      <c r="N128">
        <v>620998</v>
      </c>
      <c r="O128">
        <v>2924916</v>
      </c>
      <c r="P128">
        <v>90</v>
      </c>
      <c r="Q128" t="s">
        <v>2294</v>
      </c>
      <c r="R128">
        <v>4420</v>
      </c>
      <c r="S128" t="s">
        <v>2295</v>
      </c>
      <c r="T128" t="s">
        <v>593</v>
      </c>
      <c r="U128" t="s">
        <v>2296</v>
      </c>
      <c r="V128" t="s">
        <v>2297</v>
      </c>
      <c r="W128">
        <v>0</v>
      </c>
      <c r="X128" t="str">
        <f t="shared" si="1"/>
        <v>Funcionamiento</v>
      </c>
    </row>
    <row r="129" spans="1:24" x14ac:dyDescent="0.25">
      <c r="A129">
        <v>3820</v>
      </c>
      <c r="B129">
        <v>44029</v>
      </c>
      <c r="C129" s="71">
        <v>44029.736111111109</v>
      </c>
      <c r="D129" t="s">
        <v>588</v>
      </c>
      <c r="E129" t="s">
        <v>589</v>
      </c>
      <c r="F129">
        <v>2</v>
      </c>
      <c r="G129" t="s">
        <v>2158</v>
      </c>
      <c r="H129" t="s">
        <v>166</v>
      </c>
      <c r="I129" t="s">
        <v>120</v>
      </c>
      <c r="J129" t="s">
        <v>37</v>
      </c>
      <c r="K129" t="s">
        <v>591</v>
      </c>
      <c r="L129" t="s">
        <v>39</v>
      </c>
      <c r="M129">
        <v>55945832</v>
      </c>
      <c r="N129">
        <v>-349718</v>
      </c>
      <c r="O129">
        <v>55596114</v>
      </c>
      <c r="P129">
        <v>0</v>
      </c>
      <c r="Q129" t="s">
        <v>2294</v>
      </c>
      <c r="R129">
        <v>4420</v>
      </c>
      <c r="S129" t="s">
        <v>2295</v>
      </c>
      <c r="T129" t="s">
        <v>593</v>
      </c>
      <c r="U129" t="s">
        <v>2296</v>
      </c>
      <c r="V129" t="s">
        <v>2297</v>
      </c>
      <c r="W129">
        <v>0</v>
      </c>
      <c r="X129" t="str">
        <f t="shared" si="1"/>
        <v>Funcionamiento</v>
      </c>
    </row>
    <row r="130" spans="1:24" x14ac:dyDescent="0.25">
      <c r="A130">
        <v>3820</v>
      </c>
      <c r="B130">
        <v>44029</v>
      </c>
      <c r="C130" s="71">
        <v>44029.736111111109</v>
      </c>
      <c r="D130" t="s">
        <v>588</v>
      </c>
      <c r="E130" t="s">
        <v>589</v>
      </c>
      <c r="F130">
        <v>2</v>
      </c>
      <c r="G130" t="s">
        <v>2158</v>
      </c>
      <c r="H130" t="s">
        <v>168</v>
      </c>
      <c r="I130" t="s">
        <v>122</v>
      </c>
      <c r="J130" t="s">
        <v>37</v>
      </c>
      <c r="K130" t="s">
        <v>591</v>
      </c>
      <c r="L130" t="s">
        <v>39</v>
      </c>
      <c r="M130">
        <v>1284503</v>
      </c>
      <c r="N130">
        <v>0</v>
      </c>
      <c r="O130">
        <v>1284503</v>
      </c>
      <c r="P130">
        <v>0</v>
      </c>
      <c r="Q130" t="s">
        <v>2294</v>
      </c>
      <c r="R130">
        <v>4420</v>
      </c>
      <c r="S130" t="s">
        <v>2295</v>
      </c>
      <c r="T130" t="s">
        <v>593</v>
      </c>
      <c r="U130" t="s">
        <v>2296</v>
      </c>
      <c r="V130" t="s">
        <v>2297</v>
      </c>
      <c r="W130">
        <v>0</v>
      </c>
      <c r="X130" t="str">
        <f t="shared" si="1"/>
        <v>Funcionamiento</v>
      </c>
    </row>
    <row r="131" spans="1:24" x14ac:dyDescent="0.25">
      <c r="A131">
        <v>3820</v>
      </c>
      <c r="B131">
        <v>44029</v>
      </c>
      <c r="C131" s="71">
        <v>44029.736111111109</v>
      </c>
      <c r="D131" t="s">
        <v>588</v>
      </c>
      <c r="E131" t="s">
        <v>589</v>
      </c>
      <c r="F131">
        <v>2</v>
      </c>
      <c r="G131" t="s">
        <v>2158</v>
      </c>
      <c r="H131" t="s">
        <v>183</v>
      </c>
      <c r="I131" t="s">
        <v>137</v>
      </c>
      <c r="J131" t="s">
        <v>37</v>
      </c>
      <c r="K131" t="s">
        <v>591</v>
      </c>
      <c r="L131" t="s">
        <v>39</v>
      </c>
      <c r="M131">
        <v>2354967</v>
      </c>
      <c r="N131">
        <v>0</v>
      </c>
      <c r="O131">
        <v>2354967</v>
      </c>
      <c r="P131">
        <v>0</v>
      </c>
      <c r="Q131" t="s">
        <v>2294</v>
      </c>
      <c r="R131">
        <v>4420</v>
      </c>
      <c r="S131" t="s">
        <v>2295</v>
      </c>
      <c r="T131" t="s">
        <v>593</v>
      </c>
      <c r="U131" t="s">
        <v>2296</v>
      </c>
      <c r="V131" t="s">
        <v>2297</v>
      </c>
      <c r="W131">
        <v>0</v>
      </c>
      <c r="X131" t="str">
        <f t="shared" ref="X131:X194" si="2">IF(LEFT(H131,1)="C","Inversión","Funcionamiento")</f>
        <v>Funcionamiento</v>
      </c>
    </row>
    <row r="132" spans="1:24" x14ac:dyDescent="0.25">
      <c r="A132">
        <v>3820</v>
      </c>
      <c r="B132">
        <v>44029</v>
      </c>
      <c r="C132" s="71">
        <v>44029.736111111109</v>
      </c>
      <c r="D132" t="s">
        <v>588</v>
      </c>
      <c r="E132" t="s">
        <v>589</v>
      </c>
      <c r="F132">
        <v>2</v>
      </c>
      <c r="G132" t="s">
        <v>2158</v>
      </c>
      <c r="H132" t="s">
        <v>173</v>
      </c>
      <c r="I132" t="s">
        <v>127</v>
      </c>
      <c r="J132" t="s">
        <v>37</v>
      </c>
      <c r="K132" t="s">
        <v>591</v>
      </c>
      <c r="L132" t="s">
        <v>39</v>
      </c>
      <c r="M132">
        <v>1928004</v>
      </c>
      <c r="N132">
        <v>-17746</v>
      </c>
      <c r="O132">
        <v>1910258</v>
      </c>
      <c r="P132">
        <v>0</v>
      </c>
      <c r="Q132" t="s">
        <v>2294</v>
      </c>
      <c r="R132">
        <v>4420</v>
      </c>
      <c r="S132" t="s">
        <v>2295</v>
      </c>
      <c r="T132" t="s">
        <v>593</v>
      </c>
      <c r="U132" t="s">
        <v>2296</v>
      </c>
      <c r="V132" t="s">
        <v>2297</v>
      </c>
      <c r="W132">
        <v>0</v>
      </c>
      <c r="X132" t="str">
        <f t="shared" si="2"/>
        <v>Funcionamiento</v>
      </c>
    </row>
    <row r="133" spans="1:24" x14ac:dyDescent="0.25">
      <c r="A133">
        <v>3820</v>
      </c>
      <c r="B133">
        <v>44029</v>
      </c>
      <c r="C133" s="71">
        <v>44029.736111111109</v>
      </c>
      <c r="D133" t="s">
        <v>588</v>
      </c>
      <c r="E133" t="s">
        <v>589</v>
      </c>
      <c r="F133">
        <v>2</v>
      </c>
      <c r="G133" t="s">
        <v>2158</v>
      </c>
      <c r="H133" t="s">
        <v>182</v>
      </c>
      <c r="I133" t="s">
        <v>136</v>
      </c>
      <c r="J133" t="s">
        <v>37</v>
      </c>
      <c r="K133" t="s">
        <v>591</v>
      </c>
      <c r="L133" t="s">
        <v>39</v>
      </c>
      <c r="M133">
        <v>227161</v>
      </c>
      <c r="N133">
        <v>0</v>
      </c>
      <c r="O133">
        <v>227161</v>
      </c>
      <c r="P133">
        <v>0</v>
      </c>
      <c r="Q133" t="s">
        <v>2294</v>
      </c>
      <c r="R133">
        <v>4420</v>
      </c>
      <c r="S133" t="s">
        <v>2295</v>
      </c>
      <c r="T133" t="s">
        <v>593</v>
      </c>
      <c r="U133" t="s">
        <v>2296</v>
      </c>
      <c r="V133" t="s">
        <v>2297</v>
      </c>
      <c r="W133">
        <v>0</v>
      </c>
      <c r="X133" t="str">
        <f t="shared" si="2"/>
        <v>Funcionamiento</v>
      </c>
    </row>
    <row r="134" spans="1:24" x14ac:dyDescent="0.25">
      <c r="A134">
        <v>3820</v>
      </c>
      <c r="B134">
        <v>44029</v>
      </c>
      <c r="C134" s="71">
        <v>44029.736111111109</v>
      </c>
      <c r="D134" t="s">
        <v>588</v>
      </c>
      <c r="E134" t="s">
        <v>589</v>
      </c>
      <c r="F134">
        <v>2</v>
      </c>
      <c r="G134" t="s">
        <v>2158</v>
      </c>
      <c r="H134" t="s">
        <v>194</v>
      </c>
      <c r="I134" t="s">
        <v>149</v>
      </c>
      <c r="J134" t="s">
        <v>37</v>
      </c>
      <c r="K134" t="s">
        <v>591</v>
      </c>
      <c r="L134" t="s">
        <v>39</v>
      </c>
      <c r="M134">
        <v>122860</v>
      </c>
      <c r="N134">
        <v>0</v>
      </c>
      <c r="O134">
        <v>122860</v>
      </c>
      <c r="P134">
        <v>0</v>
      </c>
      <c r="Q134" t="s">
        <v>2294</v>
      </c>
      <c r="R134">
        <v>4420</v>
      </c>
      <c r="S134" t="s">
        <v>2295</v>
      </c>
      <c r="T134" t="s">
        <v>593</v>
      </c>
      <c r="U134" t="s">
        <v>2296</v>
      </c>
      <c r="V134" t="s">
        <v>2297</v>
      </c>
      <c r="W134">
        <v>0</v>
      </c>
      <c r="X134" t="str">
        <f t="shared" si="2"/>
        <v>Funcionamiento</v>
      </c>
    </row>
    <row r="135" spans="1:24" x14ac:dyDescent="0.25">
      <c r="A135">
        <v>3920</v>
      </c>
      <c r="B135">
        <v>44034</v>
      </c>
      <c r="C135" s="71">
        <v>44034.495138888888</v>
      </c>
      <c r="D135" t="s">
        <v>588</v>
      </c>
      <c r="E135" t="s">
        <v>589</v>
      </c>
      <c r="F135">
        <v>2</v>
      </c>
      <c r="G135" t="s">
        <v>2158</v>
      </c>
      <c r="H135" t="s">
        <v>174</v>
      </c>
      <c r="I135" t="s">
        <v>128</v>
      </c>
      <c r="J135" t="s">
        <v>37</v>
      </c>
      <c r="K135" t="s">
        <v>591</v>
      </c>
      <c r="L135" t="s">
        <v>39</v>
      </c>
      <c r="M135">
        <v>7138400</v>
      </c>
      <c r="N135">
        <v>0</v>
      </c>
      <c r="O135">
        <v>7138400</v>
      </c>
      <c r="P135">
        <v>0</v>
      </c>
      <c r="Q135" t="s">
        <v>2298</v>
      </c>
      <c r="R135">
        <v>4520</v>
      </c>
      <c r="S135" t="s">
        <v>2299</v>
      </c>
      <c r="T135" t="s">
        <v>593</v>
      </c>
      <c r="U135" t="s">
        <v>2300</v>
      </c>
      <c r="V135" t="s">
        <v>2301</v>
      </c>
      <c r="W135">
        <v>0</v>
      </c>
      <c r="X135" t="str">
        <f t="shared" si="2"/>
        <v>Funcionamiento</v>
      </c>
    </row>
    <row r="136" spans="1:24" x14ac:dyDescent="0.25">
      <c r="A136">
        <v>3920</v>
      </c>
      <c r="B136">
        <v>44034</v>
      </c>
      <c r="C136" s="71">
        <v>44034.495138888888</v>
      </c>
      <c r="D136" t="s">
        <v>588</v>
      </c>
      <c r="E136" t="s">
        <v>589</v>
      </c>
      <c r="F136">
        <v>2</v>
      </c>
      <c r="G136" t="s">
        <v>2158</v>
      </c>
      <c r="H136" t="s">
        <v>176</v>
      </c>
      <c r="I136" t="s">
        <v>130</v>
      </c>
      <c r="J136" t="s">
        <v>37</v>
      </c>
      <c r="K136" t="s">
        <v>591</v>
      </c>
      <c r="L136" t="s">
        <v>39</v>
      </c>
      <c r="M136">
        <v>2571300</v>
      </c>
      <c r="N136">
        <v>0</v>
      </c>
      <c r="O136">
        <v>2571300</v>
      </c>
      <c r="P136">
        <v>0</v>
      </c>
      <c r="Q136" t="s">
        <v>2298</v>
      </c>
      <c r="R136">
        <v>4520</v>
      </c>
      <c r="S136" t="s">
        <v>2299</v>
      </c>
      <c r="T136" t="s">
        <v>593</v>
      </c>
      <c r="U136" t="s">
        <v>2300</v>
      </c>
      <c r="V136" t="s">
        <v>2301</v>
      </c>
      <c r="W136">
        <v>0</v>
      </c>
      <c r="X136" t="str">
        <f t="shared" si="2"/>
        <v>Funcionamiento</v>
      </c>
    </row>
    <row r="137" spans="1:24" x14ac:dyDescent="0.25">
      <c r="A137">
        <v>3920</v>
      </c>
      <c r="B137">
        <v>44034</v>
      </c>
      <c r="C137" s="71">
        <v>44034.495138888888</v>
      </c>
      <c r="D137" t="s">
        <v>588</v>
      </c>
      <c r="E137" t="s">
        <v>589</v>
      </c>
      <c r="F137">
        <v>2</v>
      </c>
      <c r="G137" t="s">
        <v>2158</v>
      </c>
      <c r="H137" t="s">
        <v>179</v>
      </c>
      <c r="I137" t="s">
        <v>133</v>
      </c>
      <c r="J137" t="s">
        <v>37</v>
      </c>
      <c r="K137" t="s">
        <v>591</v>
      </c>
      <c r="L137" t="s">
        <v>39</v>
      </c>
      <c r="M137">
        <v>1286500</v>
      </c>
      <c r="N137">
        <v>0</v>
      </c>
      <c r="O137">
        <v>1286500</v>
      </c>
      <c r="P137">
        <v>0</v>
      </c>
      <c r="Q137" t="s">
        <v>2298</v>
      </c>
      <c r="R137">
        <v>4520</v>
      </c>
      <c r="S137" t="s">
        <v>2299</v>
      </c>
      <c r="T137" t="s">
        <v>593</v>
      </c>
      <c r="U137" t="s">
        <v>2300</v>
      </c>
      <c r="V137" t="s">
        <v>2301</v>
      </c>
      <c r="W137">
        <v>0</v>
      </c>
      <c r="X137" t="str">
        <f t="shared" si="2"/>
        <v>Funcionamiento</v>
      </c>
    </row>
    <row r="138" spans="1:24" x14ac:dyDescent="0.25">
      <c r="A138">
        <v>3920</v>
      </c>
      <c r="B138">
        <v>44034</v>
      </c>
      <c r="C138" s="71">
        <v>44034.495138888888</v>
      </c>
      <c r="D138" t="s">
        <v>588</v>
      </c>
      <c r="E138" t="s">
        <v>589</v>
      </c>
      <c r="F138">
        <v>2</v>
      </c>
      <c r="G138" t="s">
        <v>2158</v>
      </c>
      <c r="H138" t="s">
        <v>177</v>
      </c>
      <c r="I138" t="s">
        <v>131</v>
      </c>
      <c r="J138" t="s">
        <v>37</v>
      </c>
      <c r="K138" t="s">
        <v>591</v>
      </c>
      <c r="L138" t="s">
        <v>39</v>
      </c>
      <c r="M138">
        <v>606000</v>
      </c>
      <c r="N138">
        <v>0</v>
      </c>
      <c r="O138">
        <v>606000</v>
      </c>
      <c r="P138">
        <v>0</v>
      </c>
      <c r="Q138" t="s">
        <v>2298</v>
      </c>
      <c r="R138">
        <v>4520</v>
      </c>
      <c r="S138" t="s">
        <v>2299</v>
      </c>
      <c r="T138" t="s">
        <v>593</v>
      </c>
      <c r="U138" t="s">
        <v>2300</v>
      </c>
      <c r="V138" t="s">
        <v>2301</v>
      </c>
      <c r="W138">
        <v>0</v>
      </c>
      <c r="X138" t="str">
        <f t="shared" si="2"/>
        <v>Funcionamiento</v>
      </c>
    </row>
    <row r="139" spans="1:24" x14ac:dyDescent="0.25">
      <c r="A139">
        <v>3920</v>
      </c>
      <c r="B139">
        <v>44034</v>
      </c>
      <c r="C139" s="71">
        <v>44034.495138888888</v>
      </c>
      <c r="D139" t="s">
        <v>588</v>
      </c>
      <c r="E139" t="s">
        <v>589</v>
      </c>
      <c r="F139">
        <v>2</v>
      </c>
      <c r="G139" t="s">
        <v>2158</v>
      </c>
      <c r="H139" t="s">
        <v>178</v>
      </c>
      <c r="I139" t="s">
        <v>132</v>
      </c>
      <c r="J139" t="s">
        <v>37</v>
      </c>
      <c r="K139" t="s">
        <v>591</v>
      </c>
      <c r="L139" t="s">
        <v>39</v>
      </c>
      <c r="M139">
        <v>1929000</v>
      </c>
      <c r="N139">
        <v>0</v>
      </c>
      <c r="O139">
        <v>1929000</v>
      </c>
      <c r="P139">
        <v>0</v>
      </c>
      <c r="Q139" t="s">
        <v>2298</v>
      </c>
      <c r="R139">
        <v>4520</v>
      </c>
      <c r="S139" t="s">
        <v>2299</v>
      </c>
      <c r="T139" t="s">
        <v>593</v>
      </c>
      <c r="U139" t="s">
        <v>2300</v>
      </c>
      <c r="V139" t="s">
        <v>2301</v>
      </c>
      <c r="W139">
        <v>0</v>
      </c>
      <c r="X139" t="str">
        <f t="shared" si="2"/>
        <v>Funcionamiento</v>
      </c>
    </row>
    <row r="140" spans="1:24" x14ac:dyDescent="0.25">
      <c r="A140">
        <v>3920</v>
      </c>
      <c r="B140">
        <v>44034</v>
      </c>
      <c r="C140" s="71">
        <v>44034.495138888888</v>
      </c>
      <c r="D140" t="s">
        <v>588</v>
      </c>
      <c r="E140" t="s">
        <v>589</v>
      </c>
      <c r="F140">
        <v>2</v>
      </c>
      <c r="G140" t="s">
        <v>2158</v>
      </c>
      <c r="H140" t="s">
        <v>175</v>
      </c>
      <c r="I140" t="s">
        <v>129</v>
      </c>
      <c r="J140" t="s">
        <v>37</v>
      </c>
      <c r="K140" t="s">
        <v>591</v>
      </c>
      <c r="L140" t="s">
        <v>39</v>
      </c>
      <c r="M140">
        <v>5056700</v>
      </c>
      <c r="N140">
        <v>0</v>
      </c>
      <c r="O140">
        <v>5056700</v>
      </c>
      <c r="P140">
        <v>0</v>
      </c>
      <c r="Q140" t="s">
        <v>2298</v>
      </c>
      <c r="R140">
        <v>4520</v>
      </c>
      <c r="S140" t="s">
        <v>2299</v>
      </c>
      <c r="T140" t="s">
        <v>593</v>
      </c>
      <c r="U140" t="s">
        <v>2300</v>
      </c>
      <c r="V140" t="s">
        <v>2301</v>
      </c>
      <c r="W140">
        <v>0</v>
      </c>
      <c r="X140" t="str">
        <f t="shared" si="2"/>
        <v>Funcionamiento</v>
      </c>
    </row>
    <row r="141" spans="1:24" x14ac:dyDescent="0.25">
      <c r="A141">
        <v>120</v>
      </c>
      <c r="B141">
        <v>43873</v>
      </c>
      <c r="C141" s="71">
        <v>43873.586111111108</v>
      </c>
      <c r="D141" t="s">
        <v>588</v>
      </c>
      <c r="E141" t="s">
        <v>589</v>
      </c>
      <c r="F141">
        <v>25</v>
      </c>
      <c r="G141" t="s">
        <v>2302</v>
      </c>
      <c r="H141" t="s">
        <v>427</v>
      </c>
      <c r="I141" t="s">
        <v>765</v>
      </c>
      <c r="J141" t="s">
        <v>37</v>
      </c>
      <c r="K141" t="s">
        <v>766</v>
      </c>
      <c r="L141" t="s">
        <v>39</v>
      </c>
      <c r="M141">
        <v>146533333</v>
      </c>
      <c r="N141">
        <v>-21466666</v>
      </c>
      <c r="O141">
        <v>125066667</v>
      </c>
      <c r="P141">
        <v>0</v>
      </c>
      <c r="Q141" t="s">
        <v>2303</v>
      </c>
      <c r="R141">
        <v>420</v>
      </c>
      <c r="S141" t="s">
        <v>2304</v>
      </c>
      <c r="T141" t="s">
        <v>2176</v>
      </c>
      <c r="U141" t="s">
        <v>2305</v>
      </c>
      <c r="V141" t="s">
        <v>2306</v>
      </c>
      <c r="W141">
        <v>0</v>
      </c>
      <c r="X141" t="str">
        <f t="shared" si="2"/>
        <v>Inversión</v>
      </c>
    </row>
    <row r="142" spans="1:24" x14ac:dyDescent="0.25">
      <c r="A142">
        <v>220</v>
      </c>
      <c r="B142">
        <v>43873</v>
      </c>
      <c r="C142" s="71">
        <v>43873.586805555555</v>
      </c>
      <c r="D142" t="s">
        <v>588</v>
      </c>
      <c r="E142" t="s">
        <v>589</v>
      </c>
      <c r="F142">
        <v>25</v>
      </c>
      <c r="G142" t="s">
        <v>2302</v>
      </c>
      <c r="H142" t="s">
        <v>427</v>
      </c>
      <c r="I142" t="s">
        <v>765</v>
      </c>
      <c r="J142" t="s">
        <v>37</v>
      </c>
      <c r="K142" t="s">
        <v>766</v>
      </c>
      <c r="L142" t="s">
        <v>39</v>
      </c>
      <c r="M142">
        <v>157000000</v>
      </c>
      <c r="N142">
        <v>-20000000</v>
      </c>
      <c r="O142">
        <v>137000000</v>
      </c>
      <c r="P142">
        <v>0</v>
      </c>
      <c r="Q142" t="s">
        <v>768</v>
      </c>
      <c r="R142">
        <v>520</v>
      </c>
      <c r="S142" t="s">
        <v>2307</v>
      </c>
      <c r="T142" t="s">
        <v>2308</v>
      </c>
      <c r="U142" t="s">
        <v>2309</v>
      </c>
      <c r="V142" t="s">
        <v>2310</v>
      </c>
      <c r="W142">
        <v>0</v>
      </c>
      <c r="X142" t="str">
        <f t="shared" si="2"/>
        <v>Inversión</v>
      </c>
    </row>
    <row r="143" spans="1:24" x14ac:dyDescent="0.25">
      <c r="A143">
        <v>320</v>
      </c>
      <c r="B143">
        <v>43873</v>
      </c>
      <c r="C143" s="71">
        <v>43873.587500000001</v>
      </c>
      <c r="D143" t="s">
        <v>588</v>
      </c>
      <c r="E143" t="s">
        <v>589</v>
      </c>
      <c r="F143">
        <v>25</v>
      </c>
      <c r="G143" t="s">
        <v>2302</v>
      </c>
      <c r="H143" t="s">
        <v>427</v>
      </c>
      <c r="I143" t="s">
        <v>765</v>
      </c>
      <c r="J143" t="s">
        <v>37</v>
      </c>
      <c r="K143" t="s">
        <v>766</v>
      </c>
      <c r="L143" t="s">
        <v>39</v>
      </c>
      <c r="M143">
        <v>146533333</v>
      </c>
      <c r="N143">
        <v>-15400000</v>
      </c>
      <c r="O143">
        <v>131133333</v>
      </c>
      <c r="P143">
        <v>0</v>
      </c>
      <c r="Q143" t="s">
        <v>770</v>
      </c>
      <c r="R143">
        <v>620</v>
      </c>
      <c r="S143" t="s">
        <v>2308</v>
      </c>
      <c r="T143" t="s">
        <v>2307</v>
      </c>
      <c r="U143" t="s">
        <v>5727</v>
      </c>
      <c r="V143" t="s">
        <v>5728</v>
      </c>
      <c r="W143">
        <v>0</v>
      </c>
      <c r="X143" t="str">
        <f t="shared" si="2"/>
        <v>Inversión</v>
      </c>
    </row>
    <row r="144" spans="1:24" x14ac:dyDescent="0.25">
      <c r="A144">
        <v>420</v>
      </c>
      <c r="B144">
        <v>43873</v>
      </c>
      <c r="C144" s="71">
        <v>43873.588888888888</v>
      </c>
      <c r="D144" t="s">
        <v>588</v>
      </c>
      <c r="E144" t="s">
        <v>589</v>
      </c>
      <c r="F144">
        <v>25</v>
      </c>
      <c r="G144" t="s">
        <v>2302</v>
      </c>
      <c r="H144" t="s">
        <v>427</v>
      </c>
      <c r="I144" t="s">
        <v>765</v>
      </c>
      <c r="J144" t="s">
        <v>37</v>
      </c>
      <c r="K144" t="s">
        <v>766</v>
      </c>
      <c r="L144" t="s">
        <v>39</v>
      </c>
      <c r="M144">
        <v>167466667</v>
      </c>
      <c r="N144">
        <v>-42133334</v>
      </c>
      <c r="O144">
        <v>125333333</v>
      </c>
      <c r="P144">
        <v>17600000</v>
      </c>
      <c r="Q144" t="s">
        <v>769</v>
      </c>
      <c r="R144">
        <v>720</v>
      </c>
      <c r="S144" t="s">
        <v>2311</v>
      </c>
      <c r="T144" t="s">
        <v>2186</v>
      </c>
      <c r="U144" t="s">
        <v>2186</v>
      </c>
      <c r="V144" t="s">
        <v>2312</v>
      </c>
      <c r="W144">
        <v>0</v>
      </c>
      <c r="X144" t="str">
        <f t="shared" si="2"/>
        <v>Inversión</v>
      </c>
    </row>
    <row r="145" spans="1:24" x14ac:dyDescent="0.25">
      <c r="A145">
        <v>520</v>
      </c>
      <c r="B145">
        <v>43938</v>
      </c>
      <c r="C145" s="71">
        <v>43938.618750000001</v>
      </c>
      <c r="D145" t="s">
        <v>588</v>
      </c>
      <c r="E145" t="s">
        <v>589</v>
      </c>
      <c r="F145">
        <v>25</v>
      </c>
      <c r="G145" t="s">
        <v>2302</v>
      </c>
      <c r="H145" t="s">
        <v>427</v>
      </c>
      <c r="I145" t="s">
        <v>765</v>
      </c>
      <c r="J145" t="s">
        <v>37</v>
      </c>
      <c r="K145" t="s">
        <v>766</v>
      </c>
      <c r="L145" t="s">
        <v>39</v>
      </c>
      <c r="M145">
        <v>65973294</v>
      </c>
      <c r="N145">
        <v>-9040785</v>
      </c>
      <c r="O145">
        <v>56932509</v>
      </c>
      <c r="P145">
        <v>0</v>
      </c>
      <c r="Q145" t="s">
        <v>2313</v>
      </c>
      <c r="R145">
        <v>820</v>
      </c>
      <c r="S145" t="s">
        <v>2171</v>
      </c>
      <c r="T145" t="s">
        <v>2181</v>
      </c>
      <c r="U145" t="s">
        <v>5729</v>
      </c>
      <c r="V145" t="s">
        <v>5730</v>
      </c>
      <c r="W145">
        <v>0</v>
      </c>
      <c r="X145" t="str">
        <f t="shared" si="2"/>
        <v>Inversión</v>
      </c>
    </row>
    <row r="146" spans="1:24" x14ac:dyDescent="0.25">
      <c r="A146">
        <v>620</v>
      </c>
      <c r="B146">
        <v>43938</v>
      </c>
      <c r="C146" s="71">
        <v>43938.620138888888</v>
      </c>
      <c r="D146" t="s">
        <v>588</v>
      </c>
      <c r="E146" t="s">
        <v>589</v>
      </c>
      <c r="F146">
        <v>25</v>
      </c>
      <c r="G146" t="s">
        <v>2302</v>
      </c>
      <c r="H146" t="s">
        <v>427</v>
      </c>
      <c r="I146" t="s">
        <v>765</v>
      </c>
      <c r="J146" t="s">
        <v>37</v>
      </c>
      <c r="K146" t="s">
        <v>766</v>
      </c>
      <c r="L146" t="s">
        <v>39</v>
      </c>
      <c r="M146">
        <v>65973294</v>
      </c>
      <c r="N146">
        <v>-9040785</v>
      </c>
      <c r="O146">
        <v>56932509</v>
      </c>
      <c r="P146">
        <v>0</v>
      </c>
      <c r="Q146" t="s">
        <v>2314</v>
      </c>
      <c r="R146">
        <v>920</v>
      </c>
      <c r="S146" t="s">
        <v>2176</v>
      </c>
      <c r="T146" t="s">
        <v>2175</v>
      </c>
      <c r="U146" t="s">
        <v>5731</v>
      </c>
      <c r="V146" t="s">
        <v>5732</v>
      </c>
      <c r="W146">
        <v>0</v>
      </c>
      <c r="X146" t="str">
        <f t="shared" si="2"/>
        <v>Inversión</v>
      </c>
    </row>
    <row r="147" spans="1:24" x14ac:dyDescent="0.25">
      <c r="A147">
        <v>720</v>
      </c>
      <c r="B147">
        <v>44020</v>
      </c>
      <c r="C147" s="71">
        <v>44020.597222222219</v>
      </c>
      <c r="D147" t="s">
        <v>588</v>
      </c>
      <c r="E147" t="s">
        <v>607</v>
      </c>
      <c r="F147">
        <v>25</v>
      </c>
      <c r="G147" t="s">
        <v>2302</v>
      </c>
      <c r="H147" t="s">
        <v>425</v>
      </c>
      <c r="I147" t="s">
        <v>2315</v>
      </c>
      <c r="J147" t="s">
        <v>37</v>
      </c>
      <c r="K147" t="s">
        <v>766</v>
      </c>
      <c r="L147" t="s">
        <v>39</v>
      </c>
      <c r="M147">
        <v>67045622</v>
      </c>
      <c r="N147">
        <v>0</v>
      </c>
      <c r="O147">
        <v>67045622</v>
      </c>
      <c r="P147">
        <v>67045622</v>
      </c>
      <c r="Q147" t="s">
        <v>2316</v>
      </c>
      <c r="R147">
        <v>1120</v>
      </c>
      <c r="S147" t="s">
        <v>593</v>
      </c>
      <c r="T147" t="s">
        <v>593</v>
      </c>
      <c r="U147" t="s">
        <v>593</v>
      </c>
      <c r="V147" t="s">
        <v>593</v>
      </c>
      <c r="W147">
        <v>0</v>
      </c>
      <c r="X147" t="str">
        <f t="shared" si="2"/>
        <v>Inversión</v>
      </c>
    </row>
    <row r="148" spans="1:24" x14ac:dyDescent="0.25">
      <c r="A148">
        <v>820</v>
      </c>
      <c r="B148">
        <v>44033</v>
      </c>
      <c r="C148" s="71">
        <v>44033.44027777778</v>
      </c>
      <c r="D148" t="s">
        <v>588</v>
      </c>
      <c r="E148" t="s">
        <v>607</v>
      </c>
      <c r="F148">
        <v>25</v>
      </c>
      <c r="G148" t="s">
        <v>2302</v>
      </c>
      <c r="H148" t="s">
        <v>409</v>
      </c>
      <c r="I148" t="s">
        <v>2317</v>
      </c>
      <c r="J148" t="s">
        <v>37</v>
      </c>
      <c r="K148" t="s">
        <v>766</v>
      </c>
      <c r="L148" t="s">
        <v>39</v>
      </c>
      <c r="M148">
        <v>64743730</v>
      </c>
      <c r="N148">
        <v>0</v>
      </c>
      <c r="O148">
        <v>64743730</v>
      </c>
      <c r="P148">
        <v>64743730</v>
      </c>
      <c r="Q148" t="s">
        <v>2318</v>
      </c>
      <c r="R148">
        <v>1220</v>
      </c>
      <c r="S148" t="s">
        <v>593</v>
      </c>
      <c r="T148" t="s">
        <v>593</v>
      </c>
      <c r="U148" t="s">
        <v>593</v>
      </c>
      <c r="V148" t="s">
        <v>593</v>
      </c>
      <c r="W148">
        <v>0</v>
      </c>
      <c r="X148" t="str">
        <f t="shared" si="2"/>
        <v>Inversión</v>
      </c>
    </row>
    <row r="149" spans="1:24" x14ac:dyDescent="0.25">
      <c r="A149">
        <v>920</v>
      </c>
      <c r="B149">
        <v>44034</v>
      </c>
      <c r="C149" s="71">
        <v>44034.676388888889</v>
      </c>
      <c r="D149" t="s">
        <v>588</v>
      </c>
      <c r="E149" t="s">
        <v>607</v>
      </c>
      <c r="F149">
        <v>25</v>
      </c>
      <c r="G149" t="s">
        <v>2302</v>
      </c>
      <c r="H149" t="s">
        <v>412</v>
      </c>
      <c r="I149" t="s">
        <v>2319</v>
      </c>
      <c r="J149" t="s">
        <v>37</v>
      </c>
      <c r="K149" t="s">
        <v>766</v>
      </c>
      <c r="L149" t="s">
        <v>39</v>
      </c>
      <c r="M149">
        <v>67045622</v>
      </c>
      <c r="N149">
        <v>0</v>
      </c>
      <c r="O149">
        <v>67045622</v>
      </c>
      <c r="P149">
        <v>67045622</v>
      </c>
      <c r="Q149" t="s">
        <v>2320</v>
      </c>
      <c r="R149">
        <v>1420</v>
      </c>
      <c r="S149" t="s">
        <v>593</v>
      </c>
      <c r="T149" t="s">
        <v>593</v>
      </c>
      <c r="U149" t="s">
        <v>593</v>
      </c>
      <c r="V149" t="s">
        <v>593</v>
      </c>
      <c r="W149">
        <v>0</v>
      </c>
      <c r="X149" t="str">
        <f t="shared" si="2"/>
        <v>Inversión</v>
      </c>
    </row>
    <row r="150" spans="1:24" x14ac:dyDescent="0.25">
      <c r="A150">
        <v>1020</v>
      </c>
      <c r="B150">
        <v>44034</v>
      </c>
      <c r="C150" s="71">
        <v>44034.693749999999</v>
      </c>
      <c r="D150" t="s">
        <v>588</v>
      </c>
      <c r="E150" t="s">
        <v>607</v>
      </c>
      <c r="F150">
        <v>25</v>
      </c>
      <c r="G150" t="s">
        <v>2302</v>
      </c>
      <c r="H150" t="s">
        <v>425</v>
      </c>
      <c r="I150" t="s">
        <v>2315</v>
      </c>
      <c r="J150" t="s">
        <v>37</v>
      </c>
      <c r="K150" t="s">
        <v>766</v>
      </c>
      <c r="L150" t="s">
        <v>39</v>
      </c>
      <c r="M150">
        <v>67045622</v>
      </c>
      <c r="N150">
        <v>0</v>
      </c>
      <c r="O150">
        <v>67045622</v>
      </c>
      <c r="P150">
        <v>67045622</v>
      </c>
      <c r="Q150" t="s">
        <v>2321</v>
      </c>
      <c r="R150">
        <v>1520</v>
      </c>
      <c r="S150" t="s">
        <v>593</v>
      </c>
      <c r="T150" t="s">
        <v>593</v>
      </c>
      <c r="U150" t="s">
        <v>593</v>
      </c>
      <c r="V150" t="s">
        <v>593</v>
      </c>
      <c r="W150">
        <v>0</v>
      </c>
      <c r="X150" t="str">
        <f t="shared" si="2"/>
        <v>Inversión</v>
      </c>
    </row>
    <row r="151" spans="1:24" x14ac:dyDescent="0.25">
      <c r="A151">
        <v>1120</v>
      </c>
      <c r="B151">
        <v>44046</v>
      </c>
      <c r="C151" s="71">
        <v>44046.705555555556</v>
      </c>
      <c r="D151" t="s">
        <v>588</v>
      </c>
      <c r="E151" t="s">
        <v>607</v>
      </c>
      <c r="F151">
        <v>25</v>
      </c>
      <c r="G151" t="s">
        <v>2302</v>
      </c>
      <c r="H151" t="s">
        <v>423</v>
      </c>
      <c r="I151" t="s">
        <v>5356</v>
      </c>
      <c r="J151" t="s">
        <v>37</v>
      </c>
      <c r="K151" t="s">
        <v>766</v>
      </c>
      <c r="L151" t="s">
        <v>39</v>
      </c>
      <c r="M151">
        <v>49000000</v>
      </c>
      <c r="N151">
        <v>0</v>
      </c>
      <c r="O151">
        <v>49000000</v>
      </c>
      <c r="P151">
        <v>49000000</v>
      </c>
      <c r="Q151" t="s">
        <v>5357</v>
      </c>
      <c r="R151">
        <v>3320</v>
      </c>
      <c r="S151" t="s">
        <v>593</v>
      </c>
      <c r="T151" t="s">
        <v>593</v>
      </c>
      <c r="U151" t="s">
        <v>593</v>
      </c>
      <c r="V151" t="s">
        <v>593</v>
      </c>
      <c r="W151">
        <v>0</v>
      </c>
      <c r="X151" t="str">
        <f t="shared" si="2"/>
        <v>Inversión</v>
      </c>
    </row>
    <row r="152" spans="1:24" x14ac:dyDescent="0.25">
      <c r="A152">
        <v>1220</v>
      </c>
      <c r="B152">
        <v>44046</v>
      </c>
      <c r="C152" s="71">
        <v>44046.706944444442</v>
      </c>
      <c r="D152" t="s">
        <v>588</v>
      </c>
      <c r="E152" t="s">
        <v>607</v>
      </c>
      <c r="F152">
        <v>25</v>
      </c>
      <c r="G152" t="s">
        <v>2302</v>
      </c>
      <c r="H152" t="s">
        <v>423</v>
      </c>
      <c r="I152" t="s">
        <v>5356</v>
      </c>
      <c r="J152" t="s">
        <v>37</v>
      </c>
      <c r="K152" t="s">
        <v>766</v>
      </c>
      <c r="L152" t="s">
        <v>39</v>
      </c>
      <c r="M152">
        <v>129000000</v>
      </c>
      <c r="N152">
        <v>0</v>
      </c>
      <c r="O152">
        <v>129000000</v>
      </c>
      <c r="P152">
        <v>129000000</v>
      </c>
      <c r="Q152" t="s">
        <v>5358</v>
      </c>
      <c r="R152">
        <v>3420</v>
      </c>
      <c r="S152" t="s">
        <v>593</v>
      </c>
      <c r="T152" t="s">
        <v>593</v>
      </c>
      <c r="U152" t="s">
        <v>593</v>
      </c>
      <c r="V152" t="s">
        <v>593</v>
      </c>
      <c r="W152">
        <v>0</v>
      </c>
      <c r="X152" t="str">
        <f t="shared" si="2"/>
        <v>Inversión</v>
      </c>
    </row>
    <row r="153" spans="1:24" x14ac:dyDescent="0.25">
      <c r="A153">
        <v>1320</v>
      </c>
      <c r="B153">
        <v>44046</v>
      </c>
      <c r="C153" s="71">
        <v>44046.708333333336</v>
      </c>
      <c r="D153" t="s">
        <v>588</v>
      </c>
      <c r="E153" t="s">
        <v>607</v>
      </c>
      <c r="F153">
        <v>25</v>
      </c>
      <c r="G153" t="s">
        <v>2302</v>
      </c>
      <c r="H153" t="s">
        <v>423</v>
      </c>
      <c r="I153" t="s">
        <v>5356</v>
      </c>
      <c r="J153" t="s">
        <v>37</v>
      </c>
      <c r="K153" t="s">
        <v>766</v>
      </c>
      <c r="L153" t="s">
        <v>39</v>
      </c>
      <c r="M153">
        <v>60000000</v>
      </c>
      <c r="N153">
        <v>0</v>
      </c>
      <c r="O153">
        <v>60000000</v>
      </c>
      <c r="P153">
        <v>60000000</v>
      </c>
      <c r="Q153" t="s">
        <v>5359</v>
      </c>
      <c r="R153">
        <v>3520</v>
      </c>
      <c r="S153" t="s">
        <v>593</v>
      </c>
      <c r="T153" t="s">
        <v>593</v>
      </c>
      <c r="U153" t="s">
        <v>593</v>
      </c>
      <c r="V153" t="s">
        <v>593</v>
      </c>
      <c r="W153">
        <v>0</v>
      </c>
      <c r="X153" t="str">
        <f t="shared" si="2"/>
        <v>Inversión</v>
      </c>
    </row>
    <row r="154" spans="1:24" x14ac:dyDescent="0.25">
      <c r="A154">
        <v>1420</v>
      </c>
      <c r="B154">
        <v>44046</v>
      </c>
      <c r="C154" s="71">
        <v>44046.709722222222</v>
      </c>
      <c r="D154" t="s">
        <v>588</v>
      </c>
      <c r="E154" t="s">
        <v>607</v>
      </c>
      <c r="F154">
        <v>25</v>
      </c>
      <c r="G154" t="s">
        <v>2302</v>
      </c>
      <c r="H154" t="s">
        <v>423</v>
      </c>
      <c r="I154" t="s">
        <v>5356</v>
      </c>
      <c r="J154" t="s">
        <v>37</v>
      </c>
      <c r="K154" t="s">
        <v>766</v>
      </c>
      <c r="L154" t="s">
        <v>39</v>
      </c>
      <c r="M154">
        <v>67500000</v>
      </c>
      <c r="N154">
        <v>0</v>
      </c>
      <c r="O154">
        <v>67500000</v>
      </c>
      <c r="P154">
        <v>67500000</v>
      </c>
      <c r="Q154" t="s">
        <v>5360</v>
      </c>
      <c r="R154">
        <v>3620</v>
      </c>
      <c r="S154" t="s">
        <v>593</v>
      </c>
      <c r="T154" t="s">
        <v>593</v>
      </c>
      <c r="U154" t="s">
        <v>593</v>
      </c>
      <c r="V154" t="s">
        <v>593</v>
      </c>
      <c r="W154">
        <v>0</v>
      </c>
      <c r="X154" t="str">
        <f t="shared" si="2"/>
        <v>Inversión</v>
      </c>
    </row>
    <row r="155" spans="1:24" x14ac:dyDescent="0.25">
      <c r="A155">
        <v>1520</v>
      </c>
      <c r="B155">
        <v>44046</v>
      </c>
      <c r="C155" s="71">
        <v>44046.711111111108</v>
      </c>
      <c r="D155" t="s">
        <v>588</v>
      </c>
      <c r="E155" t="s">
        <v>607</v>
      </c>
      <c r="F155">
        <v>25</v>
      </c>
      <c r="G155" t="s">
        <v>2302</v>
      </c>
      <c r="H155" t="s">
        <v>423</v>
      </c>
      <c r="I155" t="s">
        <v>5356</v>
      </c>
      <c r="J155" t="s">
        <v>37</v>
      </c>
      <c r="K155" t="s">
        <v>766</v>
      </c>
      <c r="L155" t="s">
        <v>39</v>
      </c>
      <c r="M155">
        <v>54000000</v>
      </c>
      <c r="N155">
        <v>0</v>
      </c>
      <c r="O155">
        <v>54000000</v>
      </c>
      <c r="P155">
        <v>54000000</v>
      </c>
      <c r="Q155" t="s">
        <v>5361</v>
      </c>
      <c r="R155">
        <v>3720</v>
      </c>
      <c r="S155" t="s">
        <v>593</v>
      </c>
      <c r="T155" t="s">
        <v>593</v>
      </c>
      <c r="U155" t="s">
        <v>593</v>
      </c>
      <c r="V155" t="s">
        <v>593</v>
      </c>
      <c r="W155">
        <v>0</v>
      </c>
      <c r="X155" t="str">
        <f t="shared" si="2"/>
        <v>Inversión</v>
      </c>
    </row>
    <row r="156" spans="1:24" x14ac:dyDescent="0.25">
      <c r="A156">
        <v>1620</v>
      </c>
      <c r="B156">
        <v>44046</v>
      </c>
      <c r="C156" s="71">
        <v>44046.718055555553</v>
      </c>
      <c r="D156" t="s">
        <v>588</v>
      </c>
      <c r="E156" t="s">
        <v>607</v>
      </c>
      <c r="F156">
        <v>25</v>
      </c>
      <c r="G156" t="s">
        <v>2302</v>
      </c>
      <c r="H156" t="s">
        <v>423</v>
      </c>
      <c r="I156" t="s">
        <v>5356</v>
      </c>
      <c r="J156" t="s">
        <v>37</v>
      </c>
      <c r="K156" t="s">
        <v>766</v>
      </c>
      <c r="L156" t="s">
        <v>39</v>
      </c>
      <c r="M156">
        <v>28000000</v>
      </c>
      <c r="N156">
        <v>0</v>
      </c>
      <c r="O156">
        <v>28000000</v>
      </c>
      <c r="P156">
        <v>28000000</v>
      </c>
      <c r="Q156" t="s">
        <v>5362</v>
      </c>
      <c r="R156">
        <v>3820</v>
      </c>
      <c r="S156" t="s">
        <v>593</v>
      </c>
      <c r="T156" t="s">
        <v>593</v>
      </c>
      <c r="U156" t="s">
        <v>593</v>
      </c>
      <c r="V156" t="s">
        <v>593</v>
      </c>
      <c r="W156">
        <v>0</v>
      </c>
      <c r="X156" t="str">
        <f t="shared" si="2"/>
        <v>Inversión</v>
      </c>
    </row>
    <row r="157" spans="1:24" x14ac:dyDescent="0.25">
      <c r="A157">
        <v>1720</v>
      </c>
      <c r="B157">
        <v>44046</v>
      </c>
      <c r="C157" s="71">
        <v>44046.719444444447</v>
      </c>
      <c r="D157" t="s">
        <v>588</v>
      </c>
      <c r="E157" t="s">
        <v>607</v>
      </c>
      <c r="F157">
        <v>25</v>
      </c>
      <c r="G157" t="s">
        <v>2302</v>
      </c>
      <c r="H157" t="s">
        <v>423</v>
      </c>
      <c r="I157" t="s">
        <v>5356</v>
      </c>
      <c r="J157" t="s">
        <v>37</v>
      </c>
      <c r="K157" t="s">
        <v>766</v>
      </c>
      <c r="L157" t="s">
        <v>39</v>
      </c>
      <c r="M157">
        <v>80000000</v>
      </c>
      <c r="N157">
        <v>0</v>
      </c>
      <c r="O157">
        <v>80000000</v>
      </c>
      <c r="P157">
        <v>80000000</v>
      </c>
      <c r="Q157" t="s">
        <v>5363</v>
      </c>
      <c r="R157">
        <v>3920</v>
      </c>
      <c r="S157" t="s">
        <v>593</v>
      </c>
      <c r="T157" t="s">
        <v>593</v>
      </c>
      <c r="U157" t="s">
        <v>593</v>
      </c>
      <c r="V157" t="s">
        <v>593</v>
      </c>
      <c r="W157">
        <v>0</v>
      </c>
      <c r="X157" t="str">
        <f t="shared" si="2"/>
        <v>Inversión</v>
      </c>
    </row>
    <row r="158" spans="1:24" x14ac:dyDescent="0.25">
      <c r="A158">
        <v>1820</v>
      </c>
      <c r="B158">
        <v>44046</v>
      </c>
      <c r="C158" s="71">
        <v>44046.720833333333</v>
      </c>
      <c r="D158" t="s">
        <v>588</v>
      </c>
      <c r="E158" t="s">
        <v>607</v>
      </c>
      <c r="F158">
        <v>25</v>
      </c>
      <c r="G158" t="s">
        <v>2302</v>
      </c>
      <c r="H158" t="s">
        <v>423</v>
      </c>
      <c r="I158" t="s">
        <v>5356</v>
      </c>
      <c r="J158" t="s">
        <v>37</v>
      </c>
      <c r="K158" t="s">
        <v>766</v>
      </c>
      <c r="L158" t="s">
        <v>39</v>
      </c>
      <c r="M158">
        <v>40000000</v>
      </c>
      <c r="N158">
        <v>0</v>
      </c>
      <c r="O158">
        <v>40000000</v>
      </c>
      <c r="P158">
        <v>40000000</v>
      </c>
      <c r="Q158" t="s">
        <v>5364</v>
      </c>
      <c r="R158">
        <v>4020</v>
      </c>
      <c r="S158" t="s">
        <v>593</v>
      </c>
      <c r="T158" t="s">
        <v>593</v>
      </c>
      <c r="U158" t="s">
        <v>593</v>
      </c>
      <c r="V158" t="s">
        <v>593</v>
      </c>
      <c r="W158">
        <v>0</v>
      </c>
      <c r="X158" t="str">
        <f t="shared" si="2"/>
        <v>Inversión</v>
      </c>
    </row>
    <row r="159" spans="1:24" x14ac:dyDescent="0.25">
      <c r="A159">
        <v>1920</v>
      </c>
      <c r="B159">
        <v>44046</v>
      </c>
      <c r="C159" s="71">
        <v>44046.722916666666</v>
      </c>
      <c r="D159" t="s">
        <v>588</v>
      </c>
      <c r="E159" t="s">
        <v>607</v>
      </c>
      <c r="F159">
        <v>25</v>
      </c>
      <c r="G159" t="s">
        <v>2302</v>
      </c>
      <c r="H159" t="s">
        <v>423</v>
      </c>
      <c r="I159" t="s">
        <v>5356</v>
      </c>
      <c r="J159" t="s">
        <v>37</v>
      </c>
      <c r="K159" t="s">
        <v>766</v>
      </c>
      <c r="L159" t="s">
        <v>39</v>
      </c>
      <c r="M159">
        <v>20000000</v>
      </c>
      <c r="N159">
        <v>0</v>
      </c>
      <c r="O159">
        <v>20000000</v>
      </c>
      <c r="P159">
        <v>20000000</v>
      </c>
      <c r="Q159" t="s">
        <v>5365</v>
      </c>
      <c r="R159">
        <v>4120</v>
      </c>
      <c r="S159" t="s">
        <v>593</v>
      </c>
      <c r="T159" t="s">
        <v>593</v>
      </c>
      <c r="U159" t="s">
        <v>593</v>
      </c>
      <c r="V159" t="s">
        <v>593</v>
      </c>
      <c r="W159">
        <v>0</v>
      </c>
      <c r="X159" t="str">
        <f t="shared" si="2"/>
        <v>Inversión</v>
      </c>
    </row>
    <row r="160" spans="1:24" x14ac:dyDescent="0.25">
      <c r="A160">
        <v>2020</v>
      </c>
      <c r="B160">
        <v>44046</v>
      </c>
      <c r="C160" s="71">
        <v>44046.724305555559</v>
      </c>
      <c r="D160" t="s">
        <v>588</v>
      </c>
      <c r="E160" t="s">
        <v>607</v>
      </c>
      <c r="F160">
        <v>25</v>
      </c>
      <c r="G160" t="s">
        <v>2302</v>
      </c>
      <c r="H160" t="s">
        <v>423</v>
      </c>
      <c r="I160" t="s">
        <v>5356</v>
      </c>
      <c r="J160" t="s">
        <v>37</v>
      </c>
      <c r="K160" t="s">
        <v>766</v>
      </c>
      <c r="L160" t="s">
        <v>39</v>
      </c>
      <c r="M160">
        <v>13000000</v>
      </c>
      <c r="N160">
        <v>0</v>
      </c>
      <c r="O160">
        <v>13000000</v>
      </c>
      <c r="P160">
        <v>13000000</v>
      </c>
      <c r="Q160" t="s">
        <v>5366</v>
      </c>
      <c r="R160">
        <v>4220</v>
      </c>
      <c r="S160" t="s">
        <v>593</v>
      </c>
      <c r="T160" t="s">
        <v>593</v>
      </c>
      <c r="U160" t="s">
        <v>593</v>
      </c>
      <c r="V160" t="s">
        <v>593</v>
      </c>
      <c r="W160">
        <v>0</v>
      </c>
      <c r="X160" t="str">
        <f t="shared" si="2"/>
        <v>Inversión</v>
      </c>
    </row>
    <row r="161" spans="1:24" x14ac:dyDescent="0.25">
      <c r="A161">
        <v>2120</v>
      </c>
      <c r="B161">
        <v>44046</v>
      </c>
      <c r="C161" s="71">
        <v>44046.728472222225</v>
      </c>
      <c r="D161" t="s">
        <v>588</v>
      </c>
      <c r="E161" t="s">
        <v>607</v>
      </c>
      <c r="F161">
        <v>25</v>
      </c>
      <c r="G161" t="s">
        <v>2302</v>
      </c>
      <c r="H161" t="s">
        <v>423</v>
      </c>
      <c r="I161" t="s">
        <v>5356</v>
      </c>
      <c r="J161" t="s">
        <v>37</v>
      </c>
      <c r="K161" t="s">
        <v>766</v>
      </c>
      <c r="L161" t="s">
        <v>39</v>
      </c>
      <c r="M161">
        <v>13000000</v>
      </c>
      <c r="N161">
        <v>0</v>
      </c>
      <c r="O161">
        <v>13000000</v>
      </c>
      <c r="P161">
        <v>13000000</v>
      </c>
      <c r="Q161" t="s">
        <v>5367</v>
      </c>
      <c r="R161">
        <v>4320</v>
      </c>
      <c r="S161" t="s">
        <v>593</v>
      </c>
      <c r="T161" t="s">
        <v>593</v>
      </c>
      <c r="U161" t="s">
        <v>593</v>
      </c>
      <c r="V161" t="s">
        <v>593</v>
      </c>
      <c r="W161">
        <v>0</v>
      </c>
      <c r="X161" t="str">
        <f t="shared" si="2"/>
        <v>Inversión</v>
      </c>
    </row>
    <row r="162" spans="1:24" x14ac:dyDescent="0.25">
      <c r="A162">
        <v>2220</v>
      </c>
      <c r="B162">
        <v>44046</v>
      </c>
      <c r="C162" s="71">
        <v>44046.730555555558</v>
      </c>
      <c r="D162" t="s">
        <v>588</v>
      </c>
      <c r="E162" t="s">
        <v>607</v>
      </c>
      <c r="F162">
        <v>25</v>
      </c>
      <c r="G162" t="s">
        <v>2302</v>
      </c>
      <c r="H162" t="s">
        <v>423</v>
      </c>
      <c r="I162" t="s">
        <v>5356</v>
      </c>
      <c r="J162" t="s">
        <v>37</v>
      </c>
      <c r="K162" t="s">
        <v>766</v>
      </c>
      <c r="L162" t="s">
        <v>39</v>
      </c>
      <c r="M162">
        <v>13000000</v>
      </c>
      <c r="N162">
        <v>0</v>
      </c>
      <c r="O162">
        <v>13000000</v>
      </c>
      <c r="P162">
        <v>13000000</v>
      </c>
      <c r="Q162" t="s">
        <v>5368</v>
      </c>
      <c r="R162">
        <v>4420</v>
      </c>
      <c r="S162" t="s">
        <v>593</v>
      </c>
      <c r="T162" t="s">
        <v>593</v>
      </c>
      <c r="U162" t="s">
        <v>593</v>
      </c>
      <c r="V162" t="s">
        <v>593</v>
      </c>
      <c r="W162">
        <v>0</v>
      </c>
      <c r="X162" t="str">
        <f t="shared" si="2"/>
        <v>Inversión</v>
      </c>
    </row>
    <row r="163" spans="1:24" x14ac:dyDescent="0.25">
      <c r="A163">
        <v>2320</v>
      </c>
      <c r="B163">
        <v>44048</v>
      </c>
      <c r="C163" s="71">
        <v>44048.459722222222</v>
      </c>
      <c r="D163" t="s">
        <v>588</v>
      </c>
      <c r="E163" t="s">
        <v>607</v>
      </c>
      <c r="F163">
        <v>25</v>
      </c>
      <c r="G163" t="s">
        <v>2302</v>
      </c>
      <c r="H163" t="s">
        <v>412</v>
      </c>
      <c r="I163" t="s">
        <v>2319</v>
      </c>
      <c r="J163" t="s">
        <v>37</v>
      </c>
      <c r="K163" t="s">
        <v>766</v>
      </c>
      <c r="L163" t="s">
        <v>39</v>
      </c>
      <c r="M163">
        <v>50726075</v>
      </c>
      <c r="N163">
        <v>0</v>
      </c>
      <c r="O163">
        <v>50726075</v>
      </c>
      <c r="P163">
        <v>50726075</v>
      </c>
      <c r="Q163" t="s">
        <v>5733</v>
      </c>
      <c r="R163">
        <v>1620</v>
      </c>
      <c r="S163" t="s">
        <v>593</v>
      </c>
      <c r="T163" t="s">
        <v>593</v>
      </c>
      <c r="U163" t="s">
        <v>593</v>
      </c>
      <c r="V163" t="s">
        <v>593</v>
      </c>
      <c r="W163">
        <v>0</v>
      </c>
      <c r="X163" t="str">
        <f t="shared" si="2"/>
        <v>Inversión</v>
      </c>
    </row>
    <row r="164" spans="1:24" x14ac:dyDescent="0.25">
      <c r="A164">
        <v>2420</v>
      </c>
      <c r="B164">
        <v>44048</v>
      </c>
      <c r="C164" s="71">
        <v>44048.461111111108</v>
      </c>
      <c r="D164" t="s">
        <v>588</v>
      </c>
      <c r="E164" t="s">
        <v>607</v>
      </c>
      <c r="F164">
        <v>25</v>
      </c>
      <c r="G164" t="s">
        <v>2302</v>
      </c>
      <c r="H164" t="s">
        <v>412</v>
      </c>
      <c r="I164" t="s">
        <v>2319</v>
      </c>
      <c r="J164" t="s">
        <v>37</v>
      </c>
      <c r="K164" t="s">
        <v>766</v>
      </c>
      <c r="L164" t="s">
        <v>39</v>
      </c>
      <c r="M164">
        <v>219910980</v>
      </c>
      <c r="N164">
        <v>0</v>
      </c>
      <c r="O164">
        <v>219910980</v>
      </c>
      <c r="P164">
        <v>219910980</v>
      </c>
      <c r="Q164" t="s">
        <v>5734</v>
      </c>
      <c r="R164">
        <v>1720</v>
      </c>
      <c r="S164" t="s">
        <v>593</v>
      </c>
      <c r="T164" t="s">
        <v>593</v>
      </c>
      <c r="U164" t="s">
        <v>593</v>
      </c>
      <c r="V164" t="s">
        <v>593</v>
      </c>
      <c r="W164">
        <v>0</v>
      </c>
      <c r="X164" t="str">
        <f t="shared" si="2"/>
        <v>Inversión</v>
      </c>
    </row>
    <row r="165" spans="1:24" x14ac:dyDescent="0.25">
      <c r="A165">
        <v>2520</v>
      </c>
      <c r="B165">
        <v>44048</v>
      </c>
      <c r="C165" s="71">
        <v>44048.462500000001</v>
      </c>
      <c r="D165" t="s">
        <v>588</v>
      </c>
      <c r="E165" t="s">
        <v>607</v>
      </c>
      <c r="F165">
        <v>25</v>
      </c>
      <c r="G165" t="s">
        <v>2302</v>
      </c>
      <c r="H165" t="s">
        <v>412</v>
      </c>
      <c r="I165" t="s">
        <v>2319</v>
      </c>
      <c r="J165" t="s">
        <v>37</v>
      </c>
      <c r="K165" t="s">
        <v>766</v>
      </c>
      <c r="L165" t="s">
        <v>39</v>
      </c>
      <c r="M165">
        <v>43982196</v>
      </c>
      <c r="N165">
        <v>0</v>
      </c>
      <c r="O165">
        <v>43982196</v>
      </c>
      <c r="P165">
        <v>43982196</v>
      </c>
      <c r="Q165" t="s">
        <v>5735</v>
      </c>
      <c r="R165">
        <v>1820</v>
      </c>
      <c r="S165" t="s">
        <v>593</v>
      </c>
      <c r="T165" t="s">
        <v>593</v>
      </c>
      <c r="U165" t="s">
        <v>593</v>
      </c>
      <c r="V165" t="s">
        <v>593</v>
      </c>
      <c r="W165">
        <v>0</v>
      </c>
      <c r="X165" t="str">
        <f t="shared" si="2"/>
        <v>Inversión</v>
      </c>
    </row>
    <row r="166" spans="1:24" x14ac:dyDescent="0.25">
      <c r="A166">
        <v>2620</v>
      </c>
      <c r="B166">
        <v>44048</v>
      </c>
      <c r="C166" s="71">
        <v>44048.463888888888</v>
      </c>
      <c r="D166" t="s">
        <v>588</v>
      </c>
      <c r="E166" t="s">
        <v>607</v>
      </c>
      <c r="F166">
        <v>25</v>
      </c>
      <c r="G166" t="s">
        <v>2302</v>
      </c>
      <c r="H166" t="s">
        <v>423</v>
      </c>
      <c r="I166" t="s">
        <v>5356</v>
      </c>
      <c r="J166" t="s">
        <v>37</v>
      </c>
      <c r="K166" t="s">
        <v>766</v>
      </c>
      <c r="L166" t="s">
        <v>39</v>
      </c>
      <c r="M166">
        <v>194663700</v>
      </c>
      <c r="N166">
        <v>0</v>
      </c>
      <c r="O166">
        <v>194663700</v>
      </c>
      <c r="P166">
        <v>194663700</v>
      </c>
      <c r="Q166" t="s">
        <v>5736</v>
      </c>
      <c r="R166">
        <v>2020</v>
      </c>
      <c r="S166" t="s">
        <v>593</v>
      </c>
      <c r="T166" t="s">
        <v>593</v>
      </c>
      <c r="U166" t="s">
        <v>593</v>
      </c>
      <c r="V166" t="s">
        <v>593</v>
      </c>
      <c r="W166">
        <v>0</v>
      </c>
      <c r="X166" t="str">
        <f t="shared" si="2"/>
        <v>Inversión</v>
      </c>
    </row>
    <row r="167" spans="1:24" x14ac:dyDescent="0.25">
      <c r="A167">
        <v>120</v>
      </c>
      <c r="B167">
        <v>43839</v>
      </c>
      <c r="C167" s="71">
        <v>43839.70208333333</v>
      </c>
      <c r="D167" t="s">
        <v>588</v>
      </c>
      <c r="E167" t="s">
        <v>589</v>
      </c>
      <c r="F167">
        <v>3</v>
      </c>
      <c r="G167" t="s">
        <v>2322</v>
      </c>
      <c r="H167" t="s">
        <v>188</v>
      </c>
      <c r="I167" t="s">
        <v>142</v>
      </c>
      <c r="J167" t="s">
        <v>37</v>
      </c>
      <c r="K167" t="s">
        <v>591</v>
      </c>
      <c r="L167" t="s">
        <v>39</v>
      </c>
      <c r="M167">
        <v>92000000</v>
      </c>
      <c r="N167">
        <v>0</v>
      </c>
      <c r="O167">
        <v>92000000</v>
      </c>
      <c r="P167">
        <v>38442018</v>
      </c>
      <c r="Q167" t="s">
        <v>2323</v>
      </c>
      <c r="R167">
        <v>120</v>
      </c>
      <c r="S167" t="s">
        <v>5737</v>
      </c>
      <c r="T167" t="s">
        <v>5738</v>
      </c>
      <c r="U167" t="s">
        <v>5739</v>
      </c>
      <c r="V167" t="s">
        <v>5740</v>
      </c>
      <c r="W167">
        <v>0</v>
      </c>
      <c r="X167" t="str">
        <f t="shared" si="2"/>
        <v>Funcionamiento</v>
      </c>
    </row>
    <row r="168" spans="1:24" x14ac:dyDescent="0.25">
      <c r="A168">
        <v>120</v>
      </c>
      <c r="B168">
        <v>43839</v>
      </c>
      <c r="C168" s="71">
        <v>43839.70208333333</v>
      </c>
      <c r="D168" t="s">
        <v>588</v>
      </c>
      <c r="E168" t="s">
        <v>589</v>
      </c>
      <c r="F168">
        <v>3</v>
      </c>
      <c r="G168" t="s">
        <v>2322</v>
      </c>
      <c r="H168" t="s">
        <v>191</v>
      </c>
      <c r="I168" t="s">
        <v>146</v>
      </c>
      <c r="J168" t="s">
        <v>37</v>
      </c>
      <c r="K168" t="s">
        <v>591</v>
      </c>
      <c r="L168" t="s">
        <v>39</v>
      </c>
      <c r="M168">
        <v>9000000</v>
      </c>
      <c r="N168">
        <v>0</v>
      </c>
      <c r="O168">
        <v>9000000</v>
      </c>
      <c r="P168">
        <v>6038239</v>
      </c>
      <c r="Q168" t="s">
        <v>2323</v>
      </c>
      <c r="R168">
        <v>120</v>
      </c>
      <c r="S168" t="s">
        <v>5737</v>
      </c>
      <c r="T168" t="s">
        <v>5738</v>
      </c>
      <c r="U168" t="s">
        <v>5739</v>
      </c>
      <c r="V168" t="s">
        <v>5740</v>
      </c>
      <c r="W168">
        <v>0</v>
      </c>
      <c r="X168" t="str">
        <f t="shared" si="2"/>
        <v>Funcionamiento</v>
      </c>
    </row>
    <row r="169" spans="1:24" x14ac:dyDescent="0.25">
      <c r="A169">
        <v>120</v>
      </c>
      <c r="B169">
        <v>43839</v>
      </c>
      <c r="C169" s="71">
        <v>43839.70208333333</v>
      </c>
      <c r="D169" t="s">
        <v>588</v>
      </c>
      <c r="E169" t="s">
        <v>589</v>
      </c>
      <c r="F169">
        <v>3</v>
      </c>
      <c r="G169" t="s">
        <v>2322</v>
      </c>
      <c r="H169" t="s">
        <v>192</v>
      </c>
      <c r="I169" t="s">
        <v>147</v>
      </c>
      <c r="J169" t="s">
        <v>37</v>
      </c>
      <c r="K169" t="s">
        <v>591</v>
      </c>
      <c r="L169" t="s">
        <v>39</v>
      </c>
      <c r="M169">
        <v>3000000</v>
      </c>
      <c r="N169">
        <v>0</v>
      </c>
      <c r="O169">
        <v>3000000</v>
      </c>
      <c r="P169">
        <v>398375</v>
      </c>
      <c r="Q169" t="s">
        <v>2323</v>
      </c>
      <c r="R169">
        <v>120</v>
      </c>
      <c r="S169" t="s">
        <v>5737</v>
      </c>
      <c r="T169" t="s">
        <v>5738</v>
      </c>
      <c r="U169" t="s">
        <v>5739</v>
      </c>
      <c r="V169" t="s">
        <v>5740</v>
      </c>
      <c r="W169">
        <v>0</v>
      </c>
      <c r="X169" t="str">
        <f t="shared" si="2"/>
        <v>Funcionamiento</v>
      </c>
    </row>
    <row r="170" spans="1:24" x14ac:dyDescent="0.25">
      <c r="A170">
        <v>220</v>
      </c>
      <c r="B170">
        <v>43852</v>
      </c>
      <c r="C170" s="71">
        <v>43852.425000000003</v>
      </c>
      <c r="D170" t="s">
        <v>588</v>
      </c>
      <c r="E170" t="s">
        <v>589</v>
      </c>
      <c r="F170">
        <v>3</v>
      </c>
      <c r="G170" t="s">
        <v>2322</v>
      </c>
      <c r="H170" t="s">
        <v>168</v>
      </c>
      <c r="I170" t="s">
        <v>122</v>
      </c>
      <c r="J170" t="s">
        <v>37</v>
      </c>
      <c r="K170" t="s">
        <v>591</v>
      </c>
      <c r="L170" t="s">
        <v>39</v>
      </c>
      <c r="M170">
        <v>676987</v>
      </c>
      <c r="N170">
        <v>0</v>
      </c>
      <c r="O170">
        <v>676987</v>
      </c>
      <c r="P170">
        <v>0</v>
      </c>
      <c r="Q170" t="s">
        <v>2324</v>
      </c>
      <c r="R170">
        <v>220</v>
      </c>
      <c r="S170" t="s">
        <v>2325</v>
      </c>
      <c r="T170" t="s">
        <v>593</v>
      </c>
      <c r="U170" t="s">
        <v>2326</v>
      </c>
      <c r="V170" t="s">
        <v>2327</v>
      </c>
      <c r="W170">
        <v>0</v>
      </c>
      <c r="X170" t="str">
        <f t="shared" si="2"/>
        <v>Funcionamiento</v>
      </c>
    </row>
    <row r="171" spans="1:24" x14ac:dyDescent="0.25">
      <c r="A171">
        <v>220</v>
      </c>
      <c r="B171">
        <v>43852</v>
      </c>
      <c r="C171" s="71">
        <v>43852.425000000003</v>
      </c>
      <c r="D171" t="s">
        <v>588</v>
      </c>
      <c r="E171" t="s">
        <v>589</v>
      </c>
      <c r="F171">
        <v>3</v>
      </c>
      <c r="G171" t="s">
        <v>2322</v>
      </c>
      <c r="H171" t="s">
        <v>173</v>
      </c>
      <c r="I171" t="s">
        <v>127</v>
      </c>
      <c r="J171" t="s">
        <v>37</v>
      </c>
      <c r="K171" t="s">
        <v>591</v>
      </c>
      <c r="L171" t="s">
        <v>39</v>
      </c>
      <c r="M171">
        <v>1331740</v>
      </c>
      <c r="N171">
        <v>0</v>
      </c>
      <c r="O171">
        <v>1331740</v>
      </c>
      <c r="P171">
        <v>0</v>
      </c>
      <c r="Q171" t="s">
        <v>2324</v>
      </c>
      <c r="R171">
        <v>220</v>
      </c>
      <c r="S171" t="s">
        <v>2325</v>
      </c>
      <c r="T171" t="s">
        <v>593</v>
      </c>
      <c r="U171" t="s">
        <v>2326</v>
      </c>
      <c r="V171" t="s">
        <v>2327</v>
      </c>
      <c r="W171">
        <v>0</v>
      </c>
      <c r="X171" t="str">
        <f t="shared" si="2"/>
        <v>Funcionamiento</v>
      </c>
    </row>
    <row r="172" spans="1:24" x14ac:dyDescent="0.25">
      <c r="A172">
        <v>220</v>
      </c>
      <c r="B172">
        <v>43852</v>
      </c>
      <c r="C172" s="71">
        <v>43852.425000000003</v>
      </c>
      <c r="D172" t="s">
        <v>588</v>
      </c>
      <c r="E172" t="s">
        <v>589</v>
      </c>
      <c r="F172">
        <v>3</v>
      </c>
      <c r="G172" t="s">
        <v>2322</v>
      </c>
      <c r="H172" t="s">
        <v>166</v>
      </c>
      <c r="I172" t="s">
        <v>120</v>
      </c>
      <c r="J172" t="s">
        <v>37</v>
      </c>
      <c r="K172" t="s">
        <v>591</v>
      </c>
      <c r="L172" t="s">
        <v>39</v>
      </c>
      <c r="M172">
        <v>36020056</v>
      </c>
      <c r="N172">
        <v>0</v>
      </c>
      <c r="O172">
        <v>36020056</v>
      </c>
      <c r="P172">
        <v>0</v>
      </c>
      <c r="Q172" t="s">
        <v>2324</v>
      </c>
      <c r="R172">
        <v>220</v>
      </c>
      <c r="S172" t="s">
        <v>2325</v>
      </c>
      <c r="T172" t="s">
        <v>593</v>
      </c>
      <c r="U172" t="s">
        <v>2326</v>
      </c>
      <c r="V172" t="s">
        <v>2327</v>
      </c>
      <c r="W172">
        <v>0</v>
      </c>
      <c r="X172" t="str">
        <f t="shared" si="2"/>
        <v>Funcionamiento</v>
      </c>
    </row>
    <row r="173" spans="1:24" x14ac:dyDescent="0.25">
      <c r="A173">
        <v>220</v>
      </c>
      <c r="B173">
        <v>43852</v>
      </c>
      <c r="C173" s="71">
        <v>43852.425000000003</v>
      </c>
      <c r="D173" t="s">
        <v>588</v>
      </c>
      <c r="E173" t="s">
        <v>589</v>
      </c>
      <c r="F173">
        <v>3</v>
      </c>
      <c r="G173" t="s">
        <v>2322</v>
      </c>
      <c r="H173" t="s">
        <v>182</v>
      </c>
      <c r="I173" t="s">
        <v>136</v>
      </c>
      <c r="J173" t="s">
        <v>37</v>
      </c>
      <c r="K173" t="s">
        <v>591</v>
      </c>
      <c r="L173" t="s">
        <v>39</v>
      </c>
      <c r="M173">
        <v>158945</v>
      </c>
      <c r="N173">
        <v>0</v>
      </c>
      <c r="O173">
        <v>158945</v>
      </c>
      <c r="P173">
        <v>0</v>
      </c>
      <c r="Q173" t="s">
        <v>2324</v>
      </c>
      <c r="R173">
        <v>220</v>
      </c>
      <c r="S173" t="s">
        <v>2325</v>
      </c>
      <c r="T173" t="s">
        <v>593</v>
      </c>
      <c r="U173" t="s">
        <v>2326</v>
      </c>
      <c r="V173" t="s">
        <v>2327</v>
      </c>
      <c r="W173">
        <v>0</v>
      </c>
      <c r="X173" t="str">
        <f t="shared" si="2"/>
        <v>Funcionamiento</v>
      </c>
    </row>
    <row r="174" spans="1:24" x14ac:dyDescent="0.25">
      <c r="A174">
        <v>220</v>
      </c>
      <c r="B174">
        <v>43852</v>
      </c>
      <c r="C174" s="71">
        <v>43852.425000000003</v>
      </c>
      <c r="D174" t="s">
        <v>588</v>
      </c>
      <c r="E174" t="s">
        <v>589</v>
      </c>
      <c r="F174">
        <v>3</v>
      </c>
      <c r="G174" t="s">
        <v>2322</v>
      </c>
      <c r="H174" t="s">
        <v>169</v>
      </c>
      <c r="I174" t="s">
        <v>123</v>
      </c>
      <c r="J174" t="s">
        <v>37</v>
      </c>
      <c r="K174" t="s">
        <v>591</v>
      </c>
      <c r="L174" t="s">
        <v>39</v>
      </c>
      <c r="M174">
        <v>874259</v>
      </c>
      <c r="N174">
        <v>0</v>
      </c>
      <c r="O174">
        <v>874259</v>
      </c>
      <c r="P174">
        <v>0</v>
      </c>
      <c r="Q174" t="s">
        <v>2324</v>
      </c>
      <c r="R174">
        <v>220</v>
      </c>
      <c r="S174" t="s">
        <v>2325</v>
      </c>
      <c r="T174" t="s">
        <v>593</v>
      </c>
      <c r="U174" t="s">
        <v>2326</v>
      </c>
      <c r="V174" t="s">
        <v>2327</v>
      </c>
      <c r="W174">
        <v>0</v>
      </c>
      <c r="X174" t="str">
        <f t="shared" si="2"/>
        <v>Funcionamiento</v>
      </c>
    </row>
    <row r="175" spans="1:24" x14ac:dyDescent="0.25">
      <c r="A175">
        <v>220</v>
      </c>
      <c r="B175">
        <v>43852</v>
      </c>
      <c r="C175" s="71">
        <v>43852.425000000003</v>
      </c>
      <c r="D175" t="s">
        <v>588</v>
      </c>
      <c r="E175" t="s">
        <v>589</v>
      </c>
      <c r="F175">
        <v>3</v>
      </c>
      <c r="G175" t="s">
        <v>2322</v>
      </c>
      <c r="H175" t="s">
        <v>194</v>
      </c>
      <c r="I175" t="s">
        <v>149</v>
      </c>
      <c r="J175" t="s">
        <v>37</v>
      </c>
      <c r="K175" t="s">
        <v>591</v>
      </c>
      <c r="L175" t="s">
        <v>39</v>
      </c>
      <c r="M175">
        <v>459837</v>
      </c>
      <c r="N175">
        <v>0</v>
      </c>
      <c r="O175">
        <v>459837</v>
      </c>
      <c r="P175">
        <v>0</v>
      </c>
      <c r="Q175" t="s">
        <v>2324</v>
      </c>
      <c r="R175">
        <v>220</v>
      </c>
      <c r="S175" t="s">
        <v>2325</v>
      </c>
      <c r="T175" t="s">
        <v>593</v>
      </c>
      <c r="U175" t="s">
        <v>2326</v>
      </c>
      <c r="V175" t="s">
        <v>2327</v>
      </c>
      <c r="W175">
        <v>0</v>
      </c>
      <c r="X175" t="str">
        <f t="shared" si="2"/>
        <v>Funcionamiento</v>
      </c>
    </row>
    <row r="176" spans="1:24" x14ac:dyDescent="0.25">
      <c r="A176">
        <v>220</v>
      </c>
      <c r="B176">
        <v>43852</v>
      </c>
      <c r="C176" s="71">
        <v>43852.425000000003</v>
      </c>
      <c r="D176" t="s">
        <v>588</v>
      </c>
      <c r="E176" t="s">
        <v>589</v>
      </c>
      <c r="F176">
        <v>3</v>
      </c>
      <c r="G176" t="s">
        <v>2322</v>
      </c>
      <c r="H176" t="s">
        <v>180</v>
      </c>
      <c r="I176" t="s">
        <v>134</v>
      </c>
      <c r="J176" t="s">
        <v>37</v>
      </c>
      <c r="K176" t="s">
        <v>591</v>
      </c>
      <c r="L176" t="s">
        <v>39</v>
      </c>
      <c r="M176">
        <v>1864436</v>
      </c>
      <c r="N176">
        <v>0</v>
      </c>
      <c r="O176">
        <v>1864436</v>
      </c>
      <c r="P176">
        <v>0</v>
      </c>
      <c r="Q176" t="s">
        <v>2324</v>
      </c>
      <c r="R176">
        <v>220</v>
      </c>
      <c r="S176" t="s">
        <v>2325</v>
      </c>
      <c r="T176" t="s">
        <v>593</v>
      </c>
      <c r="U176" t="s">
        <v>2326</v>
      </c>
      <c r="V176" t="s">
        <v>2327</v>
      </c>
      <c r="W176">
        <v>0</v>
      </c>
      <c r="X176" t="str">
        <f t="shared" si="2"/>
        <v>Funcionamiento</v>
      </c>
    </row>
    <row r="177" spans="1:24" x14ac:dyDescent="0.25">
      <c r="A177">
        <v>220</v>
      </c>
      <c r="B177">
        <v>43852</v>
      </c>
      <c r="C177" s="71">
        <v>43852.425000000003</v>
      </c>
      <c r="D177" t="s">
        <v>588</v>
      </c>
      <c r="E177" t="s">
        <v>589</v>
      </c>
      <c r="F177">
        <v>3</v>
      </c>
      <c r="G177" t="s">
        <v>2322</v>
      </c>
      <c r="H177" t="s">
        <v>183</v>
      </c>
      <c r="I177" t="s">
        <v>137</v>
      </c>
      <c r="J177" t="s">
        <v>37</v>
      </c>
      <c r="K177" t="s">
        <v>591</v>
      </c>
      <c r="L177" t="s">
        <v>39</v>
      </c>
      <c r="M177">
        <v>2240265</v>
      </c>
      <c r="N177">
        <v>0</v>
      </c>
      <c r="O177">
        <v>2240265</v>
      </c>
      <c r="P177">
        <v>0</v>
      </c>
      <c r="Q177" t="s">
        <v>2324</v>
      </c>
      <c r="R177">
        <v>220</v>
      </c>
      <c r="S177" t="s">
        <v>2325</v>
      </c>
      <c r="T177" t="s">
        <v>593</v>
      </c>
      <c r="U177" t="s">
        <v>2326</v>
      </c>
      <c r="V177" t="s">
        <v>2327</v>
      </c>
      <c r="W177">
        <v>0</v>
      </c>
      <c r="X177" t="str">
        <f t="shared" si="2"/>
        <v>Funcionamiento</v>
      </c>
    </row>
    <row r="178" spans="1:24" x14ac:dyDescent="0.25">
      <c r="A178">
        <v>320</v>
      </c>
      <c r="B178">
        <v>43853</v>
      </c>
      <c r="C178" s="71">
        <v>43853.377083333333</v>
      </c>
      <c r="D178" t="s">
        <v>588</v>
      </c>
      <c r="E178" t="s">
        <v>589</v>
      </c>
      <c r="F178">
        <v>3</v>
      </c>
      <c r="G178" t="s">
        <v>2322</v>
      </c>
      <c r="H178" t="s">
        <v>196</v>
      </c>
      <c r="I178" t="s">
        <v>151</v>
      </c>
      <c r="J178" t="s">
        <v>37</v>
      </c>
      <c r="K178" t="s">
        <v>591</v>
      </c>
      <c r="L178" t="s">
        <v>39</v>
      </c>
      <c r="M178">
        <v>52388004</v>
      </c>
      <c r="N178">
        <v>0</v>
      </c>
      <c r="O178">
        <v>52388004</v>
      </c>
      <c r="P178">
        <v>0</v>
      </c>
      <c r="Q178" t="s">
        <v>2328</v>
      </c>
      <c r="R178">
        <v>320</v>
      </c>
      <c r="S178" t="s">
        <v>2181</v>
      </c>
      <c r="T178" t="s">
        <v>2171</v>
      </c>
      <c r="U178" t="s">
        <v>2329</v>
      </c>
      <c r="V178" t="s">
        <v>2330</v>
      </c>
      <c r="W178">
        <v>0</v>
      </c>
      <c r="X178" t="str">
        <f t="shared" si="2"/>
        <v>Funcionamiento</v>
      </c>
    </row>
    <row r="179" spans="1:24" x14ac:dyDescent="0.25">
      <c r="A179">
        <v>420</v>
      </c>
      <c r="B179">
        <v>43853</v>
      </c>
      <c r="C179" s="71">
        <v>43853.613194444442</v>
      </c>
      <c r="D179" t="s">
        <v>588</v>
      </c>
      <c r="E179" t="s">
        <v>589</v>
      </c>
      <c r="F179">
        <v>3</v>
      </c>
      <c r="G179" t="s">
        <v>2322</v>
      </c>
      <c r="H179" t="s">
        <v>174</v>
      </c>
      <c r="I179" t="s">
        <v>128</v>
      </c>
      <c r="J179" t="s">
        <v>37</v>
      </c>
      <c r="K179" t="s">
        <v>591</v>
      </c>
      <c r="L179" t="s">
        <v>39</v>
      </c>
      <c r="M179">
        <v>5430400</v>
      </c>
      <c r="N179">
        <v>0</v>
      </c>
      <c r="O179">
        <v>5430400</v>
      </c>
      <c r="P179">
        <v>0</v>
      </c>
      <c r="Q179" t="s">
        <v>2331</v>
      </c>
      <c r="R179">
        <v>420</v>
      </c>
      <c r="S179" t="s">
        <v>2186</v>
      </c>
      <c r="T179" t="s">
        <v>593</v>
      </c>
      <c r="U179" t="s">
        <v>2332</v>
      </c>
      <c r="V179" t="s">
        <v>2333</v>
      </c>
      <c r="W179">
        <v>0</v>
      </c>
      <c r="X179" t="str">
        <f t="shared" si="2"/>
        <v>Funcionamiento</v>
      </c>
    </row>
    <row r="180" spans="1:24" x14ac:dyDescent="0.25">
      <c r="A180">
        <v>420</v>
      </c>
      <c r="B180">
        <v>43853</v>
      </c>
      <c r="C180" s="71">
        <v>43853.613194444442</v>
      </c>
      <c r="D180" t="s">
        <v>588</v>
      </c>
      <c r="E180" t="s">
        <v>589</v>
      </c>
      <c r="F180">
        <v>3</v>
      </c>
      <c r="G180" t="s">
        <v>2322</v>
      </c>
      <c r="H180" t="s">
        <v>175</v>
      </c>
      <c r="I180" t="s">
        <v>129</v>
      </c>
      <c r="J180" t="s">
        <v>37</v>
      </c>
      <c r="K180" t="s">
        <v>591</v>
      </c>
      <c r="L180" t="s">
        <v>39</v>
      </c>
      <c r="M180">
        <v>3846900</v>
      </c>
      <c r="N180">
        <v>0</v>
      </c>
      <c r="O180">
        <v>3846900</v>
      </c>
      <c r="P180">
        <v>0</v>
      </c>
      <c r="Q180" t="s">
        <v>2331</v>
      </c>
      <c r="R180">
        <v>420</v>
      </c>
      <c r="S180" t="s">
        <v>2186</v>
      </c>
      <c r="T180" t="s">
        <v>593</v>
      </c>
      <c r="U180" t="s">
        <v>2332</v>
      </c>
      <c r="V180" t="s">
        <v>2333</v>
      </c>
      <c r="W180">
        <v>0</v>
      </c>
      <c r="X180" t="str">
        <f t="shared" si="2"/>
        <v>Funcionamiento</v>
      </c>
    </row>
    <row r="181" spans="1:24" x14ac:dyDescent="0.25">
      <c r="A181">
        <v>420</v>
      </c>
      <c r="B181">
        <v>43853</v>
      </c>
      <c r="C181" s="71">
        <v>43853.613194444442</v>
      </c>
      <c r="D181" t="s">
        <v>588</v>
      </c>
      <c r="E181" t="s">
        <v>589</v>
      </c>
      <c r="F181">
        <v>3</v>
      </c>
      <c r="G181" t="s">
        <v>2322</v>
      </c>
      <c r="H181" t="s">
        <v>178</v>
      </c>
      <c r="I181" t="s">
        <v>132</v>
      </c>
      <c r="J181" t="s">
        <v>37</v>
      </c>
      <c r="K181" t="s">
        <v>591</v>
      </c>
      <c r="L181" t="s">
        <v>39</v>
      </c>
      <c r="M181">
        <v>1426400</v>
      </c>
      <c r="N181">
        <v>0</v>
      </c>
      <c r="O181">
        <v>1426400</v>
      </c>
      <c r="P181">
        <v>0</v>
      </c>
      <c r="Q181" t="s">
        <v>2331</v>
      </c>
      <c r="R181">
        <v>420</v>
      </c>
      <c r="S181" t="s">
        <v>2186</v>
      </c>
      <c r="T181" t="s">
        <v>593</v>
      </c>
      <c r="U181" t="s">
        <v>2332</v>
      </c>
      <c r="V181" t="s">
        <v>2333</v>
      </c>
      <c r="W181">
        <v>0</v>
      </c>
      <c r="X181" t="str">
        <f t="shared" si="2"/>
        <v>Funcionamiento</v>
      </c>
    </row>
    <row r="182" spans="1:24" x14ac:dyDescent="0.25">
      <c r="A182">
        <v>420</v>
      </c>
      <c r="B182">
        <v>43853</v>
      </c>
      <c r="C182" s="71">
        <v>43853.613194444442</v>
      </c>
      <c r="D182" t="s">
        <v>588</v>
      </c>
      <c r="E182" t="s">
        <v>589</v>
      </c>
      <c r="F182">
        <v>3</v>
      </c>
      <c r="G182" t="s">
        <v>2322</v>
      </c>
      <c r="H182" t="s">
        <v>177</v>
      </c>
      <c r="I182" t="s">
        <v>131</v>
      </c>
      <c r="J182" t="s">
        <v>37</v>
      </c>
      <c r="K182" t="s">
        <v>591</v>
      </c>
      <c r="L182" t="s">
        <v>39</v>
      </c>
      <c r="M182">
        <v>448900</v>
      </c>
      <c r="N182">
        <v>0</v>
      </c>
      <c r="O182">
        <v>448900</v>
      </c>
      <c r="P182">
        <v>0</v>
      </c>
      <c r="Q182" t="s">
        <v>2331</v>
      </c>
      <c r="R182">
        <v>420</v>
      </c>
      <c r="S182" t="s">
        <v>2186</v>
      </c>
      <c r="T182" t="s">
        <v>593</v>
      </c>
      <c r="U182" t="s">
        <v>2332</v>
      </c>
      <c r="V182" t="s">
        <v>2333</v>
      </c>
      <c r="W182">
        <v>0</v>
      </c>
      <c r="X182" t="str">
        <f t="shared" si="2"/>
        <v>Funcionamiento</v>
      </c>
    </row>
    <row r="183" spans="1:24" x14ac:dyDescent="0.25">
      <c r="A183">
        <v>420</v>
      </c>
      <c r="B183">
        <v>43853</v>
      </c>
      <c r="C183" s="71">
        <v>43853.613194444442</v>
      </c>
      <c r="D183" t="s">
        <v>588</v>
      </c>
      <c r="E183" t="s">
        <v>589</v>
      </c>
      <c r="F183">
        <v>3</v>
      </c>
      <c r="G183" t="s">
        <v>2322</v>
      </c>
      <c r="H183" t="s">
        <v>179</v>
      </c>
      <c r="I183" t="s">
        <v>133</v>
      </c>
      <c r="J183" t="s">
        <v>37</v>
      </c>
      <c r="K183" t="s">
        <v>591</v>
      </c>
      <c r="L183" t="s">
        <v>39</v>
      </c>
      <c r="M183">
        <v>951000</v>
      </c>
      <c r="N183">
        <v>0</v>
      </c>
      <c r="O183">
        <v>951000</v>
      </c>
      <c r="P183">
        <v>0</v>
      </c>
      <c r="Q183" t="s">
        <v>2331</v>
      </c>
      <c r="R183">
        <v>420</v>
      </c>
      <c r="S183" t="s">
        <v>2186</v>
      </c>
      <c r="T183" t="s">
        <v>593</v>
      </c>
      <c r="U183" t="s">
        <v>2332</v>
      </c>
      <c r="V183" t="s">
        <v>2333</v>
      </c>
      <c r="W183">
        <v>0</v>
      </c>
      <c r="X183" t="str">
        <f t="shared" si="2"/>
        <v>Funcionamiento</v>
      </c>
    </row>
    <row r="184" spans="1:24" x14ac:dyDescent="0.25">
      <c r="A184">
        <v>420</v>
      </c>
      <c r="B184">
        <v>43853</v>
      </c>
      <c r="C184" s="71">
        <v>43853.613194444442</v>
      </c>
      <c r="D184" t="s">
        <v>588</v>
      </c>
      <c r="E184" t="s">
        <v>589</v>
      </c>
      <c r="F184">
        <v>3</v>
      </c>
      <c r="G184" t="s">
        <v>2322</v>
      </c>
      <c r="H184" t="s">
        <v>176</v>
      </c>
      <c r="I184" t="s">
        <v>130</v>
      </c>
      <c r="J184" t="s">
        <v>37</v>
      </c>
      <c r="K184" t="s">
        <v>591</v>
      </c>
      <c r="L184" t="s">
        <v>39</v>
      </c>
      <c r="M184">
        <v>1900800</v>
      </c>
      <c r="N184">
        <v>0</v>
      </c>
      <c r="O184">
        <v>1900800</v>
      </c>
      <c r="P184">
        <v>0</v>
      </c>
      <c r="Q184" t="s">
        <v>2331</v>
      </c>
      <c r="R184">
        <v>420</v>
      </c>
      <c r="S184" t="s">
        <v>2186</v>
      </c>
      <c r="T184" t="s">
        <v>593</v>
      </c>
      <c r="U184" t="s">
        <v>2332</v>
      </c>
      <c r="V184" t="s">
        <v>2333</v>
      </c>
      <c r="W184">
        <v>0</v>
      </c>
      <c r="X184" t="str">
        <f t="shared" si="2"/>
        <v>Funcionamiento</v>
      </c>
    </row>
    <row r="185" spans="1:24" x14ac:dyDescent="0.25">
      <c r="A185">
        <v>520</v>
      </c>
      <c r="B185">
        <v>43866</v>
      </c>
      <c r="C185" s="71">
        <v>43866.42291666667</v>
      </c>
      <c r="D185" t="s">
        <v>588</v>
      </c>
      <c r="E185" t="s">
        <v>589</v>
      </c>
      <c r="F185">
        <v>3</v>
      </c>
      <c r="G185" t="s">
        <v>2322</v>
      </c>
      <c r="H185" t="s">
        <v>187</v>
      </c>
      <c r="I185" t="s">
        <v>141</v>
      </c>
      <c r="J185" t="s">
        <v>37</v>
      </c>
      <c r="K185" t="s">
        <v>591</v>
      </c>
      <c r="L185" t="s">
        <v>39</v>
      </c>
      <c r="M185">
        <v>420000</v>
      </c>
      <c r="N185">
        <v>0</v>
      </c>
      <c r="O185">
        <v>420000</v>
      </c>
      <c r="P185">
        <v>0</v>
      </c>
      <c r="Q185" t="s">
        <v>2334</v>
      </c>
      <c r="R185">
        <v>520</v>
      </c>
      <c r="S185" t="s">
        <v>2180</v>
      </c>
      <c r="T185" t="s">
        <v>2175</v>
      </c>
      <c r="U185" t="s">
        <v>2259</v>
      </c>
      <c r="V185" t="s">
        <v>2335</v>
      </c>
      <c r="W185">
        <v>0</v>
      </c>
      <c r="X185" t="str">
        <f t="shared" si="2"/>
        <v>Funcionamiento</v>
      </c>
    </row>
    <row r="186" spans="1:24" x14ac:dyDescent="0.25">
      <c r="A186">
        <v>520</v>
      </c>
      <c r="B186">
        <v>43866</v>
      </c>
      <c r="C186" s="71">
        <v>43866.42291666667</v>
      </c>
      <c r="D186" t="s">
        <v>588</v>
      </c>
      <c r="E186" t="s">
        <v>589</v>
      </c>
      <c r="F186">
        <v>3</v>
      </c>
      <c r="G186" t="s">
        <v>2322</v>
      </c>
      <c r="H186" t="s">
        <v>193</v>
      </c>
      <c r="I186" t="s">
        <v>148</v>
      </c>
      <c r="J186" t="s">
        <v>37</v>
      </c>
      <c r="K186" t="s">
        <v>591</v>
      </c>
      <c r="L186" t="s">
        <v>39</v>
      </c>
      <c r="M186">
        <v>1284623</v>
      </c>
      <c r="N186">
        <v>0</v>
      </c>
      <c r="O186">
        <v>1284623</v>
      </c>
      <c r="P186">
        <v>0</v>
      </c>
      <c r="Q186" t="s">
        <v>2334</v>
      </c>
      <c r="R186">
        <v>520</v>
      </c>
      <c r="S186" t="s">
        <v>2180</v>
      </c>
      <c r="T186" t="s">
        <v>2175</v>
      </c>
      <c r="U186" t="s">
        <v>2259</v>
      </c>
      <c r="V186" t="s">
        <v>2335</v>
      </c>
      <c r="W186">
        <v>0</v>
      </c>
      <c r="X186" t="str">
        <f t="shared" si="2"/>
        <v>Funcionamiento</v>
      </c>
    </row>
    <row r="187" spans="1:24" x14ac:dyDescent="0.25">
      <c r="A187">
        <v>620</v>
      </c>
      <c r="B187">
        <v>43872</v>
      </c>
      <c r="C187" s="71">
        <v>43872.439583333333</v>
      </c>
      <c r="D187" t="s">
        <v>588</v>
      </c>
      <c r="E187" t="s">
        <v>589</v>
      </c>
      <c r="F187">
        <v>3</v>
      </c>
      <c r="G187" t="s">
        <v>2322</v>
      </c>
      <c r="H187" t="s">
        <v>187</v>
      </c>
      <c r="I187" t="s">
        <v>141</v>
      </c>
      <c r="J187" t="s">
        <v>37</v>
      </c>
      <c r="K187" t="s">
        <v>591</v>
      </c>
      <c r="L187" t="s">
        <v>39</v>
      </c>
      <c r="M187">
        <v>78400</v>
      </c>
      <c r="N187">
        <v>0</v>
      </c>
      <c r="O187">
        <v>78400</v>
      </c>
      <c r="P187">
        <v>0</v>
      </c>
      <c r="Q187" t="s">
        <v>2334</v>
      </c>
      <c r="R187">
        <v>620</v>
      </c>
      <c r="S187" t="s">
        <v>2336</v>
      </c>
      <c r="T187" t="s">
        <v>2337</v>
      </c>
      <c r="U187" t="s">
        <v>2338</v>
      </c>
      <c r="V187" t="s">
        <v>2339</v>
      </c>
      <c r="W187">
        <v>0</v>
      </c>
      <c r="X187" t="str">
        <f t="shared" si="2"/>
        <v>Funcionamiento</v>
      </c>
    </row>
    <row r="188" spans="1:24" x14ac:dyDescent="0.25">
      <c r="A188">
        <v>620</v>
      </c>
      <c r="B188">
        <v>43872</v>
      </c>
      <c r="C188" s="71">
        <v>43872.439583333333</v>
      </c>
      <c r="D188" t="s">
        <v>588</v>
      </c>
      <c r="E188" t="s">
        <v>589</v>
      </c>
      <c r="F188">
        <v>3</v>
      </c>
      <c r="G188" t="s">
        <v>2322</v>
      </c>
      <c r="H188" t="s">
        <v>193</v>
      </c>
      <c r="I188" t="s">
        <v>148</v>
      </c>
      <c r="J188" t="s">
        <v>37</v>
      </c>
      <c r="K188" t="s">
        <v>591</v>
      </c>
      <c r="L188" t="s">
        <v>39</v>
      </c>
      <c r="M188">
        <v>258320</v>
      </c>
      <c r="N188">
        <v>0</v>
      </c>
      <c r="O188">
        <v>258320</v>
      </c>
      <c r="P188">
        <v>0</v>
      </c>
      <c r="Q188" t="s">
        <v>2334</v>
      </c>
      <c r="R188">
        <v>620</v>
      </c>
      <c r="S188" t="s">
        <v>2336</v>
      </c>
      <c r="T188" t="s">
        <v>2337</v>
      </c>
      <c r="U188" t="s">
        <v>2338</v>
      </c>
      <c r="V188" t="s">
        <v>2339</v>
      </c>
      <c r="W188">
        <v>0</v>
      </c>
      <c r="X188" t="str">
        <f t="shared" si="2"/>
        <v>Funcionamiento</v>
      </c>
    </row>
    <row r="189" spans="1:24" x14ac:dyDescent="0.25">
      <c r="A189">
        <v>720</v>
      </c>
      <c r="B189">
        <v>43874</v>
      </c>
      <c r="C189" s="71">
        <v>43874.40625</v>
      </c>
      <c r="D189" t="s">
        <v>588</v>
      </c>
      <c r="E189" t="s">
        <v>589</v>
      </c>
      <c r="F189">
        <v>3</v>
      </c>
      <c r="G189" t="s">
        <v>2322</v>
      </c>
      <c r="H189" t="s">
        <v>101</v>
      </c>
      <c r="I189" t="s">
        <v>144</v>
      </c>
      <c r="J189" t="s">
        <v>37</v>
      </c>
      <c r="K189" t="s">
        <v>591</v>
      </c>
      <c r="L189" t="s">
        <v>39</v>
      </c>
      <c r="M189">
        <v>69618645</v>
      </c>
      <c r="N189">
        <v>9336630</v>
      </c>
      <c r="O189">
        <v>78955275</v>
      </c>
      <c r="P189">
        <v>0</v>
      </c>
      <c r="Q189" t="s">
        <v>2340</v>
      </c>
      <c r="R189">
        <v>720</v>
      </c>
      <c r="S189" t="s">
        <v>2341</v>
      </c>
      <c r="T189" t="s">
        <v>2267</v>
      </c>
      <c r="U189" t="s">
        <v>2342</v>
      </c>
      <c r="V189" t="s">
        <v>2343</v>
      </c>
      <c r="W189">
        <v>0</v>
      </c>
      <c r="X189" t="str">
        <f t="shared" si="2"/>
        <v>Funcionamiento</v>
      </c>
    </row>
    <row r="190" spans="1:24" x14ac:dyDescent="0.25">
      <c r="A190">
        <v>820</v>
      </c>
      <c r="B190">
        <v>43881</v>
      </c>
      <c r="C190" s="71">
        <v>43881.363194444442</v>
      </c>
      <c r="D190" t="s">
        <v>588</v>
      </c>
      <c r="E190" t="s">
        <v>589</v>
      </c>
      <c r="F190">
        <v>500</v>
      </c>
      <c r="G190" t="s">
        <v>631</v>
      </c>
      <c r="H190" t="s">
        <v>199</v>
      </c>
      <c r="I190" t="s">
        <v>157</v>
      </c>
      <c r="J190" t="s">
        <v>37</v>
      </c>
      <c r="K190" t="s">
        <v>714</v>
      </c>
      <c r="L190" t="s">
        <v>39</v>
      </c>
      <c r="M190">
        <v>15959164</v>
      </c>
      <c r="N190">
        <v>0</v>
      </c>
      <c r="O190">
        <v>15959164</v>
      </c>
      <c r="P190">
        <v>15394500</v>
      </c>
      <c r="Q190" t="s">
        <v>2344</v>
      </c>
      <c r="R190">
        <v>820</v>
      </c>
      <c r="S190" t="s">
        <v>2345</v>
      </c>
      <c r="T190" t="s">
        <v>2346</v>
      </c>
      <c r="U190" t="s">
        <v>2347</v>
      </c>
      <c r="V190" t="s">
        <v>2348</v>
      </c>
      <c r="W190">
        <v>0</v>
      </c>
      <c r="X190" t="str">
        <f t="shared" si="2"/>
        <v>Inversión</v>
      </c>
    </row>
    <row r="191" spans="1:24" x14ac:dyDescent="0.25">
      <c r="A191">
        <v>920</v>
      </c>
      <c r="B191">
        <v>43882</v>
      </c>
      <c r="C191" s="71">
        <v>43882.429861111108</v>
      </c>
      <c r="D191" t="s">
        <v>588</v>
      </c>
      <c r="E191" t="s">
        <v>607</v>
      </c>
      <c r="F191">
        <v>510</v>
      </c>
      <c r="G191" t="s">
        <v>713</v>
      </c>
      <c r="H191" t="s">
        <v>200</v>
      </c>
      <c r="I191" t="s">
        <v>159</v>
      </c>
      <c r="J191" t="s">
        <v>48</v>
      </c>
      <c r="K191" t="s">
        <v>601</v>
      </c>
      <c r="L191" t="s">
        <v>39</v>
      </c>
      <c r="M191">
        <v>2000000</v>
      </c>
      <c r="N191">
        <v>0</v>
      </c>
      <c r="O191">
        <v>2000000</v>
      </c>
      <c r="P191">
        <v>2000000</v>
      </c>
      <c r="Q191" t="s">
        <v>2349</v>
      </c>
      <c r="R191">
        <v>1020</v>
      </c>
      <c r="S191" t="s">
        <v>593</v>
      </c>
      <c r="T191" t="s">
        <v>593</v>
      </c>
      <c r="U191" t="s">
        <v>593</v>
      </c>
      <c r="V191" t="s">
        <v>593</v>
      </c>
      <c r="W191">
        <v>0</v>
      </c>
      <c r="X191" t="str">
        <f t="shared" si="2"/>
        <v>Inversión</v>
      </c>
    </row>
    <row r="192" spans="1:24" x14ac:dyDescent="0.25">
      <c r="A192">
        <v>1020</v>
      </c>
      <c r="B192">
        <v>43882</v>
      </c>
      <c r="C192" s="71">
        <v>43882.511805555558</v>
      </c>
      <c r="D192" t="s">
        <v>588</v>
      </c>
      <c r="E192" t="s">
        <v>589</v>
      </c>
      <c r="F192">
        <v>3</v>
      </c>
      <c r="G192" t="s">
        <v>2322</v>
      </c>
      <c r="H192" t="s">
        <v>168</v>
      </c>
      <c r="I192" t="s">
        <v>122</v>
      </c>
      <c r="J192" t="s">
        <v>37</v>
      </c>
      <c r="K192" t="s">
        <v>591</v>
      </c>
      <c r="L192" t="s">
        <v>39</v>
      </c>
      <c r="M192">
        <v>815318</v>
      </c>
      <c r="N192">
        <v>0</v>
      </c>
      <c r="O192">
        <v>815318</v>
      </c>
      <c r="P192">
        <v>0</v>
      </c>
      <c r="Q192" t="s">
        <v>2350</v>
      </c>
      <c r="R192">
        <v>920</v>
      </c>
      <c r="S192" t="s">
        <v>2351</v>
      </c>
      <c r="T192" t="s">
        <v>593</v>
      </c>
      <c r="U192" t="s">
        <v>2352</v>
      </c>
      <c r="V192" t="s">
        <v>2353</v>
      </c>
      <c r="W192">
        <v>0</v>
      </c>
      <c r="X192" t="str">
        <f t="shared" si="2"/>
        <v>Funcionamiento</v>
      </c>
    </row>
    <row r="193" spans="1:24" x14ac:dyDescent="0.25">
      <c r="A193">
        <v>1020</v>
      </c>
      <c r="B193">
        <v>43882</v>
      </c>
      <c r="C193" s="71">
        <v>43882.511805555558</v>
      </c>
      <c r="D193" t="s">
        <v>588</v>
      </c>
      <c r="E193" t="s">
        <v>589</v>
      </c>
      <c r="F193">
        <v>3</v>
      </c>
      <c r="G193" t="s">
        <v>2322</v>
      </c>
      <c r="H193" t="s">
        <v>183</v>
      </c>
      <c r="I193" t="s">
        <v>137</v>
      </c>
      <c r="J193" t="s">
        <v>37</v>
      </c>
      <c r="K193" t="s">
        <v>591</v>
      </c>
      <c r="L193" t="s">
        <v>39</v>
      </c>
      <c r="M193">
        <v>2240265</v>
      </c>
      <c r="N193">
        <v>0</v>
      </c>
      <c r="O193">
        <v>2240265</v>
      </c>
      <c r="P193">
        <v>0</v>
      </c>
      <c r="Q193" t="s">
        <v>2350</v>
      </c>
      <c r="R193">
        <v>920</v>
      </c>
      <c r="S193" t="s">
        <v>2351</v>
      </c>
      <c r="T193" t="s">
        <v>593</v>
      </c>
      <c r="U193" t="s">
        <v>2352</v>
      </c>
      <c r="V193" t="s">
        <v>2353</v>
      </c>
      <c r="W193">
        <v>0</v>
      </c>
      <c r="X193" t="str">
        <f t="shared" si="2"/>
        <v>Funcionamiento</v>
      </c>
    </row>
    <row r="194" spans="1:24" x14ac:dyDescent="0.25">
      <c r="A194">
        <v>1020</v>
      </c>
      <c r="B194">
        <v>43882</v>
      </c>
      <c r="C194" s="71">
        <v>43882.511805555558</v>
      </c>
      <c r="D194" t="s">
        <v>588</v>
      </c>
      <c r="E194" t="s">
        <v>589</v>
      </c>
      <c r="F194">
        <v>3</v>
      </c>
      <c r="G194" t="s">
        <v>2322</v>
      </c>
      <c r="H194" t="s">
        <v>166</v>
      </c>
      <c r="I194" t="s">
        <v>120</v>
      </c>
      <c r="J194" t="s">
        <v>37</v>
      </c>
      <c r="K194" t="s">
        <v>591</v>
      </c>
      <c r="L194" t="s">
        <v>39</v>
      </c>
      <c r="M194">
        <v>43632572</v>
      </c>
      <c r="N194">
        <v>0</v>
      </c>
      <c r="O194">
        <v>43632572</v>
      </c>
      <c r="P194">
        <v>0</v>
      </c>
      <c r="Q194" t="s">
        <v>2350</v>
      </c>
      <c r="R194">
        <v>920</v>
      </c>
      <c r="S194" t="s">
        <v>2351</v>
      </c>
      <c r="T194" t="s">
        <v>593</v>
      </c>
      <c r="U194" t="s">
        <v>2352</v>
      </c>
      <c r="V194" t="s">
        <v>2353</v>
      </c>
      <c r="W194">
        <v>0</v>
      </c>
      <c r="X194" t="str">
        <f t="shared" si="2"/>
        <v>Funcionamiento</v>
      </c>
    </row>
    <row r="195" spans="1:24" x14ac:dyDescent="0.25">
      <c r="A195">
        <v>1020</v>
      </c>
      <c r="B195">
        <v>43882</v>
      </c>
      <c r="C195" s="71">
        <v>43882.511805555558</v>
      </c>
      <c r="D195" t="s">
        <v>588</v>
      </c>
      <c r="E195" t="s">
        <v>589</v>
      </c>
      <c r="F195">
        <v>3</v>
      </c>
      <c r="G195" t="s">
        <v>2322</v>
      </c>
      <c r="H195" t="s">
        <v>171</v>
      </c>
      <c r="I195" t="s">
        <v>125</v>
      </c>
      <c r="J195" t="s">
        <v>37</v>
      </c>
      <c r="K195" t="s">
        <v>591</v>
      </c>
      <c r="L195" t="s">
        <v>39</v>
      </c>
      <c r="M195">
        <v>1380275</v>
      </c>
      <c r="N195">
        <v>0</v>
      </c>
      <c r="O195">
        <v>1380275</v>
      </c>
      <c r="P195">
        <v>0</v>
      </c>
      <c r="Q195" t="s">
        <v>2350</v>
      </c>
      <c r="R195">
        <v>920</v>
      </c>
      <c r="S195" t="s">
        <v>2351</v>
      </c>
      <c r="T195" t="s">
        <v>593</v>
      </c>
      <c r="U195" t="s">
        <v>2352</v>
      </c>
      <c r="V195" t="s">
        <v>2353</v>
      </c>
      <c r="W195">
        <v>0</v>
      </c>
      <c r="X195" t="str">
        <f t="shared" ref="X195:X258" si="3">IF(LEFT(H195,1)="C","Inversión","Funcionamiento")</f>
        <v>Funcionamiento</v>
      </c>
    </row>
    <row r="196" spans="1:24" x14ac:dyDescent="0.25">
      <c r="A196">
        <v>1020</v>
      </c>
      <c r="B196">
        <v>43882</v>
      </c>
      <c r="C196" s="71">
        <v>43882.511805555558</v>
      </c>
      <c r="D196" t="s">
        <v>588</v>
      </c>
      <c r="E196" t="s">
        <v>589</v>
      </c>
      <c r="F196">
        <v>3</v>
      </c>
      <c r="G196" t="s">
        <v>2322</v>
      </c>
      <c r="H196" t="s">
        <v>194</v>
      </c>
      <c r="I196" t="s">
        <v>149</v>
      </c>
      <c r="J196" t="s">
        <v>37</v>
      </c>
      <c r="K196" t="s">
        <v>591</v>
      </c>
      <c r="L196" t="s">
        <v>39</v>
      </c>
      <c r="M196">
        <v>44845</v>
      </c>
      <c r="N196">
        <v>0</v>
      </c>
      <c r="O196">
        <v>44845</v>
      </c>
      <c r="P196">
        <v>0</v>
      </c>
      <c r="Q196" t="s">
        <v>2350</v>
      </c>
      <c r="R196">
        <v>920</v>
      </c>
      <c r="S196" t="s">
        <v>2351</v>
      </c>
      <c r="T196" t="s">
        <v>593</v>
      </c>
      <c r="U196" t="s">
        <v>2352</v>
      </c>
      <c r="V196" t="s">
        <v>2353</v>
      </c>
      <c r="W196">
        <v>0</v>
      </c>
      <c r="X196" t="str">
        <f t="shared" si="3"/>
        <v>Funcionamiento</v>
      </c>
    </row>
    <row r="197" spans="1:24" x14ac:dyDescent="0.25">
      <c r="A197">
        <v>1020</v>
      </c>
      <c r="B197">
        <v>43882</v>
      </c>
      <c r="C197" s="71">
        <v>43882.511805555558</v>
      </c>
      <c r="D197" t="s">
        <v>588</v>
      </c>
      <c r="E197" t="s">
        <v>589</v>
      </c>
      <c r="F197">
        <v>3</v>
      </c>
      <c r="G197" t="s">
        <v>2322</v>
      </c>
      <c r="H197" t="s">
        <v>169</v>
      </c>
      <c r="I197" t="s">
        <v>123</v>
      </c>
      <c r="J197" t="s">
        <v>37</v>
      </c>
      <c r="K197" t="s">
        <v>591</v>
      </c>
      <c r="L197" t="s">
        <v>39</v>
      </c>
      <c r="M197">
        <v>1025112</v>
      </c>
      <c r="N197">
        <v>0</v>
      </c>
      <c r="O197">
        <v>1025112</v>
      </c>
      <c r="P197">
        <v>0</v>
      </c>
      <c r="Q197" t="s">
        <v>2350</v>
      </c>
      <c r="R197">
        <v>920</v>
      </c>
      <c r="S197" t="s">
        <v>2351</v>
      </c>
      <c r="T197" t="s">
        <v>593</v>
      </c>
      <c r="U197" t="s">
        <v>2352</v>
      </c>
      <c r="V197" t="s">
        <v>2353</v>
      </c>
      <c r="W197">
        <v>0</v>
      </c>
      <c r="X197" t="str">
        <f t="shared" si="3"/>
        <v>Funcionamiento</v>
      </c>
    </row>
    <row r="198" spans="1:24" x14ac:dyDescent="0.25">
      <c r="A198">
        <v>1120</v>
      </c>
      <c r="B198">
        <v>43886</v>
      </c>
      <c r="C198" s="71">
        <v>43886.563194444447</v>
      </c>
      <c r="D198" t="s">
        <v>588</v>
      </c>
      <c r="E198" t="s">
        <v>589</v>
      </c>
      <c r="F198">
        <v>3</v>
      </c>
      <c r="G198" t="s">
        <v>2322</v>
      </c>
      <c r="H198" t="s">
        <v>175</v>
      </c>
      <c r="I198" t="s">
        <v>129</v>
      </c>
      <c r="J198" t="s">
        <v>37</v>
      </c>
      <c r="K198" t="s">
        <v>591</v>
      </c>
      <c r="L198" t="s">
        <v>39</v>
      </c>
      <c r="M198">
        <v>3965200</v>
      </c>
      <c r="N198">
        <v>0</v>
      </c>
      <c r="O198">
        <v>3965200</v>
      </c>
      <c r="P198">
        <v>0</v>
      </c>
      <c r="Q198" t="s">
        <v>2354</v>
      </c>
      <c r="R198">
        <v>1120</v>
      </c>
      <c r="S198" t="s">
        <v>2225</v>
      </c>
      <c r="T198" t="s">
        <v>593</v>
      </c>
      <c r="U198" t="s">
        <v>2355</v>
      </c>
      <c r="V198" t="s">
        <v>2356</v>
      </c>
      <c r="W198">
        <v>0</v>
      </c>
      <c r="X198" t="str">
        <f t="shared" si="3"/>
        <v>Funcionamiento</v>
      </c>
    </row>
    <row r="199" spans="1:24" x14ac:dyDescent="0.25">
      <c r="A199">
        <v>1120</v>
      </c>
      <c r="B199">
        <v>43886</v>
      </c>
      <c r="C199" s="71">
        <v>43886.563194444447</v>
      </c>
      <c r="D199" t="s">
        <v>588</v>
      </c>
      <c r="E199" t="s">
        <v>589</v>
      </c>
      <c r="F199">
        <v>3</v>
      </c>
      <c r="G199" t="s">
        <v>2322</v>
      </c>
      <c r="H199" t="s">
        <v>177</v>
      </c>
      <c r="I199" t="s">
        <v>131</v>
      </c>
      <c r="J199" t="s">
        <v>37</v>
      </c>
      <c r="K199" t="s">
        <v>591</v>
      </c>
      <c r="L199" t="s">
        <v>39</v>
      </c>
      <c r="M199">
        <v>594000</v>
      </c>
      <c r="N199">
        <v>0</v>
      </c>
      <c r="O199">
        <v>594000</v>
      </c>
      <c r="P199">
        <v>0</v>
      </c>
      <c r="Q199" t="s">
        <v>2354</v>
      </c>
      <c r="R199">
        <v>1120</v>
      </c>
      <c r="S199" t="s">
        <v>2225</v>
      </c>
      <c r="T199" t="s">
        <v>593</v>
      </c>
      <c r="U199" t="s">
        <v>2355</v>
      </c>
      <c r="V199" t="s">
        <v>2356</v>
      </c>
      <c r="W199">
        <v>0</v>
      </c>
      <c r="X199" t="str">
        <f t="shared" si="3"/>
        <v>Funcionamiento</v>
      </c>
    </row>
    <row r="200" spans="1:24" x14ac:dyDescent="0.25">
      <c r="A200">
        <v>1120</v>
      </c>
      <c r="B200">
        <v>43886</v>
      </c>
      <c r="C200" s="71">
        <v>43886.563194444447</v>
      </c>
      <c r="D200" t="s">
        <v>588</v>
      </c>
      <c r="E200" t="s">
        <v>589</v>
      </c>
      <c r="F200">
        <v>3</v>
      </c>
      <c r="G200" t="s">
        <v>2322</v>
      </c>
      <c r="H200" t="s">
        <v>178</v>
      </c>
      <c r="I200" t="s">
        <v>132</v>
      </c>
      <c r="J200" t="s">
        <v>37</v>
      </c>
      <c r="K200" t="s">
        <v>591</v>
      </c>
      <c r="L200" t="s">
        <v>39</v>
      </c>
      <c r="M200">
        <v>1449300</v>
      </c>
      <c r="N200">
        <v>0</v>
      </c>
      <c r="O200">
        <v>1449300</v>
      </c>
      <c r="P200">
        <v>0</v>
      </c>
      <c r="Q200" t="s">
        <v>2354</v>
      </c>
      <c r="R200">
        <v>1120</v>
      </c>
      <c r="S200" t="s">
        <v>2225</v>
      </c>
      <c r="T200" t="s">
        <v>593</v>
      </c>
      <c r="U200" t="s">
        <v>2355</v>
      </c>
      <c r="V200" t="s">
        <v>2356</v>
      </c>
      <c r="W200">
        <v>0</v>
      </c>
      <c r="X200" t="str">
        <f t="shared" si="3"/>
        <v>Funcionamiento</v>
      </c>
    </row>
    <row r="201" spans="1:24" x14ac:dyDescent="0.25">
      <c r="A201">
        <v>1120</v>
      </c>
      <c r="B201">
        <v>43886</v>
      </c>
      <c r="C201" s="71">
        <v>43886.563194444447</v>
      </c>
      <c r="D201" t="s">
        <v>588</v>
      </c>
      <c r="E201" t="s">
        <v>589</v>
      </c>
      <c r="F201">
        <v>3</v>
      </c>
      <c r="G201" t="s">
        <v>2322</v>
      </c>
      <c r="H201" t="s">
        <v>179</v>
      </c>
      <c r="I201" t="s">
        <v>133</v>
      </c>
      <c r="J201" t="s">
        <v>37</v>
      </c>
      <c r="K201" t="s">
        <v>591</v>
      </c>
      <c r="L201" t="s">
        <v>39</v>
      </c>
      <c r="M201">
        <v>966200</v>
      </c>
      <c r="N201">
        <v>0</v>
      </c>
      <c r="O201">
        <v>966200</v>
      </c>
      <c r="P201">
        <v>0</v>
      </c>
      <c r="Q201" t="s">
        <v>2354</v>
      </c>
      <c r="R201">
        <v>1120</v>
      </c>
      <c r="S201" t="s">
        <v>2225</v>
      </c>
      <c r="T201" t="s">
        <v>593</v>
      </c>
      <c r="U201" t="s">
        <v>2355</v>
      </c>
      <c r="V201" t="s">
        <v>2356</v>
      </c>
      <c r="W201">
        <v>0</v>
      </c>
      <c r="X201" t="str">
        <f t="shared" si="3"/>
        <v>Funcionamiento</v>
      </c>
    </row>
    <row r="202" spans="1:24" x14ac:dyDescent="0.25">
      <c r="A202">
        <v>1120</v>
      </c>
      <c r="B202">
        <v>43886</v>
      </c>
      <c r="C202" s="71">
        <v>43886.563194444447</v>
      </c>
      <c r="D202" t="s">
        <v>588</v>
      </c>
      <c r="E202" t="s">
        <v>589</v>
      </c>
      <c r="F202">
        <v>3</v>
      </c>
      <c r="G202" t="s">
        <v>2322</v>
      </c>
      <c r="H202" t="s">
        <v>174</v>
      </c>
      <c r="I202" t="s">
        <v>128</v>
      </c>
      <c r="J202" t="s">
        <v>37</v>
      </c>
      <c r="K202" t="s">
        <v>591</v>
      </c>
      <c r="L202" t="s">
        <v>39</v>
      </c>
      <c r="M202">
        <v>5597700</v>
      </c>
      <c r="N202">
        <v>0</v>
      </c>
      <c r="O202">
        <v>5597700</v>
      </c>
      <c r="P202">
        <v>0</v>
      </c>
      <c r="Q202" t="s">
        <v>2354</v>
      </c>
      <c r="R202">
        <v>1120</v>
      </c>
      <c r="S202" t="s">
        <v>2225</v>
      </c>
      <c r="T202" t="s">
        <v>593</v>
      </c>
      <c r="U202" t="s">
        <v>2355</v>
      </c>
      <c r="V202" t="s">
        <v>2356</v>
      </c>
      <c r="W202">
        <v>0</v>
      </c>
      <c r="X202" t="str">
        <f t="shared" si="3"/>
        <v>Funcionamiento</v>
      </c>
    </row>
    <row r="203" spans="1:24" x14ac:dyDescent="0.25">
      <c r="A203">
        <v>1120</v>
      </c>
      <c r="B203">
        <v>43886</v>
      </c>
      <c r="C203" s="71">
        <v>43886.563194444447</v>
      </c>
      <c r="D203" t="s">
        <v>588</v>
      </c>
      <c r="E203" t="s">
        <v>589</v>
      </c>
      <c r="F203">
        <v>3</v>
      </c>
      <c r="G203" t="s">
        <v>2322</v>
      </c>
      <c r="H203" t="s">
        <v>176</v>
      </c>
      <c r="I203" t="s">
        <v>130</v>
      </c>
      <c r="J203" t="s">
        <v>37</v>
      </c>
      <c r="K203" t="s">
        <v>591</v>
      </c>
      <c r="L203" t="s">
        <v>39</v>
      </c>
      <c r="M203">
        <v>1931600</v>
      </c>
      <c r="N203">
        <v>0</v>
      </c>
      <c r="O203">
        <v>1931600</v>
      </c>
      <c r="P203">
        <v>0</v>
      </c>
      <c r="Q203" t="s">
        <v>2354</v>
      </c>
      <c r="R203">
        <v>1120</v>
      </c>
      <c r="S203" t="s">
        <v>2225</v>
      </c>
      <c r="T203" t="s">
        <v>593</v>
      </c>
      <c r="U203" t="s">
        <v>2355</v>
      </c>
      <c r="V203" t="s">
        <v>2356</v>
      </c>
      <c r="W203">
        <v>0</v>
      </c>
      <c r="X203" t="str">
        <f t="shared" si="3"/>
        <v>Funcionamiento</v>
      </c>
    </row>
    <row r="204" spans="1:24" x14ac:dyDescent="0.25">
      <c r="A204">
        <v>1220</v>
      </c>
      <c r="B204">
        <v>43895</v>
      </c>
      <c r="C204" s="71">
        <v>43895.381249999999</v>
      </c>
      <c r="D204" t="s">
        <v>588</v>
      </c>
      <c r="E204" t="s">
        <v>589</v>
      </c>
      <c r="F204">
        <v>500</v>
      </c>
      <c r="G204" t="s">
        <v>631</v>
      </c>
      <c r="H204" t="s">
        <v>199</v>
      </c>
      <c r="I204" t="s">
        <v>157</v>
      </c>
      <c r="J204" t="s">
        <v>37</v>
      </c>
      <c r="K204" t="s">
        <v>591</v>
      </c>
      <c r="L204" t="s">
        <v>39</v>
      </c>
      <c r="M204">
        <v>97079040</v>
      </c>
      <c r="N204">
        <v>0</v>
      </c>
      <c r="O204">
        <v>97079040</v>
      </c>
      <c r="P204">
        <v>0</v>
      </c>
      <c r="Q204" t="s">
        <v>2357</v>
      </c>
      <c r="R204">
        <v>1220</v>
      </c>
      <c r="S204" t="s">
        <v>2358</v>
      </c>
      <c r="T204" t="s">
        <v>2359</v>
      </c>
      <c r="U204" t="s">
        <v>5369</v>
      </c>
      <c r="V204" t="s">
        <v>5741</v>
      </c>
      <c r="W204">
        <v>0</v>
      </c>
      <c r="X204" t="str">
        <f t="shared" si="3"/>
        <v>Inversión</v>
      </c>
    </row>
    <row r="205" spans="1:24" x14ac:dyDescent="0.25">
      <c r="A205">
        <v>1320</v>
      </c>
      <c r="B205">
        <v>43895</v>
      </c>
      <c r="C205" s="71">
        <v>43895.384722222225</v>
      </c>
      <c r="D205" t="s">
        <v>588</v>
      </c>
      <c r="E205" t="s">
        <v>589</v>
      </c>
      <c r="F205">
        <v>500</v>
      </c>
      <c r="G205" t="s">
        <v>631</v>
      </c>
      <c r="H205" t="s">
        <v>199</v>
      </c>
      <c r="I205" t="s">
        <v>157</v>
      </c>
      <c r="J205" t="s">
        <v>37</v>
      </c>
      <c r="K205" t="s">
        <v>591</v>
      </c>
      <c r="L205" t="s">
        <v>39</v>
      </c>
      <c r="M205">
        <v>10634060</v>
      </c>
      <c r="N205">
        <v>0</v>
      </c>
      <c r="O205">
        <v>10634060</v>
      </c>
      <c r="P205">
        <v>0</v>
      </c>
      <c r="Q205" t="s">
        <v>2360</v>
      </c>
      <c r="R205">
        <v>1320</v>
      </c>
      <c r="S205" t="s">
        <v>2361</v>
      </c>
      <c r="T205" t="s">
        <v>2362</v>
      </c>
      <c r="U205" t="s">
        <v>5742</v>
      </c>
      <c r="V205" t="s">
        <v>5743</v>
      </c>
      <c r="W205">
        <v>0</v>
      </c>
      <c r="X205" t="str">
        <f t="shared" si="3"/>
        <v>Inversión</v>
      </c>
    </row>
    <row r="206" spans="1:24" x14ac:dyDescent="0.25">
      <c r="A206">
        <v>1420</v>
      </c>
      <c r="B206">
        <v>43895</v>
      </c>
      <c r="C206" s="71">
        <v>43895.387499999997</v>
      </c>
      <c r="D206" t="s">
        <v>588</v>
      </c>
      <c r="E206" t="s">
        <v>589</v>
      </c>
      <c r="F206">
        <v>500</v>
      </c>
      <c r="G206" t="s">
        <v>631</v>
      </c>
      <c r="H206" t="s">
        <v>199</v>
      </c>
      <c r="I206" t="s">
        <v>157</v>
      </c>
      <c r="J206" t="s">
        <v>37</v>
      </c>
      <c r="K206" t="s">
        <v>591</v>
      </c>
      <c r="L206" t="s">
        <v>39</v>
      </c>
      <c r="M206">
        <v>16296816</v>
      </c>
      <c r="N206">
        <v>0</v>
      </c>
      <c r="O206">
        <v>16296816</v>
      </c>
      <c r="P206">
        <v>0</v>
      </c>
      <c r="Q206" t="s">
        <v>2363</v>
      </c>
      <c r="R206">
        <v>1420</v>
      </c>
      <c r="S206" t="s">
        <v>2364</v>
      </c>
      <c r="T206" t="s">
        <v>2365</v>
      </c>
      <c r="U206" t="s">
        <v>5370</v>
      </c>
      <c r="V206" t="s">
        <v>5744</v>
      </c>
      <c r="W206">
        <v>0</v>
      </c>
      <c r="X206" t="str">
        <f t="shared" si="3"/>
        <v>Inversión</v>
      </c>
    </row>
    <row r="207" spans="1:24" x14ac:dyDescent="0.25">
      <c r="A207">
        <v>1520</v>
      </c>
      <c r="B207">
        <v>43895</v>
      </c>
      <c r="C207" s="71">
        <v>43895.390972222223</v>
      </c>
      <c r="D207" t="s">
        <v>588</v>
      </c>
      <c r="E207" t="s">
        <v>589</v>
      </c>
      <c r="F207">
        <v>500</v>
      </c>
      <c r="G207" t="s">
        <v>631</v>
      </c>
      <c r="H207" t="s">
        <v>199</v>
      </c>
      <c r="I207" t="s">
        <v>157</v>
      </c>
      <c r="J207" t="s">
        <v>37</v>
      </c>
      <c r="K207" t="s">
        <v>591</v>
      </c>
      <c r="L207" t="s">
        <v>39</v>
      </c>
      <c r="M207">
        <v>52854144</v>
      </c>
      <c r="N207">
        <v>0</v>
      </c>
      <c r="O207">
        <v>52854144</v>
      </c>
      <c r="P207">
        <v>0</v>
      </c>
      <c r="Q207" t="s">
        <v>2366</v>
      </c>
      <c r="R207">
        <v>1520</v>
      </c>
      <c r="S207" t="s">
        <v>2367</v>
      </c>
      <c r="T207" t="s">
        <v>2368</v>
      </c>
      <c r="U207" t="s">
        <v>5371</v>
      </c>
      <c r="V207" t="s">
        <v>5745</v>
      </c>
      <c r="W207">
        <v>0</v>
      </c>
      <c r="X207" t="str">
        <f t="shared" si="3"/>
        <v>Inversión</v>
      </c>
    </row>
    <row r="208" spans="1:24" x14ac:dyDescent="0.25">
      <c r="A208">
        <v>1620</v>
      </c>
      <c r="B208">
        <v>43895</v>
      </c>
      <c r="C208" s="71">
        <v>43895.395138888889</v>
      </c>
      <c r="D208" t="s">
        <v>588</v>
      </c>
      <c r="E208" t="s">
        <v>589</v>
      </c>
      <c r="F208">
        <v>500</v>
      </c>
      <c r="G208" t="s">
        <v>631</v>
      </c>
      <c r="H208" t="s">
        <v>199</v>
      </c>
      <c r="I208" t="s">
        <v>157</v>
      </c>
      <c r="J208" t="s">
        <v>37</v>
      </c>
      <c r="K208" t="s">
        <v>591</v>
      </c>
      <c r="L208" t="s">
        <v>39</v>
      </c>
      <c r="M208">
        <v>20749384</v>
      </c>
      <c r="N208">
        <v>0</v>
      </c>
      <c r="O208">
        <v>20749384</v>
      </c>
      <c r="P208">
        <v>0</v>
      </c>
      <c r="Q208" t="s">
        <v>2369</v>
      </c>
      <c r="R208">
        <v>1620</v>
      </c>
      <c r="S208" t="s">
        <v>2234</v>
      </c>
      <c r="T208" t="s">
        <v>2370</v>
      </c>
      <c r="U208" t="s">
        <v>5372</v>
      </c>
      <c r="V208" t="s">
        <v>5746</v>
      </c>
      <c r="W208">
        <v>0</v>
      </c>
      <c r="X208" t="str">
        <f t="shared" si="3"/>
        <v>Inversión</v>
      </c>
    </row>
    <row r="209" spans="1:24" x14ac:dyDescent="0.25">
      <c r="A209">
        <v>1720</v>
      </c>
      <c r="B209">
        <v>43895</v>
      </c>
      <c r="C209" s="71">
        <v>43895.495833333334</v>
      </c>
      <c r="D209" t="s">
        <v>588</v>
      </c>
      <c r="E209" t="s">
        <v>589</v>
      </c>
      <c r="F209">
        <v>500</v>
      </c>
      <c r="G209" t="s">
        <v>631</v>
      </c>
      <c r="H209" t="s">
        <v>199</v>
      </c>
      <c r="I209" t="s">
        <v>157</v>
      </c>
      <c r="J209" t="s">
        <v>37</v>
      </c>
      <c r="K209" t="s">
        <v>714</v>
      </c>
      <c r="L209" t="s">
        <v>39</v>
      </c>
      <c r="M209">
        <v>29500000</v>
      </c>
      <c r="N209">
        <v>-2000000</v>
      </c>
      <c r="O209">
        <v>27500000</v>
      </c>
      <c r="P209">
        <v>0</v>
      </c>
      <c r="Q209" t="s">
        <v>2371</v>
      </c>
      <c r="R209">
        <v>1720</v>
      </c>
      <c r="S209" t="s">
        <v>2365</v>
      </c>
      <c r="T209" t="s">
        <v>2372</v>
      </c>
      <c r="U209" t="s">
        <v>5373</v>
      </c>
      <c r="V209" t="s">
        <v>5747</v>
      </c>
      <c r="W209">
        <v>0</v>
      </c>
      <c r="X209" t="str">
        <f t="shared" si="3"/>
        <v>Inversión</v>
      </c>
    </row>
    <row r="210" spans="1:24" x14ac:dyDescent="0.25">
      <c r="A210">
        <v>1820</v>
      </c>
      <c r="B210">
        <v>43895</v>
      </c>
      <c r="C210" s="71">
        <v>43895.500694444447</v>
      </c>
      <c r="D210" t="s">
        <v>588</v>
      </c>
      <c r="E210" t="s">
        <v>589</v>
      </c>
      <c r="F210">
        <v>500</v>
      </c>
      <c r="G210" t="s">
        <v>631</v>
      </c>
      <c r="H210" t="s">
        <v>199</v>
      </c>
      <c r="I210" t="s">
        <v>157</v>
      </c>
      <c r="J210" t="s">
        <v>37</v>
      </c>
      <c r="K210" t="s">
        <v>714</v>
      </c>
      <c r="L210" t="s">
        <v>39</v>
      </c>
      <c r="M210">
        <v>36342100</v>
      </c>
      <c r="N210">
        <v>-1000000</v>
      </c>
      <c r="O210">
        <v>35342100</v>
      </c>
      <c r="P210">
        <v>0</v>
      </c>
      <c r="Q210" t="s">
        <v>2373</v>
      </c>
      <c r="R210">
        <v>1820</v>
      </c>
      <c r="S210" t="s">
        <v>2374</v>
      </c>
      <c r="T210" t="s">
        <v>2375</v>
      </c>
      <c r="U210" t="s">
        <v>5374</v>
      </c>
      <c r="V210" t="s">
        <v>5748</v>
      </c>
      <c r="W210">
        <v>0</v>
      </c>
      <c r="X210" t="str">
        <f t="shared" si="3"/>
        <v>Inversión</v>
      </c>
    </row>
    <row r="211" spans="1:24" x14ac:dyDescent="0.25">
      <c r="A211">
        <v>1920</v>
      </c>
      <c r="B211">
        <v>43895</v>
      </c>
      <c r="C211" s="71">
        <v>43895.510416666664</v>
      </c>
      <c r="D211" t="s">
        <v>588</v>
      </c>
      <c r="E211" t="s">
        <v>589</v>
      </c>
      <c r="F211">
        <v>3</v>
      </c>
      <c r="G211" t="s">
        <v>2322</v>
      </c>
      <c r="H211" t="s">
        <v>197</v>
      </c>
      <c r="I211" t="s">
        <v>152</v>
      </c>
      <c r="J211" t="s">
        <v>48</v>
      </c>
      <c r="K211" t="s">
        <v>601</v>
      </c>
      <c r="L211" t="s">
        <v>39</v>
      </c>
      <c r="M211">
        <v>6164000</v>
      </c>
      <c r="N211">
        <v>0</v>
      </c>
      <c r="O211">
        <v>6164000</v>
      </c>
      <c r="P211">
        <v>0</v>
      </c>
      <c r="Q211" t="s">
        <v>2376</v>
      </c>
      <c r="R211">
        <v>1920</v>
      </c>
      <c r="S211" t="s">
        <v>2377</v>
      </c>
      <c r="T211" t="s">
        <v>2223</v>
      </c>
      <c r="U211" t="s">
        <v>2378</v>
      </c>
      <c r="V211" t="s">
        <v>2379</v>
      </c>
      <c r="W211">
        <v>0</v>
      </c>
      <c r="X211" t="str">
        <f t="shared" si="3"/>
        <v>Funcionamiento</v>
      </c>
    </row>
    <row r="212" spans="1:24" x14ac:dyDescent="0.25">
      <c r="A212">
        <v>2020</v>
      </c>
      <c r="B212">
        <v>43900</v>
      </c>
      <c r="C212" s="71">
        <v>43900.623611111114</v>
      </c>
      <c r="D212" t="s">
        <v>588</v>
      </c>
      <c r="E212" t="s">
        <v>607</v>
      </c>
      <c r="F212">
        <v>500</v>
      </c>
      <c r="G212" t="s">
        <v>631</v>
      </c>
      <c r="H212" t="s">
        <v>199</v>
      </c>
      <c r="I212" t="s">
        <v>157</v>
      </c>
      <c r="J212" t="s">
        <v>37</v>
      </c>
      <c r="K212" t="s">
        <v>714</v>
      </c>
      <c r="L212" t="s">
        <v>39</v>
      </c>
      <c r="M212">
        <v>2000000</v>
      </c>
      <c r="N212">
        <v>0</v>
      </c>
      <c r="O212">
        <v>2000000</v>
      </c>
      <c r="P212">
        <v>2000000</v>
      </c>
      <c r="Q212" t="s">
        <v>2380</v>
      </c>
      <c r="R212">
        <v>2020</v>
      </c>
      <c r="S212" t="s">
        <v>593</v>
      </c>
      <c r="T212" t="s">
        <v>593</v>
      </c>
      <c r="U212" t="s">
        <v>593</v>
      </c>
      <c r="V212" t="s">
        <v>593</v>
      </c>
      <c r="W212">
        <v>0</v>
      </c>
      <c r="X212" t="str">
        <f t="shared" si="3"/>
        <v>Inversión</v>
      </c>
    </row>
    <row r="213" spans="1:24" x14ac:dyDescent="0.25">
      <c r="A213">
        <v>2120</v>
      </c>
      <c r="B213">
        <v>43900</v>
      </c>
      <c r="C213" s="71">
        <v>43900.62777777778</v>
      </c>
      <c r="D213" t="s">
        <v>588</v>
      </c>
      <c r="E213" t="s">
        <v>607</v>
      </c>
      <c r="F213">
        <v>500</v>
      </c>
      <c r="G213" t="s">
        <v>631</v>
      </c>
      <c r="H213" t="s">
        <v>199</v>
      </c>
      <c r="I213" t="s">
        <v>157</v>
      </c>
      <c r="J213" t="s">
        <v>37</v>
      </c>
      <c r="K213" t="s">
        <v>714</v>
      </c>
      <c r="L213" t="s">
        <v>39</v>
      </c>
      <c r="M213">
        <v>1000000</v>
      </c>
      <c r="N213">
        <v>0</v>
      </c>
      <c r="O213">
        <v>1000000</v>
      </c>
      <c r="P213">
        <v>1000000</v>
      </c>
      <c r="Q213" t="s">
        <v>2381</v>
      </c>
      <c r="R213">
        <v>2120</v>
      </c>
      <c r="S213" t="s">
        <v>593</v>
      </c>
      <c r="T213" t="s">
        <v>593</v>
      </c>
      <c r="U213" t="s">
        <v>593</v>
      </c>
      <c r="V213" t="s">
        <v>593</v>
      </c>
      <c r="W213">
        <v>0</v>
      </c>
      <c r="X213" t="str">
        <f t="shared" si="3"/>
        <v>Inversión</v>
      </c>
    </row>
    <row r="214" spans="1:24" x14ac:dyDescent="0.25">
      <c r="A214">
        <v>2220</v>
      </c>
      <c r="B214">
        <v>43909</v>
      </c>
      <c r="C214" s="71">
        <v>43909.638888888891</v>
      </c>
      <c r="D214" t="s">
        <v>588</v>
      </c>
      <c r="E214" t="s">
        <v>589</v>
      </c>
      <c r="F214">
        <v>3</v>
      </c>
      <c r="G214" t="s">
        <v>2322</v>
      </c>
      <c r="H214" t="s">
        <v>168</v>
      </c>
      <c r="I214" t="s">
        <v>122</v>
      </c>
      <c r="J214" t="s">
        <v>37</v>
      </c>
      <c r="K214" t="s">
        <v>591</v>
      </c>
      <c r="L214" t="s">
        <v>39</v>
      </c>
      <c r="M214">
        <v>934781</v>
      </c>
      <c r="N214">
        <v>0</v>
      </c>
      <c r="O214">
        <v>934781</v>
      </c>
      <c r="P214">
        <v>0</v>
      </c>
      <c r="Q214" t="s">
        <v>2382</v>
      </c>
      <c r="R214">
        <v>2220</v>
      </c>
      <c r="S214" t="s">
        <v>2383</v>
      </c>
      <c r="T214" t="s">
        <v>593</v>
      </c>
      <c r="U214" t="s">
        <v>2384</v>
      </c>
      <c r="V214" t="s">
        <v>2385</v>
      </c>
      <c r="W214">
        <v>120</v>
      </c>
      <c r="X214" t="str">
        <f t="shared" si="3"/>
        <v>Funcionamiento</v>
      </c>
    </row>
    <row r="215" spans="1:24" x14ac:dyDescent="0.25">
      <c r="A215">
        <v>2220</v>
      </c>
      <c r="B215">
        <v>43909</v>
      </c>
      <c r="C215" s="71">
        <v>43909.638888888891</v>
      </c>
      <c r="D215" t="s">
        <v>588</v>
      </c>
      <c r="E215" t="s">
        <v>589</v>
      </c>
      <c r="F215">
        <v>3</v>
      </c>
      <c r="G215" t="s">
        <v>2322</v>
      </c>
      <c r="H215" t="s">
        <v>169</v>
      </c>
      <c r="I215" t="s">
        <v>123</v>
      </c>
      <c r="J215" t="s">
        <v>37</v>
      </c>
      <c r="K215" t="s">
        <v>591</v>
      </c>
      <c r="L215" t="s">
        <v>39</v>
      </c>
      <c r="M215">
        <v>1333674</v>
      </c>
      <c r="N215">
        <v>0</v>
      </c>
      <c r="O215">
        <v>1333674</v>
      </c>
      <c r="P215">
        <v>0</v>
      </c>
      <c r="Q215" t="s">
        <v>2382</v>
      </c>
      <c r="R215">
        <v>2220</v>
      </c>
      <c r="S215" t="s">
        <v>2383</v>
      </c>
      <c r="T215" t="s">
        <v>593</v>
      </c>
      <c r="U215" t="s">
        <v>2384</v>
      </c>
      <c r="V215" t="s">
        <v>2385</v>
      </c>
      <c r="W215">
        <v>120</v>
      </c>
      <c r="X215" t="str">
        <f t="shared" si="3"/>
        <v>Funcionamiento</v>
      </c>
    </row>
    <row r="216" spans="1:24" x14ac:dyDescent="0.25">
      <c r="A216">
        <v>2220</v>
      </c>
      <c r="B216">
        <v>43909</v>
      </c>
      <c r="C216" s="71">
        <v>43909.638888888891</v>
      </c>
      <c r="D216" t="s">
        <v>588</v>
      </c>
      <c r="E216" t="s">
        <v>589</v>
      </c>
      <c r="F216">
        <v>3</v>
      </c>
      <c r="G216" t="s">
        <v>2322</v>
      </c>
      <c r="H216" t="s">
        <v>171</v>
      </c>
      <c r="I216" t="s">
        <v>125</v>
      </c>
      <c r="J216" t="s">
        <v>37</v>
      </c>
      <c r="K216" t="s">
        <v>591</v>
      </c>
      <c r="L216" t="s">
        <v>39</v>
      </c>
      <c r="M216">
        <v>808397</v>
      </c>
      <c r="N216">
        <v>0</v>
      </c>
      <c r="O216">
        <v>808397</v>
      </c>
      <c r="P216">
        <v>0</v>
      </c>
      <c r="Q216" t="s">
        <v>2382</v>
      </c>
      <c r="R216">
        <v>2220</v>
      </c>
      <c r="S216" t="s">
        <v>2383</v>
      </c>
      <c r="T216" t="s">
        <v>593</v>
      </c>
      <c r="U216" t="s">
        <v>2384</v>
      </c>
      <c r="V216" t="s">
        <v>2385</v>
      </c>
      <c r="W216">
        <v>120</v>
      </c>
      <c r="X216" t="str">
        <f t="shared" si="3"/>
        <v>Funcionamiento</v>
      </c>
    </row>
    <row r="217" spans="1:24" x14ac:dyDescent="0.25">
      <c r="A217">
        <v>2220</v>
      </c>
      <c r="B217">
        <v>43909</v>
      </c>
      <c r="C217" s="71">
        <v>43909.638888888891</v>
      </c>
      <c r="D217" t="s">
        <v>588</v>
      </c>
      <c r="E217" t="s">
        <v>589</v>
      </c>
      <c r="F217">
        <v>3</v>
      </c>
      <c r="G217" t="s">
        <v>2322</v>
      </c>
      <c r="H217" t="s">
        <v>173</v>
      </c>
      <c r="I217" t="s">
        <v>127</v>
      </c>
      <c r="J217" t="s">
        <v>37</v>
      </c>
      <c r="K217" t="s">
        <v>591</v>
      </c>
      <c r="L217" t="s">
        <v>39</v>
      </c>
      <c r="M217">
        <v>412134</v>
      </c>
      <c r="N217">
        <v>0</v>
      </c>
      <c r="O217">
        <v>412134</v>
      </c>
      <c r="P217">
        <v>0</v>
      </c>
      <c r="Q217" t="s">
        <v>2382</v>
      </c>
      <c r="R217">
        <v>2220</v>
      </c>
      <c r="S217" t="s">
        <v>2383</v>
      </c>
      <c r="T217" t="s">
        <v>593</v>
      </c>
      <c r="U217" t="s">
        <v>2384</v>
      </c>
      <c r="V217" t="s">
        <v>2385</v>
      </c>
      <c r="W217">
        <v>120</v>
      </c>
      <c r="X217" t="str">
        <f t="shared" si="3"/>
        <v>Funcionamiento</v>
      </c>
    </row>
    <row r="218" spans="1:24" x14ac:dyDescent="0.25">
      <c r="A218">
        <v>2220</v>
      </c>
      <c r="B218">
        <v>43909</v>
      </c>
      <c r="C218" s="71">
        <v>43909.638888888891</v>
      </c>
      <c r="D218" t="s">
        <v>588</v>
      </c>
      <c r="E218" t="s">
        <v>589</v>
      </c>
      <c r="F218">
        <v>3</v>
      </c>
      <c r="G218" t="s">
        <v>2322</v>
      </c>
      <c r="H218" t="s">
        <v>166</v>
      </c>
      <c r="I218" t="s">
        <v>120</v>
      </c>
      <c r="J218" t="s">
        <v>37</v>
      </c>
      <c r="K218" t="s">
        <v>591</v>
      </c>
      <c r="L218" t="s">
        <v>39</v>
      </c>
      <c r="M218">
        <v>50759375</v>
      </c>
      <c r="N218">
        <v>0</v>
      </c>
      <c r="O218">
        <v>50759375</v>
      </c>
      <c r="P218">
        <v>0</v>
      </c>
      <c r="Q218" t="s">
        <v>2382</v>
      </c>
      <c r="R218">
        <v>2220</v>
      </c>
      <c r="S218" t="s">
        <v>2383</v>
      </c>
      <c r="T218" t="s">
        <v>593</v>
      </c>
      <c r="U218" t="s">
        <v>2384</v>
      </c>
      <c r="V218" t="s">
        <v>2385</v>
      </c>
      <c r="W218">
        <v>120</v>
      </c>
      <c r="X218" t="str">
        <f t="shared" si="3"/>
        <v>Funcionamiento</v>
      </c>
    </row>
    <row r="219" spans="1:24" x14ac:dyDescent="0.25">
      <c r="A219">
        <v>2220</v>
      </c>
      <c r="B219">
        <v>43909</v>
      </c>
      <c r="C219" s="71">
        <v>43909.638888888891</v>
      </c>
      <c r="D219" t="s">
        <v>588</v>
      </c>
      <c r="E219" t="s">
        <v>589</v>
      </c>
      <c r="F219">
        <v>3</v>
      </c>
      <c r="G219" t="s">
        <v>2322</v>
      </c>
      <c r="H219" t="s">
        <v>180</v>
      </c>
      <c r="I219" t="s">
        <v>134</v>
      </c>
      <c r="J219" t="s">
        <v>37</v>
      </c>
      <c r="K219" t="s">
        <v>591</v>
      </c>
      <c r="L219" t="s">
        <v>39</v>
      </c>
      <c r="M219">
        <v>540623</v>
      </c>
      <c r="N219">
        <v>0</v>
      </c>
      <c r="O219">
        <v>540623</v>
      </c>
      <c r="P219">
        <v>0</v>
      </c>
      <c r="Q219" t="s">
        <v>2382</v>
      </c>
      <c r="R219">
        <v>2220</v>
      </c>
      <c r="S219" t="s">
        <v>2383</v>
      </c>
      <c r="T219" t="s">
        <v>593</v>
      </c>
      <c r="U219" t="s">
        <v>2384</v>
      </c>
      <c r="V219" t="s">
        <v>2385</v>
      </c>
      <c r="W219">
        <v>120</v>
      </c>
      <c r="X219" t="str">
        <f t="shared" si="3"/>
        <v>Funcionamiento</v>
      </c>
    </row>
    <row r="220" spans="1:24" x14ac:dyDescent="0.25">
      <c r="A220">
        <v>2220</v>
      </c>
      <c r="B220">
        <v>43909</v>
      </c>
      <c r="C220" s="71">
        <v>43909.638888888891</v>
      </c>
      <c r="D220" t="s">
        <v>588</v>
      </c>
      <c r="E220" t="s">
        <v>589</v>
      </c>
      <c r="F220">
        <v>3</v>
      </c>
      <c r="G220" t="s">
        <v>2322</v>
      </c>
      <c r="H220" t="s">
        <v>183</v>
      </c>
      <c r="I220" t="s">
        <v>137</v>
      </c>
      <c r="J220" t="s">
        <v>37</v>
      </c>
      <c r="K220" t="s">
        <v>591</v>
      </c>
      <c r="L220" t="s">
        <v>39</v>
      </c>
      <c r="M220">
        <v>2584371</v>
      </c>
      <c r="N220">
        <v>0</v>
      </c>
      <c r="O220">
        <v>2584371</v>
      </c>
      <c r="P220">
        <v>0</v>
      </c>
      <c r="Q220" t="s">
        <v>2382</v>
      </c>
      <c r="R220">
        <v>2220</v>
      </c>
      <c r="S220" t="s">
        <v>2383</v>
      </c>
      <c r="T220" t="s">
        <v>593</v>
      </c>
      <c r="U220" t="s">
        <v>2384</v>
      </c>
      <c r="V220" t="s">
        <v>2385</v>
      </c>
      <c r="W220">
        <v>120</v>
      </c>
      <c r="X220" t="str">
        <f t="shared" si="3"/>
        <v>Funcionamiento</v>
      </c>
    </row>
    <row r="221" spans="1:24" x14ac:dyDescent="0.25">
      <c r="A221">
        <v>2220</v>
      </c>
      <c r="B221">
        <v>43909</v>
      </c>
      <c r="C221" s="71">
        <v>43909.638888888891</v>
      </c>
      <c r="D221" t="s">
        <v>588</v>
      </c>
      <c r="E221" t="s">
        <v>589</v>
      </c>
      <c r="F221">
        <v>3</v>
      </c>
      <c r="G221" t="s">
        <v>2322</v>
      </c>
      <c r="H221" t="s">
        <v>182</v>
      </c>
      <c r="I221" t="s">
        <v>136</v>
      </c>
      <c r="J221" t="s">
        <v>37</v>
      </c>
      <c r="K221" t="s">
        <v>591</v>
      </c>
      <c r="L221" t="s">
        <v>39</v>
      </c>
      <c r="M221">
        <v>46672</v>
      </c>
      <c r="N221">
        <v>0</v>
      </c>
      <c r="O221">
        <v>46672</v>
      </c>
      <c r="P221">
        <v>0</v>
      </c>
      <c r="Q221" t="s">
        <v>2382</v>
      </c>
      <c r="R221">
        <v>2220</v>
      </c>
      <c r="S221" t="s">
        <v>2383</v>
      </c>
      <c r="T221" t="s">
        <v>593</v>
      </c>
      <c r="U221" t="s">
        <v>2384</v>
      </c>
      <c r="V221" t="s">
        <v>2385</v>
      </c>
      <c r="W221">
        <v>120</v>
      </c>
      <c r="X221" t="str">
        <f t="shared" si="3"/>
        <v>Funcionamiento</v>
      </c>
    </row>
    <row r="222" spans="1:24" x14ac:dyDescent="0.25">
      <c r="A222">
        <v>2220</v>
      </c>
      <c r="B222">
        <v>43909</v>
      </c>
      <c r="C222" s="71">
        <v>43909.638888888891</v>
      </c>
      <c r="D222" t="s">
        <v>588</v>
      </c>
      <c r="E222" t="s">
        <v>589</v>
      </c>
      <c r="F222">
        <v>3</v>
      </c>
      <c r="G222" t="s">
        <v>2322</v>
      </c>
      <c r="H222" t="s">
        <v>194</v>
      </c>
      <c r="I222" t="s">
        <v>149</v>
      </c>
      <c r="J222" t="s">
        <v>37</v>
      </c>
      <c r="K222" t="s">
        <v>591</v>
      </c>
      <c r="L222" t="s">
        <v>39</v>
      </c>
      <c r="M222">
        <v>744871</v>
      </c>
      <c r="N222">
        <v>-698358</v>
      </c>
      <c r="O222">
        <v>46513</v>
      </c>
      <c r="P222">
        <v>0</v>
      </c>
      <c r="Q222" t="s">
        <v>2382</v>
      </c>
      <c r="R222">
        <v>2220</v>
      </c>
      <c r="S222" t="s">
        <v>2383</v>
      </c>
      <c r="T222" t="s">
        <v>593</v>
      </c>
      <c r="U222" t="s">
        <v>2384</v>
      </c>
      <c r="V222" t="s">
        <v>2385</v>
      </c>
      <c r="W222">
        <v>120</v>
      </c>
      <c r="X222" t="str">
        <f t="shared" si="3"/>
        <v>Funcionamiento</v>
      </c>
    </row>
    <row r="223" spans="1:24" x14ac:dyDescent="0.25">
      <c r="A223">
        <v>2320</v>
      </c>
      <c r="B223">
        <v>43917</v>
      </c>
      <c r="C223" s="71">
        <v>43917.61041666667</v>
      </c>
      <c r="D223" t="s">
        <v>588</v>
      </c>
      <c r="E223" t="s">
        <v>589</v>
      </c>
      <c r="F223">
        <v>3</v>
      </c>
      <c r="G223" t="s">
        <v>2322</v>
      </c>
      <c r="H223" t="s">
        <v>179</v>
      </c>
      <c r="I223" t="s">
        <v>133</v>
      </c>
      <c r="J223" t="s">
        <v>37</v>
      </c>
      <c r="K223" t="s">
        <v>591</v>
      </c>
      <c r="L223" t="s">
        <v>39</v>
      </c>
      <c r="M223">
        <v>1005500</v>
      </c>
      <c r="N223">
        <v>0</v>
      </c>
      <c r="O223">
        <v>1005500</v>
      </c>
      <c r="P223">
        <v>0</v>
      </c>
      <c r="Q223" t="s">
        <v>2386</v>
      </c>
      <c r="R223">
        <v>2320</v>
      </c>
      <c r="S223" t="s">
        <v>2387</v>
      </c>
      <c r="T223" t="s">
        <v>593</v>
      </c>
      <c r="U223" t="s">
        <v>2388</v>
      </c>
      <c r="V223" t="s">
        <v>2389</v>
      </c>
      <c r="W223">
        <v>0</v>
      </c>
      <c r="X223" t="str">
        <f t="shared" si="3"/>
        <v>Funcionamiento</v>
      </c>
    </row>
    <row r="224" spans="1:24" x14ac:dyDescent="0.25">
      <c r="A224">
        <v>2320</v>
      </c>
      <c r="B224">
        <v>43917</v>
      </c>
      <c r="C224" s="71">
        <v>43917.61041666667</v>
      </c>
      <c r="D224" t="s">
        <v>588</v>
      </c>
      <c r="E224" t="s">
        <v>589</v>
      </c>
      <c r="F224">
        <v>3</v>
      </c>
      <c r="G224" t="s">
        <v>2322</v>
      </c>
      <c r="H224" t="s">
        <v>176</v>
      </c>
      <c r="I224" t="s">
        <v>130</v>
      </c>
      <c r="J224" t="s">
        <v>37</v>
      </c>
      <c r="K224" t="s">
        <v>591</v>
      </c>
      <c r="L224" t="s">
        <v>39</v>
      </c>
      <c r="M224">
        <v>2010000</v>
      </c>
      <c r="N224">
        <v>0</v>
      </c>
      <c r="O224">
        <v>2010000</v>
      </c>
      <c r="P224">
        <v>0</v>
      </c>
      <c r="Q224" t="s">
        <v>2386</v>
      </c>
      <c r="R224">
        <v>2320</v>
      </c>
      <c r="S224" t="s">
        <v>2387</v>
      </c>
      <c r="T224" t="s">
        <v>593</v>
      </c>
      <c r="U224" t="s">
        <v>2388</v>
      </c>
      <c r="V224" t="s">
        <v>2389</v>
      </c>
      <c r="W224">
        <v>0</v>
      </c>
      <c r="X224" t="str">
        <f t="shared" si="3"/>
        <v>Funcionamiento</v>
      </c>
    </row>
    <row r="225" spans="1:24" x14ac:dyDescent="0.25">
      <c r="A225">
        <v>2320</v>
      </c>
      <c r="B225">
        <v>43917</v>
      </c>
      <c r="C225" s="71">
        <v>43917.61041666667</v>
      </c>
      <c r="D225" t="s">
        <v>588</v>
      </c>
      <c r="E225" t="s">
        <v>589</v>
      </c>
      <c r="F225">
        <v>3</v>
      </c>
      <c r="G225" t="s">
        <v>2322</v>
      </c>
      <c r="H225" t="s">
        <v>177</v>
      </c>
      <c r="I225" t="s">
        <v>131</v>
      </c>
      <c r="J225" t="s">
        <v>37</v>
      </c>
      <c r="K225" t="s">
        <v>591</v>
      </c>
      <c r="L225" t="s">
        <v>39</v>
      </c>
      <c r="M225">
        <v>633900</v>
      </c>
      <c r="N225">
        <v>0</v>
      </c>
      <c r="O225">
        <v>633900</v>
      </c>
      <c r="P225">
        <v>0</v>
      </c>
      <c r="Q225" t="s">
        <v>2386</v>
      </c>
      <c r="R225">
        <v>2320</v>
      </c>
      <c r="S225" t="s">
        <v>2387</v>
      </c>
      <c r="T225" t="s">
        <v>593</v>
      </c>
      <c r="U225" t="s">
        <v>2388</v>
      </c>
      <c r="V225" t="s">
        <v>2389</v>
      </c>
      <c r="W225">
        <v>0</v>
      </c>
      <c r="X225" t="str">
        <f t="shared" si="3"/>
        <v>Funcionamiento</v>
      </c>
    </row>
    <row r="226" spans="1:24" x14ac:dyDescent="0.25">
      <c r="A226">
        <v>2320</v>
      </c>
      <c r="B226">
        <v>43917</v>
      </c>
      <c r="C226" s="71">
        <v>43917.61041666667</v>
      </c>
      <c r="D226" t="s">
        <v>588</v>
      </c>
      <c r="E226" t="s">
        <v>589</v>
      </c>
      <c r="F226">
        <v>3</v>
      </c>
      <c r="G226" t="s">
        <v>2322</v>
      </c>
      <c r="H226" t="s">
        <v>174</v>
      </c>
      <c r="I226" t="s">
        <v>128</v>
      </c>
      <c r="J226" t="s">
        <v>37</v>
      </c>
      <c r="K226" t="s">
        <v>591</v>
      </c>
      <c r="L226" t="s">
        <v>39</v>
      </c>
      <c r="M226">
        <v>5776100</v>
      </c>
      <c r="N226">
        <v>0</v>
      </c>
      <c r="O226">
        <v>5776100</v>
      </c>
      <c r="P226">
        <v>0</v>
      </c>
      <c r="Q226" t="s">
        <v>2386</v>
      </c>
      <c r="R226">
        <v>2320</v>
      </c>
      <c r="S226" t="s">
        <v>2387</v>
      </c>
      <c r="T226" t="s">
        <v>593</v>
      </c>
      <c r="U226" t="s">
        <v>2388</v>
      </c>
      <c r="V226" t="s">
        <v>2389</v>
      </c>
      <c r="W226">
        <v>0</v>
      </c>
      <c r="X226" t="str">
        <f t="shared" si="3"/>
        <v>Funcionamiento</v>
      </c>
    </row>
    <row r="227" spans="1:24" x14ac:dyDescent="0.25">
      <c r="A227">
        <v>2320</v>
      </c>
      <c r="B227">
        <v>43917</v>
      </c>
      <c r="C227" s="71">
        <v>43917.61041666667</v>
      </c>
      <c r="D227" t="s">
        <v>588</v>
      </c>
      <c r="E227" t="s">
        <v>589</v>
      </c>
      <c r="F227">
        <v>3</v>
      </c>
      <c r="G227" t="s">
        <v>2322</v>
      </c>
      <c r="H227" t="s">
        <v>178</v>
      </c>
      <c r="I227" t="s">
        <v>132</v>
      </c>
      <c r="J227" t="s">
        <v>37</v>
      </c>
      <c r="K227" t="s">
        <v>591</v>
      </c>
      <c r="L227" t="s">
        <v>39</v>
      </c>
      <c r="M227">
        <v>1507800</v>
      </c>
      <c r="N227">
        <v>0</v>
      </c>
      <c r="O227">
        <v>1507800</v>
      </c>
      <c r="P227">
        <v>0</v>
      </c>
      <c r="Q227" t="s">
        <v>2386</v>
      </c>
      <c r="R227">
        <v>2320</v>
      </c>
      <c r="S227" t="s">
        <v>2387</v>
      </c>
      <c r="T227" t="s">
        <v>593</v>
      </c>
      <c r="U227" t="s">
        <v>2388</v>
      </c>
      <c r="V227" t="s">
        <v>2389</v>
      </c>
      <c r="W227">
        <v>0</v>
      </c>
      <c r="X227" t="str">
        <f t="shared" si="3"/>
        <v>Funcionamiento</v>
      </c>
    </row>
    <row r="228" spans="1:24" x14ac:dyDescent="0.25">
      <c r="A228">
        <v>2320</v>
      </c>
      <c r="B228">
        <v>43917</v>
      </c>
      <c r="C228" s="71">
        <v>43917.61041666667</v>
      </c>
      <c r="D228" t="s">
        <v>588</v>
      </c>
      <c r="E228" t="s">
        <v>589</v>
      </c>
      <c r="F228">
        <v>3</v>
      </c>
      <c r="G228" t="s">
        <v>2322</v>
      </c>
      <c r="H228" t="s">
        <v>175</v>
      </c>
      <c r="I228" t="s">
        <v>129</v>
      </c>
      <c r="J228" t="s">
        <v>37</v>
      </c>
      <c r="K228" t="s">
        <v>591</v>
      </c>
      <c r="L228" t="s">
        <v>39</v>
      </c>
      <c r="M228">
        <v>4091900</v>
      </c>
      <c r="N228">
        <v>0</v>
      </c>
      <c r="O228">
        <v>4091900</v>
      </c>
      <c r="P228">
        <v>0</v>
      </c>
      <c r="Q228" t="s">
        <v>2386</v>
      </c>
      <c r="R228">
        <v>2320</v>
      </c>
      <c r="S228" t="s">
        <v>2387</v>
      </c>
      <c r="T228" t="s">
        <v>593</v>
      </c>
      <c r="U228" t="s">
        <v>2388</v>
      </c>
      <c r="V228" t="s">
        <v>2389</v>
      </c>
      <c r="W228">
        <v>0</v>
      </c>
      <c r="X228" t="str">
        <f t="shared" si="3"/>
        <v>Funcionamiento</v>
      </c>
    </row>
    <row r="229" spans="1:24" x14ac:dyDescent="0.25">
      <c r="A229">
        <v>2420</v>
      </c>
      <c r="B229">
        <v>43941</v>
      </c>
      <c r="C229" s="71">
        <v>43941.411111111112</v>
      </c>
      <c r="D229" t="s">
        <v>588</v>
      </c>
      <c r="E229" t="s">
        <v>589</v>
      </c>
      <c r="F229">
        <v>200</v>
      </c>
      <c r="G229" t="s">
        <v>590</v>
      </c>
      <c r="H229" t="s">
        <v>201</v>
      </c>
      <c r="I229" t="s">
        <v>161</v>
      </c>
      <c r="J229" t="s">
        <v>48</v>
      </c>
      <c r="K229" t="s">
        <v>601</v>
      </c>
      <c r="L229" t="s">
        <v>39</v>
      </c>
      <c r="M229">
        <v>24269760</v>
      </c>
      <c r="N229">
        <v>0</v>
      </c>
      <c r="O229">
        <v>24269760</v>
      </c>
      <c r="P229">
        <v>0</v>
      </c>
      <c r="Q229" t="s">
        <v>2390</v>
      </c>
      <c r="R229">
        <v>2420</v>
      </c>
      <c r="S229" t="s">
        <v>2391</v>
      </c>
      <c r="T229" t="s">
        <v>2392</v>
      </c>
      <c r="U229" t="s">
        <v>5749</v>
      </c>
      <c r="V229" t="s">
        <v>5750</v>
      </c>
      <c r="W229">
        <v>0</v>
      </c>
      <c r="X229" t="str">
        <f t="shared" si="3"/>
        <v>Inversión</v>
      </c>
    </row>
    <row r="230" spans="1:24" x14ac:dyDescent="0.25">
      <c r="A230">
        <v>2520</v>
      </c>
      <c r="B230">
        <v>43944</v>
      </c>
      <c r="C230" s="71">
        <v>43944.861111111109</v>
      </c>
      <c r="D230" t="s">
        <v>588</v>
      </c>
      <c r="E230" t="s">
        <v>589</v>
      </c>
      <c r="F230">
        <v>3</v>
      </c>
      <c r="G230" t="s">
        <v>2322</v>
      </c>
      <c r="H230" t="s">
        <v>168</v>
      </c>
      <c r="I230" t="s">
        <v>122</v>
      </c>
      <c r="J230" t="s">
        <v>37</v>
      </c>
      <c r="K230" t="s">
        <v>591</v>
      </c>
      <c r="L230" t="s">
        <v>39</v>
      </c>
      <c r="M230">
        <v>859274</v>
      </c>
      <c r="N230">
        <v>0</v>
      </c>
      <c r="O230">
        <v>859274</v>
      </c>
      <c r="P230">
        <v>0</v>
      </c>
      <c r="Q230" t="s">
        <v>2393</v>
      </c>
      <c r="R230">
        <v>2520</v>
      </c>
      <c r="S230" t="s">
        <v>2263</v>
      </c>
      <c r="T230" t="s">
        <v>593</v>
      </c>
      <c r="U230" t="s">
        <v>2394</v>
      </c>
      <c r="V230" t="s">
        <v>2395</v>
      </c>
      <c r="W230">
        <v>0</v>
      </c>
      <c r="X230" t="str">
        <f t="shared" si="3"/>
        <v>Funcionamiento</v>
      </c>
    </row>
    <row r="231" spans="1:24" x14ac:dyDescent="0.25">
      <c r="A231">
        <v>2520</v>
      </c>
      <c r="B231">
        <v>43944</v>
      </c>
      <c r="C231" s="71">
        <v>43944.861111111109</v>
      </c>
      <c r="D231" t="s">
        <v>588</v>
      </c>
      <c r="E231" t="s">
        <v>589</v>
      </c>
      <c r="F231">
        <v>3</v>
      </c>
      <c r="G231" t="s">
        <v>2322</v>
      </c>
      <c r="H231" t="s">
        <v>171</v>
      </c>
      <c r="I231" t="s">
        <v>125</v>
      </c>
      <c r="J231" t="s">
        <v>37</v>
      </c>
      <c r="K231" t="s">
        <v>591</v>
      </c>
      <c r="L231" t="s">
        <v>39</v>
      </c>
      <c r="M231">
        <v>756426</v>
      </c>
      <c r="N231">
        <v>0</v>
      </c>
      <c r="O231">
        <v>756426</v>
      </c>
      <c r="P231">
        <v>0</v>
      </c>
      <c r="Q231" t="s">
        <v>2393</v>
      </c>
      <c r="R231">
        <v>2520</v>
      </c>
      <c r="S231" t="s">
        <v>2263</v>
      </c>
      <c r="T231" t="s">
        <v>593</v>
      </c>
      <c r="U231" t="s">
        <v>2394</v>
      </c>
      <c r="V231" t="s">
        <v>2395</v>
      </c>
      <c r="W231">
        <v>0</v>
      </c>
      <c r="X231" t="str">
        <f t="shared" si="3"/>
        <v>Funcionamiento</v>
      </c>
    </row>
    <row r="232" spans="1:24" x14ac:dyDescent="0.25">
      <c r="A232">
        <v>2520</v>
      </c>
      <c r="B232">
        <v>43944</v>
      </c>
      <c r="C232" s="71">
        <v>43944.861111111109</v>
      </c>
      <c r="D232" t="s">
        <v>588</v>
      </c>
      <c r="E232" t="s">
        <v>589</v>
      </c>
      <c r="F232">
        <v>3</v>
      </c>
      <c r="G232" t="s">
        <v>2322</v>
      </c>
      <c r="H232" t="s">
        <v>183</v>
      </c>
      <c r="I232" t="s">
        <v>137</v>
      </c>
      <c r="J232" t="s">
        <v>37</v>
      </c>
      <c r="K232" t="s">
        <v>591</v>
      </c>
      <c r="L232" t="s">
        <v>39</v>
      </c>
      <c r="M232">
        <v>2354967</v>
      </c>
      <c r="N232">
        <v>0</v>
      </c>
      <c r="O232">
        <v>2354967</v>
      </c>
      <c r="P232">
        <v>0</v>
      </c>
      <c r="Q232" t="s">
        <v>2393</v>
      </c>
      <c r="R232">
        <v>2520</v>
      </c>
      <c r="S232" t="s">
        <v>2263</v>
      </c>
      <c r="T232" t="s">
        <v>593</v>
      </c>
      <c r="U232" t="s">
        <v>2394</v>
      </c>
      <c r="V232" t="s">
        <v>2395</v>
      </c>
      <c r="W232">
        <v>0</v>
      </c>
      <c r="X232" t="str">
        <f t="shared" si="3"/>
        <v>Funcionamiento</v>
      </c>
    </row>
    <row r="233" spans="1:24" x14ac:dyDescent="0.25">
      <c r="A233">
        <v>2520</v>
      </c>
      <c r="B233">
        <v>43944</v>
      </c>
      <c r="C233" s="71">
        <v>43944.861111111109</v>
      </c>
      <c r="D233" t="s">
        <v>588</v>
      </c>
      <c r="E233" t="s">
        <v>589</v>
      </c>
      <c r="F233">
        <v>3</v>
      </c>
      <c r="G233" t="s">
        <v>2322</v>
      </c>
      <c r="H233" t="s">
        <v>166</v>
      </c>
      <c r="I233" t="s">
        <v>120</v>
      </c>
      <c r="J233" t="s">
        <v>37</v>
      </c>
      <c r="K233" t="s">
        <v>591</v>
      </c>
      <c r="L233" t="s">
        <v>39</v>
      </c>
      <c r="M233">
        <v>47586580</v>
      </c>
      <c r="N233">
        <v>0</v>
      </c>
      <c r="O233">
        <v>47586580</v>
      </c>
      <c r="P233">
        <v>0</v>
      </c>
      <c r="Q233" t="s">
        <v>2393</v>
      </c>
      <c r="R233">
        <v>2520</v>
      </c>
      <c r="S233" t="s">
        <v>2263</v>
      </c>
      <c r="T233" t="s">
        <v>593</v>
      </c>
      <c r="U233" t="s">
        <v>2394</v>
      </c>
      <c r="V233" t="s">
        <v>2395</v>
      </c>
      <c r="W233">
        <v>0</v>
      </c>
      <c r="X233" t="str">
        <f t="shared" si="3"/>
        <v>Funcionamiento</v>
      </c>
    </row>
    <row r="234" spans="1:24" x14ac:dyDescent="0.25">
      <c r="A234">
        <v>2520</v>
      </c>
      <c r="B234">
        <v>43944</v>
      </c>
      <c r="C234" s="71">
        <v>43944.861111111109</v>
      </c>
      <c r="D234" t="s">
        <v>588</v>
      </c>
      <c r="E234" t="s">
        <v>589</v>
      </c>
      <c r="F234">
        <v>3</v>
      </c>
      <c r="G234" t="s">
        <v>2322</v>
      </c>
      <c r="H234" t="s">
        <v>169</v>
      </c>
      <c r="I234" t="s">
        <v>123</v>
      </c>
      <c r="J234" t="s">
        <v>37</v>
      </c>
      <c r="K234" t="s">
        <v>591</v>
      </c>
      <c r="L234" t="s">
        <v>39</v>
      </c>
      <c r="M234">
        <v>1131394</v>
      </c>
      <c r="N234">
        <v>0</v>
      </c>
      <c r="O234">
        <v>1131394</v>
      </c>
      <c r="P234">
        <v>0</v>
      </c>
      <c r="Q234" t="s">
        <v>2393</v>
      </c>
      <c r="R234">
        <v>2520</v>
      </c>
      <c r="S234" t="s">
        <v>2263</v>
      </c>
      <c r="T234" t="s">
        <v>593</v>
      </c>
      <c r="U234" t="s">
        <v>2394</v>
      </c>
      <c r="V234" t="s">
        <v>2395</v>
      </c>
      <c r="W234">
        <v>0</v>
      </c>
      <c r="X234" t="str">
        <f t="shared" si="3"/>
        <v>Funcionamiento</v>
      </c>
    </row>
    <row r="235" spans="1:24" x14ac:dyDescent="0.25">
      <c r="A235">
        <v>2620</v>
      </c>
      <c r="B235">
        <v>43949</v>
      </c>
      <c r="C235" s="71">
        <v>43949.652777777781</v>
      </c>
      <c r="D235" t="s">
        <v>588</v>
      </c>
      <c r="E235" t="s">
        <v>589</v>
      </c>
      <c r="F235">
        <v>3</v>
      </c>
      <c r="G235" t="s">
        <v>2322</v>
      </c>
      <c r="H235" t="s">
        <v>176</v>
      </c>
      <c r="I235" t="s">
        <v>130</v>
      </c>
      <c r="J235" t="s">
        <v>37</v>
      </c>
      <c r="K235" t="s">
        <v>591</v>
      </c>
      <c r="L235" t="s">
        <v>39</v>
      </c>
      <c r="M235">
        <v>2014400</v>
      </c>
      <c r="N235">
        <v>0</v>
      </c>
      <c r="O235">
        <v>2014400</v>
      </c>
      <c r="P235">
        <v>0</v>
      </c>
      <c r="Q235" t="s">
        <v>2396</v>
      </c>
      <c r="R235">
        <v>2620</v>
      </c>
      <c r="S235" t="s">
        <v>2267</v>
      </c>
      <c r="T235" t="s">
        <v>593</v>
      </c>
      <c r="U235" t="s">
        <v>2397</v>
      </c>
      <c r="V235" t="s">
        <v>2398</v>
      </c>
      <c r="W235">
        <v>0</v>
      </c>
      <c r="X235" t="str">
        <f t="shared" si="3"/>
        <v>Funcionamiento</v>
      </c>
    </row>
    <row r="236" spans="1:24" x14ac:dyDescent="0.25">
      <c r="A236">
        <v>2620</v>
      </c>
      <c r="B236">
        <v>43949</v>
      </c>
      <c r="C236" s="71">
        <v>43949.652777777781</v>
      </c>
      <c r="D236" t="s">
        <v>588</v>
      </c>
      <c r="E236" t="s">
        <v>589</v>
      </c>
      <c r="F236">
        <v>3</v>
      </c>
      <c r="G236" t="s">
        <v>2322</v>
      </c>
      <c r="H236" t="s">
        <v>175</v>
      </c>
      <c r="I236" t="s">
        <v>129</v>
      </c>
      <c r="J236" t="s">
        <v>37</v>
      </c>
      <c r="K236" t="s">
        <v>591</v>
      </c>
      <c r="L236" t="s">
        <v>39</v>
      </c>
      <c r="M236">
        <v>4109400</v>
      </c>
      <c r="N236">
        <v>0</v>
      </c>
      <c r="O236">
        <v>4109400</v>
      </c>
      <c r="P236">
        <v>0</v>
      </c>
      <c r="Q236" t="s">
        <v>2396</v>
      </c>
      <c r="R236">
        <v>2620</v>
      </c>
      <c r="S236" t="s">
        <v>2267</v>
      </c>
      <c r="T236" t="s">
        <v>593</v>
      </c>
      <c r="U236" t="s">
        <v>2397</v>
      </c>
      <c r="V236" t="s">
        <v>2398</v>
      </c>
      <c r="W236">
        <v>0</v>
      </c>
      <c r="X236" t="str">
        <f t="shared" si="3"/>
        <v>Funcionamiento</v>
      </c>
    </row>
    <row r="237" spans="1:24" x14ac:dyDescent="0.25">
      <c r="A237">
        <v>2620</v>
      </c>
      <c r="B237">
        <v>43949</v>
      </c>
      <c r="C237" s="71">
        <v>43949.652777777781</v>
      </c>
      <c r="D237" t="s">
        <v>588</v>
      </c>
      <c r="E237" t="s">
        <v>589</v>
      </c>
      <c r="F237">
        <v>3</v>
      </c>
      <c r="G237" t="s">
        <v>2322</v>
      </c>
      <c r="H237" t="s">
        <v>174</v>
      </c>
      <c r="I237" t="s">
        <v>128</v>
      </c>
      <c r="J237" t="s">
        <v>37</v>
      </c>
      <c r="K237" t="s">
        <v>591</v>
      </c>
      <c r="L237" t="s">
        <v>39</v>
      </c>
      <c r="M237">
        <v>1088000</v>
      </c>
      <c r="N237">
        <v>0</v>
      </c>
      <c r="O237">
        <v>1088000</v>
      </c>
      <c r="P237">
        <v>0</v>
      </c>
      <c r="Q237" t="s">
        <v>2396</v>
      </c>
      <c r="R237">
        <v>2620</v>
      </c>
      <c r="S237" t="s">
        <v>2267</v>
      </c>
      <c r="T237" t="s">
        <v>593</v>
      </c>
      <c r="U237" t="s">
        <v>2397</v>
      </c>
      <c r="V237" t="s">
        <v>2398</v>
      </c>
      <c r="W237">
        <v>0</v>
      </c>
      <c r="X237" t="str">
        <f t="shared" si="3"/>
        <v>Funcionamiento</v>
      </c>
    </row>
    <row r="238" spans="1:24" x14ac:dyDescent="0.25">
      <c r="A238">
        <v>2620</v>
      </c>
      <c r="B238">
        <v>43949</v>
      </c>
      <c r="C238" s="71">
        <v>43949.652777777781</v>
      </c>
      <c r="D238" t="s">
        <v>588</v>
      </c>
      <c r="E238" t="s">
        <v>589</v>
      </c>
      <c r="F238">
        <v>3</v>
      </c>
      <c r="G238" t="s">
        <v>2322</v>
      </c>
      <c r="H238" t="s">
        <v>177</v>
      </c>
      <c r="I238" t="s">
        <v>131</v>
      </c>
      <c r="J238" t="s">
        <v>37</v>
      </c>
      <c r="K238" t="s">
        <v>591</v>
      </c>
      <c r="L238" t="s">
        <v>39</v>
      </c>
      <c r="M238">
        <v>621000</v>
      </c>
      <c r="N238">
        <v>0</v>
      </c>
      <c r="O238">
        <v>621000</v>
      </c>
      <c r="P238">
        <v>0</v>
      </c>
      <c r="Q238" t="s">
        <v>2396</v>
      </c>
      <c r="R238">
        <v>2620</v>
      </c>
      <c r="S238" t="s">
        <v>2267</v>
      </c>
      <c r="T238" t="s">
        <v>593</v>
      </c>
      <c r="U238" t="s">
        <v>2397</v>
      </c>
      <c r="V238" t="s">
        <v>2398</v>
      </c>
      <c r="W238">
        <v>0</v>
      </c>
      <c r="X238" t="str">
        <f t="shared" si="3"/>
        <v>Funcionamiento</v>
      </c>
    </row>
    <row r="239" spans="1:24" x14ac:dyDescent="0.25">
      <c r="A239">
        <v>2620</v>
      </c>
      <c r="B239">
        <v>43949</v>
      </c>
      <c r="C239" s="71">
        <v>43949.652777777781</v>
      </c>
      <c r="D239" t="s">
        <v>588</v>
      </c>
      <c r="E239" t="s">
        <v>589</v>
      </c>
      <c r="F239">
        <v>3</v>
      </c>
      <c r="G239" t="s">
        <v>2322</v>
      </c>
      <c r="H239" t="s">
        <v>178</v>
      </c>
      <c r="I239" t="s">
        <v>132</v>
      </c>
      <c r="J239" t="s">
        <v>37</v>
      </c>
      <c r="K239" t="s">
        <v>591</v>
      </c>
      <c r="L239" t="s">
        <v>39</v>
      </c>
      <c r="M239">
        <v>1511200</v>
      </c>
      <c r="N239">
        <v>0</v>
      </c>
      <c r="O239">
        <v>1511200</v>
      </c>
      <c r="P239">
        <v>0</v>
      </c>
      <c r="Q239" t="s">
        <v>2396</v>
      </c>
      <c r="R239">
        <v>2620</v>
      </c>
      <c r="S239" t="s">
        <v>2267</v>
      </c>
      <c r="T239" t="s">
        <v>593</v>
      </c>
      <c r="U239" t="s">
        <v>2397</v>
      </c>
      <c r="V239" t="s">
        <v>2398</v>
      </c>
      <c r="W239">
        <v>0</v>
      </c>
      <c r="X239" t="str">
        <f t="shared" si="3"/>
        <v>Funcionamiento</v>
      </c>
    </row>
    <row r="240" spans="1:24" x14ac:dyDescent="0.25">
      <c r="A240">
        <v>2620</v>
      </c>
      <c r="B240">
        <v>43949</v>
      </c>
      <c r="C240" s="71">
        <v>43949.652777777781</v>
      </c>
      <c r="D240" t="s">
        <v>588</v>
      </c>
      <c r="E240" t="s">
        <v>589</v>
      </c>
      <c r="F240">
        <v>3</v>
      </c>
      <c r="G240" t="s">
        <v>2322</v>
      </c>
      <c r="H240" t="s">
        <v>179</v>
      </c>
      <c r="I240" t="s">
        <v>133</v>
      </c>
      <c r="J240" t="s">
        <v>37</v>
      </c>
      <c r="K240" t="s">
        <v>591</v>
      </c>
      <c r="L240" t="s">
        <v>39</v>
      </c>
      <c r="M240">
        <v>1007600</v>
      </c>
      <c r="N240">
        <v>0</v>
      </c>
      <c r="O240">
        <v>1007600</v>
      </c>
      <c r="P240">
        <v>0</v>
      </c>
      <c r="Q240" t="s">
        <v>2396</v>
      </c>
      <c r="R240">
        <v>2620</v>
      </c>
      <c r="S240" t="s">
        <v>2267</v>
      </c>
      <c r="T240" t="s">
        <v>593</v>
      </c>
      <c r="U240" t="s">
        <v>2397</v>
      </c>
      <c r="V240" t="s">
        <v>2398</v>
      </c>
      <c r="W240">
        <v>0</v>
      </c>
      <c r="X240" t="str">
        <f t="shared" si="3"/>
        <v>Funcionamiento</v>
      </c>
    </row>
    <row r="241" spans="1:24" x14ac:dyDescent="0.25">
      <c r="A241">
        <v>2720</v>
      </c>
      <c r="B241">
        <v>43970</v>
      </c>
      <c r="C241" s="71">
        <v>43970.741666666669</v>
      </c>
      <c r="D241" t="s">
        <v>588</v>
      </c>
      <c r="E241" t="s">
        <v>589</v>
      </c>
      <c r="F241">
        <v>3</v>
      </c>
      <c r="G241" t="s">
        <v>2322</v>
      </c>
      <c r="H241" t="s">
        <v>176</v>
      </c>
      <c r="I241" t="s">
        <v>130</v>
      </c>
      <c r="J241" t="s">
        <v>37</v>
      </c>
      <c r="K241" t="s">
        <v>591</v>
      </c>
      <c r="L241" t="s">
        <v>39</v>
      </c>
      <c r="M241">
        <v>196100</v>
      </c>
      <c r="N241">
        <v>0</v>
      </c>
      <c r="O241">
        <v>196100</v>
      </c>
      <c r="P241">
        <v>0</v>
      </c>
      <c r="Q241" t="s">
        <v>2399</v>
      </c>
      <c r="R241">
        <v>2720</v>
      </c>
      <c r="S241" t="s">
        <v>2187</v>
      </c>
      <c r="T241" t="s">
        <v>593</v>
      </c>
      <c r="U241" t="s">
        <v>2400</v>
      </c>
      <c r="V241" t="s">
        <v>2401</v>
      </c>
      <c r="W241">
        <v>0</v>
      </c>
      <c r="X241" t="str">
        <f t="shared" si="3"/>
        <v>Funcionamiento</v>
      </c>
    </row>
    <row r="242" spans="1:24" x14ac:dyDescent="0.25">
      <c r="A242">
        <v>2720</v>
      </c>
      <c r="B242">
        <v>43970</v>
      </c>
      <c r="C242" s="71">
        <v>43970.741666666669</v>
      </c>
      <c r="D242" t="s">
        <v>588</v>
      </c>
      <c r="E242" t="s">
        <v>589</v>
      </c>
      <c r="F242">
        <v>3</v>
      </c>
      <c r="G242" t="s">
        <v>2322</v>
      </c>
      <c r="H242" t="s">
        <v>178</v>
      </c>
      <c r="I242" t="s">
        <v>132</v>
      </c>
      <c r="J242" t="s">
        <v>37</v>
      </c>
      <c r="K242" t="s">
        <v>591</v>
      </c>
      <c r="L242" t="s">
        <v>39</v>
      </c>
      <c r="M242">
        <v>145800</v>
      </c>
      <c r="N242">
        <v>0</v>
      </c>
      <c r="O242">
        <v>145800</v>
      </c>
      <c r="P242">
        <v>0</v>
      </c>
      <c r="Q242" t="s">
        <v>2399</v>
      </c>
      <c r="R242">
        <v>2720</v>
      </c>
      <c r="S242" t="s">
        <v>2187</v>
      </c>
      <c r="T242" t="s">
        <v>593</v>
      </c>
      <c r="U242" t="s">
        <v>2400</v>
      </c>
      <c r="V242" t="s">
        <v>2401</v>
      </c>
      <c r="W242">
        <v>0</v>
      </c>
      <c r="X242" t="str">
        <f t="shared" si="3"/>
        <v>Funcionamiento</v>
      </c>
    </row>
    <row r="243" spans="1:24" x14ac:dyDescent="0.25">
      <c r="A243">
        <v>2720</v>
      </c>
      <c r="B243">
        <v>43970</v>
      </c>
      <c r="C243" s="71">
        <v>43970.741666666669</v>
      </c>
      <c r="D243" t="s">
        <v>588</v>
      </c>
      <c r="E243" t="s">
        <v>589</v>
      </c>
      <c r="F243">
        <v>3</v>
      </c>
      <c r="G243" t="s">
        <v>2322</v>
      </c>
      <c r="H243" t="s">
        <v>174</v>
      </c>
      <c r="I243" t="s">
        <v>128</v>
      </c>
      <c r="J243" t="s">
        <v>37</v>
      </c>
      <c r="K243" t="s">
        <v>591</v>
      </c>
      <c r="L243" t="s">
        <v>39</v>
      </c>
      <c r="M243">
        <v>564200</v>
      </c>
      <c r="N243">
        <v>0</v>
      </c>
      <c r="O243">
        <v>564200</v>
      </c>
      <c r="P243">
        <v>0</v>
      </c>
      <c r="Q243" t="s">
        <v>2399</v>
      </c>
      <c r="R243">
        <v>2720</v>
      </c>
      <c r="S243" t="s">
        <v>2187</v>
      </c>
      <c r="T243" t="s">
        <v>593</v>
      </c>
      <c r="U243" t="s">
        <v>2400</v>
      </c>
      <c r="V243" t="s">
        <v>2401</v>
      </c>
      <c r="W243">
        <v>0</v>
      </c>
      <c r="X243" t="str">
        <f t="shared" si="3"/>
        <v>Funcionamiento</v>
      </c>
    </row>
    <row r="244" spans="1:24" x14ac:dyDescent="0.25">
      <c r="A244">
        <v>2720</v>
      </c>
      <c r="B244">
        <v>43970</v>
      </c>
      <c r="C244" s="71">
        <v>43970.741666666669</v>
      </c>
      <c r="D244" t="s">
        <v>588</v>
      </c>
      <c r="E244" t="s">
        <v>589</v>
      </c>
      <c r="F244">
        <v>3</v>
      </c>
      <c r="G244" t="s">
        <v>2322</v>
      </c>
      <c r="H244" t="s">
        <v>175</v>
      </c>
      <c r="I244" t="s">
        <v>129</v>
      </c>
      <c r="J244" t="s">
        <v>37</v>
      </c>
      <c r="K244" t="s">
        <v>591</v>
      </c>
      <c r="L244" t="s">
        <v>39</v>
      </c>
      <c r="M244">
        <v>399900</v>
      </c>
      <c r="N244">
        <v>0</v>
      </c>
      <c r="O244">
        <v>399900</v>
      </c>
      <c r="P244">
        <v>0</v>
      </c>
      <c r="Q244" t="s">
        <v>2399</v>
      </c>
      <c r="R244">
        <v>2720</v>
      </c>
      <c r="S244" t="s">
        <v>2187</v>
      </c>
      <c r="T244" t="s">
        <v>593</v>
      </c>
      <c r="U244" t="s">
        <v>2400</v>
      </c>
      <c r="V244" t="s">
        <v>2401</v>
      </c>
      <c r="W244">
        <v>0</v>
      </c>
      <c r="X244" t="str">
        <f t="shared" si="3"/>
        <v>Funcionamiento</v>
      </c>
    </row>
    <row r="245" spans="1:24" x14ac:dyDescent="0.25">
      <c r="A245">
        <v>2720</v>
      </c>
      <c r="B245">
        <v>43970</v>
      </c>
      <c r="C245" s="71">
        <v>43970.741666666669</v>
      </c>
      <c r="D245" t="s">
        <v>588</v>
      </c>
      <c r="E245" t="s">
        <v>589</v>
      </c>
      <c r="F245">
        <v>3</v>
      </c>
      <c r="G245" t="s">
        <v>2322</v>
      </c>
      <c r="H245" t="s">
        <v>177</v>
      </c>
      <c r="I245" t="s">
        <v>131</v>
      </c>
      <c r="J245" t="s">
        <v>37</v>
      </c>
      <c r="K245" t="s">
        <v>591</v>
      </c>
      <c r="L245" t="s">
        <v>39</v>
      </c>
      <c r="M245">
        <v>53500</v>
      </c>
      <c r="N245">
        <v>0</v>
      </c>
      <c r="O245">
        <v>53500</v>
      </c>
      <c r="P245">
        <v>0</v>
      </c>
      <c r="Q245" t="s">
        <v>2399</v>
      </c>
      <c r="R245">
        <v>2720</v>
      </c>
      <c r="S245" t="s">
        <v>2187</v>
      </c>
      <c r="T245" t="s">
        <v>593</v>
      </c>
      <c r="U245" t="s">
        <v>2400</v>
      </c>
      <c r="V245" t="s">
        <v>2401</v>
      </c>
      <c r="W245">
        <v>0</v>
      </c>
      <c r="X245" t="str">
        <f t="shared" si="3"/>
        <v>Funcionamiento</v>
      </c>
    </row>
    <row r="246" spans="1:24" x14ac:dyDescent="0.25">
      <c r="A246">
        <v>2720</v>
      </c>
      <c r="B246">
        <v>43970</v>
      </c>
      <c r="C246" s="71">
        <v>43970.741666666669</v>
      </c>
      <c r="D246" t="s">
        <v>588</v>
      </c>
      <c r="E246" t="s">
        <v>589</v>
      </c>
      <c r="F246">
        <v>3</v>
      </c>
      <c r="G246" t="s">
        <v>2322</v>
      </c>
      <c r="H246" t="s">
        <v>179</v>
      </c>
      <c r="I246" t="s">
        <v>133</v>
      </c>
      <c r="J246" t="s">
        <v>37</v>
      </c>
      <c r="K246" t="s">
        <v>591</v>
      </c>
      <c r="L246" t="s">
        <v>39</v>
      </c>
      <c r="M246">
        <v>98000</v>
      </c>
      <c r="N246">
        <v>0</v>
      </c>
      <c r="O246">
        <v>98000</v>
      </c>
      <c r="P246">
        <v>0</v>
      </c>
      <c r="Q246" t="s">
        <v>2399</v>
      </c>
      <c r="R246">
        <v>2720</v>
      </c>
      <c r="S246" t="s">
        <v>2187</v>
      </c>
      <c r="T246" t="s">
        <v>593</v>
      </c>
      <c r="U246" t="s">
        <v>2400</v>
      </c>
      <c r="V246" t="s">
        <v>2401</v>
      </c>
      <c r="W246">
        <v>0</v>
      </c>
      <c r="X246" t="str">
        <f t="shared" si="3"/>
        <v>Funcionamiento</v>
      </c>
    </row>
    <row r="247" spans="1:24" x14ac:dyDescent="0.25">
      <c r="A247">
        <v>2820</v>
      </c>
      <c r="B247">
        <v>43972</v>
      </c>
      <c r="C247" s="71">
        <v>43972.716666666667</v>
      </c>
      <c r="D247" t="s">
        <v>588</v>
      </c>
      <c r="E247" t="s">
        <v>589</v>
      </c>
      <c r="F247">
        <v>3</v>
      </c>
      <c r="G247" t="s">
        <v>2322</v>
      </c>
      <c r="H247" t="s">
        <v>169</v>
      </c>
      <c r="I247" t="s">
        <v>123</v>
      </c>
      <c r="J247" t="s">
        <v>37</v>
      </c>
      <c r="K247" t="s">
        <v>591</v>
      </c>
      <c r="L247" t="s">
        <v>39</v>
      </c>
      <c r="M247">
        <v>1131394</v>
      </c>
      <c r="N247">
        <v>0</v>
      </c>
      <c r="O247">
        <v>1131394</v>
      </c>
      <c r="P247">
        <v>0</v>
      </c>
      <c r="Q247" t="s">
        <v>2402</v>
      </c>
      <c r="R247">
        <v>2820</v>
      </c>
      <c r="S247" t="s">
        <v>2403</v>
      </c>
      <c r="T247" t="s">
        <v>593</v>
      </c>
      <c r="U247" t="s">
        <v>2404</v>
      </c>
      <c r="V247" t="s">
        <v>2405</v>
      </c>
      <c r="W247">
        <v>0</v>
      </c>
      <c r="X247" t="str">
        <f t="shared" si="3"/>
        <v>Funcionamiento</v>
      </c>
    </row>
    <row r="248" spans="1:24" x14ac:dyDescent="0.25">
      <c r="A248">
        <v>2820</v>
      </c>
      <c r="B248">
        <v>43972</v>
      </c>
      <c r="C248" s="71">
        <v>43972.716666666667</v>
      </c>
      <c r="D248" t="s">
        <v>588</v>
      </c>
      <c r="E248" t="s">
        <v>589</v>
      </c>
      <c r="F248">
        <v>3</v>
      </c>
      <c r="G248" t="s">
        <v>2322</v>
      </c>
      <c r="H248" t="s">
        <v>182</v>
      </c>
      <c r="I248" t="s">
        <v>136</v>
      </c>
      <c r="J248" t="s">
        <v>37</v>
      </c>
      <c r="K248" t="s">
        <v>591</v>
      </c>
      <c r="L248" t="s">
        <v>39</v>
      </c>
      <c r="M248">
        <v>199221</v>
      </c>
      <c r="N248">
        <v>0</v>
      </c>
      <c r="O248">
        <v>199221</v>
      </c>
      <c r="P248">
        <v>0</v>
      </c>
      <c r="Q248" t="s">
        <v>2402</v>
      </c>
      <c r="R248">
        <v>2820</v>
      </c>
      <c r="S248" t="s">
        <v>2403</v>
      </c>
      <c r="T248" t="s">
        <v>593</v>
      </c>
      <c r="U248" t="s">
        <v>2404</v>
      </c>
      <c r="V248" t="s">
        <v>2405</v>
      </c>
      <c r="W248">
        <v>0</v>
      </c>
      <c r="X248" t="str">
        <f t="shared" si="3"/>
        <v>Funcionamiento</v>
      </c>
    </row>
    <row r="249" spans="1:24" x14ac:dyDescent="0.25">
      <c r="A249">
        <v>2820</v>
      </c>
      <c r="B249">
        <v>43972</v>
      </c>
      <c r="C249" s="71">
        <v>43972.716666666667</v>
      </c>
      <c r="D249" t="s">
        <v>588</v>
      </c>
      <c r="E249" t="s">
        <v>589</v>
      </c>
      <c r="F249">
        <v>3</v>
      </c>
      <c r="G249" t="s">
        <v>2322</v>
      </c>
      <c r="H249" t="s">
        <v>166</v>
      </c>
      <c r="I249" t="s">
        <v>120</v>
      </c>
      <c r="J249" t="s">
        <v>37</v>
      </c>
      <c r="K249" t="s">
        <v>591</v>
      </c>
      <c r="L249" t="s">
        <v>39</v>
      </c>
      <c r="M249">
        <v>47586580</v>
      </c>
      <c r="N249">
        <v>0</v>
      </c>
      <c r="O249">
        <v>47586580</v>
      </c>
      <c r="P249">
        <v>0</v>
      </c>
      <c r="Q249" t="s">
        <v>2402</v>
      </c>
      <c r="R249">
        <v>2820</v>
      </c>
      <c r="S249" t="s">
        <v>2403</v>
      </c>
      <c r="T249" t="s">
        <v>593</v>
      </c>
      <c r="U249" t="s">
        <v>2404</v>
      </c>
      <c r="V249" t="s">
        <v>2405</v>
      </c>
      <c r="W249">
        <v>0</v>
      </c>
      <c r="X249" t="str">
        <f t="shared" si="3"/>
        <v>Funcionamiento</v>
      </c>
    </row>
    <row r="250" spans="1:24" x14ac:dyDescent="0.25">
      <c r="A250">
        <v>2820</v>
      </c>
      <c r="B250">
        <v>43972</v>
      </c>
      <c r="C250" s="71">
        <v>43972.716666666667</v>
      </c>
      <c r="D250" t="s">
        <v>588</v>
      </c>
      <c r="E250" t="s">
        <v>589</v>
      </c>
      <c r="F250">
        <v>3</v>
      </c>
      <c r="G250" t="s">
        <v>2322</v>
      </c>
      <c r="H250" t="s">
        <v>180</v>
      </c>
      <c r="I250" t="s">
        <v>134</v>
      </c>
      <c r="J250" t="s">
        <v>37</v>
      </c>
      <c r="K250" t="s">
        <v>591</v>
      </c>
      <c r="L250" t="s">
        <v>39</v>
      </c>
      <c r="M250">
        <v>3048740</v>
      </c>
      <c r="N250">
        <v>0</v>
      </c>
      <c r="O250">
        <v>3048740</v>
      </c>
      <c r="P250">
        <v>0</v>
      </c>
      <c r="Q250" t="s">
        <v>2402</v>
      </c>
      <c r="R250">
        <v>2820</v>
      </c>
      <c r="S250" t="s">
        <v>2403</v>
      </c>
      <c r="T250" t="s">
        <v>593</v>
      </c>
      <c r="U250" t="s">
        <v>2404</v>
      </c>
      <c r="V250" t="s">
        <v>2405</v>
      </c>
      <c r="W250">
        <v>0</v>
      </c>
      <c r="X250" t="str">
        <f t="shared" si="3"/>
        <v>Funcionamiento</v>
      </c>
    </row>
    <row r="251" spans="1:24" x14ac:dyDescent="0.25">
      <c r="A251">
        <v>2820</v>
      </c>
      <c r="B251">
        <v>43972</v>
      </c>
      <c r="C251" s="71">
        <v>43972.716666666667</v>
      </c>
      <c r="D251" t="s">
        <v>588</v>
      </c>
      <c r="E251" t="s">
        <v>589</v>
      </c>
      <c r="F251">
        <v>3</v>
      </c>
      <c r="G251" t="s">
        <v>2322</v>
      </c>
      <c r="H251" t="s">
        <v>183</v>
      </c>
      <c r="I251" t="s">
        <v>137</v>
      </c>
      <c r="J251" t="s">
        <v>37</v>
      </c>
      <c r="K251" t="s">
        <v>591</v>
      </c>
      <c r="L251" t="s">
        <v>39</v>
      </c>
      <c r="M251">
        <v>2354967</v>
      </c>
      <c r="N251">
        <v>0</v>
      </c>
      <c r="O251">
        <v>2354967</v>
      </c>
      <c r="P251">
        <v>0</v>
      </c>
      <c r="Q251" t="s">
        <v>2402</v>
      </c>
      <c r="R251">
        <v>2820</v>
      </c>
      <c r="S251" t="s">
        <v>2403</v>
      </c>
      <c r="T251" t="s">
        <v>593</v>
      </c>
      <c r="U251" t="s">
        <v>2404</v>
      </c>
      <c r="V251" t="s">
        <v>2405</v>
      </c>
      <c r="W251">
        <v>0</v>
      </c>
      <c r="X251" t="str">
        <f t="shared" si="3"/>
        <v>Funcionamiento</v>
      </c>
    </row>
    <row r="252" spans="1:24" x14ac:dyDescent="0.25">
      <c r="A252">
        <v>2820</v>
      </c>
      <c r="B252">
        <v>43972</v>
      </c>
      <c r="C252" s="71">
        <v>43972.716666666667</v>
      </c>
      <c r="D252" t="s">
        <v>588</v>
      </c>
      <c r="E252" t="s">
        <v>589</v>
      </c>
      <c r="F252">
        <v>3</v>
      </c>
      <c r="G252" t="s">
        <v>2322</v>
      </c>
      <c r="H252" t="s">
        <v>168</v>
      </c>
      <c r="I252" t="s">
        <v>122</v>
      </c>
      <c r="J252" t="s">
        <v>37</v>
      </c>
      <c r="K252" t="s">
        <v>591</v>
      </c>
      <c r="L252" t="s">
        <v>39</v>
      </c>
      <c r="M252">
        <v>859274</v>
      </c>
      <c r="N252">
        <v>0</v>
      </c>
      <c r="O252">
        <v>859274</v>
      </c>
      <c r="P252">
        <v>0</v>
      </c>
      <c r="Q252" t="s">
        <v>2402</v>
      </c>
      <c r="R252">
        <v>2820</v>
      </c>
      <c r="S252" t="s">
        <v>2403</v>
      </c>
      <c r="T252" t="s">
        <v>593</v>
      </c>
      <c r="U252" t="s">
        <v>2404</v>
      </c>
      <c r="V252" t="s">
        <v>2405</v>
      </c>
      <c r="W252">
        <v>0</v>
      </c>
      <c r="X252" t="str">
        <f t="shared" si="3"/>
        <v>Funcionamiento</v>
      </c>
    </row>
    <row r="253" spans="1:24" x14ac:dyDescent="0.25">
      <c r="A253">
        <v>2820</v>
      </c>
      <c r="B253">
        <v>43972</v>
      </c>
      <c r="C253" s="71">
        <v>43972.716666666667</v>
      </c>
      <c r="D253" t="s">
        <v>588</v>
      </c>
      <c r="E253" t="s">
        <v>589</v>
      </c>
      <c r="F253">
        <v>3</v>
      </c>
      <c r="G253" t="s">
        <v>2322</v>
      </c>
      <c r="H253" t="s">
        <v>173</v>
      </c>
      <c r="I253" t="s">
        <v>127</v>
      </c>
      <c r="J253" t="s">
        <v>37</v>
      </c>
      <c r="K253" t="s">
        <v>591</v>
      </c>
      <c r="L253" t="s">
        <v>39</v>
      </c>
      <c r="M253">
        <v>2800510</v>
      </c>
      <c r="N253">
        <v>0</v>
      </c>
      <c r="O253">
        <v>2800510</v>
      </c>
      <c r="P253">
        <v>0</v>
      </c>
      <c r="Q253" t="s">
        <v>2402</v>
      </c>
      <c r="R253">
        <v>2820</v>
      </c>
      <c r="S253" t="s">
        <v>2403</v>
      </c>
      <c r="T253" t="s">
        <v>593</v>
      </c>
      <c r="U253" t="s">
        <v>2404</v>
      </c>
      <c r="V253" t="s">
        <v>2405</v>
      </c>
      <c r="W253">
        <v>0</v>
      </c>
      <c r="X253" t="str">
        <f t="shared" si="3"/>
        <v>Funcionamiento</v>
      </c>
    </row>
    <row r="254" spans="1:24" x14ac:dyDescent="0.25">
      <c r="A254">
        <v>2920</v>
      </c>
      <c r="B254">
        <v>43973</v>
      </c>
      <c r="C254" s="71">
        <v>43973.731249999997</v>
      </c>
      <c r="D254" t="s">
        <v>588</v>
      </c>
      <c r="E254" t="s">
        <v>589</v>
      </c>
      <c r="F254">
        <v>3</v>
      </c>
      <c r="G254" t="s">
        <v>2322</v>
      </c>
      <c r="H254" t="s">
        <v>177</v>
      </c>
      <c r="I254" t="s">
        <v>131</v>
      </c>
      <c r="J254" t="s">
        <v>37</v>
      </c>
      <c r="K254" t="s">
        <v>591</v>
      </c>
      <c r="L254" t="s">
        <v>39</v>
      </c>
      <c r="M254">
        <v>617000</v>
      </c>
      <c r="N254">
        <v>0</v>
      </c>
      <c r="O254">
        <v>617000</v>
      </c>
      <c r="P254">
        <v>0</v>
      </c>
      <c r="Q254" t="s">
        <v>2406</v>
      </c>
      <c r="R254">
        <v>2920</v>
      </c>
      <c r="S254" t="s">
        <v>2289</v>
      </c>
      <c r="T254" t="s">
        <v>593</v>
      </c>
      <c r="U254" t="s">
        <v>2407</v>
      </c>
      <c r="V254" t="s">
        <v>2408</v>
      </c>
      <c r="W254">
        <v>0</v>
      </c>
      <c r="X254" t="str">
        <f t="shared" si="3"/>
        <v>Funcionamiento</v>
      </c>
    </row>
    <row r="255" spans="1:24" x14ac:dyDescent="0.25">
      <c r="A255">
        <v>2920</v>
      </c>
      <c r="B255">
        <v>43973</v>
      </c>
      <c r="C255" s="71">
        <v>43973.731249999997</v>
      </c>
      <c r="D255" t="s">
        <v>588</v>
      </c>
      <c r="E255" t="s">
        <v>589</v>
      </c>
      <c r="F255">
        <v>3</v>
      </c>
      <c r="G255" t="s">
        <v>2322</v>
      </c>
      <c r="H255" t="s">
        <v>179</v>
      </c>
      <c r="I255" t="s">
        <v>133</v>
      </c>
      <c r="J255" t="s">
        <v>37</v>
      </c>
      <c r="K255" t="s">
        <v>591</v>
      </c>
      <c r="L255" t="s">
        <v>39</v>
      </c>
      <c r="M255">
        <v>1048500</v>
      </c>
      <c r="N255">
        <v>0</v>
      </c>
      <c r="O255">
        <v>1048500</v>
      </c>
      <c r="P255">
        <v>0</v>
      </c>
      <c r="Q255" t="s">
        <v>2406</v>
      </c>
      <c r="R255">
        <v>2920</v>
      </c>
      <c r="S255" t="s">
        <v>2289</v>
      </c>
      <c r="T255" t="s">
        <v>593</v>
      </c>
      <c r="U255" t="s">
        <v>2407</v>
      </c>
      <c r="V255" t="s">
        <v>2408</v>
      </c>
      <c r="W255">
        <v>0</v>
      </c>
      <c r="X255" t="str">
        <f t="shared" si="3"/>
        <v>Funcionamiento</v>
      </c>
    </row>
    <row r="256" spans="1:24" x14ac:dyDescent="0.25">
      <c r="A256">
        <v>2920</v>
      </c>
      <c r="B256">
        <v>43973</v>
      </c>
      <c r="C256" s="71">
        <v>43973.731249999997</v>
      </c>
      <c r="D256" t="s">
        <v>588</v>
      </c>
      <c r="E256" t="s">
        <v>589</v>
      </c>
      <c r="F256">
        <v>3</v>
      </c>
      <c r="G256" t="s">
        <v>2322</v>
      </c>
      <c r="H256" t="s">
        <v>174</v>
      </c>
      <c r="I256" t="s">
        <v>128</v>
      </c>
      <c r="J256" t="s">
        <v>37</v>
      </c>
      <c r="K256" t="s">
        <v>591</v>
      </c>
      <c r="L256" t="s">
        <v>39</v>
      </c>
      <c r="M256">
        <v>5710100</v>
      </c>
      <c r="N256">
        <v>0</v>
      </c>
      <c r="O256">
        <v>5710100</v>
      </c>
      <c r="P256">
        <v>0</v>
      </c>
      <c r="Q256" t="s">
        <v>2406</v>
      </c>
      <c r="R256">
        <v>2920</v>
      </c>
      <c r="S256" t="s">
        <v>2289</v>
      </c>
      <c r="T256" t="s">
        <v>593</v>
      </c>
      <c r="U256" t="s">
        <v>2407</v>
      </c>
      <c r="V256" t="s">
        <v>2408</v>
      </c>
      <c r="W256">
        <v>0</v>
      </c>
      <c r="X256" t="str">
        <f t="shared" si="3"/>
        <v>Funcionamiento</v>
      </c>
    </row>
    <row r="257" spans="1:24" x14ac:dyDescent="0.25">
      <c r="A257">
        <v>2920</v>
      </c>
      <c r="B257">
        <v>43973</v>
      </c>
      <c r="C257" s="71">
        <v>43973.731249999997</v>
      </c>
      <c r="D257" t="s">
        <v>588</v>
      </c>
      <c r="E257" t="s">
        <v>589</v>
      </c>
      <c r="F257">
        <v>3</v>
      </c>
      <c r="G257" t="s">
        <v>2322</v>
      </c>
      <c r="H257" t="s">
        <v>175</v>
      </c>
      <c r="I257" t="s">
        <v>129</v>
      </c>
      <c r="J257" t="s">
        <v>37</v>
      </c>
      <c r="K257" t="s">
        <v>591</v>
      </c>
      <c r="L257" t="s">
        <v>39</v>
      </c>
      <c r="M257">
        <v>4045100</v>
      </c>
      <c r="N257">
        <v>0</v>
      </c>
      <c r="O257">
        <v>4045100</v>
      </c>
      <c r="P257">
        <v>0</v>
      </c>
      <c r="Q257" t="s">
        <v>2406</v>
      </c>
      <c r="R257">
        <v>2920</v>
      </c>
      <c r="S257" t="s">
        <v>2289</v>
      </c>
      <c r="T257" t="s">
        <v>593</v>
      </c>
      <c r="U257" t="s">
        <v>2407</v>
      </c>
      <c r="V257" t="s">
        <v>2408</v>
      </c>
      <c r="W257">
        <v>0</v>
      </c>
      <c r="X257" t="str">
        <f t="shared" si="3"/>
        <v>Funcionamiento</v>
      </c>
    </row>
    <row r="258" spans="1:24" x14ac:dyDescent="0.25">
      <c r="A258">
        <v>2920</v>
      </c>
      <c r="B258">
        <v>43973</v>
      </c>
      <c r="C258" s="71">
        <v>43973.731249999997</v>
      </c>
      <c r="D258" t="s">
        <v>588</v>
      </c>
      <c r="E258" t="s">
        <v>589</v>
      </c>
      <c r="F258">
        <v>3</v>
      </c>
      <c r="G258" t="s">
        <v>2322</v>
      </c>
      <c r="H258" t="s">
        <v>176</v>
      </c>
      <c r="I258" t="s">
        <v>130</v>
      </c>
      <c r="J258" t="s">
        <v>37</v>
      </c>
      <c r="K258" t="s">
        <v>591</v>
      </c>
      <c r="L258" t="s">
        <v>39</v>
      </c>
      <c r="M258">
        <v>2096200</v>
      </c>
      <c r="N258">
        <v>0</v>
      </c>
      <c r="O258">
        <v>2096200</v>
      </c>
      <c r="P258">
        <v>0</v>
      </c>
      <c r="Q258" t="s">
        <v>2406</v>
      </c>
      <c r="R258">
        <v>2920</v>
      </c>
      <c r="S258" t="s">
        <v>2289</v>
      </c>
      <c r="T258" t="s">
        <v>593</v>
      </c>
      <c r="U258" t="s">
        <v>2407</v>
      </c>
      <c r="V258" t="s">
        <v>2408</v>
      </c>
      <c r="W258">
        <v>0</v>
      </c>
      <c r="X258" t="str">
        <f t="shared" si="3"/>
        <v>Funcionamiento</v>
      </c>
    </row>
    <row r="259" spans="1:24" x14ac:dyDescent="0.25">
      <c r="A259">
        <v>2920</v>
      </c>
      <c r="B259">
        <v>43973</v>
      </c>
      <c r="C259" s="71">
        <v>43973.731249999997</v>
      </c>
      <c r="D259" t="s">
        <v>588</v>
      </c>
      <c r="E259" t="s">
        <v>589</v>
      </c>
      <c r="F259">
        <v>3</v>
      </c>
      <c r="G259" t="s">
        <v>2322</v>
      </c>
      <c r="H259" t="s">
        <v>178</v>
      </c>
      <c r="I259" t="s">
        <v>132</v>
      </c>
      <c r="J259" t="s">
        <v>37</v>
      </c>
      <c r="K259" t="s">
        <v>591</v>
      </c>
      <c r="L259" t="s">
        <v>39</v>
      </c>
      <c r="M259">
        <v>1572500</v>
      </c>
      <c r="N259">
        <v>0</v>
      </c>
      <c r="O259">
        <v>1572500</v>
      </c>
      <c r="P259">
        <v>0</v>
      </c>
      <c r="Q259" t="s">
        <v>2406</v>
      </c>
      <c r="R259">
        <v>2920</v>
      </c>
      <c r="S259" t="s">
        <v>2289</v>
      </c>
      <c r="T259" t="s">
        <v>593</v>
      </c>
      <c r="U259" t="s">
        <v>2407</v>
      </c>
      <c r="V259" t="s">
        <v>2408</v>
      </c>
      <c r="W259">
        <v>0</v>
      </c>
      <c r="X259" t="str">
        <f t="shared" ref="X259:X322" si="4">IF(LEFT(H259,1)="C","Inversión","Funcionamiento")</f>
        <v>Funcionamiento</v>
      </c>
    </row>
    <row r="260" spans="1:24" x14ac:dyDescent="0.25">
      <c r="A260">
        <v>3020</v>
      </c>
      <c r="B260">
        <v>43986</v>
      </c>
      <c r="C260" s="71">
        <v>43986.745138888888</v>
      </c>
      <c r="D260" t="s">
        <v>588</v>
      </c>
      <c r="E260" t="s">
        <v>589</v>
      </c>
      <c r="F260">
        <v>3</v>
      </c>
      <c r="G260" t="s">
        <v>2322</v>
      </c>
      <c r="H260" t="s">
        <v>170</v>
      </c>
      <c r="I260" t="s">
        <v>124</v>
      </c>
      <c r="J260" t="s">
        <v>37</v>
      </c>
      <c r="K260" t="s">
        <v>591</v>
      </c>
      <c r="L260" t="s">
        <v>39</v>
      </c>
      <c r="M260">
        <v>52699399</v>
      </c>
      <c r="N260">
        <v>0</v>
      </c>
      <c r="O260">
        <v>52699399</v>
      </c>
      <c r="P260">
        <v>0</v>
      </c>
      <c r="Q260" t="s">
        <v>2409</v>
      </c>
      <c r="R260">
        <v>3020</v>
      </c>
      <c r="S260" t="s">
        <v>2286</v>
      </c>
      <c r="T260" t="s">
        <v>593</v>
      </c>
      <c r="U260" t="s">
        <v>2410</v>
      </c>
      <c r="V260" t="s">
        <v>2411</v>
      </c>
      <c r="W260">
        <v>0</v>
      </c>
      <c r="X260" t="str">
        <f t="shared" si="4"/>
        <v>Funcionamiento</v>
      </c>
    </row>
    <row r="261" spans="1:24" x14ac:dyDescent="0.25">
      <c r="A261">
        <v>3120</v>
      </c>
      <c r="B261">
        <v>44001</v>
      </c>
      <c r="C261" s="71">
        <v>44001.77847222222</v>
      </c>
      <c r="D261" t="s">
        <v>588</v>
      </c>
      <c r="E261" t="s">
        <v>589</v>
      </c>
      <c r="F261">
        <v>3</v>
      </c>
      <c r="G261" t="s">
        <v>2322</v>
      </c>
      <c r="H261" t="s">
        <v>166</v>
      </c>
      <c r="I261" t="s">
        <v>120</v>
      </c>
      <c r="J261" t="s">
        <v>37</v>
      </c>
      <c r="K261" t="s">
        <v>591</v>
      </c>
      <c r="L261" t="s">
        <v>39</v>
      </c>
      <c r="M261">
        <v>45836545</v>
      </c>
      <c r="N261">
        <v>0</v>
      </c>
      <c r="O261">
        <v>45836545</v>
      </c>
      <c r="P261">
        <v>0</v>
      </c>
      <c r="Q261" t="s">
        <v>2412</v>
      </c>
      <c r="R261">
        <v>3120</v>
      </c>
      <c r="S261" t="s">
        <v>2295</v>
      </c>
      <c r="T261" t="s">
        <v>593</v>
      </c>
      <c r="U261" t="s">
        <v>2413</v>
      </c>
      <c r="V261" t="s">
        <v>2414</v>
      </c>
      <c r="W261">
        <v>0</v>
      </c>
      <c r="X261" t="str">
        <f t="shared" si="4"/>
        <v>Funcionamiento</v>
      </c>
    </row>
    <row r="262" spans="1:24" x14ac:dyDescent="0.25">
      <c r="A262">
        <v>3120</v>
      </c>
      <c r="B262">
        <v>44001</v>
      </c>
      <c r="C262" s="71">
        <v>44001.77847222222</v>
      </c>
      <c r="D262" t="s">
        <v>588</v>
      </c>
      <c r="E262" t="s">
        <v>589</v>
      </c>
      <c r="F262">
        <v>3</v>
      </c>
      <c r="G262" t="s">
        <v>2322</v>
      </c>
      <c r="H262" t="s">
        <v>169</v>
      </c>
      <c r="I262" t="s">
        <v>123</v>
      </c>
      <c r="J262" t="s">
        <v>37</v>
      </c>
      <c r="K262" t="s">
        <v>591</v>
      </c>
      <c r="L262" t="s">
        <v>39</v>
      </c>
      <c r="M262">
        <v>1011397</v>
      </c>
      <c r="N262">
        <v>0</v>
      </c>
      <c r="O262">
        <v>1011397</v>
      </c>
      <c r="P262">
        <v>0</v>
      </c>
      <c r="Q262" t="s">
        <v>2412</v>
      </c>
      <c r="R262">
        <v>3120</v>
      </c>
      <c r="S262" t="s">
        <v>2295</v>
      </c>
      <c r="T262" t="s">
        <v>593</v>
      </c>
      <c r="U262" t="s">
        <v>2413</v>
      </c>
      <c r="V262" t="s">
        <v>2414</v>
      </c>
      <c r="W262">
        <v>0</v>
      </c>
      <c r="X262" t="str">
        <f t="shared" si="4"/>
        <v>Funcionamiento</v>
      </c>
    </row>
    <row r="263" spans="1:24" x14ac:dyDescent="0.25">
      <c r="A263">
        <v>3120</v>
      </c>
      <c r="B263">
        <v>44001</v>
      </c>
      <c r="C263" s="71">
        <v>44001.77847222222</v>
      </c>
      <c r="D263" t="s">
        <v>588</v>
      </c>
      <c r="E263" t="s">
        <v>589</v>
      </c>
      <c r="F263">
        <v>3</v>
      </c>
      <c r="G263" t="s">
        <v>2322</v>
      </c>
      <c r="H263" t="s">
        <v>173</v>
      </c>
      <c r="I263" t="s">
        <v>127</v>
      </c>
      <c r="J263" t="s">
        <v>37</v>
      </c>
      <c r="K263" t="s">
        <v>591</v>
      </c>
      <c r="L263" t="s">
        <v>39</v>
      </c>
      <c r="M263">
        <v>1142203</v>
      </c>
      <c r="N263">
        <v>0</v>
      </c>
      <c r="O263">
        <v>1142203</v>
      </c>
      <c r="P263">
        <v>0</v>
      </c>
      <c r="Q263" t="s">
        <v>2412</v>
      </c>
      <c r="R263">
        <v>3120</v>
      </c>
      <c r="S263" t="s">
        <v>2295</v>
      </c>
      <c r="T263" t="s">
        <v>593</v>
      </c>
      <c r="U263" t="s">
        <v>2413</v>
      </c>
      <c r="V263" t="s">
        <v>2414</v>
      </c>
      <c r="W263">
        <v>0</v>
      </c>
      <c r="X263" t="str">
        <f t="shared" si="4"/>
        <v>Funcionamiento</v>
      </c>
    </row>
    <row r="264" spans="1:24" x14ac:dyDescent="0.25">
      <c r="A264">
        <v>3120</v>
      </c>
      <c r="B264">
        <v>44001</v>
      </c>
      <c r="C264" s="71">
        <v>44001.77847222222</v>
      </c>
      <c r="D264" t="s">
        <v>588</v>
      </c>
      <c r="E264" t="s">
        <v>589</v>
      </c>
      <c r="F264">
        <v>3</v>
      </c>
      <c r="G264" t="s">
        <v>2322</v>
      </c>
      <c r="H264" t="s">
        <v>180</v>
      </c>
      <c r="I264" t="s">
        <v>134</v>
      </c>
      <c r="J264" t="s">
        <v>37</v>
      </c>
      <c r="K264" t="s">
        <v>591</v>
      </c>
      <c r="L264" t="s">
        <v>39</v>
      </c>
      <c r="M264">
        <v>1673301</v>
      </c>
      <c r="N264">
        <v>0</v>
      </c>
      <c r="O264">
        <v>1673301</v>
      </c>
      <c r="P264">
        <v>0</v>
      </c>
      <c r="Q264" t="s">
        <v>2412</v>
      </c>
      <c r="R264">
        <v>3120</v>
      </c>
      <c r="S264" t="s">
        <v>2295</v>
      </c>
      <c r="T264" t="s">
        <v>593</v>
      </c>
      <c r="U264" t="s">
        <v>2413</v>
      </c>
      <c r="V264" t="s">
        <v>2414</v>
      </c>
      <c r="W264">
        <v>0</v>
      </c>
      <c r="X264" t="str">
        <f t="shared" si="4"/>
        <v>Funcionamiento</v>
      </c>
    </row>
    <row r="265" spans="1:24" x14ac:dyDescent="0.25">
      <c r="A265">
        <v>3120</v>
      </c>
      <c r="B265">
        <v>44001</v>
      </c>
      <c r="C265" s="71">
        <v>44001.77847222222</v>
      </c>
      <c r="D265" t="s">
        <v>588</v>
      </c>
      <c r="E265" t="s">
        <v>589</v>
      </c>
      <c r="F265">
        <v>3</v>
      </c>
      <c r="G265" t="s">
        <v>2322</v>
      </c>
      <c r="H265" t="s">
        <v>168</v>
      </c>
      <c r="I265" t="s">
        <v>122</v>
      </c>
      <c r="J265" t="s">
        <v>37</v>
      </c>
      <c r="K265" t="s">
        <v>591</v>
      </c>
      <c r="L265" t="s">
        <v>39</v>
      </c>
      <c r="M265">
        <v>782160</v>
      </c>
      <c r="N265">
        <v>0</v>
      </c>
      <c r="O265">
        <v>782160</v>
      </c>
      <c r="P265">
        <v>0</v>
      </c>
      <c r="Q265" t="s">
        <v>2412</v>
      </c>
      <c r="R265">
        <v>3120</v>
      </c>
      <c r="S265" t="s">
        <v>2295</v>
      </c>
      <c r="T265" t="s">
        <v>593</v>
      </c>
      <c r="U265" t="s">
        <v>2413</v>
      </c>
      <c r="V265" t="s">
        <v>2414</v>
      </c>
      <c r="W265">
        <v>0</v>
      </c>
      <c r="X265" t="str">
        <f t="shared" si="4"/>
        <v>Funcionamiento</v>
      </c>
    </row>
    <row r="266" spans="1:24" x14ac:dyDescent="0.25">
      <c r="A266">
        <v>3120</v>
      </c>
      <c r="B266">
        <v>44001</v>
      </c>
      <c r="C266" s="71">
        <v>44001.77847222222</v>
      </c>
      <c r="D266" t="s">
        <v>588</v>
      </c>
      <c r="E266" t="s">
        <v>589</v>
      </c>
      <c r="F266">
        <v>3</v>
      </c>
      <c r="G266" t="s">
        <v>2322</v>
      </c>
      <c r="H266" t="s">
        <v>183</v>
      </c>
      <c r="I266" t="s">
        <v>137</v>
      </c>
      <c r="J266" t="s">
        <v>37</v>
      </c>
      <c r="K266" t="s">
        <v>591</v>
      </c>
      <c r="L266" t="s">
        <v>39</v>
      </c>
      <c r="M266">
        <v>2354967</v>
      </c>
      <c r="N266">
        <v>0</v>
      </c>
      <c r="O266">
        <v>2354967</v>
      </c>
      <c r="P266">
        <v>0</v>
      </c>
      <c r="Q266" t="s">
        <v>2412</v>
      </c>
      <c r="R266">
        <v>3120</v>
      </c>
      <c r="S266" t="s">
        <v>2295</v>
      </c>
      <c r="T266" t="s">
        <v>593</v>
      </c>
      <c r="U266" t="s">
        <v>2413</v>
      </c>
      <c r="V266" t="s">
        <v>2414</v>
      </c>
      <c r="W266">
        <v>0</v>
      </c>
      <c r="X266" t="str">
        <f t="shared" si="4"/>
        <v>Funcionamiento</v>
      </c>
    </row>
    <row r="267" spans="1:24" x14ac:dyDescent="0.25">
      <c r="A267">
        <v>3120</v>
      </c>
      <c r="B267">
        <v>44001</v>
      </c>
      <c r="C267" s="71">
        <v>44001.77847222222</v>
      </c>
      <c r="D267" t="s">
        <v>588</v>
      </c>
      <c r="E267" t="s">
        <v>589</v>
      </c>
      <c r="F267">
        <v>3</v>
      </c>
      <c r="G267" t="s">
        <v>2322</v>
      </c>
      <c r="H267" t="s">
        <v>182</v>
      </c>
      <c r="I267" t="s">
        <v>136</v>
      </c>
      <c r="J267" t="s">
        <v>37</v>
      </c>
      <c r="K267" t="s">
        <v>591</v>
      </c>
      <c r="L267" t="s">
        <v>39</v>
      </c>
      <c r="M267">
        <v>135851</v>
      </c>
      <c r="N267">
        <v>0</v>
      </c>
      <c r="O267">
        <v>135851</v>
      </c>
      <c r="P267">
        <v>0</v>
      </c>
      <c r="Q267" t="s">
        <v>2412</v>
      </c>
      <c r="R267">
        <v>3120</v>
      </c>
      <c r="S267" t="s">
        <v>2295</v>
      </c>
      <c r="T267" t="s">
        <v>593</v>
      </c>
      <c r="U267" t="s">
        <v>2413</v>
      </c>
      <c r="V267" t="s">
        <v>2414</v>
      </c>
      <c r="W267">
        <v>0</v>
      </c>
      <c r="X267" t="str">
        <f t="shared" si="4"/>
        <v>Funcionamiento</v>
      </c>
    </row>
    <row r="268" spans="1:24" x14ac:dyDescent="0.25">
      <c r="A268">
        <v>3220</v>
      </c>
      <c r="B268">
        <v>44005</v>
      </c>
      <c r="C268" s="71">
        <v>44005.7</v>
      </c>
      <c r="D268" t="s">
        <v>588</v>
      </c>
      <c r="E268" t="s">
        <v>589</v>
      </c>
      <c r="F268">
        <v>3</v>
      </c>
      <c r="G268" t="s">
        <v>2322</v>
      </c>
      <c r="H268" t="s">
        <v>174</v>
      </c>
      <c r="I268" t="s">
        <v>128</v>
      </c>
      <c r="J268" t="s">
        <v>37</v>
      </c>
      <c r="K268" t="s">
        <v>591</v>
      </c>
      <c r="L268" t="s">
        <v>39</v>
      </c>
      <c r="M268">
        <v>5710100</v>
      </c>
      <c r="N268">
        <v>0</v>
      </c>
      <c r="O268">
        <v>5710100</v>
      </c>
      <c r="P268">
        <v>0</v>
      </c>
      <c r="Q268" t="s">
        <v>2415</v>
      </c>
      <c r="R268">
        <v>3220</v>
      </c>
      <c r="S268" t="s">
        <v>2299</v>
      </c>
      <c r="T268" t="s">
        <v>593</v>
      </c>
      <c r="U268" t="s">
        <v>2416</v>
      </c>
      <c r="V268" t="s">
        <v>2417</v>
      </c>
      <c r="W268">
        <v>0</v>
      </c>
      <c r="X268" t="str">
        <f t="shared" si="4"/>
        <v>Funcionamiento</v>
      </c>
    </row>
    <row r="269" spans="1:24" x14ac:dyDescent="0.25">
      <c r="A269">
        <v>3220</v>
      </c>
      <c r="B269">
        <v>44005</v>
      </c>
      <c r="C269" s="71">
        <v>44005.7</v>
      </c>
      <c r="D269" t="s">
        <v>588</v>
      </c>
      <c r="E269" t="s">
        <v>589</v>
      </c>
      <c r="F269">
        <v>3</v>
      </c>
      <c r="G269" t="s">
        <v>2322</v>
      </c>
      <c r="H269" t="s">
        <v>175</v>
      </c>
      <c r="I269" t="s">
        <v>129</v>
      </c>
      <c r="J269" t="s">
        <v>37</v>
      </c>
      <c r="K269" t="s">
        <v>591</v>
      </c>
      <c r="L269" t="s">
        <v>39</v>
      </c>
      <c r="M269">
        <v>4045000</v>
      </c>
      <c r="N269">
        <v>0</v>
      </c>
      <c r="O269">
        <v>4045000</v>
      </c>
      <c r="P269">
        <v>0</v>
      </c>
      <c r="Q269" t="s">
        <v>2415</v>
      </c>
      <c r="R269">
        <v>3220</v>
      </c>
      <c r="S269" t="s">
        <v>2299</v>
      </c>
      <c r="T269" t="s">
        <v>593</v>
      </c>
      <c r="U269" t="s">
        <v>2416</v>
      </c>
      <c r="V269" t="s">
        <v>2417</v>
      </c>
      <c r="W269">
        <v>0</v>
      </c>
      <c r="X269" t="str">
        <f t="shared" si="4"/>
        <v>Funcionamiento</v>
      </c>
    </row>
    <row r="270" spans="1:24" x14ac:dyDescent="0.25">
      <c r="A270">
        <v>3220</v>
      </c>
      <c r="B270">
        <v>44005</v>
      </c>
      <c r="C270" s="71">
        <v>44005.7</v>
      </c>
      <c r="D270" t="s">
        <v>588</v>
      </c>
      <c r="E270" t="s">
        <v>589</v>
      </c>
      <c r="F270">
        <v>3</v>
      </c>
      <c r="G270" t="s">
        <v>2322</v>
      </c>
      <c r="H270" t="s">
        <v>179</v>
      </c>
      <c r="I270" t="s">
        <v>133</v>
      </c>
      <c r="J270" t="s">
        <v>37</v>
      </c>
      <c r="K270" t="s">
        <v>591</v>
      </c>
      <c r="L270" t="s">
        <v>39</v>
      </c>
      <c r="M270">
        <v>2065800</v>
      </c>
      <c r="N270">
        <v>0</v>
      </c>
      <c r="O270">
        <v>2065800</v>
      </c>
      <c r="P270">
        <v>0</v>
      </c>
      <c r="Q270" t="s">
        <v>2415</v>
      </c>
      <c r="R270">
        <v>3220</v>
      </c>
      <c r="S270" t="s">
        <v>2299</v>
      </c>
      <c r="T270" t="s">
        <v>593</v>
      </c>
      <c r="U270" t="s">
        <v>2416</v>
      </c>
      <c r="V270" t="s">
        <v>2417</v>
      </c>
      <c r="W270">
        <v>0</v>
      </c>
      <c r="X270" t="str">
        <f t="shared" si="4"/>
        <v>Funcionamiento</v>
      </c>
    </row>
    <row r="271" spans="1:24" x14ac:dyDescent="0.25">
      <c r="A271">
        <v>3220</v>
      </c>
      <c r="B271">
        <v>44005</v>
      </c>
      <c r="C271" s="71">
        <v>44005.7</v>
      </c>
      <c r="D271" t="s">
        <v>588</v>
      </c>
      <c r="E271" t="s">
        <v>589</v>
      </c>
      <c r="F271">
        <v>3</v>
      </c>
      <c r="G271" t="s">
        <v>2322</v>
      </c>
      <c r="H271" t="s">
        <v>176</v>
      </c>
      <c r="I271" t="s">
        <v>130</v>
      </c>
      <c r="J271" t="s">
        <v>37</v>
      </c>
      <c r="K271" t="s">
        <v>591</v>
      </c>
      <c r="L271" t="s">
        <v>39</v>
      </c>
      <c r="M271">
        <v>4129800</v>
      </c>
      <c r="N271">
        <v>0</v>
      </c>
      <c r="O271">
        <v>4129800</v>
      </c>
      <c r="P271">
        <v>0</v>
      </c>
      <c r="Q271" t="s">
        <v>2415</v>
      </c>
      <c r="R271">
        <v>3220</v>
      </c>
      <c r="S271" t="s">
        <v>2299</v>
      </c>
      <c r="T271" t="s">
        <v>593</v>
      </c>
      <c r="U271" t="s">
        <v>2416</v>
      </c>
      <c r="V271" t="s">
        <v>2417</v>
      </c>
      <c r="W271">
        <v>0</v>
      </c>
      <c r="X271" t="str">
        <f t="shared" si="4"/>
        <v>Funcionamiento</v>
      </c>
    </row>
    <row r="272" spans="1:24" x14ac:dyDescent="0.25">
      <c r="A272">
        <v>3220</v>
      </c>
      <c r="B272">
        <v>44005</v>
      </c>
      <c r="C272" s="71">
        <v>44005.7</v>
      </c>
      <c r="D272" t="s">
        <v>588</v>
      </c>
      <c r="E272" t="s">
        <v>589</v>
      </c>
      <c r="F272">
        <v>3</v>
      </c>
      <c r="G272" t="s">
        <v>2322</v>
      </c>
      <c r="H272" t="s">
        <v>177</v>
      </c>
      <c r="I272" t="s">
        <v>131</v>
      </c>
      <c r="J272" t="s">
        <v>37</v>
      </c>
      <c r="K272" t="s">
        <v>591</v>
      </c>
      <c r="L272" t="s">
        <v>39</v>
      </c>
      <c r="M272">
        <v>596600</v>
      </c>
      <c r="N272">
        <v>0</v>
      </c>
      <c r="O272">
        <v>596600</v>
      </c>
      <c r="P272">
        <v>0</v>
      </c>
      <c r="Q272" t="s">
        <v>2415</v>
      </c>
      <c r="R272">
        <v>3220</v>
      </c>
      <c r="S272" t="s">
        <v>2299</v>
      </c>
      <c r="T272" t="s">
        <v>593</v>
      </c>
      <c r="U272" t="s">
        <v>2416</v>
      </c>
      <c r="V272" t="s">
        <v>2417</v>
      </c>
      <c r="W272">
        <v>0</v>
      </c>
      <c r="X272" t="str">
        <f t="shared" si="4"/>
        <v>Funcionamiento</v>
      </c>
    </row>
    <row r="273" spans="1:24" x14ac:dyDescent="0.25">
      <c r="A273">
        <v>3220</v>
      </c>
      <c r="B273">
        <v>44005</v>
      </c>
      <c r="C273" s="71">
        <v>44005.7</v>
      </c>
      <c r="D273" t="s">
        <v>588</v>
      </c>
      <c r="E273" t="s">
        <v>589</v>
      </c>
      <c r="F273">
        <v>3</v>
      </c>
      <c r="G273" t="s">
        <v>2322</v>
      </c>
      <c r="H273" t="s">
        <v>178</v>
      </c>
      <c r="I273" t="s">
        <v>132</v>
      </c>
      <c r="J273" t="s">
        <v>37</v>
      </c>
      <c r="K273" t="s">
        <v>591</v>
      </c>
      <c r="L273" t="s">
        <v>39</v>
      </c>
      <c r="M273">
        <v>3097800</v>
      </c>
      <c r="N273">
        <v>0</v>
      </c>
      <c r="O273">
        <v>3097800</v>
      </c>
      <c r="P273">
        <v>0</v>
      </c>
      <c r="Q273" t="s">
        <v>2415</v>
      </c>
      <c r="R273">
        <v>3220</v>
      </c>
      <c r="S273" t="s">
        <v>2299</v>
      </c>
      <c r="T273" t="s">
        <v>593</v>
      </c>
      <c r="U273" t="s">
        <v>2416</v>
      </c>
      <c r="V273" t="s">
        <v>2417</v>
      </c>
      <c r="W273">
        <v>0</v>
      </c>
      <c r="X273" t="str">
        <f t="shared" si="4"/>
        <v>Funcionamiento</v>
      </c>
    </row>
    <row r="274" spans="1:24" x14ac:dyDescent="0.25">
      <c r="A274">
        <v>3320</v>
      </c>
      <c r="B274">
        <v>44014</v>
      </c>
      <c r="C274" s="71">
        <v>44014.366666666669</v>
      </c>
      <c r="D274" t="s">
        <v>588</v>
      </c>
      <c r="E274" t="s">
        <v>589</v>
      </c>
      <c r="F274">
        <v>200</v>
      </c>
      <c r="G274" t="s">
        <v>590</v>
      </c>
      <c r="H274" t="s">
        <v>202</v>
      </c>
      <c r="I274" t="s">
        <v>163</v>
      </c>
      <c r="J274" t="s">
        <v>37</v>
      </c>
      <c r="K274" t="s">
        <v>591</v>
      </c>
      <c r="L274" t="s">
        <v>39</v>
      </c>
      <c r="M274">
        <v>13424263</v>
      </c>
      <c r="N274">
        <v>0</v>
      </c>
      <c r="O274">
        <v>13424263</v>
      </c>
      <c r="P274">
        <v>8</v>
      </c>
      <c r="Q274" t="s">
        <v>2418</v>
      </c>
      <c r="R274">
        <v>3320</v>
      </c>
      <c r="S274" t="s">
        <v>2419</v>
      </c>
      <c r="T274" t="s">
        <v>593</v>
      </c>
      <c r="U274" t="s">
        <v>593</v>
      </c>
      <c r="V274" t="s">
        <v>593</v>
      </c>
      <c r="W274">
        <v>0</v>
      </c>
      <c r="X274" t="str">
        <f t="shared" si="4"/>
        <v>Inversión</v>
      </c>
    </row>
    <row r="275" spans="1:24" x14ac:dyDescent="0.25">
      <c r="A275">
        <v>3420</v>
      </c>
      <c r="B275">
        <v>44035</v>
      </c>
      <c r="C275" s="71">
        <v>44035.55</v>
      </c>
      <c r="D275" t="s">
        <v>588</v>
      </c>
      <c r="E275" t="s">
        <v>589</v>
      </c>
      <c r="F275">
        <v>3</v>
      </c>
      <c r="G275" t="s">
        <v>2322</v>
      </c>
      <c r="H275" t="s">
        <v>168</v>
      </c>
      <c r="I275" t="s">
        <v>122</v>
      </c>
      <c r="J275" t="s">
        <v>37</v>
      </c>
      <c r="K275" t="s">
        <v>591</v>
      </c>
      <c r="L275" t="s">
        <v>39</v>
      </c>
      <c r="M275">
        <v>828429</v>
      </c>
      <c r="N275">
        <v>0</v>
      </c>
      <c r="O275">
        <v>828429</v>
      </c>
      <c r="P275">
        <v>0</v>
      </c>
      <c r="Q275" t="s">
        <v>2420</v>
      </c>
      <c r="R275">
        <v>3420</v>
      </c>
      <c r="S275" t="s">
        <v>2421</v>
      </c>
      <c r="T275" t="s">
        <v>593</v>
      </c>
      <c r="U275" t="s">
        <v>2422</v>
      </c>
      <c r="V275" t="s">
        <v>2423</v>
      </c>
      <c r="W275">
        <v>0</v>
      </c>
      <c r="X275" t="str">
        <f t="shared" si="4"/>
        <v>Funcionamiento</v>
      </c>
    </row>
    <row r="276" spans="1:24" x14ac:dyDescent="0.25">
      <c r="A276">
        <v>3420</v>
      </c>
      <c r="B276">
        <v>44035</v>
      </c>
      <c r="C276" s="71">
        <v>44035.55</v>
      </c>
      <c r="D276" t="s">
        <v>588</v>
      </c>
      <c r="E276" t="s">
        <v>589</v>
      </c>
      <c r="F276">
        <v>3</v>
      </c>
      <c r="G276" t="s">
        <v>2322</v>
      </c>
      <c r="H276" t="s">
        <v>171</v>
      </c>
      <c r="I276" t="s">
        <v>125</v>
      </c>
      <c r="J276" t="s">
        <v>37</v>
      </c>
      <c r="K276" t="s">
        <v>591</v>
      </c>
      <c r="L276" t="s">
        <v>39</v>
      </c>
      <c r="M276">
        <v>1264462</v>
      </c>
      <c r="N276">
        <v>0</v>
      </c>
      <c r="O276">
        <v>1264462</v>
      </c>
      <c r="P276">
        <v>0</v>
      </c>
      <c r="Q276" t="s">
        <v>2420</v>
      </c>
      <c r="R276">
        <v>3420</v>
      </c>
      <c r="S276" t="s">
        <v>2421</v>
      </c>
      <c r="T276" t="s">
        <v>593</v>
      </c>
      <c r="U276" t="s">
        <v>2422</v>
      </c>
      <c r="V276" t="s">
        <v>2423</v>
      </c>
      <c r="W276">
        <v>0</v>
      </c>
      <c r="X276" t="str">
        <f t="shared" si="4"/>
        <v>Funcionamiento</v>
      </c>
    </row>
    <row r="277" spans="1:24" x14ac:dyDescent="0.25">
      <c r="A277">
        <v>3420</v>
      </c>
      <c r="B277">
        <v>44035</v>
      </c>
      <c r="C277" s="71">
        <v>44035.55</v>
      </c>
      <c r="D277" t="s">
        <v>588</v>
      </c>
      <c r="E277" t="s">
        <v>589</v>
      </c>
      <c r="F277">
        <v>3</v>
      </c>
      <c r="G277" t="s">
        <v>2322</v>
      </c>
      <c r="H277" t="s">
        <v>173</v>
      </c>
      <c r="I277" t="s">
        <v>127</v>
      </c>
      <c r="J277" t="s">
        <v>37</v>
      </c>
      <c r="K277" t="s">
        <v>591</v>
      </c>
      <c r="L277" t="s">
        <v>39</v>
      </c>
      <c r="M277">
        <v>3492593</v>
      </c>
      <c r="N277">
        <v>0</v>
      </c>
      <c r="O277">
        <v>3492593</v>
      </c>
      <c r="P277">
        <v>0</v>
      </c>
      <c r="Q277" t="s">
        <v>2420</v>
      </c>
      <c r="R277">
        <v>3420</v>
      </c>
      <c r="S277" t="s">
        <v>2421</v>
      </c>
      <c r="T277" t="s">
        <v>593</v>
      </c>
      <c r="U277" t="s">
        <v>2422</v>
      </c>
      <c r="V277" t="s">
        <v>2423</v>
      </c>
      <c r="W277">
        <v>0</v>
      </c>
      <c r="X277" t="str">
        <f t="shared" si="4"/>
        <v>Funcionamiento</v>
      </c>
    </row>
    <row r="278" spans="1:24" x14ac:dyDescent="0.25">
      <c r="A278">
        <v>3420</v>
      </c>
      <c r="B278">
        <v>44035</v>
      </c>
      <c r="C278" s="71">
        <v>44035.55</v>
      </c>
      <c r="D278" t="s">
        <v>588</v>
      </c>
      <c r="E278" t="s">
        <v>589</v>
      </c>
      <c r="F278">
        <v>3</v>
      </c>
      <c r="G278" t="s">
        <v>2322</v>
      </c>
      <c r="H278" t="s">
        <v>563</v>
      </c>
      <c r="I278" t="s">
        <v>564</v>
      </c>
      <c r="J278" t="s">
        <v>37</v>
      </c>
      <c r="K278" t="s">
        <v>591</v>
      </c>
      <c r="L278" t="s">
        <v>39</v>
      </c>
      <c r="M278">
        <v>1083396</v>
      </c>
      <c r="N278">
        <v>0</v>
      </c>
      <c r="O278">
        <v>1083396</v>
      </c>
      <c r="P278">
        <v>0</v>
      </c>
      <c r="Q278" t="s">
        <v>2420</v>
      </c>
      <c r="R278">
        <v>3420</v>
      </c>
      <c r="S278" t="s">
        <v>2421</v>
      </c>
      <c r="T278" t="s">
        <v>593</v>
      </c>
      <c r="U278" t="s">
        <v>2422</v>
      </c>
      <c r="V278" t="s">
        <v>2423</v>
      </c>
      <c r="W278">
        <v>0</v>
      </c>
      <c r="X278" t="str">
        <f t="shared" si="4"/>
        <v>Funcionamiento</v>
      </c>
    </row>
    <row r="279" spans="1:24" x14ac:dyDescent="0.25">
      <c r="A279">
        <v>3420</v>
      </c>
      <c r="B279">
        <v>44035</v>
      </c>
      <c r="C279" s="71">
        <v>44035.55</v>
      </c>
      <c r="D279" t="s">
        <v>588</v>
      </c>
      <c r="E279" t="s">
        <v>589</v>
      </c>
      <c r="F279">
        <v>3</v>
      </c>
      <c r="G279" t="s">
        <v>2322</v>
      </c>
      <c r="H279" t="s">
        <v>166</v>
      </c>
      <c r="I279" t="s">
        <v>120</v>
      </c>
      <c r="J279" t="s">
        <v>37</v>
      </c>
      <c r="K279" t="s">
        <v>591</v>
      </c>
      <c r="L279" t="s">
        <v>39</v>
      </c>
      <c r="M279">
        <v>45402427</v>
      </c>
      <c r="N279">
        <v>0</v>
      </c>
      <c r="O279">
        <v>45402427</v>
      </c>
      <c r="P279">
        <v>0</v>
      </c>
      <c r="Q279" t="s">
        <v>2420</v>
      </c>
      <c r="R279">
        <v>3420</v>
      </c>
      <c r="S279" t="s">
        <v>2421</v>
      </c>
      <c r="T279" t="s">
        <v>593</v>
      </c>
      <c r="U279" t="s">
        <v>2422</v>
      </c>
      <c r="V279" t="s">
        <v>2423</v>
      </c>
      <c r="W279">
        <v>0</v>
      </c>
      <c r="X279" t="str">
        <f t="shared" si="4"/>
        <v>Funcionamiento</v>
      </c>
    </row>
    <row r="280" spans="1:24" x14ac:dyDescent="0.25">
      <c r="A280">
        <v>3420</v>
      </c>
      <c r="B280">
        <v>44035</v>
      </c>
      <c r="C280" s="71">
        <v>44035.55</v>
      </c>
      <c r="D280" t="s">
        <v>588</v>
      </c>
      <c r="E280" t="s">
        <v>589</v>
      </c>
      <c r="F280">
        <v>3</v>
      </c>
      <c r="G280" t="s">
        <v>2322</v>
      </c>
      <c r="H280" t="s">
        <v>180</v>
      </c>
      <c r="I280" t="s">
        <v>134</v>
      </c>
      <c r="J280" t="s">
        <v>37</v>
      </c>
      <c r="K280" t="s">
        <v>591</v>
      </c>
      <c r="L280" t="s">
        <v>39</v>
      </c>
      <c r="M280">
        <v>3570454</v>
      </c>
      <c r="N280">
        <v>0</v>
      </c>
      <c r="O280">
        <v>3570454</v>
      </c>
      <c r="P280">
        <v>0</v>
      </c>
      <c r="Q280" t="s">
        <v>2420</v>
      </c>
      <c r="R280">
        <v>3420</v>
      </c>
      <c r="S280" t="s">
        <v>2421</v>
      </c>
      <c r="T280" t="s">
        <v>593</v>
      </c>
      <c r="U280" t="s">
        <v>2422</v>
      </c>
      <c r="V280" t="s">
        <v>2423</v>
      </c>
      <c r="W280">
        <v>0</v>
      </c>
      <c r="X280" t="str">
        <f t="shared" si="4"/>
        <v>Funcionamiento</v>
      </c>
    </row>
    <row r="281" spans="1:24" x14ac:dyDescent="0.25">
      <c r="A281">
        <v>3420</v>
      </c>
      <c r="B281">
        <v>44035</v>
      </c>
      <c r="C281" s="71">
        <v>44035.55</v>
      </c>
      <c r="D281" t="s">
        <v>588</v>
      </c>
      <c r="E281" t="s">
        <v>589</v>
      </c>
      <c r="F281">
        <v>3</v>
      </c>
      <c r="G281" t="s">
        <v>2322</v>
      </c>
      <c r="H281" t="s">
        <v>183</v>
      </c>
      <c r="I281" t="s">
        <v>137</v>
      </c>
      <c r="J281" t="s">
        <v>37</v>
      </c>
      <c r="K281" t="s">
        <v>591</v>
      </c>
      <c r="L281" t="s">
        <v>39</v>
      </c>
      <c r="M281">
        <v>2354967</v>
      </c>
      <c r="N281">
        <v>0</v>
      </c>
      <c r="O281">
        <v>2354967</v>
      </c>
      <c r="P281">
        <v>0</v>
      </c>
      <c r="Q281" t="s">
        <v>2420</v>
      </c>
      <c r="R281">
        <v>3420</v>
      </c>
      <c r="S281" t="s">
        <v>2421</v>
      </c>
      <c r="T281" t="s">
        <v>593</v>
      </c>
      <c r="U281" t="s">
        <v>2422</v>
      </c>
      <c r="V281" t="s">
        <v>2423</v>
      </c>
      <c r="W281">
        <v>0</v>
      </c>
      <c r="X281" t="str">
        <f t="shared" si="4"/>
        <v>Funcionamiento</v>
      </c>
    </row>
    <row r="282" spans="1:24" x14ac:dyDescent="0.25">
      <c r="A282">
        <v>3420</v>
      </c>
      <c r="B282">
        <v>44035</v>
      </c>
      <c r="C282" s="71">
        <v>44035.55</v>
      </c>
      <c r="D282" t="s">
        <v>588</v>
      </c>
      <c r="E282" t="s">
        <v>589</v>
      </c>
      <c r="F282">
        <v>3</v>
      </c>
      <c r="G282" t="s">
        <v>2322</v>
      </c>
      <c r="H282" t="s">
        <v>182</v>
      </c>
      <c r="I282" t="s">
        <v>136</v>
      </c>
      <c r="J282" t="s">
        <v>37</v>
      </c>
      <c r="K282" t="s">
        <v>591</v>
      </c>
      <c r="L282" t="s">
        <v>39</v>
      </c>
      <c r="M282">
        <v>265447</v>
      </c>
      <c r="N282">
        <v>0</v>
      </c>
      <c r="O282">
        <v>265447</v>
      </c>
      <c r="P282">
        <v>0</v>
      </c>
      <c r="Q282" t="s">
        <v>2420</v>
      </c>
      <c r="R282">
        <v>3420</v>
      </c>
      <c r="S282" t="s">
        <v>2421</v>
      </c>
      <c r="T282" t="s">
        <v>593</v>
      </c>
      <c r="U282" t="s">
        <v>2422</v>
      </c>
      <c r="V282" t="s">
        <v>2423</v>
      </c>
      <c r="W282">
        <v>0</v>
      </c>
      <c r="X282" t="str">
        <f t="shared" si="4"/>
        <v>Funcionamiento</v>
      </c>
    </row>
    <row r="283" spans="1:24" x14ac:dyDescent="0.25">
      <c r="A283">
        <v>3520</v>
      </c>
      <c r="B283">
        <v>44036</v>
      </c>
      <c r="C283" s="71">
        <v>44036.668749999997</v>
      </c>
      <c r="D283" t="s">
        <v>588</v>
      </c>
      <c r="E283" t="s">
        <v>589</v>
      </c>
      <c r="F283">
        <v>3</v>
      </c>
      <c r="G283" t="s">
        <v>2322</v>
      </c>
      <c r="H283" t="s">
        <v>178</v>
      </c>
      <c r="I283" t="s">
        <v>132</v>
      </c>
      <c r="J283" t="s">
        <v>37</v>
      </c>
      <c r="K283" t="s">
        <v>591</v>
      </c>
      <c r="L283" t="s">
        <v>39</v>
      </c>
      <c r="M283">
        <v>1628900</v>
      </c>
      <c r="N283">
        <v>0</v>
      </c>
      <c r="O283">
        <v>1628900</v>
      </c>
      <c r="P283">
        <v>0</v>
      </c>
      <c r="Q283" t="s">
        <v>2424</v>
      </c>
      <c r="R283">
        <v>3520</v>
      </c>
      <c r="S283" t="s">
        <v>2425</v>
      </c>
      <c r="T283" t="s">
        <v>593</v>
      </c>
      <c r="U283" t="s">
        <v>2426</v>
      </c>
      <c r="V283" t="s">
        <v>2427</v>
      </c>
      <c r="W283">
        <v>0</v>
      </c>
      <c r="X283" t="str">
        <f t="shared" si="4"/>
        <v>Funcionamiento</v>
      </c>
    </row>
    <row r="284" spans="1:24" x14ac:dyDescent="0.25">
      <c r="A284">
        <v>3520</v>
      </c>
      <c r="B284">
        <v>44036</v>
      </c>
      <c r="C284" s="71">
        <v>44036.668749999997</v>
      </c>
      <c r="D284" t="s">
        <v>588</v>
      </c>
      <c r="E284" t="s">
        <v>589</v>
      </c>
      <c r="F284">
        <v>3</v>
      </c>
      <c r="G284" t="s">
        <v>2322</v>
      </c>
      <c r="H284" t="s">
        <v>174</v>
      </c>
      <c r="I284" t="s">
        <v>128</v>
      </c>
      <c r="J284" t="s">
        <v>37</v>
      </c>
      <c r="K284" t="s">
        <v>591</v>
      </c>
      <c r="L284" t="s">
        <v>39</v>
      </c>
      <c r="M284">
        <v>5861700</v>
      </c>
      <c r="N284">
        <v>0</v>
      </c>
      <c r="O284">
        <v>5861700</v>
      </c>
      <c r="P284">
        <v>0</v>
      </c>
      <c r="Q284" t="s">
        <v>2424</v>
      </c>
      <c r="R284">
        <v>3520</v>
      </c>
      <c r="S284" t="s">
        <v>2425</v>
      </c>
      <c r="T284" t="s">
        <v>593</v>
      </c>
      <c r="U284" t="s">
        <v>2426</v>
      </c>
      <c r="V284" t="s">
        <v>2427</v>
      </c>
      <c r="W284">
        <v>0</v>
      </c>
      <c r="X284" t="str">
        <f t="shared" si="4"/>
        <v>Funcionamiento</v>
      </c>
    </row>
    <row r="285" spans="1:24" x14ac:dyDescent="0.25">
      <c r="A285">
        <v>3520</v>
      </c>
      <c r="B285">
        <v>44036</v>
      </c>
      <c r="C285" s="71">
        <v>44036.668749999997</v>
      </c>
      <c r="D285" t="s">
        <v>588</v>
      </c>
      <c r="E285" t="s">
        <v>589</v>
      </c>
      <c r="F285">
        <v>3</v>
      </c>
      <c r="G285" t="s">
        <v>2322</v>
      </c>
      <c r="H285" t="s">
        <v>175</v>
      </c>
      <c r="I285" t="s">
        <v>129</v>
      </c>
      <c r="J285" t="s">
        <v>37</v>
      </c>
      <c r="K285" t="s">
        <v>591</v>
      </c>
      <c r="L285" t="s">
        <v>39</v>
      </c>
      <c r="M285">
        <v>4152700</v>
      </c>
      <c r="N285">
        <v>0</v>
      </c>
      <c r="O285">
        <v>4152700</v>
      </c>
      <c r="P285">
        <v>0</v>
      </c>
      <c r="Q285" t="s">
        <v>2424</v>
      </c>
      <c r="R285">
        <v>3520</v>
      </c>
      <c r="S285" t="s">
        <v>2425</v>
      </c>
      <c r="T285" t="s">
        <v>593</v>
      </c>
      <c r="U285" t="s">
        <v>2426</v>
      </c>
      <c r="V285" t="s">
        <v>2427</v>
      </c>
      <c r="W285">
        <v>0</v>
      </c>
      <c r="X285" t="str">
        <f t="shared" si="4"/>
        <v>Funcionamiento</v>
      </c>
    </row>
    <row r="286" spans="1:24" x14ac:dyDescent="0.25">
      <c r="A286">
        <v>3520</v>
      </c>
      <c r="B286">
        <v>44036</v>
      </c>
      <c r="C286" s="71">
        <v>44036.668749999997</v>
      </c>
      <c r="D286" t="s">
        <v>588</v>
      </c>
      <c r="E286" t="s">
        <v>589</v>
      </c>
      <c r="F286">
        <v>3</v>
      </c>
      <c r="G286" t="s">
        <v>2322</v>
      </c>
      <c r="H286" t="s">
        <v>176</v>
      </c>
      <c r="I286" t="s">
        <v>130</v>
      </c>
      <c r="J286" t="s">
        <v>37</v>
      </c>
      <c r="K286" t="s">
        <v>591</v>
      </c>
      <c r="L286" t="s">
        <v>39</v>
      </c>
      <c r="M286">
        <v>2171300</v>
      </c>
      <c r="N286">
        <v>0</v>
      </c>
      <c r="O286">
        <v>2171300</v>
      </c>
      <c r="P286">
        <v>0</v>
      </c>
      <c r="Q286" t="s">
        <v>2424</v>
      </c>
      <c r="R286">
        <v>3520</v>
      </c>
      <c r="S286" t="s">
        <v>2425</v>
      </c>
      <c r="T286" t="s">
        <v>593</v>
      </c>
      <c r="U286" t="s">
        <v>2426</v>
      </c>
      <c r="V286" t="s">
        <v>2427</v>
      </c>
      <c r="W286">
        <v>0</v>
      </c>
      <c r="X286" t="str">
        <f t="shared" si="4"/>
        <v>Funcionamiento</v>
      </c>
    </row>
    <row r="287" spans="1:24" x14ac:dyDescent="0.25">
      <c r="A287">
        <v>3520</v>
      </c>
      <c r="B287">
        <v>44036</v>
      </c>
      <c r="C287" s="71">
        <v>44036.668749999997</v>
      </c>
      <c r="D287" t="s">
        <v>588</v>
      </c>
      <c r="E287" t="s">
        <v>589</v>
      </c>
      <c r="F287">
        <v>3</v>
      </c>
      <c r="G287" t="s">
        <v>2322</v>
      </c>
      <c r="H287" t="s">
        <v>177</v>
      </c>
      <c r="I287" t="s">
        <v>131</v>
      </c>
      <c r="J287" t="s">
        <v>37</v>
      </c>
      <c r="K287" t="s">
        <v>591</v>
      </c>
      <c r="L287" t="s">
        <v>39</v>
      </c>
      <c r="M287">
        <v>600000</v>
      </c>
      <c r="N287">
        <v>0</v>
      </c>
      <c r="O287">
        <v>600000</v>
      </c>
      <c r="P287">
        <v>0</v>
      </c>
      <c r="Q287" t="s">
        <v>2424</v>
      </c>
      <c r="R287">
        <v>3520</v>
      </c>
      <c r="S287" t="s">
        <v>2425</v>
      </c>
      <c r="T287" t="s">
        <v>593</v>
      </c>
      <c r="U287" t="s">
        <v>2426</v>
      </c>
      <c r="V287" t="s">
        <v>2427</v>
      </c>
      <c r="W287">
        <v>0</v>
      </c>
      <c r="X287" t="str">
        <f t="shared" si="4"/>
        <v>Funcionamiento</v>
      </c>
    </row>
    <row r="288" spans="1:24" x14ac:dyDescent="0.25">
      <c r="A288">
        <v>3520</v>
      </c>
      <c r="B288">
        <v>44036</v>
      </c>
      <c r="C288" s="71">
        <v>44036.668749999997</v>
      </c>
      <c r="D288" t="s">
        <v>588</v>
      </c>
      <c r="E288" t="s">
        <v>589</v>
      </c>
      <c r="F288">
        <v>3</v>
      </c>
      <c r="G288" t="s">
        <v>2322</v>
      </c>
      <c r="H288" t="s">
        <v>179</v>
      </c>
      <c r="I288" t="s">
        <v>133</v>
      </c>
      <c r="J288" t="s">
        <v>37</v>
      </c>
      <c r="K288" t="s">
        <v>591</v>
      </c>
      <c r="L288" t="s">
        <v>39</v>
      </c>
      <c r="M288">
        <v>1086300</v>
      </c>
      <c r="N288">
        <v>0</v>
      </c>
      <c r="O288">
        <v>1086300</v>
      </c>
      <c r="P288">
        <v>0</v>
      </c>
      <c r="Q288" t="s">
        <v>2424</v>
      </c>
      <c r="R288">
        <v>3520</v>
      </c>
      <c r="S288" t="s">
        <v>2425</v>
      </c>
      <c r="T288" t="s">
        <v>593</v>
      </c>
      <c r="U288" t="s">
        <v>2426</v>
      </c>
      <c r="V288" t="s">
        <v>2427</v>
      </c>
      <c r="W288">
        <v>0</v>
      </c>
      <c r="X288" t="str">
        <f t="shared" si="4"/>
        <v>Funcionamiento</v>
      </c>
    </row>
    <row r="289" spans="1:24" x14ac:dyDescent="0.25">
      <c r="A289">
        <v>120</v>
      </c>
      <c r="B289">
        <v>43837</v>
      </c>
      <c r="C289" s="71">
        <v>43837.467361111114</v>
      </c>
      <c r="D289" t="s">
        <v>588</v>
      </c>
      <c r="E289" t="s">
        <v>589</v>
      </c>
      <c r="F289">
        <v>4</v>
      </c>
      <c r="G289" t="s">
        <v>2428</v>
      </c>
      <c r="H289" t="s">
        <v>189</v>
      </c>
      <c r="I289" t="s">
        <v>143</v>
      </c>
      <c r="J289" t="s">
        <v>37</v>
      </c>
      <c r="K289" t="s">
        <v>591</v>
      </c>
      <c r="L289" t="s">
        <v>39</v>
      </c>
      <c r="M289">
        <v>4030000</v>
      </c>
      <c r="N289">
        <v>-4030000</v>
      </c>
      <c r="O289">
        <v>0</v>
      </c>
      <c r="P289">
        <v>0</v>
      </c>
      <c r="Q289" t="s">
        <v>2429</v>
      </c>
      <c r="R289">
        <v>120</v>
      </c>
      <c r="S289" t="s">
        <v>5751</v>
      </c>
      <c r="T289" t="s">
        <v>5752</v>
      </c>
      <c r="U289" t="s">
        <v>5753</v>
      </c>
      <c r="V289" t="s">
        <v>5754</v>
      </c>
      <c r="W289">
        <v>0</v>
      </c>
      <c r="X289" t="str">
        <f t="shared" si="4"/>
        <v>Funcionamiento</v>
      </c>
    </row>
    <row r="290" spans="1:24" x14ac:dyDescent="0.25">
      <c r="A290">
        <v>120</v>
      </c>
      <c r="B290">
        <v>43837</v>
      </c>
      <c r="C290" s="71">
        <v>43837.467361111114</v>
      </c>
      <c r="D290" t="s">
        <v>588</v>
      </c>
      <c r="E290" t="s">
        <v>589</v>
      </c>
      <c r="F290">
        <v>4</v>
      </c>
      <c r="G290" t="s">
        <v>2428</v>
      </c>
      <c r="H290" t="s">
        <v>191</v>
      </c>
      <c r="I290" t="s">
        <v>146</v>
      </c>
      <c r="J290" t="s">
        <v>37</v>
      </c>
      <c r="K290" t="s">
        <v>591</v>
      </c>
      <c r="L290" t="s">
        <v>39</v>
      </c>
      <c r="M290">
        <v>4000000</v>
      </c>
      <c r="N290">
        <v>0</v>
      </c>
      <c r="O290">
        <v>4000000</v>
      </c>
      <c r="P290">
        <v>2072211</v>
      </c>
      <c r="Q290" t="s">
        <v>2429</v>
      </c>
      <c r="R290">
        <v>120</v>
      </c>
      <c r="S290" t="s">
        <v>5751</v>
      </c>
      <c r="T290" t="s">
        <v>5752</v>
      </c>
      <c r="U290" t="s">
        <v>5753</v>
      </c>
      <c r="V290" t="s">
        <v>5754</v>
      </c>
      <c r="W290">
        <v>0</v>
      </c>
      <c r="X290" t="str">
        <f t="shared" si="4"/>
        <v>Funcionamiento</v>
      </c>
    </row>
    <row r="291" spans="1:24" x14ac:dyDescent="0.25">
      <c r="A291">
        <v>120</v>
      </c>
      <c r="B291">
        <v>43837</v>
      </c>
      <c r="C291" s="71">
        <v>43837.467361111114</v>
      </c>
      <c r="D291" t="s">
        <v>588</v>
      </c>
      <c r="E291" t="s">
        <v>589</v>
      </c>
      <c r="F291">
        <v>4</v>
      </c>
      <c r="G291" t="s">
        <v>2428</v>
      </c>
      <c r="H291" t="s">
        <v>192</v>
      </c>
      <c r="I291" t="s">
        <v>147</v>
      </c>
      <c r="J291" t="s">
        <v>37</v>
      </c>
      <c r="K291" t="s">
        <v>591</v>
      </c>
      <c r="L291" t="s">
        <v>39</v>
      </c>
      <c r="M291">
        <v>1700000</v>
      </c>
      <c r="N291">
        <v>0</v>
      </c>
      <c r="O291">
        <v>1700000</v>
      </c>
      <c r="P291">
        <v>484083</v>
      </c>
      <c r="Q291" t="s">
        <v>2429</v>
      </c>
      <c r="R291">
        <v>120</v>
      </c>
      <c r="S291" t="s">
        <v>5751</v>
      </c>
      <c r="T291" t="s">
        <v>5752</v>
      </c>
      <c r="U291" t="s">
        <v>5753</v>
      </c>
      <c r="V291" t="s">
        <v>5754</v>
      </c>
      <c r="W291">
        <v>0</v>
      </c>
      <c r="X291" t="str">
        <f t="shared" si="4"/>
        <v>Funcionamiento</v>
      </c>
    </row>
    <row r="292" spans="1:24" x14ac:dyDescent="0.25">
      <c r="A292">
        <v>120</v>
      </c>
      <c r="B292">
        <v>43837</v>
      </c>
      <c r="C292" s="71">
        <v>43837.467361111114</v>
      </c>
      <c r="D292" t="s">
        <v>588</v>
      </c>
      <c r="E292" t="s">
        <v>589</v>
      </c>
      <c r="F292">
        <v>4</v>
      </c>
      <c r="G292" t="s">
        <v>2428</v>
      </c>
      <c r="H292" t="s">
        <v>188</v>
      </c>
      <c r="I292" t="s">
        <v>142</v>
      </c>
      <c r="J292" t="s">
        <v>37</v>
      </c>
      <c r="K292" t="s">
        <v>591</v>
      </c>
      <c r="L292" t="s">
        <v>39</v>
      </c>
      <c r="M292">
        <v>19000000</v>
      </c>
      <c r="N292">
        <v>0</v>
      </c>
      <c r="O292">
        <v>19000000</v>
      </c>
      <c r="P292">
        <v>8614730</v>
      </c>
      <c r="Q292" t="s">
        <v>2429</v>
      </c>
      <c r="R292">
        <v>120</v>
      </c>
      <c r="S292" t="s">
        <v>5751</v>
      </c>
      <c r="T292" t="s">
        <v>5752</v>
      </c>
      <c r="U292" t="s">
        <v>5753</v>
      </c>
      <c r="V292" t="s">
        <v>5754</v>
      </c>
      <c r="W292">
        <v>0</v>
      </c>
      <c r="X292" t="str">
        <f t="shared" si="4"/>
        <v>Funcionamiento</v>
      </c>
    </row>
    <row r="293" spans="1:24" x14ac:dyDescent="0.25">
      <c r="A293">
        <v>220</v>
      </c>
      <c r="B293">
        <v>43845</v>
      </c>
      <c r="C293" s="71">
        <v>43845.627083333333</v>
      </c>
      <c r="D293" t="s">
        <v>588</v>
      </c>
      <c r="E293" t="s">
        <v>589</v>
      </c>
      <c r="F293">
        <v>4</v>
      </c>
      <c r="G293" t="s">
        <v>2428</v>
      </c>
      <c r="H293" t="s">
        <v>101</v>
      </c>
      <c r="I293" t="s">
        <v>144</v>
      </c>
      <c r="J293" t="s">
        <v>37</v>
      </c>
      <c r="K293" t="s">
        <v>591</v>
      </c>
      <c r="L293" t="s">
        <v>39</v>
      </c>
      <c r="M293">
        <v>4030000</v>
      </c>
      <c r="N293">
        <v>111357</v>
      </c>
      <c r="O293">
        <v>4141357</v>
      </c>
      <c r="P293">
        <v>111357</v>
      </c>
      <c r="Q293" t="s">
        <v>2430</v>
      </c>
      <c r="R293">
        <v>220</v>
      </c>
      <c r="S293" t="s">
        <v>2238</v>
      </c>
      <c r="T293" t="s">
        <v>593</v>
      </c>
      <c r="U293" t="s">
        <v>593</v>
      </c>
      <c r="V293" t="s">
        <v>593</v>
      </c>
      <c r="W293">
        <v>0</v>
      </c>
      <c r="X293" t="str">
        <f t="shared" si="4"/>
        <v>Funcionamiento</v>
      </c>
    </row>
    <row r="294" spans="1:24" x14ac:dyDescent="0.25">
      <c r="A294">
        <v>320</v>
      </c>
      <c r="B294">
        <v>43850</v>
      </c>
      <c r="C294" s="71">
        <v>43850.423611111109</v>
      </c>
      <c r="D294" t="s">
        <v>588</v>
      </c>
      <c r="E294" t="s">
        <v>649</v>
      </c>
      <c r="F294">
        <v>4</v>
      </c>
      <c r="G294" t="s">
        <v>2428</v>
      </c>
      <c r="H294" t="s">
        <v>195</v>
      </c>
      <c r="I294" t="s">
        <v>150</v>
      </c>
      <c r="J294" t="s">
        <v>37</v>
      </c>
      <c r="K294" t="s">
        <v>591</v>
      </c>
      <c r="L294" t="s">
        <v>39</v>
      </c>
      <c r="M294">
        <v>850045</v>
      </c>
      <c r="N294">
        <v>-850045</v>
      </c>
      <c r="O294">
        <v>0</v>
      </c>
      <c r="P294">
        <v>0</v>
      </c>
      <c r="Q294" t="s">
        <v>2431</v>
      </c>
      <c r="R294">
        <v>420</v>
      </c>
      <c r="S294" t="s">
        <v>593</v>
      </c>
      <c r="T294" t="s">
        <v>593</v>
      </c>
      <c r="U294" t="s">
        <v>593</v>
      </c>
      <c r="V294" t="s">
        <v>593</v>
      </c>
      <c r="W294">
        <v>0</v>
      </c>
      <c r="X294" t="str">
        <f t="shared" si="4"/>
        <v>Funcionamiento</v>
      </c>
    </row>
    <row r="295" spans="1:24" x14ac:dyDescent="0.25">
      <c r="A295">
        <v>420</v>
      </c>
      <c r="B295">
        <v>43851</v>
      </c>
      <c r="C295" s="71">
        <v>43851.405555555553</v>
      </c>
      <c r="D295" t="s">
        <v>588</v>
      </c>
      <c r="E295" t="s">
        <v>589</v>
      </c>
      <c r="F295">
        <v>4</v>
      </c>
      <c r="G295" t="s">
        <v>2428</v>
      </c>
      <c r="H295" t="s">
        <v>171</v>
      </c>
      <c r="I295" t="s">
        <v>125</v>
      </c>
      <c r="J295" t="s">
        <v>37</v>
      </c>
      <c r="K295" t="s">
        <v>591</v>
      </c>
      <c r="L295" t="s">
        <v>39</v>
      </c>
      <c r="M295">
        <v>3542396</v>
      </c>
      <c r="N295">
        <v>0</v>
      </c>
      <c r="O295">
        <v>3542396</v>
      </c>
      <c r="P295">
        <v>0</v>
      </c>
      <c r="Q295" t="s">
        <v>2432</v>
      </c>
      <c r="R295">
        <v>520</v>
      </c>
      <c r="S295" t="s">
        <v>2433</v>
      </c>
      <c r="T295" t="s">
        <v>593</v>
      </c>
      <c r="U295" t="s">
        <v>2434</v>
      </c>
      <c r="V295" t="s">
        <v>2435</v>
      </c>
      <c r="W295">
        <v>3820</v>
      </c>
      <c r="X295" t="str">
        <f t="shared" si="4"/>
        <v>Funcionamiento</v>
      </c>
    </row>
    <row r="296" spans="1:24" x14ac:dyDescent="0.25">
      <c r="A296">
        <v>420</v>
      </c>
      <c r="B296">
        <v>43851</v>
      </c>
      <c r="C296" s="71">
        <v>43851.405555555553</v>
      </c>
      <c r="D296" t="s">
        <v>588</v>
      </c>
      <c r="E296" t="s">
        <v>589</v>
      </c>
      <c r="F296">
        <v>4</v>
      </c>
      <c r="G296" t="s">
        <v>2428</v>
      </c>
      <c r="H296" t="s">
        <v>166</v>
      </c>
      <c r="I296" t="s">
        <v>120</v>
      </c>
      <c r="J296" t="s">
        <v>37</v>
      </c>
      <c r="K296" t="s">
        <v>591</v>
      </c>
      <c r="L296" t="s">
        <v>39</v>
      </c>
      <c r="M296">
        <v>68616244</v>
      </c>
      <c r="N296">
        <v>46786</v>
      </c>
      <c r="O296">
        <v>68663030</v>
      </c>
      <c r="P296">
        <v>0</v>
      </c>
      <c r="Q296" t="s">
        <v>2432</v>
      </c>
      <c r="R296">
        <v>520</v>
      </c>
      <c r="S296" t="s">
        <v>2433</v>
      </c>
      <c r="T296" t="s">
        <v>593</v>
      </c>
      <c r="U296" t="s">
        <v>2434</v>
      </c>
      <c r="V296" t="s">
        <v>2435</v>
      </c>
      <c r="W296">
        <v>3820</v>
      </c>
      <c r="X296" t="str">
        <f t="shared" si="4"/>
        <v>Funcionamiento</v>
      </c>
    </row>
    <row r="297" spans="1:24" x14ac:dyDescent="0.25">
      <c r="A297">
        <v>420</v>
      </c>
      <c r="B297">
        <v>43851</v>
      </c>
      <c r="C297" s="71">
        <v>43851.405555555553</v>
      </c>
      <c r="D297" t="s">
        <v>588</v>
      </c>
      <c r="E297" t="s">
        <v>589</v>
      </c>
      <c r="F297">
        <v>4</v>
      </c>
      <c r="G297" t="s">
        <v>2428</v>
      </c>
      <c r="H297" t="s">
        <v>173</v>
      </c>
      <c r="I297" t="s">
        <v>127</v>
      </c>
      <c r="J297" t="s">
        <v>37</v>
      </c>
      <c r="K297" t="s">
        <v>591</v>
      </c>
      <c r="L297" t="s">
        <v>39</v>
      </c>
      <c r="M297">
        <v>4868813</v>
      </c>
      <c r="N297">
        <v>0</v>
      </c>
      <c r="O297">
        <v>4868813</v>
      </c>
      <c r="P297">
        <v>0</v>
      </c>
      <c r="Q297" t="s">
        <v>2432</v>
      </c>
      <c r="R297">
        <v>520</v>
      </c>
      <c r="S297" t="s">
        <v>2433</v>
      </c>
      <c r="T297" t="s">
        <v>593</v>
      </c>
      <c r="U297" t="s">
        <v>2434</v>
      </c>
      <c r="V297" t="s">
        <v>2435</v>
      </c>
      <c r="W297">
        <v>3820</v>
      </c>
      <c r="X297" t="str">
        <f t="shared" si="4"/>
        <v>Funcionamiento</v>
      </c>
    </row>
    <row r="298" spans="1:24" x14ac:dyDescent="0.25">
      <c r="A298">
        <v>420</v>
      </c>
      <c r="B298">
        <v>43851</v>
      </c>
      <c r="C298" s="71">
        <v>43851.405555555553</v>
      </c>
      <c r="D298" t="s">
        <v>588</v>
      </c>
      <c r="E298" t="s">
        <v>589</v>
      </c>
      <c r="F298">
        <v>4</v>
      </c>
      <c r="G298" t="s">
        <v>2428</v>
      </c>
      <c r="H298" t="s">
        <v>180</v>
      </c>
      <c r="I298" t="s">
        <v>134</v>
      </c>
      <c r="J298" t="s">
        <v>37</v>
      </c>
      <c r="K298" t="s">
        <v>591</v>
      </c>
      <c r="L298" t="s">
        <v>39</v>
      </c>
      <c r="M298">
        <v>4352353</v>
      </c>
      <c r="N298">
        <v>0</v>
      </c>
      <c r="O298">
        <v>4352353</v>
      </c>
      <c r="P298">
        <v>0</v>
      </c>
      <c r="Q298" t="s">
        <v>2432</v>
      </c>
      <c r="R298">
        <v>520</v>
      </c>
      <c r="S298" t="s">
        <v>2433</v>
      </c>
      <c r="T298" t="s">
        <v>593</v>
      </c>
      <c r="U298" t="s">
        <v>2434</v>
      </c>
      <c r="V298" t="s">
        <v>2435</v>
      </c>
      <c r="W298">
        <v>3820</v>
      </c>
      <c r="X298" t="str">
        <f t="shared" si="4"/>
        <v>Funcionamiento</v>
      </c>
    </row>
    <row r="299" spans="1:24" x14ac:dyDescent="0.25">
      <c r="A299">
        <v>420</v>
      </c>
      <c r="B299">
        <v>43851</v>
      </c>
      <c r="C299" s="71">
        <v>43851.405555555553</v>
      </c>
      <c r="D299" t="s">
        <v>588</v>
      </c>
      <c r="E299" t="s">
        <v>589</v>
      </c>
      <c r="F299">
        <v>4</v>
      </c>
      <c r="G299" t="s">
        <v>2428</v>
      </c>
      <c r="H299" t="s">
        <v>183</v>
      </c>
      <c r="I299" t="s">
        <v>137</v>
      </c>
      <c r="J299" t="s">
        <v>37</v>
      </c>
      <c r="K299" t="s">
        <v>591</v>
      </c>
      <c r="L299" t="s">
        <v>39</v>
      </c>
      <c r="M299">
        <v>2240265</v>
      </c>
      <c r="N299">
        <v>0</v>
      </c>
      <c r="O299">
        <v>2240265</v>
      </c>
      <c r="P299">
        <v>0</v>
      </c>
      <c r="Q299" t="s">
        <v>2432</v>
      </c>
      <c r="R299">
        <v>520</v>
      </c>
      <c r="S299" t="s">
        <v>2433</v>
      </c>
      <c r="T299" t="s">
        <v>593</v>
      </c>
      <c r="U299" t="s">
        <v>2434</v>
      </c>
      <c r="V299" t="s">
        <v>2435</v>
      </c>
      <c r="W299">
        <v>3820</v>
      </c>
      <c r="X299" t="str">
        <f t="shared" si="4"/>
        <v>Funcionamiento</v>
      </c>
    </row>
    <row r="300" spans="1:24" x14ac:dyDescent="0.25">
      <c r="A300">
        <v>420</v>
      </c>
      <c r="B300">
        <v>43851</v>
      </c>
      <c r="C300" s="71">
        <v>43851.405555555553</v>
      </c>
      <c r="D300" t="s">
        <v>588</v>
      </c>
      <c r="E300" t="s">
        <v>589</v>
      </c>
      <c r="F300">
        <v>4</v>
      </c>
      <c r="G300" t="s">
        <v>2428</v>
      </c>
      <c r="H300" t="s">
        <v>169</v>
      </c>
      <c r="I300" t="s">
        <v>123</v>
      </c>
      <c r="J300" t="s">
        <v>37</v>
      </c>
      <c r="K300" t="s">
        <v>591</v>
      </c>
      <c r="L300" t="s">
        <v>39</v>
      </c>
      <c r="M300">
        <v>2530208</v>
      </c>
      <c r="N300">
        <v>3428</v>
      </c>
      <c r="O300">
        <v>2533636</v>
      </c>
      <c r="P300">
        <v>0</v>
      </c>
      <c r="Q300" t="s">
        <v>2432</v>
      </c>
      <c r="R300">
        <v>520</v>
      </c>
      <c r="S300" t="s">
        <v>2433</v>
      </c>
      <c r="T300" t="s">
        <v>593</v>
      </c>
      <c r="U300" t="s">
        <v>2434</v>
      </c>
      <c r="V300" t="s">
        <v>2435</v>
      </c>
      <c r="W300">
        <v>3820</v>
      </c>
      <c r="X300" t="str">
        <f t="shared" si="4"/>
        <v>Funcionamiento</v>
      </c>
    </row>
    <row r="301" spans="1:24" x14ac:dyDescent="0.25">
      <c r="A301">
        <v>420</v>
      </c>
      <c r="B301">
        <v>43851</v>
      </c>
      <c r="C301" s="71">
        <v>43851.405555555553</v>
      </c>
      <c r="D301" t="s">
        <v>588</v>
      </c>
      <c r="E301" t="s">
        <v>589</v>
      </c>
      <c r="F301">
        <v>4</v>
      </c>
      <c r="G301" t="s">
        <v>2428</v>
      </c>
      <c r="H301" t="s">
        <v>168</v>
      </c>
      <c r="I301" t="s">
        <v>122</v>
      </c>
      <c r="J301" t="s">
        <v>37</v>
      </c>
      <c r="K301" t="s">
        <v>591</v>
      </c>
      <c r="L301" t="s">
        <v>39</v>
      </c>
      <c r="M301">
        <v>1609676</v>
      </c>
      <c r="N301">
        <v>2096</v>
      </c>
      <c r="O301">
        <v>1611772</v>
      </c>
      <c r="P301">
        <v>0</v>
      </c>
      <c r="Q301" t="s">
        <v>2432</v>
      </c>
      <c r="R301">
        <v>520</v>
      </c>
      <c r="S301" t="s">
        <v>2433</v>
      </c>
      <c r="T301" t="s">
        <v>593</v>
      </c>
      <c r="U301" t="s">
        <v>2434</v>
      </c>
      <c r="V301" t="s">
        <v>2435</v>
      </c>
      <c r="W301">
        <v>3820</v>
      </c>
      <c r="X301" t="str">
        <f t="shared" si="4"/>
        <v>Funcionamiento</v>
      </c>
    </row>
    <row r="302" spans="1:24" x14ac:dyDescent="0.25">
      <c r="A302">
        <v>420</v>
      </c>
      <c r="B302">
        <v>43851</v>
      </c>
      <c r="C302" s="71">
        <v>43851.405555555553</v>
      </c>
      <c r="D302" t="s">
        <v>588</v>
      </c>
      <c r="E302" t="s">
        <v>589</v>
      </c>
      <c r="F302">
        <v>4</v>
      </c>
      <c r="G302" t="s">
        <v>2428</v>
      </c>
      <c r="H302" t="s">
        <v>182</v>
      </c>
      <c r="I302" t="s">
        <v>136</v>
      </c>
      <c r="J302" t="s">
        <v>37</v>
      </c>
      <c r="K302" t="s">
        <v>591</v>
      </c>
      <c r="L302" t="s">
        <v>39</v>
      </c>
      <c r="M302">
        <v>374816</v>
      </c>
      <c r="N302">
        <v>0</v>
      </c>
      <c r="O302">
        <v>374816</v>
      </c>
      <c r="P302">
        <v>0</v>
      </c>
      <c r="Q302" t="s">
        <v>2432</v>
      </c>
      <c r="R302">
        <v>520</v>
      </c>
      <c r="S302" t="s">
        <v>2433</v>
      </c>
      <c r="T302" t="s">
        <v>593</v>
      </c>
      <c r="U302" t="s">
        <v>2434</v>
      </c>
      <c r="V302" t="s">
        <v>2435</v>
      </c>
      <c r="W302">
        <v>3820</v>
      </c>
      <c r="X302" t="str">
        <f t="shared" si="4"/>
        <v>Funcionamiento</v>
      </c>
    </row>
    <row r="303" spans="1:24" x14ac:dyDescent="0.25">
      <c r="A303">
        <v>420</v>
      </c>
      <c r="B303">
        <v>43851</v>
      </c>
      <c r="C303" s="71">
        <v>43851.405555555553</v>
      </c>
      <c r="D303" t="s">
        <v>588</v>
      </c>
      <c r="E303" t="s">
        <v>589</v>
      </c>
      <c r="F303">
        <v>4</v>
      </c>
      <c r="G303" t="s">
        <v>2428</v>
      </c>
      <c r="H303" t="s">
        <v>195</v>
      </c>
      <c r="I303" t="s">
        <v>150</v>
      </c>
      <c r="J303" t="s">
        <v>37</v>
      </c>
      <c r="K303" t="s">
        <v>591</v>
      </c>
      <c r="L303" t="s">
        <v>39</v>
      </c>
      <c r="M303">
        <v>850045</v>
      </c>
      <c r="N303">
        <v>-45712</v>
      </c>
      <c r="O303">
        <v>804333</v>
      </c>
      <c r="P303">
        <v>522950</v>
      </c>
      <c r="Q303" t="s">
        <v>2432</v>
      </c>
      <c r="R303">
        <v>520</v>
      </c>
      <c r="S303" t="s">
        <v>2433</v>
      </c>
      <c r="T303" t="s">
        <v>593</v>
      </c>
      <c r="U303" t="s">
        <v>2434</v>
      </c>
      <c r="V303" t="s">
        <v>2435</v>
      </c>
      <c r="W303">
        <v>3820</v>
      </c>
      <c r="X303" t="str">
        <f t="shared" si="4"/>
        <v>Funcionamiento</v>
      </c>
    </row>
    <row r="304" spans="1:24" x14ac:dyDescent="0.25">
      <c r="A304">
        <v>520</v>
      </c>
      <c r="B304">
        <v>43851</v>
      </c>
      <c r="C304" s="71">
        <v>43851.413194444445</v>
      </c>
      <c r="D304" t="s">
        <v>588</v>
      </c>
      <c r="E304" t="s">
        <v>589</v>
      </c>
      <c r="F304">
        <v>4</v>
      </c>
      <c r="G304" t="s">
        <v>2428</v>
      </c>
      <c r="H304" t="s">
        <v>174</v>
      </c>
      <c r="I304" t="s">
        <v>128</v>
      </c>
      <c r="J304" t="s">
        <v>37</v>
      </c>
      <c r="K304" t="s">
        <v>591</v>
      </c>
      <c r="L304" t="s">
        <v>39</v>
      </c>
      <c r="M304">
        <v>9560000</v>
      </c>
      <c r="N304">
        <v>0</v>
      </c>
      <c r="O304">
        <v>9560000</v>
      </c>
      <c r="P304">
        <v>0</v>
      </c>
      <c r="Q304" t="s">
        <v>2436</v>
      </c>
      <c r="R304">
        <v>620</v>
      </c>
      <c r="S304" t="s">
        <v>2181</v>
      </c>
      <c r="T304" t="s">
        <v>593</v>
      </c>
      <c r="U304" t="s">
        <v>2437</v>
      </c>
      <c r="V304" t="s">
        <v>2438</v>
      </c>
      <c r="W304">
        <v>0</v>
      </c>
      <c r="X304" t="str">
        <f t="shared" si="4"/>
        <v>Funcionamiento</v>
      </c>
    </row>
    <row r="305" spans="1:24" x14ac:dyDescent="0.25">
      <c r="A305">
        <v>520</v>
      </c>
      <c r="B305">
        <v>43851</v>
      </c>
      <c r="C305" s="71">
        <v>43851.413194444445</v>
      </c>
      <c r="D305" t="s">
        <v>588</v>
      </c>
      <c r="E305" t="s">
        <v>589</v>
      </c>
      <c r="F305">
        <v>4</v>
      </c>
      <c r="G305" t="s">
        <v>2428</v>
      </c>
      <c r="H305" t="s">
        <v>179</v>
      </c>
      <c r="I305" t="s">
        <v>133</v>
      </c>
      <c r="J305" t="s">
        <v>37</v>
      </c>
      <c r="K305" t="s">
        <v>591</v>
      </c>
      <c r="L305" t="s">
        <v>39</v>
      </c>
      <c r="M305">
        <v>1770400</v>
      </c>
      <c r="N305">
        <v>0</v>
      </c>
      <c r="O305">
        <v>1770400</v>
      </c>
      <c r="P305">
        <v>0</v>
      </c>
      <c r="Q305" t="s">
        <v>2436</v>
      </c>
      <c r="R305">
        <v>620</v>
      </c>
      <c r="S305" t="s">
        <v>2181</v>
      </c>
      <c r="T305" t="s">
        <v>593</v>
      </c>
      <c r="U305" t="s">
        <v>2437</v>
      </c>
      <c r="V305" t="s">
        <v>2438</v>
      </c>
      <c r="W305">
        <v>0</v>
      </c>
      <c r="X305" t="str">
        <f t="shared" si="4"/>
        <v>Funcionamiento</v>
      </c>
    </row>
    <row r="306" spans="1:24" x14ac:dyDescent="0.25">
      <c r="A306">
        <v>520</v>
      </c>
      <c r="B306">
        <v>43851</v>
      </c>
      <c r="C306" s="71">
        <v>43851.413194444445</v>
      </c>
      <c r="D306" t="s">
        <v>588</v>
      </c>
      <c r="E306" t="s">
        <v>589</v>
      </c>
      <c r="F306">
        <v>4</v>
      </c>
      <c r="G306" t="s">
        <v>2428</v>
      </c>
      <c r="H306" t="s">
        <v>175</v>
      </c>
      <c r="I306" t="s">
        <v>129</v>
      </c>
      <c r="J306" t="s">
        <v>37</v>
      </c>
      <c r="K306" t="s">
        <v>591</v>
      </c>
      <c r="L306" t="s">
        <v>39</v>
      </c>
      <c r="M306">
        <v>6771900</v>
      </c>
      <c r="N306">
        <v>0</v>
      </c>
      <c r="O306">
        <v>6771900</v>
      </c>
      <c r="P306">
        <v>0</v>
      </c>
      <c r="Q306" t="s">
        <v>2436</v>
      </c>
      <c r="R306">
        <v>620</v>
      </c>
      <c r="S306" t="s">
        <v>2181</v>
      </c>
      <c r="T306" t="s">
        <v>593</v>
      </c>
      <c r="U306" t="s">
        <v>2437</v>
      </c>
      <c r="V306" t="s">
        <v>2438</v>
      </c>
      <c r="W306">
        <v>0</v>
      </c>
      <c r="X306" t="str">
        <f t="shared" si="4"/>
        <v>Funcionamiento</v>
      </c>
    </row>
    <row r="307" spans="1:24" x14ac:dyDescent="0.25">
      <c r="A307">
        <v>520</v>
      </c>
      <c r="B307">
        <v>43851</v>
      </c>
      <c r="C307" s="71">
        <v>43851.413194444445</v>
      </c>
      <c r="D307" t="s">
        <v>588</v>
      </c>
      <c r="E307" t="s">
        <v>589</v>
      </c>
      <c r="F307">
        <v>4</v>
      </c>
      <c r="G307" t="s">
        <v>2428</v>
      </c>
      <c r="H307" t="s">
        <v>176</v>
      </c>
      <c r="I307" t="s">
        <v>130</v>
      </c>
      <c r="J307" t="s">
        <v>37</v>
      </c>
      <c r="K307" t="s">
        <v>591</v>
      </c>
      <c r="L307" t="s">
        <v>39</v>
      </c>
      <c r="M307">
        <v>3539100</v>
      </c>
      <c r="N307">
        <v>0</v>
      </c>
      <c r="O307">
        <v>3539100</v>
      </c>
      <c r="P307">
        <v>0</v>
      </c>
      <c r="Q307" t="s">
        <v>2436</v>
      </c>
      <c r="R307">
        <v>620</v>
      </c>
      <c r="S307" t="s">
        <v>2181</v>
      </c>
      <c r="T307" t="s">
        <v>593</v>
      </c>
      <c r="U307" t="s">
        <v>2437</v>
      </c>
      <c r="V307" t="s">
        <v>2438</v>
      </c>
      <c r="W307">
        <v>0</v>
      </c>
      <c r="X307" t="str">
        <f t="shared" si="4"/>
        <v>Funcionamiento</v>
      </c>
    </row>
    <row r="308" spans="1:24" x14ac:dyDescent="0.25">
      <c r="A308">
        <v>520</v>
      </c>
      <c r="B308">
        <v>43851</v>
      </c>
      <c r="C308" s="71">
        <v>43851.413194444445</v>
      </c>
      <c r="D308" t="s">
        <v>588</v>
      </c>
      <c r="E308" t="s">
        <v>589</v>
      </c>
      <c r="F308">
        <v>4</v>
      </c>
      <c r="G308" t="s">
        <v>2428</v>
      </c>
      <c r="H308" t="s">
        <v>177</v>
      </c>
      <c r="I308" t="s">
        <v>131</v>
      </c>
      <c r="J308" t="s">
        <v>37</v>
      </c>
      <c r="K308" t="s">
        <v>591</v>
      </c>
      <c r="L308" t="s">
        <v>39</v>
      </c>
      <c r="M308">
        <v>1079600</v>
      </c>
      <c r="N308">
        <v>0</v>
      </c>
      <c r="O308">
        <v>1079600</v>
      </c>
      <c r="P308">
        <v>0</v>
      </c>
      <c r="Q308" t="s">
        <v>2436</v>
      </c>
      <c r="R308">
        <v>620</v>
      </c>
      <c r="S308" t="s">
        <v>2181</v>
      </c>
      <c r="T308" t="s">
        <v>593</v>
      </c>
      <c r="U308" t="s">
        <v>2437</v>
      </c>
      <c r="V308" t="s">
        <v>2438</v>
      </c>
      <c r="W308">
        <v>0</v>
      </c>
      <c r="X308" t="str">
        <f t="shared" si="4"/>
        <v>Funcionamiento</v>
      </c>
    </row>
    <row r="309" spans="1:24" x14ac:dyDescent="0.25">
      <c r="A309">
        <v>520</v>
      </c>
      <c r="B309">
        <v>43851</v>
      </c>
      <c r="C309" s="71">
        <v>43851.413194444445</v>
      </c>
      <c r="D309" t="s">
        <v>588</v>
      </c>
      <c r="E309" t="s">
        <v>589</v>
      </c>
      <c r="F309">
        <v>4</v>
      </c>
      <c r="G309" t="s">
        <v>2428</v>
      </c>
      <c r="H309" t="s">
        <v>178</v>
      </c>
      <c r="I309" t="s">
        <v>132</v>
      </c>
      <c r="J309" t="s">
        <v>37</v>
      </c>
      <c r="K309" t="s">
        <v>591</v>
      </c>
      <c r="L309" t="s">
        <v>39</v>
      </c>
      <c r="M309">
        <v>2655300</v>
      </c>
      <c r="N309">
        <v>0</v>
      </c>
      <c r="O309">
        <v>2655300</v>
      </c>
      <c r="P309">
        <v>0</v>
      </c>
      <c r="Q309" t="s">
        <v>2436</v>
      </c>
      <c r="R309">
        <v>620</v>
      </c>
      <c r="S309" t="s">
        <v>2181</v>
      </c>
      <c r="T309" t="s">
        <v>593</v>
      </c>
      <c r="U309" t="s">
        <v>2437</v>
      </c>
      <c r="V309" t="s">
        <v>2438</v>
      </c>
      <c r="W309">
        <v>0</v>
      </c>
      <c r="X309" t="str">
        <f t="shared" si="4"/>
        <v>Funcionamiento</v>
      </c>
    </row>
    <row r="310" spans="1:24" x14ac:dyDescent="0.25">
      <c r="A310">
        <v>620</v>
      </c>
      <c r="B310">
        <v>43868</v>
      </c>
      <c r="C310" s="71">
        <v>43868.428472222222</v>
      </c>
      <c r="D310" t="s">
        <v>588</v>
      </c>
      <c r="E310" t="s">
        <v>589</v>
      </c>
      <c r="F310">
        <v>4</v>
      </c>
      <c r="G310" t="s">
        <v>2428</v>
      </c>
      <c r="H310" t="s">
        <v>197</v>
      </c>
      <c r="I310" t="s">
        <v>152</v>
      </c>
      <c r="J310" t="s">
        <v>48</v>
      </c>
      <c r="K310" t="s">
        <v>601</v>
      </c>
      <c r="L310" t="s">
        <v>39</v>
      </c>
      <c r="M310">
        <v>13300000</v>
      </c>
      <c r="N310">
        <v>-1064000</v>
      </c>
      <c r="O310">
        <v>12236000</v>
      </c>
      <c r="P310">
        <v>0</v>
      </c>
      <c r="Q310" t="s">
        <v>2439</v>
      </c>
      <c r="R310">
        <v>820</v>
      </c>
      <c r="S310" t="s">
        <v>2440</v>
      </c>
      <c r="T310" t="s">
        <v>2441</v>
      </c>
      <c r="U310" t="s">
        <v>2442</v>
      </c>
      <c r="V310" t="s">
        <v>2443</v>
      </c>
      <c r="W310">
        <v>0</v>
      </c>
      <c r="X310" t="str">
        <f t="shared" si="4"/>
        <v>Funcionamiento</v>
      </c>
    </row>
    <row r="311" spans="1:24" x14ac:dyDescent="0.25">
      <c r="A311">
        <v>620</v>
      </c>
      <c r="B311">
        <v>43868</v>
      </c>
      <c r="C311" s="71">
        <v>43868.428472222222</v>
      </c>
      <c r="D311" t="s">
        <v>588</v>
      </c>
      <c r="E311" t="s">
        <v>589</v>
      </c>
      <c r="F311">
        <v>4</v>
      </c>
      <c r="G311" t="s">
        <v>2428</v>
      </c>
      <c r="H311" t="s">
        <v>196</v>
      </c>
      <c r="I311" t="s">
        <v>151</v>
      </c>
      <c r="J311" t="s">
        <v>37</v>
      </c>
      <c r="K311" t="s">
        <v>591</v>
      </c>
      <c r="L311" t="s">
        <v>39</v>
      </c>
      <c r="M311">
        <v>32242000</v>
      </c>
      <c r="N311">
        <v>0</v>
      </c>
      <c r="O311">
        <v>32242000</v>
      </c>
      <c r="P311">
        <v>0</v>
      </c>
      <c r="Q311" t="s">
        <v>2439</v>
      </c>
      <c r="R311">
        <v>820</v>
      </c>
      <c r="S311" t="s">
        <v>2440</v>
      </c>
      <c r="T311" t="s">
        <v>2441</v>
      </c>
      <c r="U311" t="s">
        <v>2442</v>
      </c>
      <c r="V311" t="s">
        <v>2443</v>
      </c>
      <c r="W311">
        <v>0</v>
      </c>
      <c r="X311" t="str">
        <f t="shared" si="4"/>
        <v>Funcionamiento</v>
      </c>
    </row>
    <row r="312" spans="1:24" x14ac:dyDescent="0.25">
      <c r="A312">
        <v>720</v>
      </c>
      <c r="B312">
        <v>43868</v>
      </c>
      <c r="C312" s="71">
        <v>43868.477777777778</v>
      </c>
      <c r="D312" t="s">
        <v>588</v>
      </c>
      <c r="E312" t="s">
        <v>589</v>
      </c>
      <c r="F312">
        <v>4</v>
      </c>
      <c r="G312" t="s">
        <v>2428</v>
      </c>
      <c r="H312" t="s">
        <v>187</v>
      </c>
      <c r="I312" t="s">
        <v>141</v>
      </c>
      <c r="J312" t="s">
        <v>48</v>
      </c>
      <c r="K312" t="s">
        <v>601</v>
      </c>
      <c r="L312" t="s">
        <v>39</v>
      </c>
      <c r="M312">
        <v>1400000</v>
      </c>
      <c r="N312">
        <v>0</v>
      </c>
      <c r="O312">
        <v>1400000</v>
      </c>
      <c r="P312">
        <v>1400000</v>
      </c>
      <c r="Q312" t="s">
        <v>2444</v>
      </c>
      <c r="R312">
        <v>920</v>
      </c>
      <c r="S312" t="s">
        <v>2362</v>
      </c>
      <c r="T312" t="s">
        <v>2445</v>
      </c>
      <c r="U312" t="s">
        <v>2446</v>
      </c>
      <c r="V312" t="s">
        <v>2447</v>
      </c>
      <c r="W312">
        <v>120</v>
      </c>
      <c r="X312" t="str">
        <f t="shared" si="4"/>
        <v>Funcionamiento</v>
      </c>
    </row>
    <row r="313" spans="1:24" x14ac:dyDescent="0.25">
      <c r="A313">
        <v>720</v>
      </c>
      <c r="B313">
        <v>43868</v>
      </c>
      <c r="C313" s="71">
        <v>43868.477777777778</v>
      </c>
      <c r="D313" t="s">
        <v>588</v>
      </c>
      <c r="E313" t="s">
        <v>589</v>
      </c>
      <c r="F313">
        <v>4</v>
      </c>
      <c r="G313" t="s">
        <v>2428</v>
      </c>
      <c r="H313" t="s">
        <v>187</v>
      </c>
      <c r="I313" t="s">
        <v>141</v>
      </c>
      <c r="J313" t="s">
        <v>37</v>
      </c>
      <c r="K313" t="s">
        <v>591</v>
      </c>
      <c r="L313" t="s">
        <v>39</v>
      </c>
      <c r="M313">
        <v>300000</v>
      </c>
      <c r="N313">
        <v>0</v>
      </c>
      <c r="O313">
        <v>300000</v>
      </c>
      <c r="P313">
        <v>200000</v>
      </c>
      <c r="Q313" t="s">
        <v>2444</v>
      </c>
      <c r="R313">
        <v>920</v>
      </c>
      <c r="S313" t="s">
        <v>2362</v>
      </c>
      <c r="T313" t="s">
        <v>2445</v>
      </c>
      <c r="U313" t="s">
        <v>2446</v>
      </c>
      <c r="V313" t="s">
        <v>2447</v>
      </c>
      <c r="W313">
        <v>120</v>
      </c>
      <c r="X313" t="str">
        <f t="shared" si="4"/>
        <v>Funcionamiento</v>
      </c>
    </row>
    <row r="314" spans="1:24" x14ac:dyDescent="0.25">
      <c r="A314">
        <v>820</v>
      </c>
      <c r="B314">
        <v>43872</v>
      </c>
      <c r="C314" s="71">
        <v>43872.380555555559</v>
      </c>
      <c r="D314" t="s">
        <v>588</v>
      </c>
      <c r="E314" t="s">
        <v>589</v>
      </c>
      <c r="F314">
        <v>4</v>
      </c>
      <c r="G314" t="s">
        <v>2428</v>
      </c>
      <c r="H314" t="s">
        <v>193</v>
      </c>
      <c r="I314" t="s">
        <v>148</v>
      </c>
      <c r="J314" t="s">
        <v>37</v>
      </c>
      <c r="K314" t="s">
        <v>591</v>
      </c>
      <c r="L314" t="s">
        <v>39</v>
      </c>
      <c r="M314">
        <v>258320</v>
      </c>
      <c r="N314">
        <v>0</v>
      </c>
      <c r="O314">
        <v>258320</v>
      </c>
      <c r="P314">
        <v>0</v>
      </c>
      <c r="Q314" t="s">
        <v>2448</v>
      </c>
      <c r="R314">
        <v>1020</v>
      </c>
      <c r="S314" t="s">
        <v>2225</v>
      </c>
      <c r="T314" t="s">
        <v>2370</v>
      </c>
      <c r="U314" t="s">
        <v>2449</v>
      </c>
      <c r="V314" t="s">
        <v>2450</v>
      </c>
      <c r="W314">
        <v>0</v>
      </c>
      <c r="X314" t="str">
        <f t="shared" si="4"/>
        <v>Funcionamiento</v>
      </c>
    </row>
    <row r="315" spans="1:24" x14ac:dyDescent="0.25">
      <c r="A315">
        <v>820</v>
      </c>
      <c r="B315">
        <v>43872</v>
      </c>
      <c r="C315" s="71">
        <v>43872.380555555559</v>
      </c>
      <c r="D315" t="s">
        <v>588</v>
      </c>
      <c r="E315" t="s">
        <v>589</v>
      </c>
      <c r="F315">
        <v>4</v>
      </c>
      <c r="G315" t="s">
        <v>2428</v>
      </c>
      <c r="H315" t="s">
        <v>187</v>
      </c>
      <c r="I315" t="s">
        <v>141</v>
      </c>
      <c r="J315" t="s">
        <v>37</v>
      </c>
      <c r="K315" t="s">
        <v>591</v>
      </c>
      <c r="L315" t="s">
        <v>39</v>
      </c>
      <c r="M315">
        <v>50000</v>
      </c>
      <c r="N315">
        <v>0</v>
      </c>
      <c r="O315">
        <v>50000</v>
      </c>
      <c r="P315">
        <v>0</v>
      </c>
      <c r="Q315" t="s">
        <v>2448</v>
      </c>
      <c r="R315">
        <v>1020</v>
      </c>
      <c r="S315" t="s">
        <v>2225</v>
      </c>
      <c r="T315" t="s">
        <v>2370</v>
      </c>
      <c r="U315" t="s">
        <v>2449</v>
      </c>
      <c r="V315" t="s">
        <v>2450</v>
      </c>
      <c r="W315">
        <v>0</v>
      </c>
      <c r="X315" t="str">
        <f t="shared" si="4"/>
        <v>Funcionamiento</v>
      </c>
    </row>
    <row r="316" spans="1:24" x14ac:dyDescent="0.25">
      <c r="A316">
        <v>920</v>
      </c>
      <c r="B316">
        <v>43872</v>
      </c>
      <c r="C316" s="71">
        <v>43872.388194444444</v>
      </c>
      <c r="D316" t="s">
        <v>588</v>
      </c>
      <c r="E316" t="s">
        <v>589</v>
      </c>
      <c r="F316">
        <v>4</v>
      </c>
      <c r="G316" t="s">
        <v>2428</v>
      </c>
      <c r="H316" t="s">
        <v>101</v>
      </c>
      <c r="I316" t="s">
        <v>144</v>
      </c>
      <c r="J316" t="s">
        <v>48</v>
      </c>
      <c r="K316" t="s">
        <v>601</v>
      </c>
      <c r="L316" t="s">
        <v>39</v>
      </c>
      <c r="M316">
        <v>40579870</v>
      </c>
      <c r="N316">
        <v>0</v>
      </c>
      <c r="O316">
        <v>40579870</v>
      </c>
      <c r="P316">
        <v>0</v>
      </c>
      <c r="Q316" t="s">
        <v>2451</v>
      </c>
      <c r="R316">
        <v>1120</v>
      </c>
      <c r="S316" t="s">
        <v>2452</v>
      </c>
      <c r="T316" t="s">
        <v>2453</v>
      </c>
      <c r="U316" t="s">
        <v>5755</v>
      </c>
      <c r="V316" t="s">
        <v>5756</v>
      </c>
      <c r="W316">
        <v>0</v>
      </c>
      <c r="X316" t="str">
        <f t="shared" si="4"/>
        <v>Funcionamiento</v>
      </c>
    </row>
    <row r="317" spans="1:24" x14ac:dyDescent="0.25">
      <c r="A317">
        <v>1020</v>
      </c>
      <c r="B317">
        <v>43873</v>
      </c>
      <c r="C317" s="71">
        <v>43873.383333333331</v>
      </c>
      <c r="D317" t="s">
        <v>588</v>
      </c>
      <c r="E317" t="s">
        <v>589</v>
      </c>
      <c r="F317">
        <v>500</v>
      </c>
      <c r="G317" t="s">
        <v>631</v>
      </c>
      <c r="H317" t="s">
        <v>199</v>
      </c>
      <c r="I317" t="s">
        <v>157</v>
      </c>
      <c r="J317" t="s">
        <v>37</v>
      </c>
      <c r="K317" t="s">
        <v>714</v>
      </c>
      <c r="L317" t="s">
        <v>39</v>
      </c>
      <c r="M317">
        <v>40345340</v>
      </c>
      <c r="N317">
        <v>0</v>
      </c>
      <c r="O317">
        <v>40345340</v>
      </c>
      <c r="P317">
        <v>31914205</v>
      </c>
      <c r="Q317" t="s">
        <v>2454</v>
      </c>
      <c r="R317">
        <v>1420</v>
      </c>
      <c r="S317" t="s">
        <v>5757</v>
      </c>
      <c r="T317" t="s">
        <v>5758</v>
      </c>
      <c r="U317" t="s">
        <v>5759</v>
      </c>
      <c r="V317" t="s">
        <v>5760</v>
      </c>
      <c r="W317">
        <v>0</v>
      </c>
      <c r="X317" t="str">
        <f t="shared" si="4"/>
        <v>Inversión</v>
      </c>
    </row>
    <row r="318" spans="1:24" x14ac:dyDescent="0.25">
      <c r="A318">
        <v>1120</v>
      </c>
      <c r="B318">
        <v>43873</v>
      </c>
      <c r="C318" s="71">
        <v>43873.390277777777</v>
      </c>
      <c r="D318" t="s">
        <v>588</v>
      </c>
      <c r="E318" t="s">
        <v>589</v>
      </c>
      <c r="F318">
        <v>510</v>
      </c>
      <c r="G318" t="s">
        <v>713</v>
      </c>
      <c r="H318" t="s">
        <v>200</v>
      </c>
      <c r="I318" t="s">
        <v>159</v>
      </c>
      <c r="J318" t="s">
        <v>48</v>
      </c>
      <c r="K318" t="s">
        <v>601</v>
      </c>
      <c r="L318" t="s">
        <v>39</v>
      </c>
      <c r="M318">
        <v>3000000</v>
      </c>
      <c r="N318">
        <v>0</v>
      </c>
      <c r="O318">
        <v>3000000</v>
      </c>
      <c r="P318">
        <v>2662041</v>
      </c>
      <c r="Q318" t="s">
        <v>2455</v>
      </c>
      <c r="R318">
        <v>1520</v>
      </c>
      <c r="S318" t="s">
        <v>2456</v>
      </c>
      <c r="T318" t="s">
        <v>2457</v>
      </c>
      <c r="U318" t="s">
        <v>2458</v>
      </c>
      <c r="V318" t="s">
        <v>2459</v>
      </c>
      <c r="W318">
        <v>0</v>
      </c>
      <c r="X318" t="str">
        <f t="shared" si="4"/>
        <v>Inversión</v>
      </c>
    </row>
    <row r="319" spans="1:24" x14ac:dyDescent="0.25">
      <c r="A319">
        <v>1220</v>
      </c>
      <c r="B319">
        <v>43880</v>
      </c>
      <c r="C319" s="71">
        <v>43880.486805555556</v>
      </c>
      <c r="D319" t="s">
        <v>588</v>
      </c>
      <c r="E319" t="s">
        <v>589</v>
      </c>
      <c r="F319">
        <v>4</v>
      </c>
      <c r="G319" t="s">
        <v>2428</v>
      </c>
      <c r="H319" t="s">
        <v>171</v>
      </c>
      <c r="I319" t="s">
        <v>125</v>
      </c>
      <c r="J319" t="s">
        <v>37</v>
      </c>
      <c r="K319" t="s">
        <v>591</v>
      </c>
      <c r="L319" t="s">
        <v>39</v>
      </c>
      <c r="M319">
        <v>2810410</v>
      </c>
      <c r="N319">
        <v>0</v>
      </c>
      <c r="O319">
        <v>2810410</v>
      </c>
      <c r="P319">
        <v>0</v>
      </c>
      <c r="Q319" t="s">
        <v>2460</v>
      </c>
      <c r="R319">
        <v>1620</v>
      </c>
      <c r="S319" t="s">
        <v>2461</v>
      </c>
      <c r="T319" t="s">
        <v>593</v>
      </c>
      <c r="U319" t="s">
        <v>2462</v>
      </c>
      <c r="V319" t="s">
        <v>2463</v>
      </c>
      <c r="W319">
        <v>0</v>
      </c>
      <c r="X319" t="str">
        <f t="shared" si="4"/>
        <v>Funcionamiento</v>
      </c>
    </row>
    <row r="320" spans="1:24" x14ac:dyDescent="0.25">
      <c r="A320">
        <v>1220</v>
      </c>
      <c r="B320">
        <v>43880</v>
      </c>
      <c r="C320" s="71">
        <v>43880.486805555556</v>
      </c>
      <c r="D320" t="s">
        <v>588</v>
      </c>
      <c r="E320" t="s">
        <v>589</v>
      </c>
      <c r="F320">
        <v>4</v>
      </c>
      <c r="G320" t="s">
        <v>2428</v>
      </c>
      <c r="H320" t="s">
        <v>166</v>
      </c>
      <c r="I320" t="s">
        <v>120</v>
      </c>
      <c r="J320" t="s">
        <v>37</v>
      </c>
      <c r="K320" t="s">
        <v>591</v>
      </c>
      <c r="L320" t="s">
        <v>39</v>
      </c>
      <c r="M320">
        <v>72168382</v>
      </c>
      <c r="N320">
        <v>0</v>
      </c>
      <c r="O320">
        <v>72168382</v>
      </c>
      <c r="P320">
        <v>0</v>
      </c>
      <c r="Q320" t="s">
        <v>2460</v>
      </c>
      <c r="R320">
        <v>1620</v>
      </c>
      <c r="S320" t="s">
        <v>2461</v>
      </c>
      <c r="T320" t="s">
        <v>593</v>
      </c>
      <c r="U320" t="s">
        <v>2462</v>
      </c>
      <c r="V320" t="s">
        <v>2463</v>
      </c>
      <c r="W320">
        <v>0</v>
      </c>
      <c r="X320" t="str">
        <f t="shared" si="4"/>
        <v>Funcionamiento</v>
      </c>
    </row>
    <row r="321" spans="1:24" x14ac:dyDescent="0.25">
      <c r="A321">
        <v>1220</v>
      </c>
      <c r="B321">
        <v>43880</v>
      </c>
      <c r="C321" s="71">
        <v>43880.486805555556</v>
      </c>
      <c r="D321" t="s">
        <v>588</v>
      </c>
      <c r="E321" t="s">
        <v>589</v>
      </c>
      <c r="F321">
        <v>4</v>
      </c>
      <c r="G321" t="s">
        <v>2428</v>
      </c>
      <c r="H321" t="s">
        <v>168</v>
      </c>
      <c r="I321" t="s">
        <v>122</v>
      </c>
      <c r="J321" t="s">
        <v>37</v>
      </c>
      <c r="K321" t="s">
        <v>591</v>
      </c>
      <c r="L321" t="s">
        <v>39</v>
      </c>
      <c r="M321">
        <v>1842325</v>
      </c>
      <c r="N321">
        <v>0</v>
      </c>
      <c r="O321">
        <v>1842325</v>
      </c>
      <c r="P321">
        <v>0</v>
      </c>
      <c r="Q321" t="s">
        <v>2460</v>
      </c>
      <c r="R321">
        <v>1620</v>
      </c>
      <c r="S321" t="s">
        <v>2461</v>
      </c>
      <c r="T321" t="s">
        <v>593</v>
      </c>
      <c r="U321" t="s">
        <v>2462</v>
      </c>
      <c r="V321" t="s">
        <v>2463</v>
      </c>
      <c r="W321">
        <v>0</v>
      </c>
      <c r="X321" t="str">
        <f t="shared" si="4"/>
        <v>Funcionamiento</v>
      </c>
    </row>
    <row r="322" spans="1:24" x14ac:dyDescent="0.25">
      <c r="A322">
        <v>1220</v>
      </c>
      <c r="B322">
        <v>43880</v>
      </c>
      <c r="C322" s="71">
        <v>43880.486805555556</v>
      </c>
      <c r="D322" t="s">
        <v>588</v>
      </c>
      <c r="E322" t="s">
        <v>589</v>
      </c>
      <c r="F322">
        <v>4</v>
      </c>
      <c r="G322" t="s">
        <v>2428</v>
      </c>
      <c r="H322" t="s">
        <v>169</v>
      </c>
      <c r="I322" t="s">
        <v>123</v>
      </c>
      <c r="J322" t="s">
        <v>37</v>
      </c>
      <c r="K322" t="s">
        <v>591</v>
      </c>
      <c r="L322" t="s">
        <v>39</v>
      </c>
      <c r="M322">
        <v>2910768</v>
      </c>
      <c r="N322">
        <v>0</v>
      </c>
      <c r="O322">
        <v>2910768</v>
      </c>
      <c r="P322">
        <v>0</v>
      </c>
      <c r="Q322" t="s">
        <v>2460</v>
      </c>
      <c r="R322">
        <v>1620</v>
      </c>
      <c r="S322" t="s">
        <v>2461</v>
      </c>
      <c r="T322" t="s">
        <v>593</v>
      </c>
      <c r="U322" t="s">
        <v>2462</v>
      </c>
      <c r="V322" t="s">
        <v>2463</v>
      </c>
      <c r="W322">
        <v>0</v>
      </c>
      <c r="X322" t="str">
        <f t="shared" si="4"/>
        <v>Funcionamiento</v>
      </c>
    </row>
    <row r="323" spans="1:24" x14ac:dyDescent="0.25">
      <c r="A323">
        <v>1220</v>
      </c>
      <c r="B323">
        <v>43880</v>
      </c>
      <c r="C323" s="71">
        <v>43880.486805555556</v>
      </c>
      <c r="D323" t="s">
        <v>588</v>
      </c>
      <c r="E323" t="s">
        <v>589</v>
      </c>
      <c r="F323">
        <v>4</v>
      </c>
      <c r="G323" t="s">
        <v>2428</v>
      </c>
      <c r="H323" t="s">
        <v>180</v>
      </c>
      <c r="I323" t="s">
        <v>134</v>
      </c>
      <c r="J323" t="s">
        <v>37</v>
      </c>
      <c r="K323" t="s">
        <v>591</v>
      </c>
      <c r="L323" t="s">
        <v>39</v>
      </c>
      <c r="M323">
        <v>11163091</v>
      </c>
      <c r="N323">
        <v>0</v>
      </c>
      <c r="O323">
        <v>11163091</v>
      </c>
      <c r="P323">
        <v>0</v>
      </c>
      <c r="Q323" t="s">
        <v>2460</v>
      </c>
      <c r="R323">
        <v>1620</v>
      </c>
      <c r="S323" t="s">
        <v>2461</v>
      </c>
      <c r="T323" t="s">
        <v>593</v>
      </c>
      <c r="U323" t="s">
        <v>2462</v>
      </c>
      <c r="V323" t="s">
        <v>2463</v>
      </c>
      <c r="W323">
        <v>0</v>
      </c>
      <c r="X323" t="str">
        <f t="shared" ref="X323:X386" si="5">IF(LEFT(H323,1)="C","Inversión","Funcionamiento")</f>
        <v>Funcionamiento</v>
      </c>
    </row>
    <row r="324" spans="1:24" x14ac:dyDescent="0.25">
      <c r="A324">
        <v>1220</v>
      </c>
      <c r="B324">
        <v>43880</v>
      </c>
      <c r="C324" s="71">
        <v>43880.486805555556</v>
      </c>
      <c r="D324" t="s">
        <v>588</v>
      </c>
      <c r="E324" t="s">
        <v>589</v>
      </c>
      <c r="F324">
        <v>4</v>
      </c>
      <c r="G324" t="s">
        <v>2428</v>
      </c>
      <c r="H324" t="s">
        <v>182</v>
      </c>
      <c r="I324" t="s">
        <v>136</v>
      </c>
      <c r="J324" t="s">
        <v>37</v>
      </c>
      <c r="K324" t="s">
        <v>591</v>
      </c>
      <c r="L324" t="s">
        <v>39</v>
      </c>
      <c r="M324">
        <v>770605</v>
      </c>
      <c r="N324">
        <v>0</v>
      </c>
      <c r="O324">
        <v>770605</v>
      </c>
      <c r="P324">
        <v>0</v>
      </c>
      <c r="Q324" t="s">
        <v>2460</v>
      </c>
      <c r="R324">
        <v>1620</v>
      </c>
      <c r="S324" t="s">
        <v>2461</v>
      </c>
      <c r="T324" t="s">
        <v>593</v>
      </c>
      <c r="U324" t="s">
        <v>2462</v>
      </c>
      <c r="V324" t="s">
        <v>2463</v>
      </c>
      <c r="W324">
        <v>0</v>
      </c>
      <c r="X324" t="str">
        <f t="shared" si="5"/>
        <v>Funcionamiento</v>
      </c>
    </row>
    <row r="325" spans="1:24" x14ac:dyDescent="0.25">
      <c r="A325">
        <v>1220</v>
      </c>
      <c r="B325">
        <v>43880</v>
      </c>
      <c r="C325" s="71">
        <v>43880.486805555556</v>
      </c>
      <c r="D325" t="s">
        <v>588</v>
      </c>
      <c r="E325" t="s">
        <v>589</v>
      </c>
      <c r="F325">
        <v>4</v>
      </c>
      <c r="G325" t="s">
        <v>2428</v>
      </c>
      <c r="H325" t="s">
        <v>173</v>
      </c>
      <c r="I325" t="s">
        <v>127</v>
      </c>
      <c r="J325" t="s">
        <v>37</v>
      </c>
      <c r="K325" t="s">
        <v>591</v>
      </c>
      <c r="L325" t="s">
        <v>39</v>
      </c>
      <c r="M325">
        <v>9822286</v>
      </c>
      <c r="N325">
        <v>0</v>
      </c>
      <c r="O325">
        <v>9822286</v>
      </c>
      <c r="P325">
        <v>0</v>
      </c>
      <c r="Q325" t="s">
        <v>2460</v>
      </c>
      <c r="R325">
        <v>1620</v>
      </c>
      <c r="S325" t="s">
        <v>2461</v>
      </c>
      <c r="T325" t="s">
        <v>593</v>
      </c>
      <c r="U325" t="s">
        <v>2462</v>
      </c>
      <c r="V325" t="s">
        <v>2463</v>
      </c>
      <c r="W325">
        <v>0</v>
      </c>
      <c r="X325" t="str">
        <f t="shared" si="5"/>
        <v>Funcionamiento</v>
      </c>
    </row>
    <row r="326" spans="1:24" x14ac:dyDescent="0.25">
      <c r="A326">
        <v>1220</v>
      </c>
      <c r="B326">
        <v>43880</v>
      </c>
      <c r="C326" s="71">
        <v>43880.486805555556</v>
      </c>
      <c r="D326" t="s">
        <v>588</v>
      </c>
      <c r="E326" t="s">
        <v>589</v>
      </c>
      <c r="F326">
        <v>4</v>
      </c>
      <c r="G326" t="s">
        <v>2428</v>
      </c>
      <c r="H326" t="s">
        <v>183</v>
      </c>
      <c r="I326" t="s">
        <v>137</v>
      </c>
      <c r="J326" t="s">
        <v>37</v>
      </c>
      <c r="K326" t="s">
        <v>591</v>
      </c>
      <c r="L326" t="s">
        <v>39</v>
      </c>
      <c r="M326">
        <v>2240265</v>
      </c>
      <c r="N326">
        <v>0</v>
      </c>
      <c r="O326">
        <v>2240265</v>
      </c>
      <c r="P326">
        <v>0</v>
      </c>
      <c r="Q326" t="s">
        <v>2460</v>
      </c>
      <c r="R326">
        <v>1620</v>
      </c>
      <c r="S326" t="s">
        <v>2461</v>
      </c>
      <c r="T326" t="s">
        <v>593</v>
      </c>
      <c r="U326" t="s">
        <v>2462</v>
      </c>
      <c r="V326" t="s">
        <v>2463</v>
      </c>
      <c r="W326">
        <v>0</v>
      </c>
      <c r="X326" t="str">
        <f t="shared" si="5"/>
        <v>Funcionamiento</v>
      </c>
    </row>
    <row r="327" spans="1:24" x14ac:dyDescent="0.25">
      <c r="A327">
        <v>1320</v>
      </c>
      <c r="B327">
        <v>43880</v>
      </c>
      <c r="C327" s="71">
        <v>43880.493055555555</v>
      </c>
      <c r="D327" t="s">
        <v>588</v>
      </c>
      <c r="E327" t="s">
        <v>589</v>
      </c>
      <c r="F327">
        <v>4</v>
      </c>
      <c r="G327" t="s">
        <v>2428</v>
      </c>
      <c r="H327" t="s">
        <v>174</v>
      </c>
      <c r="I327" t="s">
        <v>128</v>
      </c>
      <c r="J327" t="s">
        <v>37</v>
      </c>
      <c r="K327" t="s">
        <v>591</v>
      </c>
      <c r="L327" t="s">
        <v>39</v>
      </c>
      <c r="M327">
        <v>9448400</v>
      </c>
      <c r="N327">
        <v>0</v>
      </c>
      <c r="O327">
        <v>9448400</v>
      </c>
      <c r="P327">
        <v>0</v>
      </c>
      <c r="Q327" t="s">
        <v>2464</v>
      </c>
      <c r="R327">
        <v>1720</v>
      </c>
      <c r="S327" t="s">
        <v>2361</v>
      </c>
      <c r="T327" t="s">
        <v>593</v>
      </c>
      <c r="U327" t="s">
        <v>2465</v>
      </c>
      <c r="V327" t="s">
        <v>2466</v>
      </c>
      <c r="W327">
        <v>0</v>
      </c>
      <c r="X327" t="str">
        <f t="shared" si="5"/>
        <v>Funcionamiento</v>
      </c>
    </row>
    <row r="328" spans="1:24" x14ac:dyDescent="0.25">
      <c r="A328">
        <v>1320</v>
      </c>
      <c r="B328">
        <v>43880</v>
      </c>
      <c r="C328" s="71">
        <v>43880.493055555555</v>
      </c>
      <c r="D328" t="s">
        <v>588</v>
      </c>
      <c r="E328" t="s">
        <v>589</v>
      </c>
      <c r="F328">
        <v>4</v>
      </c>
      <c r="G328" t="s">
        <v>2428</v>
      </c>
      <c r="H328" t="s">
        <v>177</v>
      </c>
      <c r="I328" t="s">
        <v>131</v>
      </c>
      <c r="J328" t="s">
        <v>37</v>
      </c>
      <c r="K328" t="s">
        <v>591</v>
      </c>
      <c r="L328" t="s">
        <v>39</v>
      </c>
      <c r="M328">
        <v>1215800</v>
      </c>
      <c r="N328">
        <v>0</v>
      </c>
      <c r="O328">
        <v>1215800</v>
      </c>
      <c r="P328">
        <v>0</v>
      </c>
      <c r="Q328" t="s">
        <v>2464</v>
      </c>
      <c r="R328">
        <v>1720</v>
      </c>
      <c r="S328" t="s">
        <v>2361</v>
      </c>
      <c r="T328" t="s">
        <v>593</v>
      </c>
      <c r="U328" t="s">
        <v>2465</v>
      </c>
      <c r="V328" t="s">
        <v>2466</v>
      </c>
      <c r="W328">
        <v>0</v>
      </c>
      <c r="X328" t="str">
        <f t="shared" si="5"/>
        <v>Funcionamiento</v>
      </c>
    </row>
    <row r="329" spans="1:24" x14ac:dyDescent="0.25">
      <c r="A329">
        <v>1320</v>
      </c>
      <c r="B329">
        <v>43880</v>
      </c>
      <c r="C329" s="71">
        <v>43880.493055555555</v>
      </c>
      <c r="D329" t="s">
        <v>588</v>
      </c>
      <c r="E329" t="s">
        <v>589</v>
      </c>
      <c r="F329">
        <v>4</v>
      </c>
      <c r="G329" t="s">
        <v>2428</v>
      </c>
      <c r="H329" t="s">
        <v>175</v>
      </c>
      <c r="I329" t="s">
        <v>129</v>
      </c>
      <c r="J329" t="s">
        <v>37</v>
      </c>
      <c r="K329" t="s">
        <v>591</v>
      </c>
      <c r="L329" t="s">
        <v>39</v>
      </c>
      <c r="M329">
        <v>6692600</v>
      </c>
      <c r="N329">
        <v>0</v>
      </c>
      <c r="O329">
        <v>6692600</v>
      </c>
      <c r="P329">
        <v>0</v>
      </c>
      <c r="Q329" t="s">
        <v>2464</v>
      </c>
      <c r="R329">
        <v>1720</v>
      </c>
      <c r="S329" t="s">
        <v>2361</v>
      </c>
      <c r="T329" t="s">
        <v>593</v>
      </c>
      <c r="U329" t="s">
        <v>2465</v>
      </c>
      <c r="V329" t="s">
        <v>2466</v>
      </c>
      <c r="W329">
        <v>0</v>
      </c>
      <c r="X329" t="str">
        <f t="shared" si="5"/>
        <v>Funcionamiento</v>
      </c>
    </row>
    <row r="330" spans="1:24" x14ac:dyDescent="0.25">
      <c r="A330">
        <v>1320</v>
      </c>
      <c r="B330">
        <v>43880</v>
      </c>
      <c r="C330" s="71">
        <v>43880.493055555555</v>
      </c>
      <c r="D330" t="s">
        <v>588</v>
      </c>
      <c r="E330" t="s">
        <v>589</v>
      </c>
      <c r="F330">
        <v>4</v>
      </c>
      <c r="G330" t="s">
        <v>2428</v>
      </c>
      <c r="H330" t="s">
        <v>176</v>
      </c>
      <c r="I330" t="s">
        <v>130</v>
      </c>
      <c r="J330" t="s">
        <v>37</v>
      </c>
      <c r="K330" t="s">
        <v>591</v>
      </c>
      <c r="L330" t="s">
        <v>39</v>
      </c>
      <c r="M330">
        <v>3734600</v>
      </c>
      <c r="N330">
        <v>0</v>
      </c>
      <c r="O330">
        <v>3734600</v>
      </c>
      <c r="P330">
        <v>0</v>
      </c>
      <c r="Q330" t="s">
        <v>2464</v>
      </c>
      <c r="R330">
        <v>1720</v>
      </c>
      <c r="S330" t="s">
        <v>2361</v>
      </c>
      <c r="T330" t="s">
        <v>593</v>
      </c>
      <c r="U330" t="s">
        <v>2465</v>
      </c>
      <c r="V330" t="s">
        <v>2466</v>
      </c>
      <c r="W330">
        <v>0</v>
      </c>
      <c r="X330" t="str">
        <f t="shared" si="5"/>
        <v>Funcionamiento</v>
      </c>
    </row>
    <row r="331" spans="1:24" x14ac:dyDescent="0.25">
      <c r="A331">
        <v>1320</v>
      </c>
      <c r="B331">
        <v>43880</v>
      </c>
      <c r="C331" s="71">
        <v>43880.493055555555</v>
      </c>
      <c r="D331" t="s">
        <v>588</v>
      </c>
      <c r="E331" t="s">
        <v>589</v>
      </c>
      <c r="F331">
        <v>4</v>
      </c>
      <c r="G331" t="s">
        <v>2428</v>
      </c>
      <c r="H331" t="s">
        <v>179</v>
      </c>
      <c r="I331" t="s">
        <v>133</v>
      </c>
      <c r="J331" t="s">
        <v>37</v>
      </c>
      <c r="K331" t="s">
        <v>591</v>
      </c>
      <c r="L331" t="s">
        <v>39</v>
      </c>
      <c r="M331">
        <v>1867800</v>
      </c>
      <c r="N331">
        <v>0</v>
      </c>
      <c r="O331">
        <v>1867800</v>
      </c>
      <c r="P331">
        <v>0</v>
      </c>
      <c r="Q331" t="s">
        <v>2464</v>
      </c>
      <c r="R331">
        <v>1720</v>
      </c>
      <c r="S331" t="s">
        <v>2361</v>
      </c>
      <c r="T331" t="s">
        <v>593</v>
      </c>
      <c r="U331" t="s">
        <v>2465</v>
      </c>
      <c r="V331" t="s">
        <v>2466</v>
      </c>
      <c r="W331">
        <v>0</v>
      </c>
      <c r="X331" t="str">
        <f t="shared" si="5"/>
        <v>Funcionamiento</v>
      </c>
    </row>
    <row r="332" spans="1:24" x14ac:dyDescent="0.25">
      <c r="A332">
        <v>1320</v>
      </c>
      <c r="B332">
        <v>43880</v>
      </c>
      <c r="C332" s="71">
        <v>43880.493055555555</v>
      </c>
      <c r="D332" t="s">
        <v>588</v>
      </c>
      <c r="E332" t="s">
        <v>589</v>
      </c>
      <c r="F332">
        <v>4</v>
      </c>
      <c r="G332" t="s">
        <v>2428</v>
      </c>
      <c r="H332" t="s">
        <v>178</v>
      </c>
      <c r="I332" t="s">
        <v>132</v>
      </c>
      <c r="J332" t="s">
        <v>37</v>
      </c>
      <c r="K332" t="s">
        <v>591</v>
      </c>
      <c r="L332" t="s">
        <v>39</v>
      </c>
      <c r="M332">
        <v>2801800</v>
      </c>
      <c r="N332">
        <v>0</v>
      </c>
      <c r="O332">
        <v>2801800</v>
      </c>
      <c r="P332">
        <v>0</v>
      </c>
      <c r="Q332" t="s">
        <v>2464</v>
      </c>
      <c r="R332">
        <v>1720</v>
      </c>
      <c r="S332" t="s">
        <v>2361</v>
      </c>
      <c r="T332" t="s">
        <v>593</v>
      </c>
      <c r="U332" t="s">
        <v>2465</v>
      </c>
      <c r="V332" t="s">
        <v>2466</v>
      </c>
      <c r="W332">
        <v>0</v>
      </c>
      <c r="X332" t="str">
        <f t="shared" si="5"/>
        <v>Funcionamiento</v>
      </c>
    </row>
    <row r="333" spans="1:24" x14ac:dyDescent="0.25">
      <c r="A333">
        <v>1420</v>
      </c>
      <c r="B333">
        <v>43893</v>
      </c>
      <c r="C333" s="71">
        <v>43893.645833333336</v>
      </c>
      <c r="D333" t="s">
        <v>588</v>
      </c>
      <c r="E333" t="s">
        <v>589</v>
      </c>
      <c r="F333">
        <v>500</v>
      </c>
      <c r="G333" t="s">
        <v>631</v>
      </c>
      <c r="H333" t="s">
        <v>199</v>
      </c>
      <c r="I333" t="s">
        <v>157</v>
      </c>
      <c r="J333" t="s">
        <v>37</v>
      </c>
      <c r="K333" t="s">
        <v>591</v>
      </c>
      <c r="L333" t="s">
        <v>39</v>
      </c>
      <c r="M333">
        <v>448281550</v>
      </c>
      <c r="N333">
        <v>0</v>
      </c>
      <c r="O333">
        <v>448281550</v>
      </c>
      <c r="P333">
        <v>20046</v>
      </c>
      <c r="Q333" t="s">
        <v>2467</v>
      </c>
      <c r="R333">
        <v>1820</v>
      </c>
      <c r="S333" t="s">
        <v>2468</v>
      </c>
      <c r="T333" t="s">
        <v>2469</v>
      </c>
      <c r="U333" t="s">
        <v>5761</v>
      </c>
      <c r="V333" t="s">
        <v>5762</v>
      </c>
      <c r="W333">
        <v>0</v>
      </c>
      <c r="X333" t="str">
        <f t="shared" si="5"/>
        <v>Inversión</v>
      </c>
    </row>
    <row r="334" spans="1:24" x14ac:dyDescent="0.25">
      <c r="A334">
        <v>1520</v>
      </c>
      <c r="B334">
        <v>43899</v>
      </c>
      <c r="C334" s="71">
        <v>43899.647222222222</v>
      </c>
      <c r="D334" t="s">
        <v>588</v>
      </c>
      <c r="E334" t="s">
        <v>589</v>
      </c>
      <c r="F334">
        <v>4</v>
      </c>
      <c r="G334" t="s">
        <v>2428</v>
      </c>
      <c r="H334" t="s">
        <v>187</v>
      </c>
      <c r="I334" t="s">
        <v>141</v>
      </c>
      <c r="J334" t="s">
        <v>48</v>
      </c>
      <c r="K334" t="s">
        <v>601</v>
      </c>
      <c r="L334" t="s">
        <v>39</v>
      </c>
      <c r="M334">
        <v>50000</v>
      </c>
      <c r="N334">
        <v>0</v>
      </c>
      <c r="O334">
        <v>50000</v>
      </c>
      <c r="P334">
        <v>0</v>
      </c>
      <c r="Q334" t="s">
        <v>2470</v>
      </c>
      <c r="R334">
        <v>2020</v>
      </c>
      <c r="S334" t="s">
        <v>2471</v>
      </c>
      <c r="T334" t="s">
        <v>2282</v>
      </c>
      <c r="U334" t="s">
        <v>2472</v>
      </c>
      <c r="V334" t="s">
        <v>2473</v>
      </c>
      <c r="W334">
        <v>0</v>
      </c>
      <c r="X334" t="str">
        <f t="shared" si="5"/>
        <v>Funcionamiento</v>
      </c>
    </row>
    <row r="335" spans="1:24" x14ac:dyDescent="0.25">
      <c r="A335">
        <v>1620</v>
      </c>
      <c r="B335">
        <v>43907</v>
      </c>
      <c r="C335" s="71">
        <v>43907.390277777777</v>
      </c>
      <c r="D335" t="s">
        <v>588</v>
      </c>
      <c r="E335" t="s">
        <v>589</v>
      </c>
      <c r="F335">
        <v>4</v>
      </c>
      <c r="G335" t="s">
        <v>2428</v>
      </c>
      <c r="H335" t="s">
        <v>186</v>
      </c>
      <c r="I335" t="s">
        <v>140</v>
      </c>
      <c r="J335" t="s">
        <v>37</v>
      </c>
      <c r="K335" t="s">
        <v>591</v>
      </c>
      <c r="L335" t="s">
        <v>39</v>
      </c>
      <c r="M335">
        <v>900000</v>
      </c>
      <c r="N335">
        <v>0</v>
      </c>
      <c r="O335">
        <v>900000</v>
      </c>
      <c r="P335">
        <v>0</v>
      </c>
      <c r="Q335" t="s">
        <v>2474</v>
      </c>
      <c r="R335">
        <v>2120</v>
      </c>
      <c r="S335" t="s">
        <v>2475</v>
      </c>
      <c r="T335" t="s">
        <v>593</v>
      </c>
      <c r="U335" t="s">
        <v>593</v>
      </c>
      <c r="V335" t="s">
        <v>593</v>
      </c>
      <c r="W335">
        <v>0</v>
      </c>
      <c r="X335" t="str">
        <f t="shared" si="5"/>
        <v>Funcionamiento</v>
      </c>
    </row>
    <row r="336" spans="1:24" x14ac:dyDescent="0.25">
      <c r="A336">
        <v>1720</v>
      </c>
      <c r="B336">
        <v>43910</v>
      </c>
      <c r="C336" s="71">
        <v>43910.460416666669</v>
      </c>
      <c r="D336" t="s">
        <v>588</v>
      </c>
      <c r="E336" t="s">
        <v>589</v>
      </c>
      <c r="F336">
        <v>4</v>
      </c>
      <c r="G336" t="s">
        <v>2428</v>
      </c>
      <c r="H336" t="s">
        <v>168</v>
      </c>
      <c r="I336" t="s">
        <v>122</v>
      </c>
      <c r="J336" t="s">
        <v>37</v>
      </c>
      <c r="K336" t="s">
        <v>591</v>
      </c>
      <c r="L336" t="s">
        <v>39</v>
      </c>
      <c r="M336">
        <v>2037730</v>
      </c>
      <c r="N336">
        <v>0</v>
      </c>
      <c r="O336">
        <v>2037730</v>
      </c>
      <c r="P336">
        <v>0</v>
      </c>
      <c r="Q336" t="s">
        <v>2476</v>
      </c>
      <c r="R336">
        <v>2220</v>
      </c>
      <c r="S336" t="s">
        <v>2477</v>
      </c>
      <c r="T336" t="s">
        <v>593</v>
      </c>
      <c r="U336" t="s">
        <v>2478</v>
      </c>
      <c r="V336" t="s">
        <v>2479</v>
      </c>
      <c r="W336">
        <v>0</v>
      </c>
      <c r="X336" t="str">
        <f t="shared" si="5"/>
        <v>Funcionamiento</v>
      </c>
    </row>
    <row r="337" spans="1:24" x14ac:dyDescent="0.25">
      <c r="A337">
        <v>1720</v>
      </c>
      <c r="B337">
        <v>43910</v>
      </c>
      <c r="C337" s="71">
        <v>43910.460416666669</v>
      </c>
      <c r="D337" t="s">
        <v>588</v>
      </c>
      <c r="E337" t="s">
        <v>589</v>
      </c>
      <c r="F337">
        <v>4</v>
      </c>
      <c r="G337" t="s">
        <v>2428</v>
      </c>
      <c r="H337" t="s">
        <v>183</v>
      </c>
      <c r="I337" t="s">
        <v>137</v>
      </c>
      <c r="J337" t="s">
        <v>37</v>
      </c>
      <c r="K337" t="s">
        <v>591</v>
      </c>
      <c r="L337" t="s">
        <v>39</v>
      </c>
      <c r="M337">
        <v>2584371</v>
      </c>
      <c r="N337">
        <v>0</v>
      </c>
      <c r="O337">
        <v>2584371</v>
      </c>
      <c r="P337">
        <v>0</v>
      </c>
      <c r="Q337" t="s">
        <v>2476</v>
      </c>
      <c r="R337">
        <v>2220</v>
      </c>
      <c r="S337" t="s">
        <v>2477</v>
      </c>
      <c r="T337" t="s">
        <v>593</v>
      </c>
      <c r="U337" t="s">
        <v>2478</v>
      </c>
      <c r="V337" t="s">
        <v>2479</v>
      </c>
      <c r="W337">
        <v>0</v>
      </c>
      <c r="X337" t="str">
        <f t="shared" si="5"/>
        <v>Funcionamiento</v>
      </c>
    </row>
    <row r="338" spans="1:24" x14ac:dyDescent="0.25">
      <c r="A338">
        <v>1720</v>
      </c>
      <c r="B338">
        <v>43910</v>
      </c>
      <c r="C338" s="71">
        <v>43910.460416666669</v>
      </c>
      <c r="D338" t="s">
        <v>588</v>
      </c>
      <c r="E338" t="s">
        <v>589</v>
      </c>
      <c r="F338">
        <v>4</v>
      </c>
      <c r="G338" t="s">
        <v>2428</v>
      </c>
      <c r="H338" t="s">
        <v>166</v>
      </c>
      <c r="I338" t="s">
        <v>120</v>
      </c>
      <c r="J338" t="s">
        <v>37</v>
      </c>
      <c r="K338" t="s">
        <v>591</v>
      </c>
      <c r="L338" t="s">
        <v>39</v>
      </c>
      <c r="M338">
        <v>81953672</v>
      </c>
      <c r="N338">
        <v>0</v>
      </c>
      <c r="O338">
        <v>81953672</v>
      </c>
      <c r="P338">
        <v>0</v>
      </c>
      <c r="Q338" t="s">
        <v>2476</v>
      </c>
      <c r="R338">
        <v>2220</v>
      </c>
      <c r="S338" t="s">
        <v>2477</v>
      </c>
      <c r="T338" t="s">
        <v>593</v>
      </c>
      <c r="U338" t="s">
        <v>2478</v>
      </c>
      <c r="V338" t="s">
        <v>2479</v>
      </c>
      <c r="W338">
        <v>0</v>
      </c>
      <c r="X338" t="str">
        <f t="shared" si="5"/>
        <v>Funcionamiento</v>
      </c>
    </row>
    <row r="339" spans="1:24" x14ac:dyDescent="0.25">
      <c r="A339">
        <v>1720</v>
      </c>
      <c r="B339">
        <v>43910</v>
      </c>
      <c r="C339" s="71">
        <v>43910.460416666669</v>
      </c>
      <c r="D339" t="s">
        <v>588</v>
      </c>
      <c r="E339" t="s">
        <v>589</v>
      </c>
      <c r="F339">
        <v>4</v>
      </c>
      <c r="G339" t="s">
        <v>2428</v>
      </c>
      <c r="H339" t="s">
        <v>173</v>
      </c>
      <c r="I339" t="s">
        <v>127</v>
      </c>
      <c r="J339" t="s">
        <v>37</v>
      </c>
      <c r="K339" t="s">
        <v>591</v>
      </c>
      <c r="L339" t="s">
        <v>39</v>
      </c>
      <c r="M339">
        <v>5750423</v>
      </c>
      <c r="N339">
        <v>0</v>
      </c>
      <c r="O339">
        <v>5750423</v>
      </c>
      <c r="P339">
        <v>0</v>
      </c>
      <c r="Q339" t="s">
        <v>2476</v>
      </c>
      <c r="R339">
        <v>2220</v>
      </c>
      <c r="S339" t="s">
        <v>2477</v>
      </c>
      <c r="T339" t="s">
        <v>593</v>
      </c>
      <c r="U339" t="s">
        <v>2478</v>
      </c>
      <c r="V339" t="s">
        <v>2479</v>
      </c>
      <c r="W339">
        <v>0</v>
      </c>
      <c r="X339" t="str">
        <f t="shared" si="5"/>
        <v>Funcionamiento</v>
      </c>
    </row>
    <row r="340" spans="1:24" x14ac:dyDescent="0.25">
      <c r="A340">
        <v>1720</v>
      </c>
      <c r="B340">
        <v>43910</v>
      </c>
      <c r="C340" s="71">
        <v>43910.460416666669</v>
      </c>
      <c r="D340" t="s">
        <v>588</v>
      </c>
      <c r="E340" t="s">
        <v>589</v>
      </c>
      <c r="F340">
        <v>4</v>
      </c>
      <c r="G340" t="s">
        <v>2428</v>
      </c>
      <c r="H340" t="s">
        <v>182</v>
      </c>
      <c r="I340" t="s">
        <v>136</v>
      </c>
      <c r="J340" t="s">
        <v>37</v>
      </c>
      <c r="K340" t="s">
        <v>591</v>
      </c>
      <c r="L340" t="s">
        <v>39</v>
      </c>
      <c r="M340">
        <v>445152</v>
      </c>
      <c r="N340">
        <v>0</v>
      </c>
      <c r="O340">
        <v>445152</v>
      </c>
      <c r="P340">
        <v>0</v>
      </c>
      <c r="Q340" t="s">
        <v>2476</v>
      </c>
      <c r="R340">
        <v>2220</v>
      </c>
      <c r="S340" t="s">
        <v>2477</v>
      </c>
      <c r="T340" t="s">
        <v>593</v>
      </c>
      <c r="U340" t="s">
        <v>2478</v>
      </c>
      <c r="V340" t="s">
        <v>2479</v>
      </c>
      <c r="W340">
        <v>0</v>
      </c>
      <c r="X340" t="str">
        <f t="shared" si="5"/>
        <v>Funcionamiento</v>
      </c>
    </row>
    <row r="341" spans="1:24" x14ac:dyDescent="0.25">
      <c r="A341">
        <v>1720</v>
      </c>
      <c r="B341">
        <v>43910</v>
      </c>
      <c r="C341" s="71">
        <v>43910.460416666669</v>
      </c>
      <c r="D341" t="s">
        <v>588</v>
      </c>
      <c r="E341" t="s">
        <v>589</v>
      </c>
      <c r="F341">
        <v>4</v>
      </c>
      <c r="G341" t="s">
        <v>2428</v>
      </c>
      <c r="H341" t="s">
        <v>169</v>
      </c>
      <c r="I341" t="s">
        <v>123</v>
      </c>
      <c r="J341" t="s">
        <v>37</v>
      </c>
      <c r="K341" t="s">
        <v>591</v>
      </c>
      <c r="L341" t="s">
        <v>39</v>
      </c>
      <c r="M341">
        <v>3099334</v>
      </c>
      <c r="N341">
        <v>0</v>
      </c>
      <c r="O341">
        <v>3099334</v>
      </c>
      <c r="P341">
        <v>0</v>
      </c>
      <c r="Q341" t="s">
        <v>2476</v>
      </c>
      <c r="R341">
        <v>2220</v>
      </c>
      <c r="S341" t="s">
        <v>2477</v>
      </c>
      <c r="T341" t="s">
        <v>593</v>
      </c>
      <c r="U341" t="s">
        <v>2478</v>
      </c>
      <c r="V341" t="s">
        <v>2479</v>
      </c>
      <c r="W341">
        <v>0</v>
      </c>
      <c r="X341" t="str">
        <f t="shared" si="5"/>
        <v>Funcionamiento</v>
      </c>
    </row>
    <row r="342" spans="1:24" x14ac:dyDescent="0.25">
      <c r="A342">
        <v>1720</v>
      </c>
      <c r="B342">
        <v>43910</v>
      </c>
      <c r="C342" s="71">
        <v>43910.460416666669</v>
      </c>
      <c r="D342" t="s">
        <v>588</v>
      </c>
      <c r="E342" t="s">
        <v>589</v>
      </c>
      <c r="F342">
        <v>4</v>
      </c>
      <c r="G342" t="s">
        <v>2428</v>
      </c>
      <c r="H342" t="s">
        <v>171</v>
      </c>
      <c r="I342" t="s">
        <v>125</v>
      </c>
      <c r="J342" t="s">
        <v>37</v>
      </c>
      <c r="K342" t="s">
        <v>591</v>
      </c>
      <c r="L342" t="s">
        <v>39</v>
      </c>
      <c r="M342">
        <v>1007684</v>
      </c>
      <c r="N342">
        <v>0</v>
      </c>
      <c r="O342">
        <v>1007684</v>
      </c>
      <c r="P342">
        <v>0</v>
      </c>
      <c r="Q342" t="s">
        <v>2476</v>
      </c>
      <c r="R342">
        <v>2220</v>
      </c>
      <c r="S342" t="s">
        <v>2477</v>
      </c>
      <c r="T342" t="s">
        <v>593</v>
      </c>
      <c r="U342" t="s">
        <v>2478</v>
      </c>
      <c r="V342" t="s">
        <v>2479</v>
      </c>
      <c r="W342">
        <v>0</v>
      </c>
      <c r="X342" t="str">
        <f t="shared" si="5"/>
        <v>Funcionamiento</v>
      </c>
    </row>
    <row r="343" spans="1:24" x14ac:dyDescent="0.25">
      <c r="A343">
        <v>1720</v>
      </c>
      <c r="B343">
        <v>43910</v>
      </c>
      <c r="C343" s="71">
        <v>43910.460416666669</v>
      </c>
      <c r="D343" t="s">
        <v>588</v>
      </c>
      <c r="E343" t="s">
        <v>589</v>
      </c>
      <c r="F343">
        <v>4</v>
      </c>
      <c r="G343" t="s">
        <v>2428</v>
      </c>
      <c r="H343" t="s">
        <v>180</v>
      </c>
      <c r="I343" t="s">
        <v>134</v>
      </c>
      <c r="J343" t="s">
        <v>37</v>
      </c>
      <c r="K343" t="s">
        <v>591</v>
      </c>
      <c r="L343" t="s">
        <v>39</v>
      </c>
      <c r="M343">
        <v>6155736</v>
      </c>
      <c r="N343">
        <v>0</v>
      </c>
      <c r="O343">
        <v>6155736</v>
      </c>
      <c r="P343">
        <v>0</v>
      </c>
      <c r="Q343" t="s">
        <v>2476</v>
      </c>
      <c r="R343">
        <v>2220</v>
      </c>
      <c r="S343" t="s">
        <v>2477</v>
      </c>
      <c r="T343" t="s">
        <v>593</v>
      </c>
      <c r="U343" t="s">
        <v>2478</v>
      </c>
      <c r="V343" t="s">
        <v>2479</v>
      </c>
      <c r="W343">
        <v>0</v>
      </c>
      <c r="X343" t="str">
        <f t="shared" si="5"/>
        <v>Funcionamiento</v>
      </c>
    </row>
    <row r="344" spans="1:24" x14ac:dyDescent="0.25">
      <c r="A344">
        <v>1820</v>
      </c>
      <c r="B344">
        <v>43910</v>
      </c>
      <c r="C344" s="71">
        <v>43910.46597222222</v>
      </c>
      <c r="D344" t="s">
        <v>588</v>
      </c>
      <c r="E344" t="s">
        <v>589</v>
      </c>
      <c r="F344">
        <v>4</v>
      </c>
      <c r="G344" t="s">
        <v>2428</v>
      </c>
      <c r="H344" t="s">
        <v>176</v>
      </c>
      <c r="I344" t="s">
        <v>130</v>
      </c>
      <c r="J344" t="s">
        <v>37</v>
      </c>
      <c r="K344" t="s">
        <v>591</v>
      </c>
      <c r="L344" t="s">
        <v>39</v>
      </c>
      <c r="M344">
        <v>3610500</v>
      </c>
      <c r="N344">
        <v>0</v>
      </c>
      <c r="O344">
        <v>3610500</v>
      </c>
      <c r="P344">
        <v>0</v>
      </c>
      <c r="Q344" t="s">
        <v>2480</v>
      </c>
      <c r="R344">
        <v>2320</v>
      </c>
      <c r="S344" t="s">
        <v>2481</v>
      </c>
      <c r="T344" t="s">
        <v>593</v>
      </c>
      <c r="U344" t="s">
        <v>2482</v>
      </c>
      <c r="V344" t="s">
        <v>2483</v>
      </c>
      <c r="X344" t="str">
        <f t="shared" si="5"/>
        <v>Funcionamiento</v>
      </c>
    </row>
    <row r="345" spans="1:24" x14ac:dyDescent="0.25">
      <c r="A345">
        <v>1820</v>
      </c>
      <c r="B345">
        <v>43910</v>
      </c>
      <c r="C345" s="71">
        <v>43910.46597222222</v>
      </c>
      <c r="D345" t="s">
        <v>588</v>
      </c>
      <c r="E345" t="s">
        <v>589</v>
      </c>
      <c r="F345">
        <v>4</v>
      </c>
      <c r="G345" t="s">
        <v>2428</v>
      </c>
      <c r="H345" t="s">
        <v>174</v>
      </c>
      <c r="I345" t="s">
        <v>128</v>
      </c>
      <c r="J345" t="s">
        <v>37</v>
      </c>
      <c r="K345" t="s">
        <v>591</v>
      </c>
      <c r="L345" t="s">
        <v>39</v>
      </c>
      <c r="M345">
        <v>9659700</v>
      </c>
      <c r="N345">
        <v>-560365</v>
      </c>
      <c r="O345">
        <v>9099335</v>
      </c>
      <c r="P345">
        <v>0</v>
      </c>
      <c r="Q345" t="s">
        <v>2480</v>
      </c>
      <c r="R345">
        <v>2320</v>
      </c>
      <c r="S345" t="s">
        <v>2481</v>
      </c>
      <c r="T345" t="s">
        <v>593</v>
      </c>
      <c r="U345" t="s">
        <v>2482</v>
      </c>
      <c r="V345" t="s">
        <v>2483</v>
      </c>
      <c r="X345" t="str">
        <f t="shared" si="5"/>
        <v>Funcionamiento</v>
      </c>
    </row>
    <row r="346" spans="1:24" x14ac:dyDescent="0.25">
      <c r="A346">
        <v>1820</v>
      </c>
      <c r="B346">
        <v>43910</v>
      </c>
      <c r="C346" s="71">
        <v>43910.46597222222</v>
      </c>
      <c r="D346" t="s">
        <v>588</v>
      </c>
      <c r="E346" t="s">
        <v>589</v>
      </c>
      <c r="F346">
        <v>4</v>
      </c>
      <c r="G346" t="s">
        <v>2428</v>
      </c>
      <c r="H346" t="s">
        <v>175</v>
      </c>
      <c r="I346" t="s">
        <v>129</v>
      </c>
      <c r="J346" t="s">
        <v>37</v>
      </c>
      <c r="K346" t="s">
        <v>591</v>
      </c>
      <c r="L346" t="s">
        <v>39</v>
      </c>
      <c r="M346">
        <v>6843000</v>
      </c>
      <c r="N346">
        <v>-95835</v>
      </c>
      <c r="O346">
        <v>6747165</v>
      </c>
      <c r="P346">
        <v>0</v>
      </c>
      <c r="Q346" t="s">
        <v>2480</v>
      </c>
      <c r="R346">
        <v>2320</v>
      </c>
      <c r="S346" t="s">
        <v>2481</v>
      </c>
      <c r="T346" t="s">
        <v>593</v>
      </c>
      <c r="U346" t="s">
        <v>2482</v>
      </c>
      <c r="V346" t="s">
        <v>2483</v>
      </c>
      <c r="X346" t="str">
        <f t="shared" si="5"/>
        <v>Funcionamiento</v>
      </c>
    </row>
    <row r="347" spans="1:24" x14ac:dyDescent="0.25">
      <c r="A347">
        <v>1820</v>
      </c>
      <c r="B347">
        <v>43910</v>
      </c>
      <c r="C347" s="71">
        <v>43910.46597222222</v>
      </c>
      <c r="D347" t="s">
        <v>588</v>
      </c>
      <c r="E347" t="s">
        <v>589</v>
      </c>
      <c r="F347">
        <v>4</v>
      </c>
      <c r="G347" t="s">
        <v>2428</v>
      </c>
      <c r="H347" t="s">
        <v>177</v>
      </c>
      <c r="I347" t="s">
        <v>131</v>
      </c>
      <c r="J347" t="s">
        <v>37</v>
      </c>
      <c r="K347" t="s">
        <v>591</v>
      </c>
      <c r="L347" t="s">
        <v>39</v>
      </c>
      <c r="M347">
        <v>1247600</v>
      </c>
      <c r="N347">
        <v>0</v>
      </c>
      <c r="O347">
        <v>1247600</v>
      </c>
      <c r="P347">
        <v>0</v>
      </c>
      <c r="Q347" t="s">
        <v>2480</v>
      </c>
      <c r="R347">
        <v>2320</v>
      </c>
      <c r="S347" t="s">
        <v>2481</v>
      </c>
      <c r="T347" t="s">
        <v>593</v>
      </c>
      <c r="U347" t="s">
        <v>2482</v>
      </c>
      <c r="V347" t="s">
        <v>2483</v>
      </c>
      <c r="X347" t="str">
        <f t="shared" si="5"/>
        <v>Funcionamiento</v>
      </c>
    </row>
    <row r="348" spans="1:24" x14ac:dyDescent="0.25">
      <c r="A348">
        <v>1820</v>
      </c>
      <c r="B348">
        <v>43910</v>
      </c>
      <c r="C348" s="71">
        <v>43910.46597222222</v>
      </c>
      <c r="D348" t="s">
        <v>588</v>
      </c>
      <c r="E348" t="s">
        <v>589</v>
      </c>
      <c r="F348">
        <v>4</v>
      </c>
      <c r="G348" t="s">
        <v>2428</v>
      </c>
      <c r="H348" t="s">
        <v>178</v>
      </c>
      <c r="I348" t="s">
        <v>132</v>
      </c>
      <c r="J348" t="s">
        <v>37</v>
      </c>
      <c r="K348" t="s">
        <v>591</v>
      </c>
      <c r="L348" t="s">
        <v>39</v>
      </c>
      <c r="M348">
        <v>2708900</v>
      </c>
      <c r="N348">
        <v>0</v>
      </c>
      <c r="O348">
        <v>2708900</v>
      </c>
      <c r="P348">
        <v>0</v>
      </c>
      <c r="Q348" t="s">
        <v>2480</v>
      </c>
      <c r="R348">
        <v>2320</v>
      </c>
      <c r="S348" t="s">
        <v>2481</v>
      </c>
      <c r="T348" t="s">
        <v>593</v>
      </c>
      <c r="U348" t="s">
        <v>2482</v>
      </c>
      <c r="V348" t="s">
        <v>2483</v>
      </c>
      <c r="X348" t="str">
        <f t="shared" si="5"/>
        <v>Funcionamiento</v>
      </c>
    </row>
    <row r="349" spans="1:24" x14ac:dyDescent="0.25">
      <c r="A349">
        <v>1820</v>
      </c>
      <c r="B349">
        <v>43910</v>
      </c>
      <c r="C349" s="71">
        <v>43910.46597222222</v>
      </c>
      <c r="D349" t="s">
        <v>588</v>
      </c>
      <c r="E349" t="s">
        <v>589</v>
      </c>
      <c r="F349">
        <v>4</v>
      </c>
      <c r="G349" t="s">
        <v>2428</v>
      </c>
      <c r="H349" t="s">
        <v>179</v>
      </c>
      <c r="I349" t="s">
        <v>133</v>
      </c>
      <c r="J349" t="s">
        <v>37</v>
      </c>
      <c r="K349" t="s">
        <v>591</v>
      </c>
      <c r="L349" t="s">
        <v>39</v>
      </c>
      <c r="M349">
        <v>1806300</v>
      </c>
      <c r="N349">
        <v>0</v>
      </c>
      <c r="O349">
        <v>1806300</v>
      </c>
      <c r="P349">
        <v>0</v>
      </c>
      <c r="Q349" t="s">
        <v>2480</v>
      </c>
      <c r="R349">
        <v>2320</v>
      </c>
      <c r="S349" t="s">
        <v>2481</v>
      </c>
      <c r="T349" t="s">
        <v>593</v>
      </c>
      <c r="U349" t="s">
        <v>2482</v>
      </c>
      <c r="V349" t="s">
        <v>2483</v>
      </c>
      <c r="X349" t="str">
        <f t="shared" si="5"/>
        <v>Funcionamiento</v>
      </c>
    </row>
    <row r="350" spans="1:24" x14ac:dyDescent="0.25">
      <c r="A350">
        <v>1920</v>
      </c>
      <c r="B350">
        <v>43914</v>
      </c>
      <c r="C350" s="71">
        <v>43914.642361111109</v>
      </c>
      <c r="D350" t="s">
        <v>588</v>
      </c>
      <c r="E350" t="s">
        <v>589</v>
      </c>
      <c r="F350">
        <v>4</v>
      </c>
      <c r="G350" t="s">
        <v>2428</v>
      </c>
      <c r="H350" t="s">
        <v>174</v>
      </c>
      <c r="I350" t="s">
        <v>128</v>
      </c>
      <c r="J350" t="s">
        <v>37</v>
      </c>
      <c r="K350" t="s">
        <v>591</v>
      </c>
      <c r="L350" t="s">
        <v>39</v>
      </c>
      <c r="M350">
        <v>1302000</v>
      </c>
      <c r="N350">
        <v>0</v>
      </c>
      <c r="O350">
        <v>1302000</v>
      </c>
      <c r="P350">
        <v>0</v>
      </c>
      <c r="Q350" t="s">
        <v>2484</v>
      </c>
      <c r="R350">
        <v>2420</v>
      </c>
      <c r="S350" t="s">
        <v>2299</v>
      </c>
      <c r="T350" t="s">
        <v>2485</v>
      </c>
      <c r="U350" t="s">
        <v>2486</v>
      </c>
      <c r="V350" t="s">
        <v>2487</v>
      </c>
      <c r="W350">
        <v>0</v>
      </c>
      <c r="X350" t="str">
        <f t="shared" si="5"/>
        <v>Funcionamiento</v>
      </c>
    </row>
    <row r="351" spans="1:24" x14ac:dyDescent="0.25">
      <c r="A351">
        <v>1920</v>
      </c>
      <c r="B351">
        <v>43914</v>
      </c>
      <c r="C351" s="71">
        <v>43914.642361111109</v>
      </c>
      <c r="D351" t="s">
        <v>588</v>
      </c>
      <c r="E351" t="s">
        <v>589</v>
      </c>
      <c r="F351">
        <v>4</v>
      </c>
      <c r="G351" t="s">
        <v>2428</v>
      </c>
      <c r="H351" t="s">
        <v>179</v>
      </c>
      <c r="I351" t="s">
        <v>133</v>
      </c>
      <c r="J351" t="s">
        <v>37</v>
      </c>
      <c r="K351" t="s">
        <v>591</v>
      </c>
      <c r="L351" t="s">
        <v>39</v>
      </c>
      <c r="M351">
        <v>186600</v>
      </c>
      <c r="N351">
        <v>0</v>
      </c>
      <c r="O351">
        <v>186600</v>
      </c>
      <c r="P351">
        <v>0</v>
      </c>
      <c r="Q351" t="s">
        <v>2484</v>
      </c>
      <c r="R351">
        <v>2420</v>
      </c>
      <c r="S351" t="s">
        <v>2299</v>
      </c>
      <c r="T351" t="s">
        <v>2485</v>
      </c>
      <c r="U351" t="s">
        <v>2486</v>
      </c>
      <c r="V351" t="s">
        <v>2487</v>
      </c>
      <c r="W351">
        <v>0</v>
      </c>
      <c r="X351" t="str">
        <f t="shared" si="5"/>
        <v>Funcionamiento</v>
      </c>
    </row>
    <row r="352" spans="1:24" x14ac:dyDescent="0.25">
      <c r="A352">
        <v>1920</v>
      </c>
      <c r="B352">
        <v>43914</v>
      </c>
      <c r="C352" s="71">
        <v>43914.642361111109</v>
      </c>
      <c r="D352" t="s">
        <v>588</v>
      </c>
      <c r="E352" t="s">
        <v>589</v>
      </c>
      <c r="F352">
        <v>4</v>
      </c>
      <c r="G352" t="s">
        <v>2428</v>
      </c>
      <c r="H352" t="s">
        <v>175</v>
      </c>
      <c r="I352" t="s">
        <v>129</v>
      </c>
      <c r="J352" t="s">
        <v>37</v>
      </c>
      <c r="K352" t="s">
        <v>591</v>
      </c>
      <c r="L352" t="s">
        <v>39</v>
      </c>
      <c r="M352">
        <v>1015100</v>
      </c>
      <c r="N352">
        <v>0</v>
      </c>
      <c r="O352">
        <v>1015100</v>
      </c>
      <c r="P352">
        <v>0</v>
      </c>
      <c r="Q352" t="s">
        <v>2484</v>
      </c>
      <c r="R352">
        <v>2420</v>
      </c>
      <c r="S352" t="s">
        <v>2299</v>
      </c>
      <c r="T352" t="s">
        <v>2485</v>
      </c>
      <c r="U352" t="s">
        <v>2486</v>
      </c>
      <c r="V352" t="s">
        <v>2487</v>
      </c>
      <c r="W352">
        <v>0</v>
      </c>
      <c r="X352" t="str">
        <f t="shared" si="5"/>
        <v>Funcionamiento</v>
      </c>
    </row>
    <row r="353" spans="1:24" x14ac:dyDescent="0.25">
      <c r="A353">
        <v>1920</v>
      </c>
      <c r="B353">
        <v>43914</v>
      </c>
      <c r="C353" s="71">
        <v>43914.642361111109</v>
      </c>
      <c r="D353" t="s">
        <v>588</v>
      </c>
      <c r="E353" t="s">
        <v>589</v>
      </c>
      <c r="F353">
        <v>4</v>
      </c>
      <c r="G353" t="s">
        <v>2428</v>
      </c>
      <c r="H353" t="s">
        <v>178</v>
      </c>
      <c r="I353" t="s">
        <v>132</v>
      </c>
      <c r="J353" t="s">
        <v>37</v>
      </c>
      <c r="K353" t="s">
        <v>591</v>
      </c>
      <c r="L353" t="s">
        <v>39</v>
      </c>
      <c r="M353">
        <v>278200</v>
      </c>
      <c r="N353">
        <v>0</v>
      </c>
      <c r="O353">
        <v>278200</v>
      </c>
      <c r="P353">
        <v>0</v>
      </c>
      <c r="Q353" t="s">
        <v>2484</v>
      </c>
      <c r="R353">
        <v>2420</v>
      </c>
      <c r="S353" t="s">
        <v>2299</v>
      </c>
      <c r="T353" t="s">
        <v>2485</v>
      </c>
      <c r="U353" t="s">
        <v>2486</v>
      </c>
      <c r="V353" t="s">
        <v>2487</v>
      </c>
      <c r="W353">
        <v>0</v>
      </c>
      <c r="X353" t="str">
        <f t="shared" si="5"/>
        <v>Funcionamiento</v>
      </c>
    </row>
    <row r="354" spans="1:24" x14ac:dyDescent="0.25">
      <c r="A354">
        <v>1920</v>
      </c>
      <c r="B354">
        <v>43914</v>
      </c>
      <c r="C354" s="71">
        <v>43914.642361111109</v>
      </c>
      <c r="D354" t="s">
        <v>588</v>
      </c>
      <c r="E354" t="s">
        <v>589</v>
      </c>
      <c r="F354">
        <v>4</v>
      </c>
      <c r="G354" t="s">
        <v>2428</v>
      </c>
      <c r="H354" t="s">
        <v>177</v>
      </c>
      <c r="I354" t="s">
        <v>131</v>
      </c>
      <c r="J354" t="s">
        <v>37</v>
      </c>
      <c r="K354" t="s">
        <v>591</v>
      </c>
      <c r="L354" t="s">
        <v>39</v>
      </c>
      <c r="M354">
        <v>234900</v>
      </c>
      <c r="N354">
        <v>0</v>
      </c>
      <c r="O354">
        <v>234900</v>
      </c>
      <c r="P354">
        <v>0</v>
      </c>
      <c r="Q354" t="s">
        <v>2484</v>
      </c>
      <c r="R354">
        <v>2420</v>
      </c>
      <c r="S354" t="s">
        <v>2299</v>
      </c>
      <c r="T354" t="s">
        <v>2485</v>
      </c>
      <c r="U354" t="s">
        <v>2486</v>
      </c>
      <c r="V354" t="s">
        <v>2487</v>
      </c>
      <c r="W354">
        <v>0</v>
      </c>
      <c r="X354" t="str">
        <f t="shared" si="5"/>
        <v>Funcionamiento</v>
      </c>
    </row>
    <row r="355" spans="1:24" x14ac:dyDescent="0.25">
      <c r="A355">
        <v>1920</v>
      </c>
      <c r="B355">
        <v>43914</v>
      </c>
      <c r="C355" s="71">
        <v>43914.642361111109</v>
      </c>
      <c r="D355" t="s">
        <v>588</v>
      </c>
      <c r="E355" t="s">
        <v>589</v>
      </c>
      <c r="F355">
        <v>4</v>
      </c>
      <c r="G355" t="s">
        <v>2428</v>
      </c>
      <c r="H355" t="s">
        <v>176</v>
      </c>
      <c r="I355" t="s">
        <v>130</v>
      </c>
      <c r="J355" t="s">
        <v>37</v>
      </c>
      <c r="K355" t="s">
        <v>591</v>
      </c>
      <c r="L355" t="s">
        <v>39</v>
      </c>
      <c r="M355">
        <v>372300</v>
      </c>
      <c r="N355">
        <v>0</v>
      </c>
      <c r="O355">
        <v>372300</v>
      </c>
      <c r="P355">
        <v>0</v>
      </c>
      <c r="Q355" t="s">
        <v>2484</v>
      </c>
      <c r="R355">
        <v>2420</v>
      </c>
      <c r="S355" t="s">
        <v>2299</v>
      </c>
      <c r="T355" t="s">
        <v>2485</v>
      </c>
      <c r="U355" t="s">
        <v>2486</v>
      </c>
      <c r="V355" t="s">
        <v>2487</v>
      </c>
      <c r="W355">
        <v>0</v>
      </c>
      <c r="X355" t="str">
        <f t="shared" si="5"/>
        <v>Funcionamiento</v>
      </c>
    </row>
    <row r="356" spans="1:24" x14ac:dyDescent="0.25">
      <c r="A356">
        <v>2020</v>
      </c>
      <c r="B356">
        <v>43934</v>
      </c>
      <c r="C356" s="71">
        <v>43934.480555555558</v>
      </c>
      <c r="D356" t="s">
        <v>588</v>
      </c>
      <c r="E356" t="s">
        <v>589</v>
      </c>
      <c r="F356">
        <v>200</v>
      </c>
      <c r="G356" t="s">
        <v>590</v>
      </c>
      <c r="H356" t="s">
        <v>201</v>
      </c>
      <c r="I356" t="s">
        <v>161</v>
      </c>
      <c r="J356" t="s">
        <v>48</v>
      </c>
      <c r="K356" t="s">
        <v>601</v>
      </c>
      <c r="L356" t="s">
        <v>39</v>
      </c>
      <c r="M356">
        <v>24269760</v>
      </c>
      <c r="N356">
        <v>0</v>
      </c>
      <c r="O356">
        <v>24269760</v>
      </c>
      <c r="P356">
        <v>0</v>
      </c>
      <c r="Q356" t="s">
        <v>2488</v>
      </c>
      <c r="R356">
        <v>2520</v>
      </c>
      <c r="S356" t="s">
        <v>2489</v>
      </c>
      <c r="T356" t="s">
        <v>2490</v>
      </c>
      <c r="U356" t="s">
        <v>5763</v>
      </c>
      <c r="V356" t="s">
        <v>5764</v>
      </c>
      <c r="W356">
        <v>0</v>
      </c>
      <c r="X356" t="str">
        <f t="shared" si="5"/>
        <v>Inversión</v>
      </c>
    </row>
    <row r="357" spans="1:24" x14ac:dyDescent="0.25">
      <c r="A357">
        <v>2120</v>
      </c>
      <c r="B357">
        <v>43941</v>
      </c>
      <c r="C357" s="71">
        <v>43941.417361111111</v>
      </c>
      <c r="D357" t="s">
        <v>588</v>
      </c>
      <c r="E357" t="s">
        <v>589</v>
      </c>
      <c r="F357">
        <v>510</v>
      </c>
      <c r="G357" t="s">
        <v>713</v>
      </c>
      <c r="H357" t="s">
        <v>200</v>
      </c>
      <c r="I357" t="s">
        <v>159</v>
      </c>
      <c r="J357" t="s">
        <v>48</v>
      </c>
      <c r="K357" t="s">
        <v>601</v>
      </c>
      <c r="L357" t="s">
        <v>39</v>
      </c>
      <c r="M357">
        <v>15000000</v>
      </c>
      <c r="N357">
        <v>0</v>
      </c>
      <c r="O357">
        <v>15000000</v>
      </c>
      <c r="P357">
        <v>0</v>
      </c>
      <c r="Q357" t="s">
        <v>2491</v>
      </c>
      <c r="R357">
        <v>2620</v>
      </c>
      <c r="S357" t="s">
        <v>2492</v>
      </c>
      <c r="T357" t="s">
        <v>593</v>
      </c>
      <c r="U357" t="s">
        <v>593</v>
      </c>
      <c r="V357" t="s">
        <v>593</v>
      </c>
      <c r="W357">
        <v>0</v>
      </c>
      <c r="X357" t="str">
        <f t="shared" si="5"/>
        <v>Inversión</v>
      </c>
    </row>
    <row r="358" spans="1:24" x14ac:dyDescent="0.25">
      <c r="A358">
        <v>2220</v>
      </c>
      <c r="B358">
        <v>43943</v>
      </c>
      <c r="C358" s="71">
        <v>43943.567361111112</v>
      </c>
      <c r="D358" t="s">
        <v>588</v>
      </c>
      <c r="E358" t="s">
        <v>589</v>
      </c>
      <c r="F358">
        <v>4</v>
      </c>
      <c r="G358" t="s">
        <v>2428</v>
      </c>
      <c r="H358" t="s">
        <v>173</v>
      </c>
      <c r="I358" t="s">
        <v>127</v>
      </c>
      <c r="J358" t="s">
        <v>37</v>
      </c>
      <c r="K358" t="s">
        <v>591</v>
      </c>
      <c r="L358" t="s">
        <v>39</v>
      </c>
      <c r="M358">
        <v>1382196</v>
      </c>
      <c r="N358">
        <v>0</v>
      </c>
      <c r="O358">
        <v>1382196</v>
      </c>
      <c r="P358">
        <v>0</v>
      </c>
      <c r="Q358" t="s">
        <v>2493</v>
      </c>
      <c r="R358">
        <v>2720</v>
      </c>
      <c r="S358" t="s">
        <v>2494</v>
      </c>
      <c r="T358" t="s">
        <v>593</v>
      </c>
      <c r="U358" t="s">
        <v>2495</v>
      </c>
      <c r="V358" t="s">
        <v>2496</v>
      </c>
      <c r="W358">
        <v>0</v>
      </c>
      <c r="X358" t="str">
        <f t="shared" si="5"/>
        <v>Funcionamiento</v>
      </c>
    </row>
    <row r="359" spans="1:24" x14ac:dyDescent="0.25">
      <c r="A359">
        <v>2220</v>
      </c>
      <c r="B359">
        <v>43943</v>
      </c>
      <c r="C359" s="71">
        <v>43943.567361111112</v>
      </c>
      <c r="D359" t="s">
        <v>588</v>
      </c>
      <c r="E359" t="s">
        <v>589</v>
      </c>
      <c r="F359">
        <v>4</v>
      </c>
      <c r="G359" t="s">
        <v>2428</v>
      </c>
      <c r="H359" t="s">
        <v>182</v>
      </c>
      <c r="I359" t="s">
        <v>136</v>
      </c>
      <c r="J359" t="s">
        <v>37</v>
      </c>
      <c r="K359" t="s">
        <v>591</v>
      </c>
      <c r="L359" t="s">
        <v>39</v>
      </c>
      <c r="M359">
        <v>98364</v>
      </c>
      <c r="N359">
        <v>0</v>
      </c>
      <c r="O359">
        <v>98364</v>
      </c>
      <c r="P359">
        <v>0</v>
      </c>
      <c r="Q359" t="s">
        <v>2493</v>
      </c>
      <c r="R359">
        <v>2720</v>
      </c>
      <c r="S359" t="s">
        <v>2494</v>
      </c>
      <c r="T359" t="s">
        <v>593</v>
      </c>
      <c r="U359" t="s">
        <v>2495</v>
      </c>
      <c r="V359" t="s">
        <v>2496</v>
      </c>
      <c r="W359">
        <v>0</v>
      </c>
      <c r="X359" t="str">
        <f t="shared" si="5"/>
        <v>Funcionamiento</v>
      </c>
    </row>
    <row r="360" spans="1:24" x14ac:dyDescent="0.25">
      <c r="A360">
        <v>2220</v>
      </c>
      <c r="B360">
        <v>43943</v>
      </c>
      <c r="C360" s="71">
        <v>43943.567361111112</v>
      </c>
      <c r="D360" t="s">
        <v>588</v>
      </c>
      <c r="E360" t="s">
        <v>589</v>
      </c>
      <c r="F360">
        <v>4</v>
      </c>
      <c r="G360" t="s">
        <v>2428</v>
      </c>
      <c r="H360" t="s">
        <v>166</v>
      </c>
      <c r="I360" t="s">
        <v>120</v>
      </c>
      <c r="J360" t="s">
        <v>37</v>
      </c>
      <c r="K360" t="s">
        <v>591</v>
      </c>
      <c r="L360" t="s">
        <v>39</v>
      </c>
      <c r="M360">
        <v>71179094</v>
      </c>
      <c r="N360">
        <v>0</v>
      </c>
      <c r="O360">
        <v>71179094</v>
      </c>
      <c r="P360">
        <v>0</v>
      </c>
      <c r="Q360" t="s">
        <v>2493</v>
      </c>
      <c r="R360">
        <v>2720</v>
      </c>
      <c r="S360" t="s">
        <v>2494</v>
      </c>
      <c r="T360" t="s">
        <v>593</v>
      </c>
      <c r="U360" t="s">
        <v>2495</v>
      </c>
      <c r="V360" t="s">
        <v>2496</v>
      </c>
      <c r="W360">
        <v>0</v>
      </c>
      <c r="X360" t="str">
        <f t="shared" si="5"/>
        <v>Funcionamiento</v>
      </c>
    </row>
    <row r="361" spans="1:24" x14ac:dyDescent="0.25">
      <c r="A361">
        <v>2220</v>
      </c>
      <c r="B361">
        <v>43943</v>
      </c>
      <c r="C361" s="71">
        <v>43943.567361111112</v>
      </c>
      <c r="D361" t="s">
        <v>588</v>
      </c>
      <c r="E361" t="s">
        <v>589</v>
      </c>
      <c r="F361">
        <v>4</v>
      </c>
      <c r="G361" t="s">
        <v>2428</v>
      </c>
      <c r="H361" t="s">
        <v>168</v>
      </c>
      <c r="I361" t="s">
        <v>122</v>
      </c>
      <c r="J361" t="s">
        <v>37</v>
      </c>
      <c r="K361" t="s">
        <v>591</v>
      </c>
      <c r="L361" t="s">
        <v>39</v>
      </c>
      <c r="M361">
        <v>1813288</v>
      </c>
      <c r="N361">
        <v>0</v>
      </c>
      <c r="O361">
        <v>1813288</v>
      </c>
      <c r="P361">
        <v>0</v>
      </c>
      <c r="Q361" t="s">
        <v>2493</v>
      </c>
      <c r="R361">
        <v>2720</v>
      </c>
      <c r="S361" t="s">
        <v>2494</v>
      </c>
      <c r="T361" t="s">
        <v>593</v>
      </c>
      <c r="U361" t="s">
        <v>2495</v>
      </c>
      <c r="V361" t="s">
        <v>2496</v>
      </c>
      <c r="W361">
        <v>0</v>
      </c>
      <c r="X361" t="str">
        <f t="shared" si="5"/>
        <v>Funcionamiento</v>
      </c>
    </row>
    <row r="362" spans="1:24" x14ac:dyDescent="0.25">
      <c r="A362">
        <v>2220</v>
      </c>
      <c r="B362">
        <v>43943</v>
      </c>
      <c r="C362" s="71">
        <v>43943.567361111112</v>
      </c>
      <c r="D362" t="s">
        <v>588</v>
      </c>
      <c r="E362" t="s">
        <v>589</v>
      </c>
      <c r="F362">
        <v>4</v>
      </c>
      <c r="G362" t="s">
        <v>2428</v>
      </c>
      <c r="H362" t="s">
        <v>183</v>
      </c>
      <c r="I362" t="s">
        <v>137</v>
      </c>
      <c r="J362" t="s">
        <v>37</v>
      </c>
      <c r="K362" t="s">
        <v>591</v>
      </c>
      <c r="L362" t="s">
        <v>39</v>
      </c>
      <c r="M362">
        <v>2354967</v>
      </c>
      <c r="N362">
        <v>0</v>
      </c>
      <c r="O362">
        <v>2354967</v>
      </c>
      <c r="P362">
        <v>0</v>
      </c>
      <c r="Q362" t="s">
        <v>2493</v>
      </c>
      <c r="R362">
        <v>2720</v>
      </c>
      <c r="S362" t="s">
        <v>2494</v>
      </c>
      <c r="T362" t="s">
        <v>593</v>
      </c>
      <c r="U362" t="s">
        <v>2495</v>
      </c>
      <c r="V362" t="s">
        <v>2496</v>
      </c>
      <c r="W362">
        <v>0</v>
      </c>
      <c r="X362" t="str">
        <f t="shared" si="5"/>
        <v>Funcionamiento</v>
      </c>
    </row>
    <row r="363" spans="1:24" x14ac:dyDescent="0.25">
      <c r="A363">
        <v>2220</v>
      </c>
      <c r="B363">
        <v>43943</v>
      </c>
      <c r="C363" s="71">
        <v>43943.567361111112</v>
      </c>
      <c r="D363" t="s">
        <v>588</v>
      </c>
      <c r="E363" t="s">
        <v>589</v>
      </c>
      <c r="F363">
        <v>4</v>
      </c>
      <c r="G363" t="s">
        <v>2428</v>
      </c>
      <c r="H363" t="s">
        <v>169</v>
      </c>
      <c r="I363" t="s">
        <v>123</v>
      </c>
      <c r="J363" t="s">
        <v>37</v>
      </c>
      <c r="K363" t="s">
        <v>591</v>
      </c>
      <c r="L363" t="s">
        <v>39</v>
      </c>
      <c r="M363">
        <v>2821628</v>
      </c>
      <c r="N363">
        <v>0</v>
      </c>
      <c r="O363">
        <v>2821628</v>
      </c>
      <c r="P363">
        <v>0</v>
      </c>
      <c r="Q363" t="s">
        <v>2493</v>
      </c>
      <c r="R363">
        <v>2720</v>
      </c>
      <c r="S363" t="s">
        <v>2494</v>
      </c>
      <c r="T363" t="s">
        <v>593</v>
      </c>
      <c r="U363" t="s">
        <v>2495</v>
      </c>
      <c r="V363" t="s">
        <v>2496</v>
      </c>
      <c r="W363">
        <v>0</v>
      </c>
      <c r="X363" t="str">
        <f t="shared" si="5"/>
        <v>Funcionamiento</v>
      </c>
    </row>
    <row r="364" spans="1:24" x14ac:dyDescent="0.25">
      <c r="A364">
        <v>2220</v>
      </c>
      <c r="B364">
        <v>43943</v>
      </c>
      <c r="C364" s="71">
        <v>43943.567361111112</v>
      </c>
      <c r="D364" t="s">
        <v>588</v>
      </c>
      <c r="E364" t="s">
        <v>589</v>
      </c>
      <c r="F364">
        <v>4</v>
      </c>
      <c r="G364" t="s">
        <v>2428</v>
      </c>
      <c r="H364" t="s">
        <v>171</v>
      </c>
      <c r="I364" t="s">
        <v>125</v>
      </c>
      <c r="J364" t="s">
        <v>37</v>
      </c>
      <c r="K364" t="s">
        <v>591</v>
      </c>
      <c r="L364" t="s">
        <v>39</v>
      </c>
      <c r="M364">
        <v>1509415</v>
      </c>
      <c r="N364">
        <v>0</v>
      </c>
      <c r="O364">
        <v>1509415</v>
      </c>
      <c r="P364">
        <v>0</v>
      </c>
      <c r="Q364" t="s">
        <v>2493</v>
      </c>
      <c r="R364">
        <v>2720</v>
      </c>
      <c r="S364" t="s">
        <v>2494</v>
      </c>
      <c r="T364" t="s">
        <v>593</v>
      </c>
      <c r="U364" t="s">
        <v>2495</v>
      </c>
      <c r="V364" t="s">
        <v>2496</v>
      </c>
      <c r="W364">
        <v>0</v>
      </c>
      <c r="X364" t="str">
        <f t="shared" si="5"/>
        <v>Funcionamiento</v>
      </c>
    </row>
    <row r="365" spans="1:24" x14ac:dyDescent="0.25">
      <c r="A365">
        <v>2220</v>
      </c>
      <c r="B365">
        <v>43943</v>
      </c>
      <c r="C365" s="71">
        <v>43943.567361111112</v>
      </c>
      <c r="D365" t="s">
        <v>588</v>
      </c>
      <c r="E365" t="s">
        <v>589</v>
      </c>
      <c r="F365">
        <v>4</v>
      </c>
      <c r="G365" t="s">
        <v>2428</v>
      </c>
      <c r="H365" t="s">
        <v>180</v>
      </c>
      <c r="I365" t="s">
        <v>134</v>
      </c>
      <c r="J365" t="s">
        <v>37</v>
      </c>
      <c r="K365" t="s">
        <v>591</v>
      </c>
      <c r="L365" t="s">
        <v>39</v>
      </c>
      <c r="M365">
        <v>1167188</v>
      </c>
      <c r="N365">
        <v>0</v>
      </c>
      <c r="O365">
        <v>1167188</v>
      </c>
      <c r="P365">
        <v>0</v>
      </c>
      <c r="Q365" t="s">
        <v>2493</v>
      </c>
      <c r="R365">
        <v>2720</v>
      </c>
      <c r="S365" t="s">
        <v>2494</v>
      </c>
      <c r="T365" t="s">
        <v>593</v>
      </c>
      <c r="U365" t="s">
        <v>2495</v>
      </c>
      <c r="V365" t="s">
        <v>2496</v>
      </c>
      <c r="W365">
        <v>0</v>
      </c>
      <c r="X365" t="str">
        <f t="shared" si="5"/>
        <v>Funcionamiento</v>
      </c>
    </row>
    <row r="366" spans="1:24" x14ac:dyDescent="0.25">
      <c r="A366">
        <v>2320</v>
      </c>
      <c r="B366">
        <v>43949</v>
      </c>
      <c r="C366" s="71">
        <v>43949.616666666669</v>
      </c>
      <c r="D366" t="s">
        <v>588</v>
      </c>
      <c r="E366" t="s">
        <v>589</v>
      </c>
      <c r="F366">
        <v>4</v>
      </c>
      <c r="G366" t="s">
        <v>2428</v>
      </c>
      <c r="H366" t="s">
        <v>174</v>
      </c>
      <c r="I366" t="s">
        <v>128</v>
      </c>
      <c r="J366" t="s">
        <v>37</v>
      </c>
      <c r="K366" t="s">
        <v>591</v>
      </c>
      <c r="L366" t="s">
        <v>39</v>
      </c>
      <c r="M366">
        <v>1830700</v>
      </c>
      <c r="N366">
        <v>0</v>
      </c>
      <c r="O366">
        <v>1830700</v>
      </c>
      <c r="P366">
        <v>0</v>
      </c>
      <c r="Q366" t="s">
        <v>2497</v>
      </c>
      <c r="R366">
        <v>2820</v>
      </c>
      <c r="S366" t="s">
        <v>2498</v>
      </c>
      <c r="T366" t="s">
        <v>593</v>
      </c>
      <c r="U366" t="s">
        <v>2499</v>
      </c>
      <c r="V366" t="s">
        <v>2500</v>
      </c>
      <c r="W366">
        <v>0</v>
      </c>
      <c r="X366" t="str">
        <f t="shared" si="5"/>
        <v>Funcionamiento</v>
      </c>
    </row>
    <row r="367" spans="1:24" x14ac:dyDescent="0.25">
      <c r="A367">
        <v>2320</v>
      </c>
      <c r="B367">
        <v>43949</v>
      </c>
      <c r="C367" s="71">
        <v>43949.616666666669</v>
      </c>
      <c r="D367" t="s">
        <v>588</v>
      </c>
      <c r="E367" t="s">
        <v>589</v>
      </c>
      <c r="F367">
        <v>4</v>
      </c>
      <c r="G367" t="s">
        <v>2428</v>
      </c>
      <c r="H367" t="s">
        <v>177</v>
      </c>
      <c r="I367" t="s">
        <v>131</v>
      </c>
      <c r="J367" t="s">
        <v>37</v>
      </c>
      <c r="K367" t="s">
        <v>591</v>
      </c>
      <c r="L367" t="s">
        <v>39</v>
      </c>
      <c r="M367">
        <v>1226500</v>
      </c>
      <c r="N367">
        <v>0</v>
      </c>
      <c r="O367">
        <v>1226500</v>
      </c>
      <c r="P367">
        <v>0</v>
      </c>
      <c r="Q367" t="s">
        <v>2497</v>
      </c>
      <c r="R367">
        <v>2820</v>
      </c>
      <c r="S367" t="s">
        <v>2498</v>
      </c>
      <c r="T367" t="s">
        <v>593</v>
      </c>
      <c r="U367" t="s">
        <v>2499</v>
      </c>
      <c r="V367" t="s">
        <v>2500</v>
      </c>
      <c r="W367">
        <v>0</v>
      </c>
      <c r="X367" t="str">
        <f t="shared" si="5"/>
        <v>Funcionamiento</v>
      </c>
    </row>
    <row r="368" spans="1:24" x14ac:dyDescent="0.25">
      <c r="A368">
        <v>2320</v>
      </c>
      <c r="B368">
        <v>43949</v>
      </c>
      <c r="C368" s="71">
        <v>43949.616666666669</v>
      </c>
      <c r="D368" t="s">
        <v>588</v>
      </c>
      <c r="E368" t="s">
        <v>589</v>
      </c>
      <c r="F368">
        <v>4</v>
      </c>
      <c r="G368" t="s">
        <v>2428</v>
      </c>
      <c r="H368" t="s">
        <v>176</v>
      </c>
      <c r="I368" t="s">
        <v>130</v>
      </c>
      <c r="J368" t="s">
        <v>37</v>
      </c>
      <c r="K368" t="s">
        <v>591</v>
      </c>
      <c r="L368" t="s">
        <v>39</v>
      </c>
      <c r="M368">
        <v>3544800</v>
      </c>
      <c r="N368">
        <v>0</v>
      </c>
      <c r="O368">
        <v>3544800</v>
      </c>
      <c r="P368">
        <v>0</v>
      </c>
      <c r="Q368" t="s">
        <v>2497</v>
      </c>
      <c r="R368">
        <v>2820</v>
      </c>
      <c r="S368" t="s">
        <v>2498</v>
      </c>
      <c r="T368" t="s">
        <v>593</v>
      </c>
      <c r="U368" t="s">
        <v>2499</v>
      </c>
      <c r="V368" t="s">
        <v>2500</v>
      </c>
      <c r="W368">
        <v>0</v>
      </c>
      <c r="X368" t="str">
        <f t="shared" si="5"/>
        <v>Funcionamiento</v>
      </c>
    </row>
    <row r="369" spans="1:24" x14ac:dyDescent="0.25">
      <c r="A369">
        <v>2320</v>
      </c>
      <c r="B369">
        <v>43949</v>
      </c>
      <c r="C369" s="71">
        <v>43949.616666666669</v>
      </c>
      <c r="D369" t="s">
        <v>588</v>
      </c>
      <c r="E369" t="s">
        <v>589</v>
      </c>
      <c r="F369">
        <v>4</v>
      </c>
      <c r="G369" t="s">
        <v>2428</v>
      </c>
      <c r="H369" t="s">
        <v>179</v>
      </c>
      <c r="I369" t="s">
        <v>133</v>
      </c>
      <c r="J369" t="s">
        <v>37</v>
      </c>
      <c r="K369" t="s">
        <v>591</v>
      </c>
      <c r="L369" t="s">
        <v>39</v>
      </c>
      <c r="M369">
        <v>1773300</v>
      </c>
      <c r="N369">
        <v>0</v>
      </c>
      <c r="O369">
        <v>1773300</v>
      </c>
      <c r="P369">
        <v>0</v>
      </c>
      <c r="Q369" t="s">
        <v>2497</v>
      </c>
      <c r="R369">
        <v>2820</v>
      </c>
      <c r="S369" t="s">
        <v>2498</v>
      </c>
      <c r="T369" t="s">
        <v>593</v>
      </c>
      <c r="U369" t="s">
        <v>2499</v>
      </c>
      <c r="V369" t="s">
        <v>2500</v>
      </c>
      <c r="W369">
        <v>0</v>
      </c>
      <c r="X369" t="str">
        <f t="shared" si="5"/>
        <v>Funcionamiento</v>
      </c>
    </row>
    <row r="370" spans="1:24" x14ac:dyDescent="0.25">
      <c r="A370">
        <v>2320</v>
      </c>
      <c r="B370">
        <v>43949</v>
      </c>
      <c r="C370" s="71">
        <v>43949.616666666669</v>
      </c>
      <c r="D370" t="s">
        <v>588</v>
      </c>
      <c r="E370" t="s">
        <v>589</v>
      </c>
      <c r="F370">
        <v>4</v>
      </c>
      <c r="G370" t="s">
        <v>2428</v>
      </c>
      <c r="H370" t="s">
        <v>175</v>
      </c>
      <c r="I370" t="s">
        <v>129</v>
      </c>
      <c r="J370" t="s">
        <v>37</v>
      </c>
      <c r="K370" t="s">
        <v>591</v>
      </c>
      <c r="L370" t="s">
        <v>39</v>
      </c>
      <c r="M370">
        <v>6913200</v>
      </c>
      <c r="N370">
        <v>0</v>
      </c>
      <c r="O370">
        <v>6913200</v>
      </c>
      <c r="P370">
        <v>0</v>
      </c>
      <c r="Q370" t="s">
        <v>2497</v>
      </c>
      <c r="R370">
        <v>2820</v>
      </c>
      <c r="S370" t="s">
        <v>2498</v>
      </c>
      <c r="T370" t="s">
        <v>593</v>
      </c>
      <c r="U370" t="s">
        <v>2499</v>
      </c>
      <c r="V370" t="s">
        <v>2500</v>
      </c>
      <c r="W370">
        <v>0</v>
      </c>
      <c r="X370" t="str">
        <f t="shared" si="5"/>
        <v>Funcionamiento</v>
      </c>
    </row>
    <row r="371" spans="1:24" x14ac:dyDescent="0.25">
      <c r="A371">
        <v>2320</v>
      </c>
      <c r="B371">
        <v>43949</v>
      </c>
      <c r="C371" s="71">
        <v>43949.616666666669</v>
      </c>
      <c r="D371" t="s">
        <v>588</v>
      </c>
      <c r="E371" t="s">
        <v>589</v>
      </c>
      <c r="F371">
        <v>4</v>
      </c>
      <c r="G371" t="s">
        <v>2428</v>
      </c>
      <c r="H371" t="s">
        <v>178</v>
      </c>
      <c r="I371" t="s">
        <v>132</v>
      </c>
      <c r="J371" t="s">
        <v>37</v>
      </c>
      <c r="K371" t="s">
        <v>591</v>
      </c>
      <c r="L371" t="s">
        <v>39</v>
      </c>
      <c r="M371">
        <v>2660100</v>
      </c>
      <c r="N371">
        <v>0</v>
      </c>
      <c r="O371">
        <v>2660100</v>
      </c>
      <c r="P371">
        <v>0</v>
      </c>
      <c r="Q371" t="s">
        <v>2497</v>
      </c>
      <c r="R371">
        <v>2820</v>
      </c>
      <c r="S371" t="s">
        <v>2498</v>
      </c>
      <c r="T371" t="s">
        <v>593</v>
      </c>
      <c r="U371" t="s">
        <v>2499</v>
      </c>
      <c r="V371" t="s">
        <v>2500</v>
      </c>
      <c r="W371">
        <v>0</v>
      </c>
      <c r="X371" t="str">
        <f t="shared" si="5"/>
        <v>Funcionamiento</v>
      </c>
    </row>
    <row r="372" spans="1:24" x14ac:dyDescent="0.25">
      <c r="A372">
        <v>2420</v>
      </c>
      <c r="B372">
        <v>43956</v>
      </c>
      <c r="C372" s="71">
        <v>43956.481249999997</v>
      </c>
      <c r="D372" t="s">
        <v>588</v>
      </c>
      <c r="E372" t="s">
        <v>589</v>
      </c>
      <c r="F372">
        <v>200</v>
      </c>
      <c r="G372" t="s">
        <v>590</v>
      </c>
      <c r="H372" t="s">
        <v>202</v>
      </c>
      <c r="I372" t="s">
        <v>163</v>
      </c>
      <c r="J372" t="s">
        <v>37</v>
      </c>
      <c r="K372" t="s">
        <v>591</v>
      </c>
      <c r="L372" t="s">
        <v>39</v>
      </c>
      <c r="M372">
        <v>8956559</v>
      </c>
      <c r="N372">
        <v>0</v>
      </c>
      <c r="O372">
        <v>8956559</v>
      </c>
      <c r="P372">
        <v>0</v>
      </c>
      <c r="Q372" t="s">
        <v>2501</v>
      </c>
      <c r="R372">
        <v>2920</v>
      </c>
      <c r="S372" t="s">
        <v>2502</v>
      </c>
      <c r="T372" t="s">
        <v>593</v>
      </c>
      <c r="U372" t="s">
        <v>593</v>
      </c>
      <c r="V372" t="s">
        <v>593</v>
      </c>
      <c r="W372">
        <v>0</v>
      </c>
      <c r="X372" t="str">
        <f t="shared" si="5"/>
        <v>Inversión</v>
      </c>
    </row>
    <row r="373" spans="1:24" x14ac:dyDescent="0.25">
      <c r="A373">
        <v>2520</v>
      </c>
      <c r="B373">
        <v>43970</v>
      </c>
      <c r="C373" s="71">
        <v>43970.474999999999</v>
      </c>
      <c r="D373" t="s">
        <v>588</v>
      </c>
      <c r="E373" t="s">
        <v>589</v>
      </c>
      <c r="F373">
        <v>4</v>
      </c>
      <c r="G373" t="s">
        <v>2428</v>
      </c>
      <c r="H373" t="s">
        <v>166</v>
      </c>
      <c r="I373" t="s">
        <v>120</v>
      </c>
      <c r="J373" t="s">
        <v>37</v>
      </c>
      <c r="K373" t="s">
        <v>591</v>
      </c>
      <c r="L373" t="s">
        <v>39</v>
      </c>
      <c r="M373">
        <v>78687856</v>
      </c>
      <c r="N373">
        <v>0</v>
      </c>
      <c r="O373">
        <v>78687856</v>
      </c>
      <c r="P373">
        <v>0</v>
      </c>
      <c r="Q373" t="s">
        <v>2503</v>
      </c>
      <c r="R373">
        <v>3020</v>
      </c>
      <c r="S373" t="s">
        <v>2504</v>
      </c>
      <c r="T373" t="s">
        <v>593</v>
      </c>
      <c r="U373" t="s">
        <v>2505</v>
      </c>
      <c r="V373" t="s">
        <v>2506</v>
      </c>
      <c r="W373">
        <v>0</v>
      </c>
      <c r="X373" t="str">
        <f t="shared" si="5"/>
        <v>Funcionamiento</v>
      </c>
    </row>
    <row r="374" spans="1:24" x14ac:dyDescent="0.25">
      <c r="A374">
        <v>2520</v>
      </c>
      <c r="B374">
        <v>43970</v>
      </c>
      <c r="C374" s="71">
        <v>43970.474999999999</v>
      </c>
      <c r="D374" t="s">
        <v>588</v>
      </c>
      <c r="E374" t="s">
        <v>589</v>
      </c>
      <c r="F374">
        <v>4</v>
      </c>
      <c r="G374" t="s">
        <v>2428</v>
      </c>
      <c r="H374" t="s">
        <v>168</v>
      </c>
      <c r="I374" t="s">
        <v>122</v>
      </c>
      <c r="J374" t="s">
        <v>37</v>
      </c>
      <c r="K374" t="s">
        <v>591</v>
      </c>
      <c r="L374" t="s">
        <v>39</v>
      </c>
      <c r="M374">
        <v>1932265</v>
      </c>
      <c r="N374">
        <v>0</v>
      </c>
      <c r="O374">
        <v>1932265</v>
      </c>
      <c r="P374">
        <v>0</v>
      </c>
      <c r="Q374" t="s">
        <v>2503</v>
      </c>
      <c r="R374">
        <v>3020</v>
      </c>
      <c r="S374" t="s">
        <v>2504</v>
      </c>
      <c r="T374" t="s">
        <v>593</v>
      </c>
      <c r="U374" t="s">
        <v>2505</v>
      </c>
      <c r="V374" t="s">
        <v>2506</v>
      </c>
      <c r="W374">
        <v>0</v>
      </c>
      <c r="X374" t="str">
        <f t="shared" si="5"/>
        <v>Funcionamiento</v>
      </c>
    </row>
    <row r="375" spans="1:24" x14ac:dyDescent="0.25">
      <c r="A375">
        <v>2520</v>
      </c>
      <c r="B375">
        <v>43970</v>
      </c>
      <c r="C375" s="71">
        <v>43970.474999999999</v>
      </c>
      <c r="D375" t="s">
        <v>588</v>
      </c>
      <c r="E375" t="s">
        <v>589</v>
      </c>
      <c r="F375">
        <v>4</v>
      </c>
      <c r="G375" t="s">
        <v>2428</v>
      </c>
      <c r="H375" t="s">
        <v>182</v>
      </c>
      <c r="I375" t="s">
        <v>136</v>
      </c>
      <c r="J375" t="s">
        <v>37</v>
      </c>
      <c r="K375" t="s">
        <v>591</v>
      </c>
      <c r="L375" t="s">
        <v>39</v>
      </c>
      <c r="M375">
        <v>712064</v>
      </c>
      <c r="N375">
        <v>0</v>
      </c>
      <c r="O375">
        <v>712064</v>
      </c>
      <c r="P375">
        <v>0</v>
      </c>
      <c r="Q375" t="s">
        <v>2503</v>
      </c>
      <c r="R375">
        <v>3020</v>
      </c>
      <c r="S375" t="s">
        <v>2504</v>
      </c>
      <c r="T375" t="s">
        <v>593</v>
      </c>
      <c r="U375" t="s">
        <v>2505</v>
      </c>
      <c r="V375" t="s">
        <v>2506</v>
      </c>
      <c r="W375">
        <v>0</v>
      </c>
      <c r="X375" t="str">
        <f t="shared" si="5"/>
        <v>Funcionamiento</v>
      </c>
    </row>
    <row r="376" spans="1:24" x14ac:dyDescent="0.25">
      <c r="A376">
        <v>2520</v>
      </c>
      <c r="B376">
        <v>43970</v>
      </c>
      <c r="C376" s="71">
        <v>43970.474999999999</v>
      </c>
      <c r="D376" t="s">
        <v>588</v>
      </c>
      <c r="E376" t="s">
        <v>589</v>
      </c>
      <c r="F376">
        <v>4</v>
      </c>
      <c r="G376" t="s">
        <v>2428</v>
      </c>
      <c r="H376" t="s">
        <v>183</v>
      </c>
      <c r="I376" t="s">
        <v>137</v>
      </c>
      <c r="J376" t="s">
        <v>37</v>
      </c>
      <c r="K376" t="s">
        <v>591</v>
      </c>
      <c r="L376" t="s">
        <v>39</v>
      </c>
      <c r="M376">
        <v>2354967</v>
      </c>
      <c r="N376">
        <v>0</v>
      </c>
      <c r="O376">
        <v>2354967</v>
      </c>
      <c r="P376">
        <v>0</v>
      </c>
      <c r="Q376" t="s">
        <v>2503</v>
      </c>
      <c r="R376">
        <v>3020</v>
      </c>
      <c r="S376" t="s">
        <v>2504</v>
      </c>
      <c r="T376" t="s">
        <v>593</v>
      </c>
      <c r="U376" t="s">
        <v>2505</v>
      </c>
      <c r="V376" t="s">
        <v>2506</v>
      </c>
      <c r="W376">
        <v>0</v>
      </c>
      <c r="X376" t="str">
        <f t="shared" si="5"/>
        <v>Funcionamiento</v>
      </c>
    </row>
    <row r="377" spans="1:24" x14ac:dyDescent="0.25">
      <c r="A377">
        <v>2520</v>
      </c>
      <c r="B377">
        <v>43970</v>
      </c>
      <c r="C377" s="71">
        <v>43970.474999999999</v>
      </c>
      <c r="D377" t="s">
        <v>588</v>
      </c>
      <c r="E377" t="s">
        <v>589</v>
      </c>
      <c r="F377">
        <v>4</v>
      </c>
      <c r="G377" t="s">
        <v>2428</v>
      </c>
      <c r="H377" t="s">
        <v>169</v>
      </c>
      <c r="I377" t="s">
        <v>123</v>
      </c>
      <c r="J377" t="s">
        <v>37</v>
      </c>
      <c r="K377" t="s">
        <v>591</v>
      </c>
      <c r="L377" t="s">
        <v>39</v>
      </c>
      <c r="M377">
        <v>3006765</v>
      </c>
      <c r="N377">
        <v>0</v>
      </c>
      <c r="O377">
        <v>3006765</v>
      </c>
      <c r="P377">
        <v>0</v>
      </c>
      <c r="Q377" t="s">
        <v>2503</v>
      </c>
      <c r="R377">
        <v>3020</v>
      </c>
      <c r="S377" t="s">
        <v>2504</v>
      </c>
      <c r="T377" t="s">
        <v>593</v>
      </c>
      <c r="U377" t="s">
        <v>2505</v>
      </c>
      <c r="V377" t="s">
        <v>2506</v>
      </c>
      <c r="W377">
        <v>0</v>
      </c>
      <c r="X377" t="str">
        <f t="shared" si="5"/>
        <v>Funcionamiento</v>
      </c>
    </row>
    <row r="378" spans="1:24" x14ac:dyDescent="0.25">
      <c r="A378">
        <v>2520</v>
      </c>
      <c r="B378">
        <v>43970</v>
      </c>
      <c r="C378" s="71">
        <v>43970.474999999999</v>
      </c>
      <c r="D378" t="s">
        <v>588</v>
      </c>
      <c r="E378" t="s">
        <v>589</v>
      </c>
      <c r="F378">
        <v>4</v>
      </c>
      <c r="G378" t="s">
        <v>2428</v>
      </c>
      <c r="H378" t="s">
        <v>171</v>
      </c>
      <c r="I378" t="s">
        <v>125</v>
      </c>
      <c r="J378" t="s">
        <v>37</v>
      </c>
      <c r="K378" t="s">
        <v>591</v>
      </c>
      <c r="L378" t="s">
        <v>39</v>
      </c>
      <c r="M378">
        <v>7540702</v>
      </c>
      <c r="N378">
        <v>0</v>
      </c>
      <c r="O378">
        <v>7540702</v>
      </c>
      <c r="P378">
        <v>0</v>
      </c>
      <c r="Q378" t="s">
        <v>2503</v>
      </c>
      <c r="R378">
        <v>3020</v>
      </c>
      <c r="S378" t="s">
        <v>2504</v>
      </c>
      <c r="T378" t="s">
        <v>593</v>
      </c>
      <c r="U378" t="s">
        <v>2505</v>
      </c>
      <c r="V378" t="s">
        <v>2506</v>
      </c>
      <c r="W378">
        <v>0</v>
      </c>
      <c r="X378" t="str">
        <f t="shared" si="5"/>
        <v>Funcionamiento</v>
      </c>
    </row>
    <row r="379" spans="1:24" x14ac:dyDescent="0.25">
      <c r="A379">
        <v>2520</v>
      </c>
      <c r="B379">
        <v>43970</v>
      </c>
      <c r="C379" s="71">
        <v>43970.474999999999</v>
      </c>
      <c r="D379" t="s">
        <v>588</v>
      </c>
      <c r="E379" t="s">
        <v>589</v>
      </c>
      <c r="F379">
        <v>4</v>
      </c>
      <c r="G379" t="s">
        <v>2428</v>
      </c>
      <c r="H379" t="s">
        <v>173</v>
      </c>
      <c r="I379" t="s">
        <v>127</v>
      </c>
      <c r="J379" t="s">
        <v>37</v>
      </c>
      <c r="K379" t="s">
        <v>591</v>
      </c>
      <c r="L379" t="s">
        <v>39</v>
      </c>
      <c r="M379">
        <v>9302154</v>
      </c>
      <c r="N379">
        <v>0</v>
      </c>
      <c r="O379">
        <v>9302154</v>
      </c>
      <c r="P379">
        <v>0</v>
      </c>
      <c r="Q379" t="s">
        <v>2503</v>
      </c>
      <c r="R379">
        <v>3020</v>
      </c>
      <c r="S379" t="s">
        <v>2504</v>
      </c>
      <c r="T379" t="s">
        <v>593</v>
      </c>
      <c r="U379" t="s">
        <v>2505</v>
      </c>
      <c r="V379" t="s">
        <v>2506</v>
      </c>
      <c r="W379">
        <v>0</v>
      </c>
      <c r="X379" t="str">
        <f t="shared" si="5"/>
        <v>Funcionamiento</v>
      </c>
    </row>
    <row r="380" spans="1:24" x14ac:dyDescent="0.25">
      <c r="A380">
        <v>2520</v>
      </c>
      <c r="B380">
        <v>43970</v>
      </c>
      <c r="C380" s="71">
        <v>43970.474999999999</v>
      </c>
      <c r="D380" t="s">
        <v>588</v>
      </c>
      <c r="E380" t="s">
        <v>589</v>
      </c>
      <c r="F380">
        <v>4</v>
      </c>
      <c r="G380" t="s">
        <v>2428</v>
      </c>
      <c r="H380" t="s">
        <v>180</v>
      </c>
      <c r="I380" t="s">
        <v>134</v>
      </c>
      <c r="J380" t="s">
        <v>37</v>
      </c>
      <c r="K380" t="s">
        <v>591</v>
      </c>
      <c r="L380" t="s">
        <v>39</v>
      </c>
      <c r="M380">
        <v>11020723</v>
      </c>
      <c r="N380">
        <v>0</v>
      </c>
      <c r="O380">
        <v>11020723</v>
      </c>
      <c r="P380">
        <v>0</v>
      </c>
      <c r="Q380" t="s">
        <v>2503</v>
      </c>
      <c r="R380">
        <v>3020</v>
      </c>
      <c r="S380" t="s">
        <v>2504</v>
      </c>
      <c r="T380" t="s">
        <v>593</v>
      </c>
      <c r="U380" t="s">
        <v>2505</v>
      </c>
      <c r="V380" t="s">
        <v>2506</v>
      </c>
      <c r="W380">
        <v>0</v>
      </c>
      <c r="X380" t="str">
        <f t="shared" si="5"/>
        <v>Funcionamiento</v>
      </c>
    </row>
    <row r="381" spans="1:24" x14ac:dyDescent="0.25">
      <c r="A381">
        <v>2620</v>
      </c>
      <c r="B381">
        <v>43970</v>
      </c>
      <c r="C381" s="71">
        <v>43970.481249999997</v>
      </c>
      <c r="D381" t="s">
        <v>588</v>
      </c>
      <c r="E381" t="s">
        <v>589</v>
      </c>
      <c r="F381">
        <v>4</v>
      </c>
      <c r="G381" t="s">
        <v>2428</v>
      </c>
      <c r="H381" t="s">
        <v>176</v>
      </c>
      <c r="I381" t="s">
        <v>130</v>
      </c>
      <c r="J381" t="s">
        <v>37</v>
      </c>
      <c r="K381" t="s">
        <v>591</v>
      </c>
      <c r="L381" t="s">
        <v>39</v>
      </c>
      <c r="M381">
        <v>4066100</v>
      </c>
      <c r="N381">
        <v>0</v>
      </c>
      <c r="O381">
        <v>4066100</v>
      </c>
      <c r="P381">
        <v>0</v>
      </c>
      <c r="Q381" t="s">
        <v>2507</v>
      </c>
      <c r="R381">
        <v>3120</v>
      </c>
      <c r="S381" t="s">
        <v>2508</v>
      </c>
      <c r="T381" t="s">
        <v>593</v>
      </c>
      <c r="U381" t="s">
        <v>2509</v>
      </c>
      <c r="V381" t="s">
        <v>2510</v>
      </c>
      <c r="W381">
        <v>0</v>
      </c>
      <c r="X381" t="str">
        <f t="shared" si="5"/>
        <v>Funcionamiento</v>
      </c>
    </row>
    <row r="382" spans="1:24" x14ac:dyDescent="0.25">
      <c r="A382">
        <v>2620</v>
      </c>
      <c r="B382">
        <v>43970</v>
      </c>
      <c r="C382" s="71">
        <v>43970.481249999997</v>
      </c>
      <c r="D382" t="s">
        <v>588</v>
      </c>
      <c r="E382" t="s">
        <v>589</v>
      </c>
      <c r="F382">
        <v>4</v>
      </c>
      <c r="G382" t="s">
        <v>2428</v>
      </c>
      <c r="H382" t="s">
        <v>175</v>
      </c>
      <c r="I382" t="s">
        <v>129</v>
      </c>
      <c r="J382" t="s">
        <v>37</v>
      </c>
      <c r="K382" t="s">
        <v>591</v>
      </c>
      <c r="L382" t="s">
        <v>39</v>
      </c>
      <c r="M382">
        <v>7426100</v>
      </c>
      <c r="N382">
        <v>0</v>
      </c>
      <c r="O382">
        <v>7426100</v>
      </c>
      <c r="P382">
        <v>0</v>
      </c>
      <c r="Q382" t="s">
        <v>2507</v>
      </c>
      <c r="R382">
        <v>3120</v>
      </c>
      <c r="S382" t="s">
        <v>2508</v>
      </c>
      <c r="T382" t="s">
        <v>593</v>
      </c>
      <c r="U382" t="s">
        <v>2509</v>
      </c>
      <c r="V382" t="s">
        <v>2510</v>
      </c>
      <c r="W382">
        <v>0</v>
      </c>
      <c r="X382" t="str">
        <f t="shared" si="5"/>
        <v>Funcionamiento</v>
      </c>
    </row>
    <row r="383" spans="1:24" x14ac:dyDescent="0.25">
      <c r="A383">
        <v>2620</v>
      </c>
      <c r="B383">
        <v>43970</v>
      </c>
      <c r="C383" s="71">
        <v>43970.481249999997</v>
      </c>
      <c r="D383" t="s">
        <v>588</v>
      </c>
      <c r="E383" t="s">
        <v>589</v>
      </c>
      <c r="F383">
        <v>4</v>
      </c>
      <c r="G383" t="s">
        <v>2428</v>
      </c>
      <c r="H383" t="s">
        <v>177</v>
      </c>
      <c r="I383" t="s">
        <v>131</v>
      </c>
      <c r="J383" t="s">
        <v>37</v>
      </c>
      <c r="K383" t="s">
        <v>591</v>
      </c>
      <c r="L383" t="s">
        <v>39</v>
      </c>
      <c r="M383">
        <v>1421500</v>
      </c>
      <c r="N383">
        <v>0</v>
      </c>
      <c r="O383">
        <v>1421500</v>
      </c>
      <c r="P383">
        <v>0</v>
      </c>
      <c r="Q383" t="s">
        <v>2507</v>
      </c>
      <c r="R383">
        <v>3120</v>
      </c>
      <c r="S383" t="s">
        <v>2508</v>
      </c>
      <c r="T383" t="s">
        <v>593</v>
      </c>
      <c r="U383" t="s">
        <v>2509</v>
      </c>
      <c r="V383" t="s">
        <v>2510</v>
      </c>
      <c r="W383">
        <v>0</v>
      </c>
      <c r="X383" t="str">
        <f t="shared" si="5"/>
        <v>Funcionamiento</v>
      </c>
    </row>
    <row r="384" spans="1:24" x14ac:dyDescent="0.25">
      <c r="A384">
        <v>2620</v>
      </c>
      <c r="B384">
        <v>43970</v>
      </c>
      <c r="C384" s="71">
        <v>43970.481249999997</v>
      </c>
      <c r="D384" t="s">
        <v>588</v>
      </c>
      <c r="E384" t="s">
        <v>589</v>
      </c>
      <c r="F384">
        <v>4</v>
      </c>
      <c r="G384" t="s">
        <v>2428</v>
      </c>
      <c r="H384" t="s">
        <v>174</v>
      </c>
      <c r="I384" t="s">
        <v>128</v>
      </c>
      <c r="J384" t="s">
        <v>37</v>
      </c>
      <c r="K384" t="s">
        <v>591</v>
      </c>
      <c r="L384" t="s">
        <v>39</v>
      </c>
      <c r="M384">
        <v>10482900</v>
      </c>
      <c r="N384">
        <v>0</v>
      </c>
      <c r="O384">
        <v>10482900</v>
      </c>
      <c r="P384">
        <v>0</v>
      </c>
      <c r="Q384" t="s">
        <v>2507</v>
      </c>
      <c r="R384">
        <v>3120</v>
      </c>
      <c r="S384" t="s">
        <v>2508</v>
      </c>
      <c r="T384" t="s">
        <v>593</v>
      </c>
      <c r="U384" t="s">
        <v>2509</v>
      </c>
      <c r="V384" t="s">
        <v>2510</v>
      </c>
      <c r="W384">
        <v>0</v>
      </c>
      <c r="X384" t="str">
        <f t="shared" si="5"/>
        <v>Funcionamiento</v>
      </c>
    </row>
    <row r="385" spans="1:24" x14ac:dyDescent="0.25">
      <c r="A385">
        <v>2620</v>
      </c>
      <c r="B385">
        <v>43970</v>
      </c>
      <c r="C385" s="71">
        <v>43970.481249999997</v>
      </c>
      <c r="D385" t="s">
        <v>588</v>
      </c>
      <c r="E385" t="s">
        <v>589</v>
      </c>
      <c r="F385">
        <v>4</v>
      </c>
      <c r="G385" t="s">
        <v>2428</v>
      </c>
      <c r="H385" t="s">
        <v>178</v>
      </c>
      <c r="I385" t="s">
        <v>132</v>
      </c>
      <c r="J385" t="s">
        <v>37</v>
      </c>
      <c r="K385" t="s">
        <v>591</v>
      </c>
      <c r="L385" t="s">
        <v>39</v>
      </c>
      <c r="M385">
        <v>3050800</v>
      </c>
      <c r="N385">
        <v>0</v>
      </c>
      <c r="O385">
        <v>3050800</v>
      </c>
      <c r="P385">
        <v>0</v>
      </c>
      <c r="Q385" t="s">
        <v>2507</v>
      </c>
      <c r="R385">
        <v>3120</v>
      </c>
      <c r="S385" t="s">
        <v>2508</v>
      </c>
      <c r="T385" t="s">
        <v>593</v>
      </c>
      <c r="U385" t="s">
        <v>2509</v>
      </c>
      <c r="V385" t="s">
        <v>2510</v>
      </c>
      <c r="W385">
        <v>0</v>
      </c>
      <c r="X385" t="str">
        <f t="shared" si="5"/>
        <v>Funcionamiento</v>
      </c>
    </row>
    <row r="386" spans="1:24" x14ac:dyDescent="0.25">
      <c r="A386">
        <v>2620</v>
      </c>
      <c r="B386">
        <v>43970</v>
      </c>
      <c r="C386" s="71">
        <v>43970.481249999997</v>
      </c>
      <c r="D386" t="s">
        <v>588</v>
      </c>
      <c r="E386" t="s">
        <v>589</v>
      </c>
      <c r="F386">
        <v>4</v>
      </c>
      <c r="G386" t="s">
        <v>2428</v>
      </c>
      <c r="H386" t="s">
        <v>179</v>
      </c>
      <c r="I386" t="s">
        <v>133</v>
      </c>
      <c r="J386" t="s">
        <v>37</v>
      </c>
      <c r="K386" t="s">
        <v>591</v>
      </c>
      <c r="L386" t="s">
        <v>39</v>
      </c>
      <c r="M386">
        <v>2033900</v>
      </c>
      <c r="N386">
        <v>0</v>
      </c>
      <c r="O386">
        <v>2033900</v>
      </c>
      <c r="P386">
        <v>0</v>
      </c>
      <c r="Q386" t="s">
        <v>2507</v>
      </c>
      <c r="R386">
        <v>3120</v>
      </c>
      <c r="S386" t="s">
        <v>2508</v>
      </c>
      <c r="T386" t="s">
        <v>593</v>
      </c>
      <c r="U386" t="s">
        <v>2509</v>
      </c>
      <c r="V386" t="s">
        <v>2510</v>
      </c>
      <c r="W386">
        <v>0</v>
      </c>
      <c r="X386" t="str">
        <f t="shared" si="5"/>
        <v>Funcionamiento</v>
      </c>
    </row>
    <row r="387" spans="1:24" x14ac:dyDescent="0.25">
      <c r="A387">
        <v>2720</v>
      </c>
      <c r="B387">
        <v>43985</v>
      </c>
      <c r="C387" s="71">
        <v>43985.415972222225</v>
      </c>
      <c r="D387" t="s">
        <v>588</v>
      </c>
      <c r="E387" t="s">
        <v>589</v>
      </c>
      <c r="F387">
        <v>4</v>
      </c>
      <c r="G387" t="s">
        <v>2428</v>
      </c>
      <c r="H387" t="s">
        <v>170</v>
      </c>
      <c r="I387" t="s">
        <v>124</v>
      </c>
      <c r="J387" t="s">
        <v>37</v>
      </c>
      <c r="K387" t="s">
        <v>591</v>
      </c>
      <c r="L387" t="s">
        <v>39</v>
      </c>
      <c r="M387">
        <v>89872416</v>
      </c>
      <c r="N387">
        <v>0</v>
      </c>
      <c r="O387">
        <v>89872416</v>
      </c>
      <c r="P387">
        <v>0</v>
      </c>
      <c r="Q387" t="s">
        <v>2511</v>
      </c>
      <c r="R387">
        <v>3220</v>
      </c>
      <c r="S387" t="s">
        <v>2512</v>
      </c>
      <c r="T387" t="s">
        <v>593</v>
      </c>
      <c r="U387" t="s">
        <v>2513</v>
      </c>
      <c r="V387" t="s">
        <v>2514</v>
      </c>
      <c r="W387">
        <v>0</v>
      </c>
      <c r="X387" t="str">
        <f t="shared" ref="X387:X450" si="6">IF(LEFT(H387,1)="C","Inversión","Funcionamiento")</f>
        <v>Funcionamiento</v>
      </c>
    </row>
    <row r="388" spans="1:24" x14ac:dyDescent="0.25">
      <c r="A388">
        <v>2820</v>
      </c>
      <c r="B388">
        <v>44005</v>
      </c>
      <c r="C388" s="71">
        <v>44005.677777777775</v>
      </c>
      <c r="D388" t="s">
        <v>588</v>
      </c>
      <c r="E388" t="s">
        <v>589</v>
      </c>
      <c r="F388">
        <v>4</v>
      </c>
      <c r="G388" t="s">
        <v>2428</v>
      </c>
      <c r="H388" t="s">
        <v>174</v>
      </c>
      <c r="I388" t="s">
        <v>128</v>
      </c>
      <c r="J388" t="s">
        <v>37</v>
      </c>
      <c r="K388" t="s">
        <v>591</v>
      </c>
      <c r="L388" t="s">
        <v>39</v>
      </c>
      <c r="M388">
        <v>10280700</v>
      </c>
      <c r="N388">
        <v>0</v>
      </c>
      <c r="O388">
        <v>10280700</v>
      </c>
      <c r="P388">
        <v>0</v>
      </c>
      <c r="Q388" t="s">
        <v>2515</v>
      </c>
      <c r="R388">
        <v>3320</v>
      </c>
      <c r="S388" t="s">
        <v>2516</v>
      </c>
      <c r="T388" t="s">
        <v>593</v>
      </c>
      <c r="U388" t="s">
        <v>2517</v>
      </c>
      <c r="V388" t="s">
        <v>2518</v>
      </c>
      <c r="W388">
        <v>0</v>
      </c>
      <c r="X388" t="str">
        <f t="shared" si="6"/>
        <v>Funcionamiento</v>
      </c>
    </row>
    <row r="389" spans="1:24" x14ac:dyDescent="0.25">
      <c r="A389">
        <v>2820</v>
      </c>
      <c r="B389">
        <v>44005</v>
      </c>
      <c r="C389" s="71">
        <v>44005.677777777775</v>
      </c>
      <c r="D389" t="s">
        <v>588</v>
      </c>
      <c r="E389" t="s">
        <v>589</v>
      </c>
      <c r="F389">
        <v>4</v>
      </c>
      <c r="G389" t="s">
        <v>2428</v>
      </c>
      <c r="H389" t="s">
        <v>175</v>
      </c>
      <c r="I389" t="s">
        <v>129</v>
      </c>
      <c r="J389" t="s">
        <v>37</v>
      </c>
      <c r="K389" t="s">
        <v>591</v>
      </c>
      <c r="L389" t="s">
        <v>39</v>
      </c>
      <c r="M389">
        <v>7283800</v>
      </c>
      <c r="N389">
        <v>0</v>
      </c>
      <c r="O389">
        <v>7283800</v>
      </c>
      <c r="P389">
        <v>0</v>
      </c>
      <c r="Q389" t="s">
        <v>2515</v>
      </c>
      <c r="R389">
        <v>3320</v>
      </c>
      <c r="S389" t="s">
        <v>2516</v>
      </c>
      <c r="T389" t="s">
        <v>593</v>
      </c>
      <c r="U389" t="s">
        <v>2517</v>
      </c>
      <c r="V389" t="s">
        <v>2518</v>
      </c>
      <c r="W389">
        <v>0</v>
      </c>
      <c r="X389" t="str">
        <f t="shared" si="6"/>
        <v>Funcionamiento</v>
      </c>
    </row>
    <row r="390" spans="1:24" x14ac:dyDescent="0.25">
      <c r="A390">
        <v>2820</v>
      </c>
      <c r="B390">
        <v>44005</v>
      </c>
      <c r="C390" s="71">
        <v>44005.677777777775</v>
      </c>
      <c r="D390" t="s">
        <v>588</v>
      </c>
      <c r="E390" t="s">
        <v>589</v>
      </c>
      <c r="F390">
        <v>4</v>
      </c>
      <c r="G390" t="s">
        <v>2428</v>
      </c>
      <c r="H390" t="s">
        <v>178</v>
      </c>
      <c r="I390" t="s">
        <v>132</v>
      </c>
      <c r="J390" t="s">
        <v>37</v>
      </c>
      <c r="K390" t="s">
        <v>591</v>
      </c>
      <c r="L390" t="s">
        <v>39</v>
      </c>
      <c r="M390">
        <v>5435600</v>
      </c>
      <c r="N390">
        <v>0</v>
      </c>
      <c r="O390">
        <v>5435600</v>
      </c>
      <c r="P390">
        <v>0</v>
      </c>
      <c r="Q390" t="s">
        <v>2515</v>
      </c>
      <c r="R390">
        <v>3320</v>
      </c>
      <c r="S390" t="s">
        <v>2516</v>
      </c>
      <c r="T390" t="s">
        <v>593</v>
      </c>
      <c r="U390" t="s">
        <v>2517</v>
      </c>
      <c r="V390" t="s">
        <v>2518</v>
      </c>
      <c r="W390">
        <v>0</v>
      </c>
      <c r="X390" t="str">
        <f t="shared" si="6"/>
        <v>Funcionamiento</v>
      </c>
    </row>
    <row r="391" spans="1:24" x14ac:dyDescent="0.25">
      <c r="A391">
        <v>2820</v>
      </c>
      <c r="B391">
        <v>44005</v>
      </c>
      <c r="C391" s="71">
        <v>44005.677777777775</v>
      </c>
      <c r="D391" t="s">
        <v>588</v>
      </c>
      <c r="E391" t="s">
        <v>589</v>
      </c>
      <c r="F391">
        <v>4</v>
      </c>
      <c r="G391" t="s">
        <v>2428</v>
      </c>
      <c r="H391" t="s">
        <v>177</v>
      </c>
      <c r="I391" t="s">
        <v>131</v>
      </c>
      <c r="J391" t="s">
        <v>37</v>
      </c>
      <c r="K391" t="s">
        <v>591</v>
      </c>
      <c r="L391" t="s">
        <v>39</v>
      </c>
      <c r="M391">
        <v>1315700</v>
      </c>
      <c r="N391">
        <v>0</v>
      </c>
      <c r="O391">
        <v>1315700</v>
      </c>
      <c r="P391">
        <v>0</v>
      </c>
      <c r="Q391" t="s">
        <v>2515</v>
      </c>
      <c r="R391">
        <v>3320</v>
      </c>
      <c r="S391" t="s">
        <v>2516</v>
      </c>
      <c r="T391" t="s">
        <v>593</v>
      </c>
      <c r="U391" t="s">
        <v>2517</v>
      </c>
      <c r="V391" t="s">
        <v>2518</v>
      </c>
      <c r="W391">
        <v>0</v>
      </c>
      <c r="X391" t="str">
        <f t="shared" si="6"/>
        <v>Funcionamiento</v>
      </c>
    </row>
    <row r="392" spans="1:24" x14ac:dyDescent="0.25">
      <c r="A392">
        <v>2820</v>
      </c>
      <c r="B392">
        <v>44005</v>
      </c>
      <c r="C392" s="71">
        <v>44005.677777777775</v>
      </c>
      <c r="D392" t="s">
        <v>588</v>
      </c>
      <c r="E392" t="s">
        <v>589</v>
      </c>
      <c r="F392">
        <v>4</v>
      </c>
      <c r="G392" t="s">
        <v>2428</v>
      </c>
      <c r="H392" t="s">
        <v>179</v>
      </c>
      <c r="I392" t="s">
        <v>133</v>
      </c>
      <c r="J392" t="s">
        <v>37</v>
      </c>
      <c r="K392" t="s">
        <v>591</v>
      </c>
      <c r="L392" t="s">
        <v>39</v>
      </c>
      <c r="M392">
        <v>3624700</v>
      </c>
      <c r="N392">
        <v>0</v>
      </c>
      <c r="O392">
        <v>3624700</v>
      </c>
      <c r="P392">
        <v>0</v>
      </c>
      <c r="Q392" t="s">
        <v>2515</v>
      </c>
      <c r="R392">
        <v>3320</v>
      </c>
      <c r="S392" t="s">
        <v>2516</v>
      </c>
      <c r="T392" t="s">
        <v>593</v>
      </c>
      <c r="U392" t="s">
        <v>2517</v>
      </c>
      <c r="V392" t="s">
        <v>2518</v>
      </c>
      <c r="W392">
        <v>0</v>
      </c>
      <c r="X392" t="str">
        <f t="shared" si="6"/>
        <v>Funcionamiento</v>
      </c>
    </row>
    <row r="393" spans="1:24" x14ac:dyDescent="0.25">
      <c r="A393">
        <v>2820</v>
      </c>
      <c r="B393">
        <v>44005</v>
      </c>
      <c r="C393" s="71">
        <v>44005.677777777775</v>
      </c>
      <c r="D393" t="s">
        <v>588</v>
      </c>
      <c r="E393" t="s">
        <v>589</v>
      </c>
      <c r="F393">
        <v>4</v>
      </c>
      <c r="G393" t="s">
        <v>2428</v>
      </c>
      <c r="H393" t="s">
        <v>176</v>
      </c>
      <c r="I393" t="s">
        <v>130</v>
      </c>
      <c r="J393" t="s">
        <v>37</v>
      </c>
      <c r="K393" t="s">
        <v>591</v>
      </c>
      <c r="L393" t="s">
        <v>39</v>
      </c>
      <c r="M393">
        <v>7246400</v>
      </c>
      <c r="N393">
        <v>0</v>
      </c>
      <c r="O393">
        <v>7246400</v>
      </c>
      <c r="P393">
        <v>0</v>
      </c>
      <c r="Q393" t="s">
        <v>2515</v>
      </c>
      <c r="R393">
        <v>3320</v>
      </c>
      <c r="S393" t="s">
        <v>2516</v>
      </c>
      <c r="T393" t="s">
        <v>593</v>
      </c>
      <c r="U393" t="s">
        <v>2517</v>
      </c>
      <c r="V393" t="s">
        <v>2518</v>
      </c>
      <c r="W393">
        <v>0</v>
      </c>
      <c r="X393" t="str">
        <f t="shared" si="6"/>
        <v>Funcionamiento</v>
      </c>
    </row>
    <row r="394" spans="1:24" x14ac:dyDescent="0.25">
      <c r="A394">
        <v>2920</v>
      </c>
      <c r="B394">
        <v>44005</v>
      </c>
      <c r="C394" s="71">
        <v>44005.686805555553</v>
      </c>
      <c r="D394" t="s">
        <v>588</v>
      </c>
      <c r="E394" t="s">
        <v>589</v>
      </c>
      <c r="F394">
        <v>4</v>
      </c>
      <c r="G394" t="s">
        <v>2428</v>
      </c>
      <c r="H394" t="s">
        <v>166</v>
      </c>
      <c r="I394" t="s">
        <v>120</v>
      </c>
      <c r="J394" t="s">
        <v>37</v>
      </c>
      <c r="K394" t="s">
        <v>591</v>
      </c>
      <c r="L394" t="s">
        <v>39</v>
      </c>
      <c r="M394">
        <v>74104372</v>
      </c>
      <c r="N394">
        <v>0</v>
      </c>
      <c r="O394">
        <v>74104372</v>
      </c>
      <c r="P394">
        <v>0</v>
      </c>
      <c r="Q394" t="s">
        <v>2519</v>
      </c>
      <c r="R394">
        <v>3420</v>
      </c>
      <c r="S394" t="s">
        <v>2520</v>
      </c>
      <c r="T394" t="s">
        <v>593</v>
      </c>
      <c r="U394" t="s">
        <v>2521</v>
      </c>
      <c r="V394" t="s">
        <v>2522</v>
      </c>
      <c r="W394">
        <v>0</v>
      </c>
      <c r="X394" t="str">
        <f t="shared" si="6"/>
        <v>Funcionamiento</v>
      </c>
    </row>
    <row r="395" spans="1:24" x14ac:dyDescent="0.25">
      <c r="A395">
        <v>2920</v>
      </c>
      <c r="B395">
        <v>44005</v>
      </c>
      <c r="C395" s="71">
        <v>44005.686805555553</v>
      </c>
      <c r="D395" t="s">
        <v>588</v>
      </c>
      <c r="E395" t="s">
        <v>589</v>
      </c>
      <c r="F395">
        <v>4</v>
      </c>
      <c r="G395" t="s">
        <v>2428</v>
      </c>
      <c r="H395" t="s">
        <v>180</v>
      </c>
      <c r="I395" t="s">
        <v>134</v>
      </c>
      <c r="J395" t="s">
        <v>37</v>
      </c>
      <c r="K395" t="s">
        <v>591</v>
      </c>
      <c r="L395" t="s">
        <v>39</v>
      </c>
      <c r="M395">
        <v>135248</v>
      </c>
      <c r="N395">
        <v>0</v>
      </c>
      <c r="O395">
        <v>135248</v>
      </c>
      <c r="P395">
        <v>0</v>
      </c>
      <c r="Q395" t="s">
        <v>2519</v>
      </c>
      <c r="R395">
        <v>3420</v>
      </c>
      <c r="S395" t="s">
        <v>2520</v>
      </c>
      <c r="T395" t="s">
        <v>593</v>
      </c>
      <c r="U395" t="s">
        <v>2521</v>
      </c>
      <c r="V395" t="s">
        <v>2522</v>
      </c>
      <c r="W395">
        <v>0</v>
      </c>
      <c r="X395" t="str">
        <f t="shared" si="6"/>
        <v>Funcionamiento</v>
      </c>
    </row>
    <row r="396" spans="1:24" x14ac:dyDescent="0.25">
      <c r="A396">
        <v>2920</v>
      </c>
      <c r="B396">
        <v>44005</v>
      </c>
      <c r="C396" s="71">
        <v>44005.686805555553</v>
      </c>
      <c r="D396" t="s">
        <v>588</v>
      </c>
      <c r="E396" t="s">
        <v>589</v>
      </c>
      <c r="F396">
        <v>4</v>
      </c>
      <c r="G396" t="s">
        <v>2428</v>
      </c>
      <c r="H396" t="s">
        <v>194</v>
      </c>
      <c r="I396" t="s">
        <v>149</v>
      </c>
      <c r="J396" t="s">
        <v>37</v>
      </c>
      <c r="K396" t="s">
        <v>591</v>
      </c>
      <c r="L396" t="s">
        <v>39</v>
      </c>
      <c r="M396">
        <v>1201228</v>
      </c>
      <c r="N396">
        <v>0</v>
      </c>
      <c r="O396">
        <v>1201228</v>
      </c>
      <c r="P396">
        <v>0</v>
      </c>
      <c r="Q396" t="s">
        <v>2519</v>
      </c>
      <c r="R396">
        <v>3420</v>
      </c>
      <c r="S396" t="s">
        <v>2520</v>
      </c>
      <c r="T396" t="s">
        <v>593</v>
      </c>
      <c r="U396" t="s">
        <v>2521</v>
      </c>
      <c r="V396" t="s">
        <v>2522</v>
      </c>
      <c r="W396">
        <v>0</v>
      </c>
      <c r="X396" t="str">
        <f t="shared" si="6"/>
        <v>Funcionamiento</v>
      </c>
    </row>
    <row r="397" spans="1:24" x14ac:dyDescent="0.25">
      <c r="A397">
        <v>2920</v>
      </c>
      <c r="B397">
        <v>44005</v>
      </c>
      <c r="C397" s="71">
        <v>44005.686805555553</v>
      </c>
      <c r="D397" t="s">
        <v>588</v>
      </c>
      <c r="E397" t="s">
        <v>589</v>
      </c>
      <c r="F397">
        <v>4</v>
      </c>
      <c r="G397" t="s">
        <v>2428</v>
      </c>
      <c r="H397" t="s">
        <v>173</v>
      </c>
      <c r="I397" t="s">
        <v>127</v>
      </c>
      <c r="J397" t="s">
        <v>37</v>
      </c>
      <c r="K397" t="s">
        <v>591</v>
      </c>
      <c r="L397" t="s">
        <v>39</v>
      </c>
      <c r="M397">
        <v>86408</v>
      </c>
      <c r="N397">
        <v>0</v>
      </c>
      <c r="O397">
        <v>86408</v>
      </c>
      <c r="P397">
        <v>0</v>
      </c>
      <c r="Q397" t="s">
        <v>2519</v>
      </c>
      <c r="R397">
        <v>3420</v>
      </c>
      <c r="S397" t="s">
        <v>2520</v>
      </c>
      <c r="T397" t="s">
        <v>593</v>
      </c>
      <c r="U397" t="s">
        <v>2521</v>
      </c>
      <c r="V397" t="s">
        <v>2522</v>
      </c>
      <c r="W397">
        <v>0</v>
      </c>
      <c r="X397" t="str">
        <f t="shared" si="6"/>
        <v>Funcionamiento</v>
      </c>
    </row>
    <row r="398" spans="1:24" x14ac:dyDescent="0.25">
      <c r="A398">
        <v>2920</v>
      </c>
      <c r="B398">
        <v>44005</v>
      </c>
      <c r="C398" s="71">
        <v>44005.686805555553</v>
      </c>
      <c r="D398" t="s">
        <v>588</v>
      </c>
      <c r="E398" t="s">
        <v>589</v>
      </c>
      <c r="F398">
        <v>4</v>
      </c>
      <c r="G398" t="s">
        <v>2428</v>
      </c>
      <c r="H398" t="s">
        <v>183</v>
      </c>
      <c r="I398" t="s">
        <v>137</v>
      </c>
      <c r="J398" t="s">
        <v>37</v>
      </c>
      <c r="K398" t="s">
        <v>591</v>
      </c>
      <c r="L398" t="s">
        <v>39</v>
      </c>
      <c r="M398">
        <v>2354967</v>
      </c>
      <c r="N398">
        <v>0</v>
      </c>
      <c r="O398">
        <v>2354967</v>
      </c>
      <c r="P398">
        <v>0</v>
      </c>
      <c r="Q398" t="s">
        <v>2519</v>
      </c>
      <c r="R398">
        <v>3420</v>
      </c>
      <c r="S398" t="s">
        <v>2520</v>
      </c>
      <c r="T398" t="s">
        <v>593</v>
      </c>
      <c r="U398" t="s">
        <v>2521</v>
      </c>
      <c r="V398" t="s">
        <v>2522</v>
      </c>
      <c r="W398">
        <v>0</v>
      </c>
      <c r="X398" t="str">
        <f t="shared" si="6"/>
        <v>Funcionamiento</v>
      </c>
    </row>
    <row r="399" spans="1:24" x14ac:dyDescent="0.25">
      <c r="A399">
        <v>2920</v>
      </c>
      <c r="B399">
        <v>44005</v>
      </c>
      <c r="C399" s="71">
        <v>44005.686805555553</v>
      </c>
      <c r="D399" t="s">
        <v>588</v>
      </c>
      <c r="E399" t="s">
        <v>589</v>
      </c>
      <c r="F399">
        <v>4</v>
      </c>
      <c r="G399" t="s">
        <v>2428</v>
      </c>
      <c r="H399" t="s">
        <v>169</v>
      </c>
      <c r="I399" t="s">
        <v>123</v>
      </c>
      <c r="J399" t="s">
        <v>37</v>
      </c>
      <c r="K399" t="s">
        <v>591</v>
      </c>
      <c r="L399" t="s">
        <v>39</v>
      </c>
      <c r="M399">
        <v>2523352</v>
      </c>
      <c r="N399">
        <v>0</v>
      </c>
      <c r="O399">
        <v>2523352</v>
      </c>
      <c r="P399">
        <v>0</v>
      </c>
      <c r="Q399" t="s">
        <v>2519</v>
      </c>
      <c r="R399">
        <v>3420</v>
      </c>
      <c r="S399" t="s">
        <v>2520</v>
      </c>
      <c r="T399" t="s">
        <v>593</v>
      </c>
      <c r="U399" t="s">
        <v>2521</v>
      </c>
      <c r="V399" t="s">
        <v>2522</v>
      </c>
      <c r="W399">
        <v>0</v>
      </c>
      <c r="X399" t="str">
        <f t="shared" si="6"/>
        <v>Funcionamiento</v>
      </c>
    </row>
    <row r="400" spans="1:24" x14ac:dyDescent="0.25">
      <c r="A400">
        <v>2920</v>
      </c>
      <c r="B400">
        <v>44005</v>
      </c>
      <c r="C400" s="71">
        <v>44005.686805555553</v>
      </c>
      <c r="D400" t="s">
        <v>588</v>
      </c>
      <c r="E400" t="s">
        <v>589</v>
      </c>
      <c r="F400">
        <v>4</v>
      </c>
      <c r="G400" t="s">
        <v>2428</v>
      </c>
      <c r="H400" t="s">
        <v>171</v>
      </c>
      <c r="I400" t="s">
        <v>125</v>
      </c>
      <c r="J400" t="s">
        <v>37</v>
      </c>
      <c r="K400" t="s">
        <v>591</v>
      </c>
      <c r="L400" t="s">
        <v>39</v>
      </c>
      <c r="M400">
        <v>2752199</v>
      </c>
      <c r="N400">
        <v>0</v>
      </c>
      <c r="O400">
        <v>2752199</v>
      </c>
      <c r="P400">
        <v>0</v>
      </c>
      <c r="Q400" t="s">
        <v>2519</v>
      </c>
      <c r="R400">
        <v>3420</v>
      </c>
      <c r="S400" t="s">
        <v>2520</v>
      </c>
      <c r="T400" t="s">
        <v>593</v>
      </c>
      <c r="U400" t="s">
        <v>2521</v>
      </c>
      <c r="V400" t="s">
        <v>2522</v>
      </c>
      <c r="W400">
        <v>0</v>
      </c>
      <c r="X400" t="str">
        <f t="shared" si="6"/>
        <v>Funcionamiento</v>
      </c>
    </row>
    <row r="401" spans="1:24" x14ac:dyDescent="0.25">
      <c r="A401">
        <v>2920</v>
      </c>
      <c r="B401">
        <v>44005</v>
      </c>
      <c r="C401" s="71">
        <v>44005.686805555553</v>
      </c>
      <c r="D401" t="s">
        <v>588</v>
      </c>
      <c r="E401" t="s">
        <v>589</v>
      </c>
      <c r="F401">
        <v>4</v>
      </c>
      <c r="G401" t="s">
        <v>2428</v>
      </c>
      <c r="H401" t="s">
        <v>168</v>
      </c>
      <c r="I401" t="s">
        <v>122</v>
      </c>
      <c r="J401" t="s">
        <v>37</v>
      </c>
      <c r="K401" t="s">
        <v>591</v>
      </c>
      <c r="L401" t="s">
        <v>39</v>
      </c>
      <c r="M401">
        <v>1621605</v>
      </c>
      <c r="N401">
        <v>0</v>
      </c>
      <c r="O401">
        <v>1621605</v>
      </c>
      <c r="P401">
        <v>0</v>
      </c>
      <c r="Q401" t="s">
        <v>2519</v>
      </c>
      <c r="R401">
        <v>3420</v>
      </c>
      <c r="S401" t="s">
        <v>2520</v>
      </c>
      <c r="T401" t="s">
        <v>593</v>
      </c>
      <c r="U401" t="s">
        <v>2521</v>
      </c>
      <c r="V401" t="s">
        <v>2522</v>
      </c>
      <c r="W401">
        <v>0</v>
      </c>
      <c r="X401" t="str">
        <f t="shared" si="6"/>
        <v>Funcionamiento</v>
      </c>
    </row>
    <row r="402" spans="1:24" x14ac:dyDescent="0.25">
      <c r="A402">
        <v>3020</v>
      </c>
      <c r="B402">
        <v>44029</v>
      </c>
      <c r="C402" s="71">
        <v>44029.353472222225</v>
      </c>
      <c r="D402" t="s">
        <v>588</v>
      </c>
      <c r="E402" t="s">
        <v>589</v>
      </c>
      <c r="F402">
        <v>4</v>
      </c>
      <c r="G402" t="s">
        <v>2428</v>
      </c>
      <c r="H402" t="s">
        <v>476</v>
      </c>
      <c r="I402" t="s">
        <v>477</v>
      </c>
      <c r="J402" t="s">
        <v>37</v>
      </c>
      <c r="K402" t="s">
        <v>591</v>
      </c>
      <c r="L402" t="s">
        <v>39</v>
      </c>
      <c r="M402">
        <v>1836060</v>
      </c>
      <c r="N402">
        <v>0</v>
      </c>
      <c r="O402">
        <v>1836060</v>
      </c>
      <c r="P402">
        <v>0</v>
      </c>
      <c r="Q402" t="s">
        <v>2523</v>
      </c>
      <c r="R402">
        <v>3520</v>
      </c>
      <c r="S402" t="s">
        <v>2205</v>
      </c>
      <c r="T402" t="s">
        <v>2524</v>
      </c>
      <c r="U402" t="s">
        <v>2525</v>
      </c>
      <c r="V402" t="s">
        <v>2526</v>
      </c>
      <c r="W402">
        <v>0</v>
      </c>
      <c r="X402" t="str">
        <f t="shared" si="6"/>
        <v>Funcionamiento</v>
      </c>
    </row>
    <row r="403" spans="1:24" x14ac:dyDescent="0.25">
      <c r="A403">
        <v>3120</v>
      </c>
      <c r="B403">
        <v>44029</v>
      </c>
      <c r="C403" s="71">
        <v>44029.498611111114</v>
      </c>
      <c r="D403" t="s">
        <v>588</v>
      </c>
      <c r="E403" t="s">
        <v>589</v>
      </c>
      <c r="F403">
        <v>4</v>
      </c>
      <c r="G403" t="s">
        <v>2428</v>
      </c>
      <c r="H403" t="s">
        <v>174</v>
      </c>
      <c r="I403" t="s">
        <v>128</v>
      </c>
      <c r="J403" t="s">
        <v>37</v>
      </c>
      <c r="K403" t="s">
        <v>591</v>
      </c>
      <c r="L403" t="s">
        <v>39</v>
      </c>
      <c r="M403">
        <v>10220900</v>
      </c>
      <c r="N403">
        <v>0</v>
      </c>
      <c r="O403">
        <v>10220900</v>
      </c>
      <c r="P403">
        <v>0</v>
      </c>
      <c r="Q403" t="s">
        <v>2527</v>
      </c>
      <c r="R403">
        <v>3720</v>
      </c>
      <c r="S403" t="s">
        <v>2449</v>
      </c>
      <c r="T403" t="s">
        <v>593</v>
      </c>
      <c r="U403" t="s">
        <v>2528</v>
      </c>
      <c r="V403" t="s">
        <v>2529</v>
      </c>
      <c r="W403">
        <v>0</v>
      </c>
      <c r="X403" t="str">
        <f t="shared" si="6"/>
        <v>Funcionamiento</v>
      </c>
    </row>
    <row r="404" spans="1:24" x14ac:dyDescent="0.25">
      <c r="A404">
        <v>3120</v>
      </c>
      <c r="B404">
        <v>44029</v>
      </c>
      <c r="C404" s="71">
        <v>44029.498611111114</v>
      </c>
      <c r="D404" t="s">
        <v>588</v>
      </c>
      <c r="E404" t="s">
        <v>589</v>
      </c>
      <c r="F404">
        <v>4</v>
      </c>
      <c r="G404" t="s">
        <v>2428</v>
      </c>
      <c r="H404" t="s">
        <v>178</v>
      </c>
      <c r="I404" t="s">
        <v>132</v>
      </c>
      <c r="J404" t="s">
        <v>37</v>
      </c>
      <c r="K404" t="s">
        <v>591</v>
      </c>
      <c r="L404" t="s">
        <v>39</v>
      </c>
      <c r="M404">
        <v>2795300</v>
      </c>
      <c r="N404">
        <v>0</v>
      </c>
      <c r="O404">
        <v>2795300</v>
      </c>
      <c r="P404">
        <v>0</v>
      </c>
      <c r="Q404" t="s">
        <v>2527</v>
      </c>
      <c r="R404">
        <v>3720</v>
      </c>
      <c r="S404" t="s">
        <v>2449</v>
      </c>
      <c r="T404" t="s">
        <v>593</v>
      </c>
      <c r="U404" t="s">
        <v>2528</v>
      </c>
      <c r="V404" t="s">
        <v>2529</v>
      </c>
      <c r="W404">
        <v>0</v>
      </c>
      <c r="X404" t="str">
        <f t="shared" si="6"/>
        <v>Funcionamiento</v>
      </c>
    </row>
    <row r="405" spans="1:24" x14ac:dyDescent="0.25">
      <c r="A405">
        <v>3120</v>
      </c>
      <c r="B405">
        <v>44029</v>
      </c>
      <c r="C405" s="71">
        <v>44029.498611111114</v>
      </c>
      <c r="D405" t="s">
        <v>588</v>
      </c>
      <c r="E405" t="s">
        <v>589</v>
      </c>
      <c r="F405">
        <v>4</v>
      </c>
      <c r="G405" t="s">
        <v>2428</v>
      </c>
      <c r="H405" t="s">
        <v>179</v>
      </c>
      <c r="I405" t="s">
        <v>133</v>
      </c>
      <c r="J405" t="s">
        <v>37</v>
      </c>
      <c r="K405" t="s">
        <v>591</v>
      </c>
      <c r="L405" t="s">
        <v>39</v>
      </c>
      <c r="M405">
        <v>1863300</v>
      </c>
      <c r="N405">
        <v>0</v>
      </c>
      <c r="O405">
        <v>1863300</v>
      </c>
      <c r="P405">
        <v>0</v>
      </c>
      <c r="Q405" t="s">
        <v>2527</v>
      </c>
      <c r="R405">
        <v>3720</v>
      </c>
      <c r="S405" t="s">
        <v>2449</v>
      </c>
      <c r="T405" t="s">
        <v>593</v>
      </c>
      <c r="U405" t="s">
        <v>2528</v>
      </c>
      <c r="V405" t="s">
        <v>2529</v>
      </c>
      <c r="W405">
        <v>0</v>
      </c>
      <c r="X405" t="str">
        <f t="shared" si="6"/>
        <v>Funcionamiento</v>
      </c>
    </row>
    <row r="406" spans="1:24" x14ac:dyDescent="0.25">
      <c r="A406">
        <v>3120</v>
      </c>
      <c r="B406">
        <v>44029</v>
      </c>
      <c r="C406" s="71">
        <v>44029.498611111114</v>
      </c>
      <c r="D406" t="s">
        <v>588</v>
      </c>
      <c r="E406" t="s">
        <v>589</v>
      </c>
      <c r="F406">
        <v>4</v>
      </c>
      <c r="G406" t="s">
        <v>2428</v>
      </c>
      <c r="H406" t="s">
        <v>175</v>
      </c>
      <c r="I406" t="s">
        <v>129</v>
      </c>
      <c r="J406" t="s">
        <v>37</v>
      </c>
      <c r="K406" t="s">
        <v>591</v>
      </c>
      <c r="L406" t="s">
        <v>39</v>
      </c>
      <c r="M406">
        <v>7240700</v>
      </c>
      <c r="N406">
        <v>0</v>
      </c>
      <c r="O406">
        <v>7240700</v>
      </c>
      <c r="P406">
        <v>0</v>
      </c>
      <c r="Q406" t="s">
        <v>2527</v>
      </c>
      <c r="R406">
        <v>3720</v>
      </c>
      <c r="S406" t="s">
        <v>2449</v>
      </c>
      <c r="T406" t="s">
        <v>593</v>
      </c>
      <c r="U406" t="s">
        <v>2528</v>
      </c>
      <c r="V406" t="s">
        <v>2529</v>
      </c>
      <c r="W406">
        <v>0</v>
      </c>
      <c r="X406" t="str">
        <f t="shared" si="6"/>
        <v>Funcionamiento</v>
      </c>
    </row>
    <row r="407" spans="1:24" x14ac:dyDescent="0.25">
      <c r="A407">
        <v>3120</v>
      </c>
      <c r="B407">
        <v>44029</v>
      </c>
      <c r="C407" s="71">
        <v>44029.498611111114</v>
      </c>
      <c r="D407" t="s">
        <v>588</v>
      </c>
      <c r="E407" t="s">
        <v>589</v>
      </c>
      <c r="F407">
        <v>4</v>
      </c>
      <c r="G407" t="s">
        <v>2428</v>
      </c>
      <c r="H407" t="s">
        <v>176</v>
      </c>
      <c r="I407" t="s">
        <v>130</v>
      </c>
      <c r="J407" t="s">
        <v>37</v>
      </c>
      <c r="K407" t="s">
        <v>591</v>
      </c>
      <c r="L407" t="s">
        <v>39</v>
      </c>
      <c r="M407">
        <v>3725200</v>
      </c>
      <c r="N407">
        <v>0</v>
      </c>
      <c r="O407">
        <v>3725200</v>
      </c>
      <c r="P407">
        <v>0</v>
      </c>
      <c r="Q407" t="s">
        <v>2527</v>
      </c>
      <c r="R407">
        <v>3720</v>
      </c>
      <c r="S407" t="s">
        <v>2449</v>
      </c>
      <c r="T407" t="s">
        <v>593</v>
      </c>
      <c r="U407" t="s">
        <v>2528</v>
      </c>
      <c r="V407" t="s">
        <v>2529</v>
      </c>
      <c r="W407">
        <v>0</v>
      </c>
      <c r="X407" t="str">
        <f t="shared" si="6"/>
        <v>Funcionamiento</v>
      </c>
    </row>
    <row r="408" spans="1:24" x14ac:dyDescent="0.25">
      <c r="A408">
        <v>3120</v>
      </c>
      <c r="B408">
        <v>44029</v>
      </c>
      <c r="C408" s="71">
        <v>44029.498611111114</v>
      </c>
      <c r="D408" t="s">
        <v>588</v>
      </c>
      <c r="E408" t="s">
        <v>589</v>
      </c>
      <c r="F408">
        <v>4</v>
      </c>
      <c r="G408" t="s">
        <v>2428</v>
      </c>
      <c r="H408" t="s">
        <v>177</v>
      </c>
      <c r="I408" t="s">
        <v>131</v>
      </c>
      <c r="J408" t="s">
        <v>37</v>
      </c>
      <c r="K408" t="s">
        <v>591</v>
      </c>
      <c r="L408" t="s">
        <v>39</v>
      </c>
      <c r="M408">
        <v>1410800</v>
      </c>
      <c r="N408">
        <v>0</v>
      </c>
      <c r="O408">
        <v>1410800</v>
      </c>
      <c r="P408">
        <v>0</v>
      </c>
      <c r="Q408" t="s">
        <v>2527</v>
      </c>
      <c r="R408">
        <v>3720</v>
      </c>
      <c r="S408" t="s">
        <v>2449</v>
      </c>
      <c r="T408" t="s">
        <v>593</v>
      </c>
      <c r="U408" t="s">
        <v>2528</v>
      </c>
      <c r="V408" t="s">
        <v>2529</v>
      </c>
      <c r="W408">
        <v>0</v>
      </c>
      <c r="X408" t="str">
        <f t="shared" si="6"/>
        <v>Funcionamiento</v>
      </c>
    </row>
    <row r="409" spans="1:24" x14ac:dyDescent="0.25">
      <c r="A409">
        <v>3220</v>
      </c>
      <c r="B409">
        <v>44034</v>
      </c>
      <c r="C409" s="71">
        <v>44034.498611111114</v>
      </c>
      <c r="D409" t="s">
        <v>588</v>
      </c>
      <c r="E409" t="s">
        <v>589</v>
      </c>
      <c r="F409">
        <v>4</v>
      </c>
      <c r="G409" t="s">
        <v>2428</v>
      </c>
      <c r="H409" t="s">
        <v>171</v>
      </c>
      <c r="I409" t="s">
        <v>125</v>
      </c>
      <c r="J409" t="s">
        <v>37</v>
      </c>
      <c r="K409" t="s">
        <v>591</v>
      </c>
      <c r="L409" t="s">
        <v>39</v>
      </c>
      <c r="M409">
        <v>2147431</v>
      </c>
      <c r="N409">
        <v>0</v>
      </c>
      <c r="O409">
        <v>2147431</v>
      </c>
      <c r="P409">
        <v>0</v>
      </c>
      <c r="Q409" t="s">
        <v>2530</v>
      </c>
      <c r="R409">
        <v>3620</v>
      </c>
      <c r="S409" t="s">
        <v>2531</v>
      </c>
      <c r="T409" t="s">
        <v>593</v>
      </c>
      <c r="U409" t="s">
        <v>2532</v>
      </c>
      <c r="V409" t="s">
        <v>2533</v>
      </c>
      <c r="W409">
        <v>0</v>
      </c>
      <c r="X409" t="str">
        <f t="shared" si="6"/>
        <v>Funcionamiento</v>
      </c>
    </row>
    <row r="410" spans="1:24" x14ac:dyDescent="0.25">
      <c r="A410">
        <v>3220</v>
      </c>
      <c r="B410">
        <v>44034</v>
      </c>
      <c r="C410" s="71">
        <v>44034.498611111114</v>
      </c>
      <c r="D410" t="s">
        <v>588</v>
      </c>
      <c r="E410" t="s">
        <v>589</v>
      </c>
      <c r="F410">
        <v>4</v>
      </c>
      <c r="G410" t="s">
        <v>2428</v>
      </c>
      <c r="H410" t="s">
        <v>168</v>
      </c>
      <c r="I410" t="s">
        <v>122</v>
      </c>
      <c r="J410" t="s">
        <v>37</v>
      </c>
      <c r="K410" t="s">
        <v>591</v>
      </c>
      <c r="L410" t="s">
        <v>39</v>
      </c>
      <c r="M410">
        <v>1938874</v>
      </c>
      <c r="N410">
        <v>0</v>
      </c>
      <c r="O410">
        <v>1938874</v>
      </c>
      <c r="P410">
        <v>0</v>
      </c>
      <c r="Q410" t="s">
        <v>2530</v>
      </c>
      <c r="R410">
        <v>3620</v>
      </c>
      <c r="S410" t="s">
        <v>2531</v>
      </c>
      <c r="T410" t="s">
        <v>593</v>
      </c>
      <c r="U410" t="s">
        <v>2532</v>
      </c>
      <c r="V410" t="s">
        <v>2533</v>
      </c>
      <c r="W410">
        <v>0</v>
      </c>
      <c r="X410" t="str">
        <f t="shared" si="6"/>
        <v>Funcionamiento</v>
      </c>
    </row>
    <row r="411" spans="1:24" x14ac:dyDescent="0.25">
      <c r="A411">
        <v>3220</v>
      </c>
      <c r="B411">
        <v>44034</v>
      </c>
      <c r="C411" s="71">
        <v>44034.498611111114</v>
      </c>
      <c r="D411" t="s">
        <v>588</v>
      </c>
      <c r="E411" t="s">
        <v>589</v>
      </c>
      <c r="F411">
        <v>4</v>
      </c>
      <c r="G411" t="s">
        <v>2428</v>
      </c>
      <c r="H411" t="s">
        <v>563</v>
      </c>
      <c r="I411" t="s">
        <v>564</v>
      </c>
      <c r="J411" t="s">
        <v>37</v>
      </c>
      <c r="K411" t="s">
        <v>591</v>
      </c>
      <c r="L411" t="s">
        <v>39</v>
      </c>
      <c r="M411">
        <v>3017051</v>
      </c>
      <c r="N411">
        <v>0</v>
      </c>
      <c r="O411">
        <v>3017051</v>
      </c>
      <c r="P411">
        <v>0</v>
      </c>
      <c r="Q411" t="s">
        <v>2530</v>
      </c>
      <c r="R411">
        <v>3620</v>
      </c>
      <c r="S411" t="s">
        <v>2531</v>
      </c>
      <c r="T411" t="s">
        <v>593</v>
      </c>
      <c r="U411" t="s">
        <v>2532</v>
      </c>
      <c r="V411" t="s">
        <v>2533</v>
      </c>
      <c r="W411">
        <v>0</v>
      </c>
      <c r="X411" t="str">
        <f t="shared" si="6"/>
        <v>Funcionamiento</v>
      </c>
    </row>
    <row r="412" spans="1:24" x14ac:dyDescent="0.25">
      <c r="A412">
        <v>3220</v>
      </c>
      <c r="B412">
        <v>44034</v>
      </c>
      <c r="C412" s="71">
        <v>44034.498611111114</v>
      </c>
      <c r="D412" t="s">
        <v>588</v>
      </c>
      <c r="E412" t="s">
        <v>589</v>
      </c>
      <c r="F412">
        <v>4</v>
      </c>
      <c r="G412" t="s">
        <v>2428</v>
      </c>
      <c r="H412" t="s">
        <v>180</v>
      </c>
      <c r="I412" t="s">
        <v>134</v>
      </c>
      <c r="J412" t="s">
        <v>37</v>
      </c>
      <c r="K412" t="s">
        <v>591</v>
      </c>
      <c r="L412" t="s">
        <v>39</v>
      </c>
      <c r="M412">
        <v>3161553</v>
      </c>
      <c r="N412">
        <v>0</v>
      </c>
      <c r="O412">
        <v>3161553</v>
      </c>
      <c r="P412">
        <v>0</v>
      </c>
      <c r="Q412" t="s">
        <v>2530</v>
      </c>
      <c r="R412">
        <v>3620</v>
      </c>
      <c r="S412" t="s">
        <v>2531</v>
      </c>
      <c r="T412" t="s">
        <v>593</v>
      </c>
      <c r="U412" t="s">
        <v>2532</v>
      </c>
      <c r="V412" t="s">
        <v>2533</v>
      </c>
      <c r="W412">
        <v>0</v>
      </c>
      <c r="X412" t="str">
        <f t="shared" si="6"/>
        <v>Funcionamiento</v>
      </c>
    </row>
    <row r="413" spans="1:24" x14ac:dyDescent="0.25">
      <c r="A413">
        <v>3220</v>
      </c>
      <c r="B413">
        <v>44034</v>
      </c>
      <c r="C413" s="71">
        <v>44034.498611111114</v>
      </c>
      <c r="D413" t="s">
        <v>588</v>
      </c>
      <c r="E413" t="s">
        <v>589</v>
      </c>
      <c r="F413">
        <v>4</v>
      </c>
      <c r="G413" t="s">
        <v>2428</v>
      </c>
      <c r="H413" t="s">
        <v>166</v>
      </c>
      <c r="I413" t="s">
        <v>120</v>
      </c>
      <c r="J413" t="s">
        <v>37</v>
      </c>
      <c r="K413" t="s">
        <v>591</v>
      </c>
      <c r="L413" t="s">
        <v>39</v>
      </c>
      <c r="M413">
        <v>81499540</v>
      </c>
      <c r="N413">
        <v>0</v>
      </c>
      <c r="O413">
        <v>81499540</v>
      </c>
      <c r="P413">
        <v>0</v>
      </c>
      <c r="Q413" t="s">
        <v>2530</v>
      </c>
      <c r="R413">
        <v>3620</v>
      </c>
      <c r="S413" t="s">
        <v>2531</v>
      </c>
      <c r="T413" t="s">
        <v>593</v>
      </c>
      <c r="U413" t="s">
        <v>2532</v>
      </c>
      <c r="V413" t="s">
        <v>2533</v>
      </c>
      <c r="W413">
        <v>0</v>
      </c>
      <c r="X413" t="str">
        <f t="shared" si="6"/>
        <v>Funcionamiento</v>
      </c>
    </row>
    <row r="414" spans="1:24" x14ac:dyDescent="0.25">
      <c r="A414">
        <v>3220</v>
      </c>
      <c r="B414">
        <v>44034</v>
      </c>
      <c r="C414" s="71">
        <v>44034.498611111114</v>
      </c>
      <c r="D414" t="s">
        <v>588</v>
      </c>
      <c r="E414" t="s">
        <v>589</v>
      </c>
      <c r="F414">
        <v>4</v>
      </c>
      <c r="G414" t="s">
        <v>2428</v>
      </c>
      <c r="H414" t="s">
        <v>173</v>
      </c>
      <c r="I414" t="s">
        <v>127</v>
      </c>
      <c r="J414" t="s">
        <v>37</v>
      </c>
      <c r="K414" t="s">
        <v>591</v>
      </c>
      <c r="L414" t="s">
        <v>39</v>
      </c>
      <c r="M414">
        <v>2955973</v>
      </c>
      <c r="N414">
        <v>0</v>
      </c>
      <c r="O414">
        <v>2955973</v>
      </c>
      <c r="P414">
        <v>0</v>
      </c>
      <c r="Q414" t="s">
        <v>2530</v>
      </c>
      <c r="R414">
        <v>3620</v>
      </c>
      <c r="S414" t="s">
        <v>2531</v>
      </c>
      <c r="T414" t="s">
        <v>593</v>
      </c>
      <c r="U414" t="s">
        <v>2532</v>
      </c>
      <c r="V414" t="s">
        <v>2533</v>
      </c>
      <c r="W414">
        <v>0</v>
      </c>
      <c r="X414" t="str">
        <f t="shared" si="6"/>
        <v>Funcionamiento</v>
      </c>
    </row>
    <row r="415" spans="1:24" x14ac:dyDescent="0.25">
      <c r="A415">
        <v>3220</v>
      </c>
      <c r="B415">
        <v>44034</v>
      </c>
      <c r="C415" s="71">
        <v>44034.498611111114</v>
      </c>
      <c r="D415" t="s">
        <v>588</v>
      </c>
      <c r="E415" t="s">
        <v>589</v>
      </c>
      <c r="F415">
        <v>4</v>
      </c>
      <c r="G415" t="s">
        <v>2428</v>
      </c>
      <c r="H415" t="s">
        <v>182</v>
      </c>
      <c r="I415" t="s">
        <v>136</v>
      </c>
      <c r="J415" t="s">
        <v>37</v>
      </c>
      <c r="K415" t="s">
        <v>591</v>
      </c>
      <c r="L415" t="s">
        <v>39</v>
      </c>
      <c r="M415">
        <v>209359</v>
      </c>
      <c r="N415">
        <v>0</v>
      </c>
      <c r="O415">
        <v>209359</v>
      </c>
      <c r="P415">
        <v>0</v>
      </c>
      <c r="Q415" t="s">
        <v>2530</v>
      </c>
      <c r="R415">
        <v>3620</v>
      </c>
      <c r="S415" t="s">
        <v>2531</v>
      </c>
      <c r="T415" t="s">
        <v>593</v>
      </c>
      <c r="U415" t="s">
        <v>2532</v>
      </c>
      <c r="V415" t="s">
        <v>2533</v>
      </c>
      <c r="W415">
        <v>0</v>
      </c>
      <c r="X415" t="str">
        <f t="shared" si="6"/>
        <v>Funcionamiento</v>
      </c>
    </row>
    <row r="416" spans="1:24" x14ac:dyDescent="0.25">
      <c r="A416">
        <v>3220</v>
      </c>
      <c r="B416">
        <v>44034</v>
      </c>
      <c r="C416" s="71">
        <v>44034.498611111114</v>
      </c>
      <c r="D416" t="s">
        <v>588</v>
      </c>
      <c r="E416" t="s">
        <v>589</v>
      </c>
      <c r="F416">
        <v>4</v>
      </c>
      <c r="G416" t="s">
        <v>2428</v>
      </c>
      <c r="H416" t="s">
        <v>183</v>
      </c>
      <c r="I416" t="s">
        <v>137</v>
      </c>
      <c r="J416" t="s">
        <v>37</v>
      </c>
      <c r="K416" t="s">
        <v>591</v>
      </c>
      <c r="L416" t="s">
        <v>39</v>
      </c>
      <c r="M416">
        <v>2354967</v>
      </c>
      <c r="N416">
        <v>0</v>
      </c>
      <c r="O416">
        <v>2354967</v>
      </c>
      <c r="P416">
        <v>0</v>
      </c>
      <c r="Q416" t="s">
        <v>2530</v>
      </c>
      <c r="R416">
        <v>3620</v>
      </c>
      <c r="S416" t="s">
        <v>2531</v>
      </c>
      <c r="T416" t="s">
        <v>593</v>
      </c>
      <c r="U416" t="s">
        <v>2532</v>
      </c>
      <c r="V416" t="s">
        <v>2533</v>
      </c>
      <c r="W416">
        <v>0</v>
      </c>
      <c r="X416" t="str">
        <f t="shared" si="6"/>
        <v>Funcionamiento</v>
      </c>
    </row>
    <row r="417" spans="1:24" x14ac:dyDescent="0.25">
      <c r="A417">
        <v>120</v>
      </c>
      <c r="B417">
        <v>43838</v>
      </c>
      <c r="C417" s="71">
        <v>43838.518055555556</v>
      </c>
      <c r="D417" t="s">
        <v>588</v>
      </c>
      <c r="E417" t="s">
        <v>589</v>
      </c>
      <c r="F417">
        <v>5</v>
      </c>
      <c r="G417" t="s">
        <v>2534</v>
      </c>
      <c r="H417" t="s">
        <v>188</v>
      </c>
      <c r="I417" t="s">
        <v>142</v>
      </c>
      <c r="J417" t="s">
        <v>37</v>
      </c>
      <c r="K417" t="s">
        <v>591</v>
      </c>
      <c r="L417" t="s">
        <v>39</v>
      </c>
      <c r="M417">
        <v>18000000</v>
      </c>
      <c r="N417">
        <v>0</v>
      </c>
      <c r="O417">
        <v>18000000</v>
      </c>
      <c r="P417">
        <v>5149916</v>
      </c>
      <c r="Q417" t="s">
        <v>2535</v>
      </c>
      <c r="R417">
        <v>120</v>
      </c>
      <c r="S417" t="s">
        <v>2536</v>
      </c>
      <c r="T417" t="s">
        <v>2537</v>
      </c>
      <c r="U417" t="s">
        <v>2538</v>
      </c>
      <c r="V417" t="s">
        <v>2539</v>
      </c>
      <c r="W417">
        <v>0</v>
      </c>
      <c r="X417" t="str">
        <f t="shared" si="6"/>
        <v>Funcionamiento</v>
      </c>
    </row>
    <row r="418" spans="1:24" x14ac:dyDescent="0.25">
      <c r="A418">
        <v>220</v>
      </c>
      <c r="B418">
        <v>43838</v>
      </c>
      <c r="C418" s="71">
        <v>43838.520833333336</v>
      </c>
      <c r="D418" t="s">
        <v>588</v>
      </c>
      <c r="E418" t="s">
        <v>649</v>
      </c>
      <c r="F418">
        <v>5</v>
      </c>
      <c r="G418" t="s">
        <v>2534</v>
      </c>
      <c r="H418" t="s">
        <v>189</v>
      </c>
      <c r="I418" t="s">
        <v>143</v>
      </c>
      <c r="J418" t="s">
        <v>37</v>
      </c>
      <c r="K418" t="s">
        <v>591</v>
      </c>
      <c r="L418" t="s">
        <v>39</v>
      </c>
      <c r="M418">
        <v>52302000</v>
      </c>
      <c r="N418">
        <v>-52302000</v>
      </c>
      <c r="O418">
        <v>0</v>
      </c>
      <c r="P418">
        <v>0</v>
      </c>
      <c r="Q418" t="s">
        <v>2540</v>
      </c>
      <c r="R418">
        <v>220</v>
      </c>
      <c r="S418" t="s">
        <v>2541</v>
      </c>
      <c r="T418" t="s">
        <v>593</v>
      </c>
      <c r="U418" t="s">
        <v>593</v>
      </c>
      <c r="V418" t="s">
        <v>593</v>
      </c>
      <c r="W418">
        <v>0</v>
      </c>
      <c r="X418" t="str">
        <f t="shared" si="6"/>
        <v>Funcionamiento</v>
      </c>
    </row>
    <row r="419" spans="1:24" x14ac:dyDescent="0.25">
      <c r="A419">
        <v>320</v>
      </c>
      <c r="B419">
        <v>43838</v>
      </c>
      <c r="C419" s="71">
        <v>43838.522916666669</v>
      </c>
      <c r="D419" t="s">
        <v>588</v>
      </c>
      <c r="E419" t="s">
        <v>589</v>
      </c>
      <c r="F419">
        <v>5</v>
      </c>
      <c r="G419" t="s">
        <v>2534</v>
      </c>
      <c r="H419" t="s">
        <v>191</v>
      </c>
      <c r="I419" t="s">
        <v>146</v>
      </c>
      <c r="J419" t="s">
        <v>37</v>
      </c>
      <c r="K419" t="s">
        <v>591</v>
      </c>
      <c r="L419" t="s">
        <v>39</v>
      </c>
      <c r="M419">
        <v>5000000</v>
      </c>
      <c r="N419">
        <v>0</v>
      </c>
      <c r="O419">
        <v>5000000</v>
      </c>
      <c r="P419">
        <v>1280300</v>
      </c>
      <c r="Q419" t="s">
        <v>2542</v>
      </c>
      <c r="R419">
        <v>320</v>
      </c>
      <c r="S419" t="s">
        <v>2543</v>
      </c>
      <c r="T419" t="s">
        <v>2544</v>
      </c>
      <c r="U419" t="s">
        <v>2545</v>
      </c>
      <c r="V419" t="s">
        <v>2546</v>
      </c>
      <c r="W419">
        <v>0</v>
      </c>
      <c r="X419" t="str">
        <f t="shared" si="6"/>
        <v>Funcionamiento</v>
      </c>
    </row>
    <row r="420" spans="1:24" x14ac:dyDescent="0.25">
      <c r="A420">
        <v>420</v>
      </c>
      <c r="B420">
        <v>43846</v>
      </c>
      <c r="C420" s="71">
        <v>43846.368055555555</v>
      </c>
      <c r="D420" t="s">
        <v>588</v>
      </c>
      <c r="E420" t="s">
        <v>589</v>
      </c>
      <c r="F420">
        <v>5</v>
      </c>
      <c r="G420" t="s">
        <v>2534</v>
      </c>
      <c r="H420" t="s">
        <v>101</v>
      </c>
      <c r="I420" t="s">
        <v>144</v>
      </c>
      <c r="J420" t="s">
        <v>37</v>
      </c>
      <c r="K420" t="s">
        <v>591</v>
      </c>
      <c r="L420" t="s">
        <v>39</v>
      </c>
      <c r="M420">
        <v>52302000</v>
      </c>
      <c r="N420">
        <v>5238000</v>
      </c>
      <c r="O420">
        <v>57540000</v>
      </c>
      <c r="P420">
        <v>19822000</v>
      </c>
      <c r="Q420" t="s">
        <v>2547</v>
      </c>
      <c r="R420">
        <v>420</v>
      </c>
      <c r="S420" t="s">
        <v>5765</v>
      </c>
      <c r="T420" t="s">
        <v>5766</v>
      </c>
      <c r="U420" t="s">
        <v>5767</v>
      </c>
      <c r="V420" t="s">
        <v>5768</v>
      </c>
      <c r="W420">
        <v>0</v>
      </c>
      <c r="X420" t="str">
        <f t="shared" si="6"/>
        <v>Funcionamiento</v>
      </c>
    </row>
    <row r="421" spans="1:24" x14ac:dyDescent="0.25">
      <c r="A421">
        <v>520</v>
      </c>
      <c r="B421">
        <v>43852</v>
      </c>
      <c r="C421" s="71">
        <v>43852.490972222222</v>
      </c>
      <c r="D421" t="s">
        <v>588</v>
      </c>
      <c r="E421" t="s">
        <v>589</v>
      </c>
      <c r="F421">
        <v>5</v>
      </c>
      <c r="G421" t="s">
        <v>2534</v>
      </c>
      <c r="H421" t="s">
        <v>168</v>
      </c>
      <c r="I421" t="s">
        <v>122</v>
      </c>
      <c r="J421" t="s">
        <v>37</v>
      </c>
      <c r="K421" t="s">
        <v>591</v>
      </c>
      <c r="L421" t="s">
        <v>39</v>
      </c>
      <c r="M421">
        <v>754536</v>
      </c>
      <c r="N421">
        <v>0</v>
      </c>
      <c r="O421">
        <v>754536</v>
      </c>
      <c r="P421">
        <v>0</v>
      </c>
      <c r="Q421" t="s">
        <v>2548</v>
      </c>
      <c r="R421">
        <v>520</v>
      </c>
      <c r="S421" t="s">
        <v>2549</v>
      </c>
      <c r="T421" t="s">
        <v>593</v>
      </c>
      <c r="U421" t="s">
        <v>2550</v>
      </c>
      <c r="V421" t="s">
        <v>2551</v>
      </c>
      <c r="W421">
        <v>0</v>
      </c>
      <c r="X421" t="str">
        <f t="shared" si="6"/>
        <v>Funcionamiento</v>
      </c>
    </row>
    <row r="422" spans="1:24" x14ac:dyDescent="0.25">
      <c r="A422">
        <v>520</v>
      </c>
      <c r="B422">
        <v>43852</v>
      </c>
      <c r="C422" s="71">
        <v>43852.490972222222</v>
      </c>
      <c r="D422" t="s">
        <v>588</v>
      </c>
      <c r="E422" t="s">
        <v>589</v>
      </c>
      <c r="F422">
        <v>5</v>
      </c>
      <c r="G422" t="s">
        <v>2534</v>
      </c>
      <c r="H422" t="s">
        <v>180</v>
      </c>
      <c r="I422" t="s">
        <v>134</v>
      </c>
      <c r="J422" t="s">
        <v>37</v>
      </c>
      <c r="K422" t="s">
        <v>591</v>
      </c>
      <c r="L422" t="s">
        <v>39</v>
      </c>
      <c r="M422">
        <v>5585231</v>
      </c>
      <c r="N422">
        <v>0</v>
      </c>
      <c r="O422">
        <v>5585231</v>
      </c>
      <c r="P422">
        <v>0</v>
      </c>
      <c r="Q422" t="s">
        <v>2548</v>
      </c>
      <c r="R422">
        <v>520</v>
      </c>
      <c r="S422" t="s">
        <v>2549</v>
      </c>
      <c r="T422" t="s">
        <v>593</v>
      </c>
      <c r="U422" t="s">
        <v>2550</v>
      </c>
      <c r="V422" t="s">
        <v>2551</v>
      </c>
      <c r="W422">
        <v>0</v>
      </c>
      <c r="X422" t="str">
        <f t="shared" si="6"/>
        <v>Funcionamiento</v>
      </c>
    </row>
    <row r="423" spans="1:24" x14ac:dyDescent="0.25">
      <c r="A423">
        <v>520</v>
      </c>
      <c r="B423">
        <v>43852</v>
      </c>
      <c r="C423" s="71">
        <v>43852.490972222222</v>
      </c>
      <c r="D423" t="s">
        <v>588</v>
      </c>
      <c r="E423" t="s">
        <v>589</v>
      </c>
      <c r="F423">
        <v>5</v>
      </c>
      <c r="G423" t="s">
        <v>2534</v>
      </c>
      <c r="H423" t="s">
        <v>166</v>
      </c>
      <c r="I423" t="s">
        <v>120</v>
      </c>
      <c r="J423" t="s">
        <v>37</v>
      </c>
      <c r="K423" t="s">
        <v>591</v>
      </c>
      <c r="L423" t="s">
        <v>39</v>
      </c>
      <c r="M423">
        <v>36258646</v>
      </c>
      <c r="N423">
        <v>0</v>
      </c>
      <c r="O423">
        <v>36258646</v>
      </c>
      <c r="P423">
        <v>0</v>
      </c>
      <c r="Q423" t="s">
        <v>2548</v>
      </c>
      <c r="R423">
        <v>520</v>
      </c>
      <c r="S423" t="s">
        <v>2549</v>
      </c>
      <c r="T423" t="s">
        <v>593</v>
      </c>
      <c r="U423" t="s">
        <v>2550</v>
      </c>
      <c r="V423" t="s">
        <v>2551</v>
      </c>
      <c r="W423">
        <v>0</v>
      </c>
      <c r="X423" t="str">
        <f t="shared" si="6"/>
        <v>Funcionamiento</v>
      </c>
    </row>
    <row r="424" spans="1:24" x14ac:dyDescent="0.25">
      <c r="A424">
        <v>520</v>
      </c>
      <c r="B424">
        <v>43852</v>
      </c>
      <c r="C424" s="71">
        <v>43852.490972222222</v>
      </c>
      <c r="D424" t="s">
        <v>588</v>
      </c>
      <c r="E424" t="s">
        <v>589</v>
      </c>
      <c r="F424">
        <v>5</v>
      </c>
      <c r="G424" t="s">
        <v>2534</v>
      </c>
      <c r="H424" t="s">
        <v>169</v>
      </c>
      <c r="I424" t="s">
        <v>123</v>
      </c>
      <c r="J424" t="s">
        <v>37</v>
      </c>
      <c r="K424" t="s">
        <v>591</v>
      </c>
      <c r="L424" t="s">
        <v>39</v>
      </c>
      <c r="M424">
        <v>1028540</v>
      </c>
      <c r="N424">
        <v>0</v>
      </c>
      <c r="O424">
        <v>1028540</v>
      </c>
      <c r="P424">
        <v>0</v>
      </c>
      <c r="Q424" t="s">
        <v>2548</v>
      </c>
      <c r="R424">
        <v>520</v>
      </c>
      <c r="S424" t="s">
        <v>2549</v>
      </c>
      <c r="T424" t="s">
        <v>593</v>
      </c>
      <c r="U424" t="s">
        <v>2550</v>
      </c>
      <c r="V424" t="s">
        <v>2551</v>
      </c>
      <c r="W424">
        <v>0</v>
      </c>
      <c r="X424" t="str">
        <f t="shared" si="6"/>
        <v>Funcionamiento</v>
      </c>
    </row>
    <row r="425" spans="1:24" x14ac:dyDescent="0.25">
      <c r="A425">
        <v>520</v>
      </c>
      <c r="B425">
        <v>43852</v>
      </c>
      <c r="C425" s="71">
        <v>43852.490972222222</v>
      </c>
      <c r="D425" t="s">
        <v>588</v>
      </c>
      <c r="E425" t="s">
        <v>589</v>
      </c>
      <c r="F425">
        <v>5</v>
      </c>
      <c r="G425" t="s">
        <v>2534</v>
      </c>
      <c r="H425" t="s">
        <v>171</v>
      </c>
      <c r="I425" t="s">
        <v>125</v>
      </c>
      <c r="J425" t="s">
        <v>37</v>
      </c>
      <c r="K425" t="s">
        <v>591</v>
      </c>
      <c r="L425" t="s">
        <v>39</v>
      </c>
      <c r="M425">
        <v>1747270</v>
      </c>
      <c r="N425">
        <v>0</v>
      </c>
      <c r="O425">
        <v>1747270</v>
      </c>
      <c r="P425">
        <v>0</v>
      </c>
      <c r="Q425" t="s">
        <v>2548</v>
      </c>
      <c r="R425">
        <v>520</v>
      </c>
      <c r="S425" t="s">
        <v>2549</v>
      </c>
      <c r="T425" t="s">
        <v>593</v>
      </c>
      <c r="U425" t="s">
        <v>2550</v>
      </c>
      <c r="V425" t="s">
        <v>2551</v>
      </c>
      <c r="W425">
        <v>0</v>
      </c>
      <c r="X425" t="str">
        <f t="shared" si="6"/>
        <v>Funcionamiento</v>
      </c>
    </row>
    <row r="426" spans="1:24" x14ac:dyDescent="0.25">
      <c r="A426">
        <v>520</v>
      </c>
      <c r="B426">
        <v>43852</v>
      </c>
      <c r="C426" s="71">
        <v>43852.490972222222</v>
      </c>
      <c r="D426" t="s">
        <v>588</v>
      </c>
      <c r="E426" t="s">
        <v>589</v>
      </c>
      <c r="F426">
        <v>5</v>
      </c>
      <c r="G426" t="s">
        <v>2534</v>
      </c>
      <c r="H426" t="s">
        <v>182</v>
      </c>
      <c r="I426" t="s">
        <v>136</v>
      </c>
      <c r="J426" t="s">
        <v>37</v>
      </c>
      <c r="K426" t="s">
        <v>591</v>
      </c>
      <c r="L426" t="s">
        <v>39</v>
      </c>
      <c r="M426">
        <v>508760</v>
      </c>
      <c r="N426">
        <v>0</v>
      </c>
      <c r="O426">
        <v>508760</v>
      </c>
      <c r="P426">
        <v>0</v>
      </c>
      <c r="Q426" t="s">
        <v>2548</v>
      </c>
      <c r="R426">
        <v>520</v>
      </c>
      <c r="S426" t="s">
        <v>2549</v>
      </c>
      <c r="T426" t="s">
        <v>593</v>
      </c>
      <c r="U426" t="s">
        <v>2550</v>
      </c>
      <c r="V426" t="s">
        <v>2551</v>
      </c>
      <c r="W426">
        <v>0</v>
      </c>
      <c r="X426" t="str">
        <f t="shared" si="6"/>
        <v>Funcionamiento</v>
      </c>
    </row>
    <row r="427" spans="1:24" x14ac:dyDescent="0.25">
      <c r="A427">
        <v>520</v>
      </c>
      <c r="B427">
        <v>43852</v>
      </c>
      <c r="C427" s="71">
        <v>43852.490972222222</v>
      </c>
      <c r="D427" t="s">
        <v>588</v>
      </c>
      <c r="E427" t="s">
        <v>589</v>
      </c>
      <c r="F427">
        <v>5</v>
      </c>
      <c r="G427" t="s">
        <v>2534</v>
      </c>
      <c r="H427" t="s">
        <v>173</v>
      </c>
      <c r="I427" t="s">
        <v>127</v>
      </c>
      <c r="J427" t="s">
        <v>37</v>
      </c>
      <c r="K427" t="s">
        <v>591</v>
      </c>
      <c r="L427" t="s">
        <v>39</v>
      </c>
      <c r="M427">
        <v>6614089</v>
      </c>
      <c r="N427">
        <v>0</v>
      </c>
      <c r="O427">
        <v>6614089</v>
      </c>
      <c r="P427">
        <v>0</v>
      </c>
      <c r="Q427" t="s">
        <v>2548</v>
      </c>
      <c r="R427">
        <v>520</v>
      </c>
      <c r="S427" t="s">
        <v>2549</v>
      </c>
      <c r="T427" t="s">
        <v>593</v>
      </c>
      <c r="U427" t="s">
        <v>2550</v>
      </c>
      <c r="V427" t="s">
        <v>2551</v>
      </c>
      <c r="W427">
        <v>0</v>
      </c>
      <c r="X427" t="str">
        <f t="shared" si="6"/>
        <v>Funcionamiento</v>
      </c>
    </row>
    <row r="428" spans="1:24" x14ac:dyDescent="0.25">
      <c r="A428">
        <v>620</v>
      </c>
      <c r="B428">
        <v>43852</v>
      </c>
      <c r="C428" s="71">
        <v>43852.495833333334</v>
      </c>
      <c r="D428" t="s">
        <v>588</v>
      </c>
      <c r="E428" t="s">
        <v>589</v>
      </c>
      <c r="F428">
        <v>5</v>
      </c>
      <c r="G428" t="s">
        <v>2534</v>
      </c>
      <c r="H428" t="s">
        <v>178</v>
      </c>
      <c r="I428" t="s">
        <v>132</v>
      </c>
      <c r="J428" t="s">
        <v>37</v>
      </c>
      <c r="K428" t="s">
        <v>591</v>
      </c>
      <c r="L428" t="s">
        <v>39</v>
      </c>
      <c r="M428">
        <v>1393200</v>
      </c>
      <c r="N428">
        <v>0</v>
      </c>
      <c r="O428">
        <v>1393200</v>
      </c>
      <c r="P428">
        <v>0</v>
      </c>
      <c r="Q428" t="s">
        <v>2552</v>
      </c>
      <c r="R428">
        <v>620</v>
      </c>
      <c r="S428" t="s">
        <v>2553</v>
      </c>
      <c r="T428" t="s">
        <v>593</v>
      </c>
      <c r="U428" t="s">
        <v>2554</v>
      </c>
      <c r="V428" t="s">
        <v>2555</v>
      </c>
      <c r="W428">
        <v>0</v>
      </c>
      <c r="X428" t="str">
        <f t="shared" si="6"/>
        <v>Funcionamiento</v>
      </c>
    </row>
    <row r="429" spans="1:24" x14ac:dyDescent="0.25">
      <c r="A429">
        <v>620</v>
      </c>
      <c r="B429">
        <v>43852</v>
      </c>
      <c r="C429" s="71">
        <v>43852.495833333334</v>
      </c>
      <c r="D429" t="s">
        <v>588</v>
      </c>
      <c r="E429" t="s">
        <v>589</v>
      </c>
      <c r="F429">
        <v>5</v>
      </c>
      <c r="G429" t="s">
        <v>2534</v>
      </c>
      <c r="H429" t="s">
        <v>176</v>
      </c>
      <c r="I429" t="s">
        <v>130</v>
      </c>
      <c r="J429" t="s">
        <v>37</v>
      </c>
      <c r="K429" t="s">
        <v>591</v>
      </c>
      <c r="L429" t="s">
        <v>39</v>
      </c>
      <c r="M429">
        <v>1856800</v>
      </c>
      <c r="N429">
        <v>0</v>
      </c>
      <c r="O429">
        <v>1856800</v>
      </c>
      <c r="P429">
        <v>0</v>
      </c>
      <c r="Q429" t="s">
        <v>2552</v>
      </c>
      <c r="R429">
        <v>620</v>
      </c>
      <c r="S429" t="s">
        <v>2553</v>
      </c>
      <c r="T429" t="s">
        <v>593</v>
      </c>
      <c r="U429" t="s">
        <v>2554</v>
      </c>
      <c r="V429" t="s">
        <v>2555</v>
      </c>
      <c r="W429">
        <v>0</v>
      </c>
      <c r="X429" t="str">
        <f t="shared" si="6"/>
        <v>Funcionamiento</v>
      </c>
    </row>
    <row r="430" spans="1:24" x14ac:dyDescent="0.25">
      <c r="A430">
        <v>620</v>
      </c>
      <c r="B430">
        <v>43852</v>
      </c>
      <c r="C430" s="71">
        <v>43852.495833333334</v>
      </c>
      <c r="D430" t="s">
        <v>588</v>
      </c>
      <c r="E430" t="s">
        <v>589</v>
      </c>
      <c r="F430">
        <v>5</v>
      </c>
      <c r="G430" t="s">
        <v>2534</v>
      </c>
      <c r="H430" t="s">
        <v>179</v>
      </c>
      <c r="I430" t="s">
        <v>133</v>
      </c>
      <c r="J430" t="s">
        <v>37</v>
      </c>
      <c r="K430" t="s">
        <v>591</v>
      </c>
      <c r="L430" t="s">
        <v>39</v>
      </c>
      <c r="M430">
        <v>928500</v>
      </c>
      <c r="N430">
        <v>0</v>
      </c>
      <c r="O430">
        <v>928500</v>
      </c>
      <c r="P430">
        <v>0</v>
      </c>
      <c r="Q430" t="s">
        <v>2552</v>
      </c>
      <c r="R430">
        <v>620</v>
      </c>
      <c r="S430" t="s">
        <v>2553</v>
      </c>
      <c r="T430" t="s">
        <v>593</v>
      </c>
      <c r="U430" t="s">
        <v>2554</v>
      </c>
      <c r="V430" t="s">
        <v>2555</v>
      </c>
      <c r="W430">
        <v>0</v>
      </c>
      <c r="X430" t="str">
        <f t="shared" si="6"/>
        <v>Funcionamiento</v>
      </c>
    </row>
    <row r="431" spans="1:24" x14ac:dyDescent="0.25">
      <c r="A431">
        <v>620</v>
      </c>
      <c r="B431">
        <v>43852</v>
      </c>
      <c r="C431" s="71">
        <v>43852.495833333334</v>
      </c>
      <c r="D431" t="s">
        <v>588</v>
      </c>
      <c r="E431" t="s">
        <v>589</v>
      </c>
      <c r="F431">
        <v>5</v>
      </c>
      <c r="G431" t="s">
        <v>2534</v>
      </c>
      <c r="H431" t="s">
        <v>174</v>
      </c>
      <c r="I431" t="s">
        <v>128</v>
      </c>
      <c r="J431" t="s">
        <v>37</v>
      </c>
      <c r="K431" t="s">
        <v>591</v>
      </c>
      <c r="L431" t="s">
        <v>39</v>
      </c>
      <c r="M431">
        <v>4560600</v>
      </c>
      <c r="N431">
        <v>0</v>
      </c>
      <c r="O431">
        <v>4560600</v>
      </c>
      <c r="P431">
        <v>0</v>
      </c>
      <c r="Q431" t="s">
        <v>2552</v>
      </c>
      <c r="R431">
        <v>620</v>
      </c>
      <c r="S431" t="s">
        <v>2553</v>
      </c>
      <c r="T431" t="s">
        <v>593</v>
      </c>
      <c r="U431" t="s">
        <v>2554</v>
      </c>
      <c r="V431" t="s">
        <v>2555</v>
      </c>
      <c r="W431">
        <v>0</v>
      </c>
      <c r="X431" t="str">
        <f t="shared" si="6"/>
        <v>Funcionamiento</v>
      </c>
    </row>
    <row r="432" spans="1:24" x14ac:dyDescent="0.25">
      <c r="A432">
        <v>620</v>
      </c>
      <c r="B432">
        <v>43852</v>
      </c>
      <c r="C432" s="71">
        <v>43852.495833333334</v>
      </c>
      <c r="D432" t="s">
        <v>588</v>
      </c>
      <c r="E432" t="s">
        <v>589</v>
      </c>
      <c r="F432">
        <v>5</v>
      </c>
      <c r="G432" t="s">
        <v>2534</v>
      </c>
      <c r="H432" t="s">
        <v>175</v>
      </c>
      <c r="I432" t="s">
        <v>129</v>
      </c>
      <c r="J432" t="s">
        <v>37</v>
      </c>
      <c r="K432" t="s">
        <v>591</v>
      </c>
      <c r="L432" t="s">
        <v>39</v>
      </c>
      <c r="M432">
        <v>3230500</v>
      </c>
      <c r="N432">
        <v>0</v>
      </c>
      <c r="O432">
        <v>3230500</v>
      </c>
      <c r="P432">
        <v>0</v>
      </c>
      <c r="Q432" t="s">
        <v>2552</v>
      </c>
      <c r="R432">
        <v>620</v>
      </c>
      <c r="S432" t="s">
        <v>2553</v>
      </c>
      <c r="T432" t="s">
        <v>593</v>
      </c>
      <c r="U432" t="s">
        <v>2554</v>
      </c>
      <c r="V432" t="s">
        <v>2555</v>
      </c>
      <c r="W432">
        <v>0</v>
      </c>
      <c r="X432" t="str">
        <f t="shared" si="6"/>
        <v>Funcionamiento</v>
      </c>
    </row>
    <row r="433" spans="1:24" x14ac:dyDescent="0.25">
      <c r="A433">
        <v>620</v>
      </c>
      <c r="B433">
        <v>43852</v>
      </c>
      <c r="C433" s="71">
        <v>43852.495833333334</v>
      </c>
      <c r="D433" t="s">
        <v>588</v>
      </c>
      <c r="E433" t="s">
        <v>589</v>
      </c>
      <c r="F433">
        <v>5</v>
      </c>
      <c r="G433" t="s">
        <v>2534</v>
      </c>
      <c r="H433" t="s">
        <v>177</v>
      </c>
      <c r="I433" t="s">
        <v>131</v>
      </c>
      <c r="J433" t="s">
        <v>37</v>
      </c>
      <c r="K433" t="s">
        <v>591</v>
      </c>
      <c r="L433" t="s">
        <v>39</v>
      </c>
      <c r="M433">
        <v>461500</v>
      </c>
      <c r="N433">
        <v>0</v>
      </c>
      <c r="O433">
        <v>461500</v>
      </c>
      <c r="P433">
        <v>0</v>
      </c>
      <c r="Q433" t="s">
        <v>2552</v>
      </c>
      <c r="R433">
        <v>620</v>
      </c>
      <c r="S433" t="s">
        <v>2553</v>
      </c>
      <c r="T433" t="s">
        <v>593</v>
      </c>
      <c r="U433" t="s">
        <v>2554</v>
      </c>
      <c r="V433" t="s">
        <v>2555</v>
      </c>
      <c r="W433">
        <v>0</v>
      </c>
      <c r="X433" t="str">
        <f t="shared" si="6"/>
        <v>Funcionamiento</v>
      </c>
    </row>
    <row r="434" spans="1:24" x14ac:dyDescent="0.25">
      <c r="A434">
        <v>720</v>
      </c>
      <c r="B434">
        <v>43872</v>
      </c>
      <c r="C434" s="71">
        <v>43872.470138888886</v>
      </c>
      <c r="D434" t="s">
        <v>588</v>
      </c>
      <c r="E434" t="s">
        <v>589</v>
      </c>
      <c r="F434">
        <v>5</v>
      </c>
      <c r="G434" t="s">
        <v>2534</v>
      </c>
      <c r="H434" t="s">
        <v>187</v>
      </c>
      <c r="I434" t="s">
        <v>141</v>
      </c>
      <c r="J434" t="s">
        <v>37</v>
      </c>
      <c r="K434" t="s">
        <v>591</v>
      </c>
      <c r="L434" t="s">
        <v>39</v>
      </c>
      <c r="M434">
        <v>78400</v>
      </c>
      <c r="N434">
        <v>0</v>
      </c>
      <c r="O434">
        <v>78400</v>
      </c>
      <c r="P434">
        <v>0</v>
      </c>
      <c r="Q434" t="s">
        <v>2556</v>
      </c>
      <c r="R434">
        <v>720</v>
      </c>
      <c r="S434" t="s">
        <v>2204</v>
      </c>
      <c r="T434" t="s">
        <v>2553</v>
      </c>
      <c r="U434" t="s">
        <v>2258</v>
      </c>
      <c r="V434" t="s">
        <v>2557</v>
      </c>
      <c r="W434">
        <v>0</v>
      </c>
      <c r="X434" t="str">
        <f t="shared" si="6"/>
        <v>Funcionamiento</v>
      </c>
    </row>
    <row r="435" spans="1:24" x14ac:dyDescent="0.25">
      <c r="A435">
        <v>720</v>
      </c>
      <c r="B435">
        <v>43872</v>
      </c>
      <c r="C435" s="71">
        <v>43872.470138888886</v>
      </c>
      <c r="D435" t="s">
        <v>588</v>
      </c>
      <c r="E435" t="s">
        <v>589</v>
      </c>
      <c r="F435">
        <v>5</v>
      </c>
      <c r="G435" t="s">
        <v>2534</v>
      </c>
      <c r="H435" t="s">
        <v>193</v>
      </c>
      <c r="I435" t="s">
        <v>148</v>
      </c>
      <c r="J435" t="s">
        <v>37</v>
      </c>
      <c r="K435" t="s">
        <v>591</v>
      </c>
      <c r="L435" t="s">
        <v>39</v>
      </c>
      <c r="M435">
        <v>258320</v>
      </c>
      <c r="N435">
        <v>0</v>
      </c>
      <c r="O435">
        <v>258320</v>
      </c>
      <c r="P435">
        <v>29454</v>
      </c>
      <c r="Q435" t="s">
        <v>2556</v>
      </c>
      <c r="R435">
        <v>720</v>
      </c>
      <c r="S435" t="s">
        <v>2204</v>
      </c>
      <c r="T435" t="s">
        <v>2553</v>
      </c>
      <c r="U435" t="s">
        <v>2258</v>
      </c>
      <c r="V435" t="s">
        <v>2557</v>
      </c>
      <c r="W435">
        <v>0</v>
      </c>
      <c r="X435" t="str">
        <f t="shared" si="6"/>
        <v>Funcionamiento</v>
      </c>
    </row>
    <row r="436" spans="1:24" x14ac:dyDescent="0.25">
      <c r="A436">
        <v>820</v>
      </c>
      <c r="B436">
        <v>43878</v>
      </c>
      <c r="C436" s="71">
        <v>43878.532638888886</v>
      </c>
      <c r="D436" t="s">
        <v>588</v>
      </c>
      <c r="E436" t="s">
        <v>589</v>
      </c>
      <c r="F436">
        <v>500</v>
      </c>
      <c r="G436" t="s">
        <v>631</v>
      </c>
      <c r="H436" t="s">
        <v>199</v>
      </c>
      <c r="I436" t="s">
        <v>157</v>
      </c>
      <c r="J436" t="s">
        <v>37</v>
      </c>
      <c r="K436" t="s">
        <v>714</v>
      </c>
      <c r="L436" t="s">
        <v>39</v>
      </c>
      <c r="M436">
        <v>23562191</v>
      </c>
      <c r="N436">
        <v>-15168600</v>
      </c>
      <c r="O436">
        <v>8393591</v>
      </c>
      <c r="P436">
        <v>7623554</v>
      </c>
      <c r="Q436" t="s">
        <v>2558</v>
      </c>
      <c r="R436">
        <v>820</v>
      </c>
      <c r="S436" t="s">
        <v>2559</v>
      </c>
      <c r="T436" t="s">
        <v>2560</v>
      </c>
      <c r="U436" t="s">
        <v>2561</v>
      </c>
      <c r="V436" t="s">
        <v>2562</v>
      </c>
      <c r="W436">
        <v>0</v>
      </c>
      <c r="X436" t="str">
        <f t="shared" si="6"/>
        <v>Inversión</v>
      </c>
    </row>
    <row r="437" spans="1:24" x14ac:dyDescent="0.25">
      <c r="A437">
        <v>920</v>
      </c>
      <c r="B437">
        <v>43882</v>
      </c>
      <c r="C437" s="71">
        <v>43882.367361111108</v>
      </c>
      <c r="D437" t="s">
        <v>588</v>
      </c>
      <c r="E437" t="s">
        <v>589</v>
      </c>
      <c r="F437">
        <v>5</v>
      </c>
      <c r="G437" t="s">
        <v>2534</v>
      </c>
      <c r="H437" t="s">
        <v>180</v>
      </c>
      <c r="I437" t="s">
        <v>134</v>
      </c>
      <c r="J437" t="s">
        <v>37</v>
      </c>
      <c r="K437" t="s">
        <v>591</v>
      </c>
      <c r="L437" t="s">
        <v>39</v>
      </c>
      <c r="M437">
        <v>1773139</v>
      </c>
      <c r="N437">
        <v>0</v>
      </c>
      <c r="O437">
        <v>1773139</v>
      </c>
      <c r="P437">
        <v>0</v>
      </c>
      <c r="Q437" t="s">
        <v>2563</v>
      </c>
      <c r="R437">
        <v>920</v>
      </c>
      <c r="S437" t="s">
        <v>2461</v>
      </c>
      <c r="T437" t="s">
        <v>593</v>
      </c>
      <c r="U437" t="s">
        <v>2564</v>
      </c>
      <c r="V437" t="s">
        <v>2565</v>
      </c>
      <c r="W437">
        <v>120</v>
      </c>
      <c r="X437" t="str">
        <f t="shared" si="6"/>
        <v>Funcionamiento</v>
      </c>
    </row>
    <row r="438" spans="1:24" x14ac:dyDescent="0.25">
      <c r="A438">
        <v>920</v>
      </c>
      <c r="B438">
        <v>43882</v>
      </c>
      <c r="C438" s="71">
        <v>43882.367361111108</v>
      </c>
      <c r="D438" t="s">
        <v>588</v>
      </c>
      <c r="E438" t="s">
        <v>589</v>
      </c>
      <c r="F438">
        <v>5</v>
      </c>
      <c r="G438" t="s">
        <v>2534</v>
      </c>
      <c r="H438" t="s">
        <v>182</v>
      </c>
      <c r="I438" t="s">
        <v>136</v>
      </c>
      <c r="J438" t="s">
        <v>37</v>
      </c>
      <c r="K438" t="s">
        <v>591</v>
      </c>
      <c r="L438" t="s">
        <v>39</v>
      </c>
      <c r="M438">
        <v>116485</v>
      </c>
      <c r="N438">
        <v>0</v>
      </c>
      <c r="O438">
        <v>116485</v>
      </c>
      <c r="P438">
        <v>0</v>
      </c>
      <c r="Q438" t="s">
        <v>2563</v>
      </c>
      <c r="R438">
        <v>920</v>
      </c>
      <c r="S438" t="s">
        <v>2461</v>
      </c>
      <c r="T438" t="s">
        <v>593</v>
      </c>
      <c r="U438" t="s">
        <v>2564</v>
      </c>
      <c r="V438" t="s">
        <v>2565</v>
      </c>
      <c r="W438">
        <v>120</v>
      </c>
      <c r="X438" t="str">
        <f t="shared" si="6"/>
        <v>Funcionamiento</v>
      </c>
    </row>
    <row r="439" spans="1:24" x14ac:dyDescent="0.25">
      <c r="A439">
        <v>920</v>
      </c>
      <c r="B439">
        <v>43882</v>
      </c>
      <c r="C439" s="71">
        <v>43882.367361111108</v>
      </c>
      <c r="D439" t="s">
        <v>588</v>
      </c>
      <c r="E439" t="s">
        <v>589</v>
      </c>
      <c r="F439">
        <v>5</v>
      </c>
      <c r="G439" t="s">
        <v>2534</v>
      </c>
      <c r="H439" t="s">
        <v>169</v>
      </c>
      <c r="I439" t="s">
        <v>123</v>
      </c>
      <c r="J439" t="s">
        <v>37</v>
      </c>
      <c r="K439" t="s">
        <v>591</v>
      </c>
      <c r="L439" t="s">
        <v>39</v>
      </c>
      <c r="M439">
        <v>939399</v>
      </c>
      <c r="N439">
        <v>0</v>
      </c>
      <c r="O439">
        <v>939399</v>
      </c>
      <c r="P439">
        <v>0</v>
      </c>
      <c r="Q439" t="s">
        <v>2563</v>
      </c>
      <c r="R439">
        <v>920</v>
      </c>
      <c r="S439" t="s">
        <v>2461</v>
      </c>
      <c r="T439" t="s">
        <v>593</v>
      </c>
      <c r="U439" t="s">
        <v>2564</v>
      </c>
      <c r="V439" t="s">
        <v>2565</v>
      </c>
      <c r="W439">
        <v>120</v>
      </c>
      <c r="X439" t="str">
        <f t="shared" si="6"/>
        <v>Funcionamiento</v>
      </c>
    </row>
    <row r="440" spans="1:24" x14ac:dyDescent="0.25">
      <c r="A440">
        <v>920</v>
      </c>
      <c r="B440">
        <v>43882</v>
      </c>
      <c r="C440" s="71">
        <v>43882.367361111108</v>
      </c>
      <c r="D440" t="s">
        <v>588</v>
      </c>
      <c r="E440" t="s">
        <v>589</v>
      </c>
      <c r="F440">
        <v>5</v>
      </c>
      <c r="G440" t="s">
        <v>2534</v>
      </c>
      <c r="H440" t="s">
        <v>173</v>
      </c>
      <c r="I440" t="s">
        <v>127</v>
      </c>
      <c r="J440" t="s">
        <v>37</v>
      </c>
      <c r="K440" t="s">
        <v>591</v>
      </c>
      <c r="L440" t="s">
        <v>39</v>
      </c>
      <c r="M440">
        <v>1534447</v>
      </c>
      <c r="N440">
        <v>0</v>
      </c>
      <c r="O440">
        <v>1534447</v>
      </c>
      <c r="P440">
        <v>0</v>
      </c>
      <c r="Q440" t="s">
        <v>2563</v>
      </c>
      <c r="R440">
        <v>920</v>
      </c>
      <c r="S440" t="s">
        <v>2461</v>
      </c>
      <c r="T440" t="s">
        <v>593</v>
      </c>
      <c r="U440" t="s">
        <v>2564</v>
      </c>
      <c r="V440" t="s">
        <v>2565</v>
      </c>
      <c r="W440">
        <v>120</v>
      </c>
      <c r="X440" t="str">
        <f t="shared" si="6"/>
        <v>Funcionamiento</v>
      </c>
    </row>
    <row r="441" spans="1:24" x14ac:dyDescent="0.25">
      <c r="A441">
        <v>920</v>
      </c>
      <c r="B441">
        <v>43882</v>
      </c>
      <c r="C441" s="71">
        <v>43882.367361111108</v>
      </c>
      <c r="D441" t="s">
        <v>588</v>
      </c>
      <c r="E441" t="s">
        <v>589</v>
      </c>
      <c r="F441">
        <v>5</v>
      </c>
      <c r="G441" t="s">
        <v>2534</v>
      </c>
      <c r="H441" t="s">
        <v>166</v>
      </c>
      <c r="I441" t="s">
        <v>120</v>
      </c>
      <c r="J441" t="s">
        <v>37</v>
      </c>
      <c r="K441" t="s">
        <v>591</v>
      </c>
      <c r="L441" t="s">
        <v>39</v>
      </c>
      <c r="M441">
        <v>31025832</v>
      </c>
      <c r="N441">
        <v>0</v>
      </c>
      <c r="O441">
        <v>31025832</v>
      </c>
      <c r="P441">
        <v>0</v>
      </c>
      <c r="Q441" t="s">
        <v>2563</v>
      </c>
      <c r="R441">
        <v>920</v>
      </c>
      <c r="S441" t="s">
        <v>2461</v>
      </c>
      <c r="T441" t="s">
        <v>593</v>
      </c>
      <c r="U441" t="s">
        <v>2564</v>
      </c>
      <c r="V441" t="s">
        <v>2565</v>
      </c>
      <c r="W441">
        <v>120</v>
      </c>
      <c r="X441" t="str">
        <f t="shared" si="6"/>
        <v>Funcionamiento</v>
      </c>
    </row>
    <row r="442" spans="1:24" x14ac:dyDescent="0.25">
      <c r="A442">
        <v>920</v>
      </c>
      <c r="B442">
        <v>43882</v>
      </c>
      <c r="C442" s="71">
        <v>43882.367361111108</v>
      </c>
      <c r="D442" t="s">
        <v>588</v>
      </c>
      <c r="E442" t="s">
        <v>589</v>
      </c>
      <c r="F442">
        <v>5</v>
      </c>
      <c r="G442" t="s">
        <v>2534</v>
      </c>
      <c r="H442" t="s">
        <v>168</v>
      </c>
      <c r="I442" t="s">
        <v>122</v>
      </c>
      <c r="J442" t="s">
        <v>37</v>
      </c>
      <c r="K442" t="s">
        <v>591</v>
      </c>
      <c r="L442" t="s">
        <v>39</v>
      </c>
      <c r="M442">
        <v>660219</v>
      </c>
      <c r="N442">
        <v>0</v>
      </c>
      <c r="O442">
        <v>660219</v>
      </c>
      <c r="P442">
        <v>0</v>
      </c>
      <c r="Q442" t="s">
        <v>2563</v>
      </c>
      <c r="R442">
        <v>920</v>
      </c>
      <c r="S442" t="s">
        <v>2461</v>
      </c>
      <c r="T442" t="s">
        <v>593</v>
      </c>
      <c r="U442" t="s">
        <v>2564</v>
      </c>
      <c r="V442" t="s">
        <v>2565</v>
      </c>
      <c r="W442">
        <v>120</v>
      </c>
      <c r="X442" t="str">
        <f t="shared" si="6"/>
        <v>Funcionamiento</v>
      </c>
    </row>
    <row r="443" spans="1:24" x14ac:dyDescent="0.25">
      <c r="A443">
        <v>920</v>
      </c>
      <c r="B443">
        <v>43882</v>
      </c>
      <c r="C443" s="71">
        <v>43882.367361111108</v>
      </c>
      <c r="D443" t="s">
        <v>588</v>
      </c>
      <c r="E443" t="s">
        <v>589</v>
      </c>
      <c r="F443">
        <v>5</v>
      </c>
      <c r="G443" t="s">
        <v>2534</v>
      </c>
      <c r="H443" t="s">
        <v>171</v>
      </c>
      <c r="I443" t="s">
        <v>125</v>
      </c>
      <c r="J443" t="s">
        <v>37</v>
      </c>
      <c r="K443" t="s">
        <v>591</v>
      </c>
      <c r="L443" t="s">
        <v>39</v>
      </c>
      <c r="M443">
        <v>834460</v>
      </c>
      <c r="N443">
        <v>0</v>
      </c>
      <c r="O443">
        <v>834460</v>
      </c>
      <c r="P443">
        <v>0</v>
      </c>
      <c r="Q443" t="s">
        <v>2563</v>
      </c>
      <c r="R443">
        <v>920</v>
      </c>
      <c r="S443" t="s">
        <v>2461</v>
      </c>
      <c r="T443" t="s">
        <v>593</v>
      </c>
      <c r="U443" t="s">
        <v>2564</v>
      </c>
      <c r="V443" t="s">
        <v>2565</v>
      </c>
      <c r="W443">
        <v>120</v>
      </c>
      <c r="X443" t="str">
        <f t="shared" si="6"/>
        <v>Funcionamiento</v>
      </c>
    </row>
    <row r="444" spans="1:24" x14ac:dyDescent="0.25">
      <c r="A444">
        <v>920</v>
      </c>
      <c r="B444">
        <v>43882</v>
      </c>
      <c r="C444" s="71">
        <v>43882.367361111108</v>
      </c>
      <c r="D444" t="s">
        <v>588</v>
      </c>
      <c r="E444" t="s">
        <v>589</v>
      </c>
      <c r="F444">
        <v>5</v>
      </c>
      <c r="G444" t="s">
        <v>2534</v>
      </c>
      <c r="H444" t="s">
        <v>194</v>
      </c>
      <c r="I444" t="s">
        <v>149</v>
      </c>
      <c r="J444" t="s">
        <v>37</v>
      </c>
      <c r="K444" t="s">
        <v>591</v>
      </c>
      <c r="L444" t="s">
        <v>39</v>
      </c>
      <c r="M444">
        <v>600281</v>
      </c>
      <c r="N444">
        <v>-422357</v>
      </c>
      <c r="O444">
        <v>177924</v>
      </c>
      <c r="P444">
        <v>0</v>
      </c>
      <c r="Q444" t="s">
        <v>2563</v>
      </c>
      <c r="R444">
        <v>920</v>
      </c>
      <c r="S444" t="s">
        <v>2461</v>
      </c>
      <c r="T444" t="s">
        <v>593</v>
      </c>
      <c r="U444" t="s">
        <v>2564</v>
      </c>
      <c r="V444" t="s">
        <v>2565</v>
      </c>
      <c r="W444">
        <v>120</v>
      </c>
      <c r="X444" t="str">
        <f t="shared" si="6"/>
        <v>Funcionamiento</v>
      </c>
    </row>
    <row r="445" spans="1:24" x14ac:dyDescent="0.25">
      <c r="A445">
        <v>1020</v>
      </c>
      <c r="B445">
        <v>43882</v>
      </c>
      <c r="C445" s="71">
        <v>43882.484722222223</v>
      </c>
      <c r="D445" t="s">
        <v>588</v>
      </c>
      <c r="E445" t="s">
        <v>589</v>
      </c>
      <c r="F445">
        <v>5</v>
      </c>
      <c r="G445" t="s">
        <v>2534</v>
      </c>
      <c r="H445" t="s">
        <v>174</v>
      </c>
      <c r="I445" t="s">
        <v>128</v>
      </c>
      <c r="J445" t="s">
        <v>37</v>
      </c>
      <c r="K445" t="s">
        <v>591</v>
      </c>
      <c r="L445" t="s">
        <v>39</v>
      </c>
      <c r="M445">
        <v>4447100</v>
      </c>
      <c r="N445">
        <v>0</v>
      </c>
      <c r="O445">
        <v>4447100</v>
      </c>
      <c r="P445">
        <v>0</v>
      </c>
      <c r="Q445" t="s">
        <v>2566</v>
      </c>
      <c r="R445">
        <v>1020</v>
      </c>
      <c r="S445" t="s">
        <v>2361</v>
      </c>
      <c r="T445" t="s">
        <v>593</v>
      </c>
      <c r="U445" t="s">
        <v>2567</v>
      </c>
      <c r="V445" t="s">
        <v>2568</v>
      </c>
      <c r="W445">
        <v>0</v>
      </c>
      <c r="X445" t="str">
        <f t="shared" si="6"/>
        <v>Funcionamiento</v>
      </c>
    </row>
    <row r="446" spans="1:24" x14ac:dyDescent="0.25">
      <c r="A446">
        <v>1020</v>
      </c>
      <c r="B446">
        <v>43882</v>
      </c>
      <c r="C446" s="71">
        <v>43882.484722222223</v>
      </c>
      <c r="D446" t="s">
        <v>588</v>
      </c>
      <c r="E446" t="s">
        <v>589</v>
      </c>
      <c r="F446">
        <v>5</v>
      </c>
      <c r="G446" t="s">
        <v>2534</v>
      </c>
      <c r="H446" t="s">
        <v>175</v>
      </c>
      <c r="I446" t="s">
        <v>129</v>
      </c>
      <c r="J446" t="s">
        <v>37</v>
      </c>
      <c r="K446" t="s">
        <v>591</v>
      </c>
      <c r="L446" t="s">
        <v>39</v>
      </c>
      <c r="M446">
        <v>3150000</v>
      </c>
      <c r="N446">
        <v>0</v>
      </c>
      <c r="O446">
        <v>3150000</v>
      </c>
      <c r="P446">
        <v>0</v>
      </c>
      <c r="Q446" t="s">
        <v>2566</v>
      </c>
      <c r="R446">
        <v>1020</v>
      </c>
      <c r="S446" t="s">
        <v>2361</v>
      </c>
      <c r="T446" t="s">
        <v>593</v>
      </c>
      <c r="U446" t="s">
        <v>2567</v>
      </c>
      <c r="V446" t="s">
        <v>2568</v>
      </c>
      <c r="W446">
        <v>0</v>
      </c>
      <c r="X446" t="str">
        <f t="shared" si="6"/>
        <v>Funcionamiento</v>
      </c>
    </row>
    <row r="447" spans="1:24" x14ac:dyDescent="0.25">
      <c r="A447">
        <v>1020</v>
      </c>
      <c r="B447">
        <v>43882</v>
      </c>
      <c r="C447" s="71">
        <v>43882.484722222223</v>
      </c>
      <c r="D447" t="s">
        <v>588</v>
      </c>
      <c r="E447" t="s">
        <v>589</v>
      </c>
      <c r="F447">
        <v>5</v>
      </c>
      <c r="G447" t="s">
        <v>2534</v>
      </c>
      <c r="H447" t="s">
        <v>178</v>
      </c>
      <c r="I447" t="s">
        <v>132</v>
      </c>
      <c r="J447" t="s">
        <v>37</v>
      </c>
      <c r="K447" t="s">
        <v>591</v>
      </c>
      <c r="L447" t="s">
        <v>39</v>
      </c>
      <c r="M447">
        <v>1191300</v>
      </c>
      <c r="N447">
        <v>0</v>
      </c>
      <c r="O447">
        <v>1191300</v>
      </c>
      <c r="P447">
        <v>0</v>
      </c>
      <c r="Q447" t="s">
        <v>2566</v>
      </c>
      <c r="R447">
        <v>1020</v>
      </c>
      <c r="S447" t="s">
        <v>2361</v>
      </c>
      <c r="T447" t="s">
        <v>593</v>
      </c>
      <c r="U447" t="s">
        <v>2567</v>
      </c>
      <c r="V447" t="s">
        <v>2568</v>
      </c>
      <c r="W447">
        <v>0</v>
      </c>
      <c r="X447" t="str">
        <f t="shared" si="6"/>
        <v>Funcionamiento</v>
      </c>
    </row>
    <row r="448" spans="1:24" x14ac:dyDescent="0.25">
      <c r="A448">
        <v>1020</v>
      </c>
      <c r="B448">
        <v>43882</v>
      </c>
      <c r="C448" s="71">
        <v>43882.484722222223</v>
      </c>
      <c r="D448" t="s">
        <v>588</v>
      </c>
      <c r="E448" t="s">
        <v>589</v>
      </c>
      <c r="F448">
        <v>5</v>
      </c>
      <c r="G448" t="s">
        <v>2534</v>
      </c>
      <c r="H448" t="s">
        <v>176</v>
      </c>
      <c r="I448" t="s">
        <v>130</v>
      </c>
      <c r="J448" t="s">
        <v>37</v>
      </c>
      <c r="K448" t="s">
        <v>591</v>
      </c>
      <c r="L448" t="s">
        <v>39</v>
      </c>
      <c r="M448">
        <v>1587900</v>
      </c>
      <c r="N448">
        <v>0</v>
      </c>
      <c r="O448">
        <v>1587900</v>
      </c>
      <c r="P448">
        <v>0</v>
      </c>
      <c r="Q448" t="s">
        <v>2566</v>
      </c>
      <c r="R448">
        <v>1020</v>
      </c>
      <c r="S448" t="s">
        <v>2361</v>
      </c>
      <c r="T448" t="s">
        <v>593</v>
      </c>
      <c r="U448" t="s">
        <v>2567</v>
      </c>
      <c r="V448" t="s">
        <v>2568</v>
      </c>
      <c r="W448">
        <v>0</v>
      </c>
      <c r="X448" t="str">
        <f t="shared" si="6"/>
        <v>Funcionamiento</v>
      </c>
    </row>
    <row r="449" spans="1:24" x14ac:dyDescent="0.25">
      <c r="A449">
        <v>1020</v>
      </c>
      <c r="B449">
        <v>43882</v>
      </c>
      <c r="C449" s="71">
        <v>43882.484722222223</v>
      </c>
      <c r="D449" t="s">
        <v>588</v>
      </c>
      <c r="E449" t="s">
        <v>589</v>
      </c>
      <c r="F449">
        <v>5</v>
      </c>
      <c r="G449" t="s">
        <v>2534</v>
      </c>
      <c r="H449" t="s">
        <v>177</v>
      </c>
      <c r="I449" t="s">
        <v>131</v>
      </c>
      <c r="J449" t="s">
        <v>37</v>
      </c>
      <c r="K449" t="s">
        <v>591</v>
      </c>
      <c r="L449" t="s">
        <v>39</v>
      </c>
      <c r="M449">
        <v>362200</v>
      </c>
      <c r="N449">
        <v>0</v>
      </c>
      <c r="O449">
        <v>362200</v>
      </c>
      <c r="P449">
        <v>0</v>
      </c>
      <c r="Q449" t="s">
        <v>2566</v>
      </c>
      <c r="R449">
        <v>1020</v>
      </c>
      <c r="S449" t="s">
        <v>2361</v>
      </c>
      <c r="T449" t="s">
        <v>593</v>
      </c>
      <c r="U449" t="s">
        <v>2567</v>
      </c>
      <c r="V449" t="s">
        <v>2568</v>
      </c>
      <c r="W449">
        <v>0</v>
      </c>
      <c r="X449" t="str">
        <f t="shared" si="6"/>
        <v>Funcionamiento</v>
      </c>
    </row>
    <row r="450" spans="1:24" x14ac:dyDescent="0.25">
      <c r="A450">
        <v>1020</v>
      </c>
      <c r="B450">
        <v>43882</v>
      </c>
      <c r="C450" s="71">
        <v>43882.484722222223</v>
      </c>
      <c r="D450" t="s">
        <v>588</v>
      </c>
      <c r="E450" t="s">
        <v>589</v>
      </c>
      <c r="F450">
        <v>5</v>
      </c>
      <c r="G450" t="s">
        <v>2534</v>
      </c>
      <c r="H450" t="s">
        <v>179</v>
      </c>
      <c r="I450" t="s">
        <v>133</v>
      </c>
      <c r="J450" t="s">
        <v>37</v>
      </c>
      <c r="K450" t="s">
        <v>591</v>
      </c>
      <c r="L450" t="s">
        <v>39</v>
      </c>
      <c r="M450">
        <v>794200</v>
      </c>
      <c r="N450">
        <v>0</v>
      </c>
      <c r="O450">
        <v>794200</v>
      </c>
      <c r="P450">
        <v>0</v>
      </c>
      <c r="Q450" t="s">
        <v>2566</v>
      </c>
      <c r="R450">
        <v>1020</v>
      </c>
      <c r="S450" t="s">
        <v>2361</v>
      </c>
      <c r="T450" t="s">
        <v>593</v>
      </c>
      <c r="U450" t="s">
        <v>2567</v>
      </c>
      <c r="V450" t="s">
        <v>2568</v>
      </c>
      <c r="W450">
        <v>0</v>
      </c>
      <c r="X450" t="str">
        <f t="shared" si="6"/>
        <v>Funcionamiento</v>
      </c>
    </row>
    <row r="451" spans="1:24" x14ac:dyDescent="0.25">
      <c r="A451">
        <v>1120</v>
      </c>
      <c r="B451">
        <v>43886</v>
      </c>
      <c r="C451" s="71">
        <v>43886.474305555559</v>
      </c>
      <c r="D451" t="s">
        <v>588</v>
      </c>
      <c r="E451" t="s">
        <v>589</v>
      </c>
      <c r="F451">
        <v>5</v>
      </c>
      <c r="G451" t="s">
        <v>2534</v>
      </c>
      <c r="H451" t="s">
        <v>196</v>
      </c>
      <c r="I451" t="s">
        <v>151</v>
      </c>
      <c r="J451" t="s">
        <v>37</v>
      </c>
      <c r="K451" t="s">
        <v>591</v>
      </c>
      <c r="L451" t="s">
        <v>39</v>
      </c>
      <c r="M451">
        <v>8445669</v>
      </c>
      <c r="N451">
        <v>0</v>
      </c>
      <c r="O451">
        <v>8445669</v>
      </c>
      <c r="P451">
        <v>0</v>
      </c>
      <c r="Q451" t="s">
        <v>2569</v>
      </c>
      <c r="R451">
        <v>1120</v>
      </c>
      <c r="S451" t="s">
        <v>2234</v>
      </c>
      <c r="T451" t="s">
        <v>2375</v>
      </c>
      <c r="U451" t="s">
        <v>2516</v>
      </c>
      <c r="V451" t="s">
        <v>2570</v>
      </c>
      <c r="W451">
        <v>0</v>
      </c>
      <c r="X451" t="str">
        <f t="shared" ref="X451:X514" si="7">IF(LEFT(H451,1)="C","Inversión","Funcionamiento")</f>
        <v>Funcionamiento</v>
      </c>
    </row>
    <row r="452" spans="1:24" x14ac:dyDescent="0.25">
      <c r="A452">
        <v>1220</v>
      </c>
      <c r="B452">
        <v>43892</v>
      </c>
      <c r="C452" s="71">
        <v>43892.509722222225</v>
      </c>
      <c r="D452" t="s">
        <v>588</v>
      </c>
      <c r="E452" t="s">
        <v>589</v>
      </c>
      <c r="F452">
        <v>5</v>
      </c>
      <c r="G452" t="s">
        <v>2534</v>
      </c>
      <c r="H452" t="s">
        <v>197</v>
      </c>
      <c r="I452" t="s">
        <v>152</v>
      </c>
      <c r="J452" t="s">
        <v>48</v>
      </c>
      <c r="K452" t="s">
        <v>601</v>
      </c>
      <c r="L452" t="s">
        <v>39</v>
      </c>
      <c r="M452">
        <v>1879000</v>
      </c>
      <c r="N452">
        <v>0</v>
      </c>
      <c r="O452">
        <v>1879000</v>
      </c>
      <c r="P452">
        <v>0</v>
      </c>
      <c r="Q452" t="s">
        <v>2571</v>
      </c>
      <c r="R452">
        <v>1220</v>
      </c>
      <c r="S452" t="s">
        <v>2375</v>
      </c>
      <c r="T452" t="s">
        <v>2452</v>
      </c>
      <c r="U452" t="s">
        <v>2572</v>
      </c>
      <c r="V452" t="s">
        <v>2573</v>
      </c>
      <c r="W452">
        <v>0</v>
      </c>
      <c r="X452" t="str">
        <f t="shared" si="7"/>
        <v>Funcionamiento</v>
      </c>
    </row>
    <row r="453" spans="1:24" x14ac:dyDescent="0.25">
      <c r="A453">
        <v>1320</v>
      </c>
      <c r="B453">
        <v>43895</v>
      </c>
      <c r="C453" s="71">
        <v>43895.458333333336</v>
      </c>
      <c r="D453" t="s">
        <v>588</v>
      </c>
      <c r="E453" t="s">
        <v>589</v>
      </c>
      <c r="F453">
        <v>500</v>
      </c>
      <c r="G453" t="s">
        <v>631</v>
      </c>
      <c r="H453" t="s">
        <v>199</v>
      </c>
      <c r="I453" t="s">
        <v>157</v>
      </c>
      <c r="J453" t="s">
        <v>37</v>
      </c>
      <c r="K453" t="s">
        <v>591</v>
      </c>
      <c r="L453" t="s">
        <v>39</v>
      </c>
      <c r="M453">
        <v>19352469</v>
      </c>
      <c r="N453">
        <v>0</v>
      </c>
      <c r="O453">
        <v>19352469</v>
      </c>
      <c r="P453">
        <v>0</v>
      </c>
      <c r="Q453" t="s">
        <v>2574</v>
      </c>
      <c r="R453">
        <v>1320</v>
      </c>
      <c r="S453" t="s">
        <v>2372</v>
      </c>
      <c r="T453" t="s">
        <v>2575</v>
      </c>
      <c r="U453" t="s">
        <v>5769</v>
      </c>
      <c r="V453" t="s">
        <v>5770</v>
      </c>
      <c r="W453">
        <v>0</v>
      </c>
      <c r="X453" t="str">
        <f t="shared" si="7"/>
        <v>Inversión</v>
      </c>
    </row>
    <row r="454" spans="1:24" x14ac:dyDescent="0.25">
      <c r="A454">
        <v>1420</v>
      </c>
      <c r="B454">
        <v>43895</v>
      </c>
      <c r="C454" s="71">
        <v>43895.465277777781</v>
      </c>
      <c r="D454" t="s">
        <v>588</v>
      </c>
      <c r="E454" t="s">
        <v>589</v>
      </c>
      <c r="F454">
        <v>500</v>
      </c>
      <c r="G454" t="s">
        <v>631</v>
      </c>
      <c r="H454" t="s">
        <v>199</v>
      </c>
      <c r="I454" t="s">
        <v>157</v>
      </c>
      <c r="J454" t="s">
        <v>37</v>
      </c>
      <c r="K454" t="s">
        <v>591</v>
      </c>
      <c r="L454" t="s">
        <v>39</v>
      </c>
      <c r="M454">
        <v>58359784</v>
      </c>
      <c r="N454">
        <v>0</v>
      </c>
      <c r="O454">
        <v>58359784</v>
      </c>
      <c r="P454">
        <v>0</v>
      </c>
      <c r="Q454" t="s">
        <v>2576</v>
      </c>
      <c r="R454">
        <v>1420</v>
      </c>
      <c r="S454" t="s">
        <v>2577</v>
      </c>
      <c r="T454" t="s">
        <v>2578</v>
      </c>
      <c r="U454" t="s">
        <v>5771</v>
      </c>
      <c r="V454" t="s">
        <v>5772</v>
      </c>
      <c r="W454">
        <v>0</v>
      </c>
      <c r="X454" t="str">
        <f t="shared" si="7"/>
        <v>Inversión</v>
      </c>
    </row>
    <row r="455" spans="1:24" x14ac:dyDescent="0.25">
      <c r="A455">
        <v>1520</v>
      </c>
      <c r="B455">
        <v>43895</v>
      </c>
      <c r="C455" s="71">
        <v>43895.517361111109</v>
      </c>
      <c r="D455" t="s">
        <v>588</v>
      </c>
      <c r="E455" t="s">
        <v>589</v>
      </c>
      <c r="F455">
        <v>500</v>
      </c>
      <c r="G455" t="s">
        <v>631</v>
      </c>
      <c r="H455" t="s">
        <v>199</v>
      </c>
      <c r="I455" t="s">
        <v>157</v>
      </c>
      <c r="J455" t="s">
        <v>37</v>
      </c>
      <c r="K455" t="s">
        <v>591</v>
      </c>
      <c r="L455" t="s">
        <v>39</v>
      </c>
      <c r="M455">
        <v>57640680</v>
      </c>
      <c r="N455">
        <v>0</v>
      </c>
      <c r="O455">
        <v>57640680</v>
      </c>
      <c r="P455">
        <v>0</v>
      </c>
      <c r="Q455" t="s">
        <v>2579</v>
      </c>
      <c r="R455">
        <v>1520</v>
      </c>
      <c r="S455" t="s">
        <v>2580</v>
      </c>
      <c r="T455" t="s">
        <v>2580</v>
      </c>
      <c r="U455" t="s">
        <v>5773</v>
      </c>
      <c r="V455" t="s">
        <v>5774</v>
      </c>
      <c r="W455">
        <v>0</v>
      </c>
      <c r="X455" t="str">
        <f t="shared" si="7"/>
        <v>Inversión</v>
      </c>
    </row>
    <row r="456" spans="1:24" x14ac:dyDescent="0.25">
      <c r="A456">
        <v>1620</v>
      </c>
      <c r="B456">
        <v>43895</v>
      </c>
      <c r="C456" s="71">
        <v>43895.620833333334</v>
      </c>
      <c r="D456" t="s">
        <v>588</v>
      </c>
      <c r="E456" t="s">
        <v>589</v>
      </c>
      <c r="F456">
        <v>500</v>
      </c>
      <c r="G456" t="s">
        <v>631</v>
      </c>
      <c r="H456" t="s">
        <v>199</v>
      </c>
      <c r="I456" t="s">
        <v>157</v>
      </c>
      <c r="J456" t="s">
        <v>37</v>
      </c>
      <c r="K456" t="s">
        <v>591</v>
      </c>
      <c r="L456" t="s">
        <v>39</v>
      </c>
      <c r="M456">
        <v>33833333</v>
      </c>
      <c r="N456">
        <v>0</v>
      </c>
      <c r="O456">
        <v>33833333</v>
      </c>
      <c r="P456">
        <v>0</v>
      </c>
      <c r="Q456" t="s">
        <v>2581</v>
      </c>
      <c r="R456">
        <v>1620</v>
      </c>
      <c r="S456" t="s">
        <v>2338</v>
      </c>
      <c r="T456" t="s">
        <v>2338</v>
      </c>
      <c r="U456" t="s">
        <v>5775</v>
      </c>
      <c r="V456" t="s">
        <v>5776</v>
      </c>
      <c r="W456">
        <v>0</v>
      </c>
      <c r="X456" t="str">
        <f t="shared" si="7"/>
        <v>Inversión</v>
      </c>
    </row>
    <row r="457" spans="1:24" x14ac:dyDescent="0.25">
      <c r="A457">
        <v>1720</v>
      </c>
      <c r="B457">
        <v>43902</v>
      </c>
      <c r="C457" s="71">
        <v>43902.536111111112</v>
      </c>
      <c r="D457" t="s">
        <v>588</v>
      </c>
      <c r="E457" t="s">
        <v>589</v>
      </c>
      <c r="F457">
        <v>500</v>
      </c>
      <c r="G457" t="s">
        <v>631</v>
      </c>
      <c r="H457" t="s">
        <v>199</v>
      </c>
      <c r="I457" t="s">
        <v>157</v>
      </c>
      <c r="J457" t="s">
        <v>37</v>
      </c>
      <c r="K457" t="s">
        <v>714</v>
      </c>
      <c r="L457" t="s">
        <v>39</v>
      </c>
      <c r="M457">
        <v>28766667</v>
      </c>
      <c r="N457">
        <v>0</v>
      </c>
      <c r="O457">
        <v>28766667</v>
      </c>
      <c r="P457">
        <v>1266667</v>
      </c>
      <c r="Q457" t="s">
        <v>2582</v>
      </c>
      <c r="R457">
        <v>1720</v>
      </c>
      <c r="S457" t="s">
        <v>2258</v>
      </c>
      <c r="T457" t="s">
        <v>2258</v>
      </c>
      <c r="U457" t="s">
        <v>5777</v>
      </c>
      <c r="V457" t="s">
        <v>5778</v>
      </c>
      <c r="W457">
        <v>0</v>
      </c>
      <c r="X457" t="str">
        <f t="shared" si="7"/>
        <v>Inversión</v>
      </c>
    </row>
    <row r="458" spans="1:24" x14ac:dyDescent="0.25">
      <c r="A458">
        <v>1820</v>
      </c>
      <c r="B458">
        <v>43902</v>
      </c>
      <c r="C458" s="71">
        <v>43902.538194444445</v>
      </c>
      <c r="D458" t="s">
        <v>588</v>
      </c>
      <c r="E458" t="s">
        <v>589</v>
      </c>
      <c r="F458">
        <v>500</v>
      </c>
      <c r="G458" t="s">
        <v>631</v>
      </c>
      <c r="H458" t="s">
        <v>199</v>
      </c>
      <c r="I458" t="s">
        <v>157</v>
      </c>
      <c r="J458" t="s">
        <v>37</v>
      </c>
      <c r="K458" t="s">
        <v>714</v>
      </c>
      <c r="L458" t="s">
        <v>39</v>
      </c>
      <c r="M458">
        <v>15415792</v>
      </c>
      <c r="N458">
        <v>0</v>
      </c>
      <c r="O458">
        <v>15415792</v>
      </c>
      <c r="P458">
        <v>0</v>
      </c>
      <c r="Q458" t="s">
        <v>2583</v>
      </c>
      <c r="R458">
        <v>1820</v>
      </c>
      <c r="S458" t="s">
        <v>2584</v>
      </c>
      <c r="T458" t="s">
        <v>2267</v>
      </c>
      <c r="U458" t="s">
        <v>5779</v>
      </c>
      <c r="V458" t="s">
        <v>5780</v>
      </c>
      <c r="W458">
        <v>0</v>
      </c>
      <c r="X458" t="str">
        <f t="shared" si="7"/>
        <v>Inversión</v>
      </c>
    </row>
    <row r="459" spans="1:24" x14ac:dyDescent="0.25">
      <c r="A459">
        <v>1920</v>
      </c>
      <c r="B459">
        <v>43909</v>
      </c>
      <c r="C459" s="71">
        <v>43909.509722222225</v>
      </c>
      <c r="D459" t="s">
        <v>588</v>
      </c>
      <c r="E459" t="s">
        <v>589</v>
      </c>
      <c r="F459">
        <v>5</v>
      </c>
      <c r="G459" t="s">
        <v>2534</v>
      </c>
      <c r="H459" t="s">
        <v>166</v>
      </c>
      <c r="I459" t="s">
        <v>120</v>
      </c>
      <c r="J459" t="s">
        <v>37</v>
      </c>
      <c r="K459" t="s">
        <v>591</v>
      </c>
      <c r="L459" t="s">
        <v>39</v>
      </c>
      <c r="M459">
        <v>42133902</v>
      </c>
      <c r="N459">
        <v>0</v>
      </c>
      <c r="O459">
        <v>42133902</v>
      </c>
      <c r="P459">
        <v>0</v>
      </c>
      <c r="Q459" t="s">
        <v>2585</v>
      </c>
      <c r="R459">
        <v>1920</v>
      </c>
      <c r="S459" t="s">
        <v>2586</v>
      </c>
      <c r="T459" t="s">
        <v>593</v>
      </c>
      <c r="U459" t="s">
        <v>2587</v>
      </c>
      <c r="V459" t="s">
        <v>2588</v>
      </c>
      <c r="W459">
        <v>220</v>
      </c>
      <c r="X459" t="str">
        <f t="shared" si="7"/>
        <v>Funcionamiento</v>
      </c>
    </row>
    <row r="460" spans="1:24" x14ac:dyDescent="0.25">
      <c r="A460">
        <v>1920</v>
      </c>
      <c r="B460">
        <v>43909</v>
      </c>
      <c r="C460" s="71">
        <v>43909.509722222225</v>
      </c>
      <c r="D460" t="s">
        <v>588</v>
      </c>
      <c r="E460" t="s">
        <v>589</v>
      </c>
      <c r="F460">
        <v>5</v>
      </c>
      <c r="G460" t="s">
        <v>2534</v>
      </c>
      <c r="H460" t="s">
        <v>170</v>
      </c>
      <c r="I460" t="s">
        <v>124</v>
      </c>
      <c r="J460" t="s">
        <v>37</v>
      </c>
      <c r="K460" t="s">
        <v>591</v>
      </c>
      <c r="L460" t="s">
        <v>39</v>
      </c>
      <c r="M460">
        <v>533058</v>
      </c>
      <c r="N460">
        <v>0</v>
      </c>
      <c r="O460">
        <v>533058</v>
      </c>
      <c r="P460">
        <v>0</v>
      </c>
      <c r="Q460" t="s">
        <v>2585</v>
      </c>
      <c r="R460">
        <v>1920</v>
      </c>
      <c r="S460" t="s">
        <v>2586</v>
      </c>
      <c r="T460" t="s">
        <v>593</v>
      </c>
      <c r="U460" t="s">
        <v>2587</v>
      </c>
      <c r="V460" t="s">
        <v>2588</v>
      </c>
      <c r="W460">
        <v>220</v>
      </c>
      <c r="X460" t="str">
        <f t="shared" si="7"/>
        <v>Funcionamiento</v>
      </c>
    </row>
    <row r="461" spans="1:24" x14ac:dyDescent="0.25">
      <c r="A461">
        <v>1920</v>
      </c>
      <c r="B461">
        <v>43909</v>
      </c>
      <c r="C461" s="71">
        <v>43909.509722222225</v>
      </c>
      <c r="D461" t="s">
        <v>588</v>
      </c>
      <c r="E461" t="s">
        <v>589</v>
      </c>
      <c r="F461">
        <v>5</v>
      </c>
      <c r="G461" t="s">
        <v>2534</v>
      </c>
      <c r="H461" t="s">
        <v>181</v>
      </c>
      <c r="I461" t="s">
        <v>135</v>
      </c>
      <c r="J461" t="s">
        <v>37</v>
      </c>
      <c r="K461" t="s">
        <v>591</v>
      </c>
      <c r="L461" t="s">
        <v>39</v>
      </c>
      <c r="M461">
        <v>270480</v>
      </c>
      <c r="N461">
        <v>0</v>
      </c>
      <c r="O461">
        <v>270480</v>
      </c>
      <c r="P461">
        <v>0</v>
      </c>
      <c r="Q461" t="s">
        <v>2585</v>
      </c>
      <c r="R461">
        <v>1920</v>
      </c>
      <c r="S461" t="s">
        <v>2586</v>
      </c>
      <c r="T461" t="s">
        <v>593</v>
      </c>
      <c r="U461" t="s">
        <v>2587</v>
      </c>
      <c r="V461" t="s">
        <v>2588</v>
      </c>
      <c r="W461">
        <v>220</v>
      </c>
      <c r="X461" t="str">
        <f t="shared" si="7"/>
        <v>Funcionamiento</v>
      </c>
    </row>
    <row r="462" spans="1:24" x14ac:dyDescent="0.25">
      <c r="A462">
        <v>1920</v>
      </c>
      <c r="B462">
        <v>43909</v>
      </c>
      <c r="C462" s="71">
        <v>43909.509722222225</v>
      </c>
      <c r="D462" t="s">
        <v>588</v>
      </c>
      <c r="E462" t="s">
        <v>589</v>
      </c>
      <c r="F462">
        <v>5</v>
      </c>
      <c r="G462" t="s">
        <v>2534</v>
      </c>
      <c r="H462" t="s">
        <v>168</v>
      </c>
      <c r="I462" t="s">
        <v>122</v>
      </c>
      <c r="J462" t="s">
        <v>37</v>
      </c>
      <c r="K462" t="s">
        <v>591</v>
      </c>
      <c r="L462" t="s">
        <v>39</v>
      </c>
      <c r="M462">
        <v>783189</v>
      </c>
      <c r="N462">
        <v>0</v>
      </c>
      <c r="O462">
        <v>783189</v>
      </c>
      <c r="P462">
        <v>0</v>
      </c>
      <c r="Q462" t="s">
        <v>2585</v>
      </c>
      <c r="R462">
        <v>1920</v>
      </c>
      <c r="S462" t="s">
        <v>2586</v>
      </c>
      <c r="T462" t="s">
        <v>593</v>
      </c>
      <c r="U462" t="s">
        <v>2587</v>
      </c>
      <c r="V462" t="s">
        <v>2588</v>
      </c>
      <c r="W462">
        <v>220</v>
      </c>
      <c r="X462" t="str">
        <f t="shared" si="7"/>
        <v>Funcionamiento</v>
      </c>
    </row>
    <row r="463" spans="1:24" x14ac:dyDescent="0.25">
      <c r="A463">
        <v>1920</v>
      </c>
      <c r="B463">
        <v>43909</v>
      </c>
      <c r="C463" s="71">
        <v>43909.509722222225</v>
      </c>
      <c r="D463" t="s">
        <v>588</v>
      </c>
      <c r="E463" t="s">
        <v>589</v>
      </c>
      <c r="F463">
        <v>5</v>
      </c>
      <c r="G463" t="s">
        <v>2534</v>
      </c>
      <c r="H463" t="s">
        <v>173</v>
      </c>
      <c r="I463" t="s">
        <v>127</v>
      </c>
      <c r="J463" t="s">
        <v>37</v>
      </c>
      <c r="K463" t="s">
        <v>591</v>
      </c>
      <c r="L463" t="s">
        <v>39</v>
      </c>
      <c r="M463">
        <v>1931988</v>
      </c>
      <c r="N463">
        <v>0</v>
      </c>
      <c r="O463">
        <v>1931988</v>
      </c>
      <c r="P463">
        <v>0</v>
      </c>
      <c r="Q463" t="s">
        <v>2585</v>
      </c>
      <c r="R463">
        <v>1920</v>
      </c>
      <c r="S463" t="s">
        <v>2586</v>
      </c>
      <c r="T463" t="s">
        <v>593</v>
      </c>
      <c r="U463" t="s">
        <v>2587</v>
      </c>
      <c r="V463" t="s">
        <v>2588</v>
      </c>
      <c r="W463">
        <v>220</v>
      </c>
      <c r="X463" t="str">
        <f t="shared" si="7"/>
        <v>Funcionamiento</v>
      </c>
    </row>
    <row r="464" spans="1:24" x14ac:dyDescent="0.25">
      <c r="A464">
        <v>1920</v>
      </c>
      <c r="B464">
        <v>43909</v>
      </c>
      <c r="C464" s="71">
        <v>43909.509722222225</v>
      </c>
      <c r="D464" t="s">
        <v>588</v>
      </c>
      <c r="E464" t="s">
        <v>589</v>
      </c>
      <c r="F464">
        <v>5</v>
      </c>
      <c r="G464" t="s">
        <v>2534</v>
      </c>
      <c r="H464" t="s">
        <v>180</v>
      </c>
      <c r="I464" t="s">
        <v>134</v>
      </c>
      <c r="J464" t="s">
        <v>37</v>
      </c>
      <c r="K464" t="s">
        <v>591</v>
      </c>
      <c r="L464" t="s">
        <v>39</v>
      </c>
      <c r="M464">
        <v>1597351</v>
      </c>
      <c r="N464">
        <v>0</v>
      </c>
      <c r="O464">
        <v>1597351</v>
      </c>
      <c r="P464">
        <v>0</v>
      </c>
      <c r="Q464" t="s">
        <v>2585</v>
      </c>
      <c r="R464">
        <v>1920</v>
      </c>
      <c r="S464" t="s">
        <v>2586</v>
      </c>
      <c r="T464" t="s">
        <v>593</v>
      </c>
      <c r="U464" t="s">
        <v>2587</v>
      </c>
      <c r="V464" t="s">
        <v>2588</v>
      </c>
      <c r="W464">
        <v>220</v>
      </c>
      <c r="X464" t="str">
        <f t="shared" si="7"/>
        <v>Funcionamiento</v>
      </c>
    </row>
    <row r="465" spans="1:24" x14ac:dyDescent="0.25">
      <c r="A465">
        <v>1920</v>
      </c>
      <c r="B465">
        <v>43909</v>
      </c>
      <c r="C465" s="71">
        <v>43909.509722222225</v>
      </c>
      <c r="D465" t="s">
        <v>588</v>
      </c>
      <c r="E465" t="s">
        <v>589</v>
      </c>
      <c r="F465">
        <v>5</v>
      </c>
      <c r="G465" t="s">
        <v>2534</v>
      </c>
      <c r="H465" t="s">
        <v>194</v>
      </c>
      <c r="I465" t="s">
        <v>149</v>
      </c>
      <c r="J465" t="s">
        <v>37</v>
      </c>
      <c r="K465" t="s">
        <v>591</v>
      </c>
      <c r="L465" t="s">
        <v>39</v>
      </c>
      <c r="M465">
        <v>726558</v>
      </c>
      <c r="N465">
        <v>-492749</v>
      </c>
      <c r="O465">
        <v>233809</v>
      </c>
      <c r="P465">
        <v>0</v>
      </c>
      <c r="Q465" t="s">
        <v>2585</v>
      </c>
      <c r="R465">
        <v>1920</v>
      </c>
      <c r="S465" t="s">
        <v>2586</v>
      </c>
      <c r="T465" t="s">
        <v>593</v>
      </c>
      <c r="U465" t="s">
        <v>2587</v>
      </c>
      <c r="V465" t="s">
        <v>2588</v>
      </c>
      <c r="W465">
        <v>220</v>
      </c>
      <c r="X465" t="str">
        <f t="shared" si="7"/>
        <v>Funcionamiento</v>
      </c>
    </row>
    <row r="466" spans="1:24" x14ac:dyDescent="0.25">
      <c r="A466">
        <v>1920</v>
      </c>
      <c r="B466">
        <v>43909</v>
      </c>
      <c r="C466" s="71">
        <v>43909.509722222225</v>
      </c>
      <c r="D466" t="s">
        <v>588</v>
      </c>
      <c r="E466" t="s">
        <v>589</v>
      </c>
      <c r="F466">
        <v>5</v>
      </c>
      <c r="G466" t="s">
        <v>2534</v>
      </c>
      <c r="H466" t="s">
        <v>169</v>
      </c>
      <c r="I466" t="s">
        <v>123</v>
      </c>
      <c r="J466" t="s">
        <v>37</v>
      </c>
      <c r="K466" t="s">
        <v>591</v>
      </c>
      <c r="L466" t="s">
        <v>39</v>
      </c>
      <c r="M466">
        <v>935970</v>
      </c>
      <c r="N466">
        <v>0</v>
      </c>
      <c r="O466">
        <v>935970</v>
      </c>
      <c r="P466">
        <v>0</v>
      </c>
      <c r="Q466" t="s">
        <v>2585</v>
      </c>
      <c r="R466">
        <v>1920</v>
      </c>
      <c r="S466" t="s">
        <v>2586</v>
      </c>
      <c r="T466" t="s">
        <v>593</v>
      </c>
      <c r="U466" t="s">
        <v>2587</v>
      </c>
      <c r="V466" t="s">
        <v>2588</v>
      </c>
      <c r="W466">
        <v>220</v>
      </c>
      <c r="X466" t="str">
        <f t="shared" si="7"/>
        <v>Funcionamiento</v>
      </c>
    </row>
    <row r="467" spans="1:24" x14ac:dyDescent="0.25">
      <c r="A467">
        <v>1920</v>
      </c>
      <c r="B467">
        <v>43909</v>
      </c>
      <c r="C467" s="71">
        <v>43909.509722222225</v>
      </c>
      <c r="D467" t="s">
        <v>588</v>
      </c>
      <c r="E467" t="s">
        <v>589</v>
      </c>
      <c r="F467">
        <v>5</v>
      </c>
      <c r="G467" t="s">
        <v>2534</v>
      </c>
      <c r="H467" t="s">
        <v>171</v>
      </c>
      <c r="I467" t="s">
        <v>125</v>
      </c>
      <c r="J467" t="s">
        <v>37</v>
      </c>
      <c r="K467" t="s">
        <v>591</v>
      </c>
      <c r="L467" t="s">
        <v>39</v>
      </c>
      <c r="M467">
        <v>365798</v>
      </c>
      <c r="N467">
        <v>0</v>
      </c>
      <c r="O467">
        <v>365798</v>
      </c>
      <c r="P467">
        <v>0</v>
      </c>
      <c r="Q467" t="s">
        <v>2585</v>
      </c>
      <c r="R467">
        <v>1920</v>
      </c>
      <c r="S467" t="s">
        <v>2586</v>
      </c>
      <c r="T467" t="s">
        <v>593</v>
      </c>
      <c r="U467" t="s">
        <v>2587</v>
      </c>
      <c r="V467" t="s">
        <v>2588</v>
      </c>
      <c r="W467">
        <v>220</v>
      </c>
      <c r="X467" t="str">
        <f t="shared" si="7"/>
        <v>Funcionamiento</v>
      </c>
    </row>
    <row r="468" spans="1:24" x14ac:dyDescent="0.25">
      <c r="A468">
        <v>1920</v>
      </c>
      <c r="B468">
        <v>43909</v>
      </c>
      <c r="C468" s="71">
        <v>43909.509722222225</v>
      </c>
      <c r="D468" t="s">
        <v>588</v>
      </c>
      <c r="E468" t="s">
        <v>589</v>
      </c>
      <c r="F468">
        <v>5</v>
      </c>
      <c r="G468" t="s">
        <v>2534</v>
      </c>
      <c r="H468" t="s">
        <v>182</v>
      </c>
      <c r="I468" t="s">
        <v>136</v>
      </c>
      <c r="J468" t="s">
        <v>37</v>
      </c>
      <c r="K468" t="s">
        <v>591</v>
      </c>
      <c r="L468" t="s">
        <v>39</v>
      </c>
      <c r="M468">
        <v>153987</v>
      </c>
      <c r="N468">
        <v>0</v>
      </c>
      <c r="O468">
        <v>153987</v>
      </c>
      <c r="P468">
        <v>0</v>
      </c>
      <c r="Q468" t="s">
        <v>2585</v>
      </c>
      <c r="R468">
        <v>1920</v>
      </c>
      <c r="S468" t="s">
        <v>2586</v>
      </c>
      <c r="T468" t="s">
        <v>593</v>
      </c>
      <c r="U468" t="s">
        <v>2587</v>
      </c>
      <c r="V468" t="s">
        <v>2588</v>
      </c>
      <c r="W468">
        <v>220</v>
      </c>
      <c r="X468" t="str">
        <f t="shared" si="7"/>
        <v>Funcionamiento</v>
      </c>
    </row>
    <row r="469" spans="1:24" x14ac:dyDescent="0.25">
      <c r="A469">
        <v>2020</v>
      </c>
      <c r="B469">
        <v>43910</v>
      </c>
      <c r="C469" s="71">
        <v>43910.402083333334</v>
      </c>
      <c r="D469" t="s">
        <v>588</v>
      </c>
      <c r="E469" t="s">
        <v>589</v>
      </c>
      <c r="F469">
        <v>5</v>
      </c>
      <c r="G469" t="s">
        <v>2534</v>
      </c>
      <c r="H469" t="s">
        <v>174</v>
      </c>
      <c r="I469" t="s">
        <v>128</v>
      </c>
      <c r="J469" t="s">
        <v>37</v>
      </c>
      <c r="K469" t="s">
        <v>591</v>
      </c>
      <c r="L469" t="s">
        <v>39</v>
      </c>
      <c r="M469">
        <v>4869800</v>
      </c>
      <c r="N469">
        <v>0</v>
      </c>
      <c r="O469">
        <v>4869800</v>
      </c>
      <c r="P469">
        <v>0</v>
      </c>
      <c r="Q469" t="s">
        <v>2589</v>
      </c>
      <c r="R469">
        <v>2020</v>
      </c>
      <c r="S469" t="s">
        <v>2590</v>
      </c>
      <c r="T469" t="s">
        <v>593</v>
      </c>
      <c r="U469" t="s">
        <v>2591</v>
      </c>
      <c r="V469" t="s">
        <v>2592</v>
      </c>
      <c r="W469">
        <v>0</v>
      </c>
      <c r="X469" t="str">
        <f t="shared" si="7"/>
        <v>Funcionamiento</v>
      </c>
    </row>
    <row r="470" spans="1:24" x14ac:dyDescent="0.25">
      <c r="A470">
        <v>2020</v>
      </c>
      <c r="B470">
        <v>43910</v>
      </c>
      <c r="C470" s="71">
        <v>43910.402083333334</v>
      </c>
      <c r="D470" t="s">
        <v>588</v>
      </c>
      <c r="E470" t="s">
        <v>589</v>
      </c>
      <c r="F470">
        <v>5</v>
      </c>
      <c r="G470" t="s">
        <v>2534</v>
      </c>
      <c r="H470" t="s">
        <v>176</v>
      </c>
      <c r="I470" t="s">
        <v>130</v>
      </c>
      <c r="J470" t="s">
        <v>37</v>
      </c>
      <c r="K470" t="s">
        <v>591</v>
      </c>
      <c r="L470" t="s">
        <v>39</v>
      </c>
      <c r="M470">
        <v>1799900</v>
      </c>
      <c r="N470">
        <v>0</v>
      </c>
      <c r="O470">
        <v>1799900</v>
      </c>
      <c r="P470">
        <v>0</v>
      </c>
      <c r="Q470" t="s">
        <v>2589</v>
      </c>
      <c r="R470">
        <v>2020</v>
      </c>
      <c r="S470" t="s">
        <v>2590</v>
      </c>
      <c r="T470" t="s">
        <v>593</v>
      </c>
      <c r="U470" t="s">
        <v>2591</v>
      </c>
      <c r="V470" t="s">
        <v>2592</v>
      </c>
      <c r="W470">
        <v>0</v>
      </c>
      <c r="X470" t="str">
        <f t="shared" si="7"/>
        <v>Funcionamiento</v>
      </c>
    </row>
    <row r="471" spans="1:24" x14ac:dyDescent="0.25">
      <c r="A471">
        <v>2020</v>
      </c>
      <c r="B471">
        <v>43910</v>
      </c>
      <c r="C471" s="71">
        <v>43910.402083333334</v>
      </c>
      <c r="D471" t="s">
        <v>588</v>
      </c>
      <c r="E471" t="s">
        <v>589</v>
      </c>
      <c r="F471">
        <v>5</v>
      </c>
      <c r="G471" t="s">
        <v>2534</v>
      </c>
      <c r="H471" t="s">
        <v>178</v>
      </c>
      <c r="I471" t="s">
        <v>132</v>
      </c>
      <c r="J471" t="s">
        <v>37</v>
      </c>
      <c r="K471" t="s">
        <v>591</v>
      </c>
      <c r="L471" t="s">
        <v>39</v>
      </c>
      <c r="M471">
        <v>1350200</v>
      </c>
      <c r="N471">
        <v>0</v>
      </c>
      <c r="O471">
        <v>1350200</v>
      </c>
      <c r="P471">
        <v>0</v>
      </c>
      <c r="Q471" t="s">
        <v>2589</v>
      </c>
      <c r="R471">
        <v>2020</v>
      </c>
      <c r="S471" t="s">
        <v>2590</v>
      </c>
      <c r="T471" t="s">
        <v>593</v>
      </c>
      <c r="U471" t="s">
        <v>2591</v>
      </c>
      <c r="V471" t="s">
        <v>2592</v>
      </c>
      <c r="W471">
        <v>0</v>
      </c>
      <c r="X471" t="str">
        <f t="shared" si="7"/>
        <v>Funcionamiento</v>
      </c>
    </row>
    <row r="472" spans="1:24" x14ac:dyDescent="0.25">
      <c r="A472">
        <v>2020</v>
      </c>
      <c r="B472">
        <v>43910</v>
      </c>
      <c r="C472" s="71">
        <v>43910.402083333334</v>
      </c>
      <c r="D472" t="s">
        <v>588</v>
      </c>
      <c r="E472" t="s">
        <v>589</v>
      </c>
      <c r="F472">
        <v>5</v>
      </c>
      <c r="G472" t="s">
        <v>2534</v>
      </c>
      <c r="H472" t="s">
        <v>179</v>
      </c>
      <c r="I472" t="s">
        <v>133</v>
      </c>
      <c r="J472" t="s">
        <v>37</v>
      </c>
      <c r="K472" t="s">
        <v>591</v>
      </c>
      <c r="L472" t="s">
        <v>39</v>
      </c>
      <c r="M472">
        <v>900600</v>
      </c>
      <c r="N472">
        <v>0</v>
      </c>
      <c r="O472">
        <v>900600</v>
      </c>
      <c r="P472">
        <v>0</v>
      </c>
      <c r="Q472" t="s">
        <v>2589</v>
      </c>
      <c r="R472">
        <v>2020</v>
      </c>
      <c r="S472" t="s">
        <v>2590</v>
      </c>
      <c r="T472" t="s">
        <v>593</v>
      </c>
      <c r="U472" t="s">
        <v>2591</v>
      </c>
      <c r="V472" t="s">
        <v>2592</v>
      </c>
      <c r="W472">
        <v>0</v>
      </c>
      <c r="X472" t="str">
        <f t="shared" si="7"/>
        <v>Funcionamiento</v>
      </c>
    </row>
    <row r="473" spans="1:24" x14ac:dyDescent="0.25">
      <c r="A473">
        <v>2020</v>
      </c>
      <c r="B473">
        <v>43910</v>
      </c>
      <c r="C473" s="71">
        <v>43910.402083333334</v>
      </c>
      <c r="D473" t="s">
        <v>588</v>
      </c>
      <c r="E473" t="s">
        <v>589</v>
      </c>
      <c r="F473">
        <v>5</v>
      </c>
      <c r="G473" t="s">
        <v>2534</v>
      </c>
      <c r="H473" t="s">
        <v>175</v>
      </c>
      <c r="I473" t="s">
        <v>129</v>
      </c>
      <c r="J473" t="s">
        <v>37</v>
      </c>
      <c r="K473" t="s">
        <v>591</v>
      </c>
      <c r="L473" t="s">
        <v>39</v>
      </c>
      <c r="M473">
        <v>3449700</v>
      </c>
      <c r="N473">
        <v>0</v>
      </c>
      <c r="O473">
        <v>3449700</v>
      </c>
      <c r="P473">
        <v>0</v>
      </c>
      <c r="Q473" t="s">
        <v>2589</v>
      </c>
      <c r="R473">
        <v>2020</v>
      </c>
      <c r="S473" t="s">
        <v>2590</v>
      </c>
      <c r="T473" t="s">
        <v>593</v>
      </c>
      <c r="U473" t="s">
        <v>2591</v>
      </c>
      <c r="V473" t="s">
        <v>2592</v>
      </c>
      <c r="W473">
        <v>0</v>
      </c>
      <c r="X473" t="str">
        <f t="shared" si="7"/>
        <v>Funcionamiento</v>
      </c>
    </row>
    <row r="474" spans="1:24" x14ac:dyDescent="0.25">
      <c r="A474">
        <v>2020</v>
      </c>
      <c r="B474">
        <v>43910</v>
      </c>
      <c r="C474" s="71">
        <v>43910.402083333334</v>
      </c>
      <c r="D474" t="s">
        <v>588</v>
      </c>
      <c r="E474" t="s">
        <v>589</v>
      </c>
      <c r="F474">
        <v>5</v>
      </c>
      <c r="G474" t="s">
        <v>2534</v>
      </c>
      <c r="H474" t="s">
        <v>177</v>
      </c>
      <c r="I474" t="s">
        <v>131</v>
      </c>
      <c r="J474" t="s">
        <v>37</v>
      </c>
      <c r="K474" t="s">
        <v>591</v>
      </c>
      <c r="L474" t="s">
        <v>39</v>
      </c>
      <c r="M474">
        <v>427500</v>
      </c>
      <c r="N474">
        <v>0</v>
      </c>
      <c r="O474">
        <v>427500</v>
      </c>
      <c r="P474">
        <v>0</v>
      </c>
      <c r="Q474" t="s">
        <v>2589</v>
      </c>
      <c r="R474">
        <v>2020</v>
      </c>
      <c r="S474" t="s">
        <v>2590</v>
      </c>
      <c r="T474" t="s">
        <v>593</v>
      </c>
      <c r="U474" t="s">
        <v>2591</v>
      </c>
      <c r="V474" t="s">
        <v>2592</v>
      </c>
      <c r="W474">
        <v>0</v>
      </c>
      <c r="X474" t="str">
        <f t="shared" si="7"/>
        <v>Funcionamiento</v>
      </c>
    </row>
    <row r="475" spans="1:24" x14ac:dyDescent="0.25">
      <c r="A475">
        <v>2120</v>
      </c>
      <c r="B475">
        <v>43936</v>
      </c>
      <c r="C475" s="71">
        <v>43936.900694444441</v>
      </c>
      <c r="D475" t="s">
        <v>588</v>
      </c>
      <c r="E475" t="s">
        <v>589</v>
      </c>
      <c r="F475">
        <v>510</v>
      </c>
      <c r="G475" t="s">
        <v>713</v>
      </c>
      <c r="H475" t="s">
        <v>200</v>
      </c>
      <c r="I475" t="s">
        <v>159</v>
      </c>
      <c r="J475" t="s">
        <v>48</v>
      </c>
      <c r="K475" t="s">
        <v>601</v>
      </c>
      <c r="L475" t="s">
        <v>39</v>
      </c>
      <c r="M475">
        <v>31273680</v>
      </c>
      <c r="N475">
        <v>0</v>
      </c>
      <c r="O475">
        <v>31273680</v>
      </c>
      <c r="P475">
        <v>0</v>
      </c>
      <c r="Q475" t="s">
        <v>2593</v>
      </c>
      <c r="R475">
        <v>2120</v>
      </c>
      <c r="S475" t="s">
        <v>2594</v>
      </c>
      <c r="T475" t="s">
        <v>2595</v>
      </c>
      <c r="U475" t="s">
        <v>5781</v>
      </c>
      <c r="V475" t="s">
        <v>5782</v>
      </c>
      <c r="W475">
        <v>0</v>
      </c>
      <c r="X475" t="str">
        <f t="shared" si="7"/>
        <v>Inversión</v>
      </c>
    </row>
    <row r="476" spans="1:24" x14ac:dyDescent="0.25">
      <c r="A476">
        <v>2220</v>
      </c>
      <c r="B476">
        <v>43936</v>
      </c>
      <c r="C476" s="71">
        <v>43936.905555555553</v>
      </c>
      <c r="D476" t="s">
        <v>588</v>
      </c>
      <c r="E476" t="s">
        <v>589</v>
      </c>
      <c r="F476">
        <v>510</v>
      </c>
      <c r="G476" t="s">
        <v>713</v>
      </c>
      <c r="H476" t="s">
        <v>200</v>
      </c>
      <c r="I476" t="s">
        <v>159</v>
      </c>
      <c r="J476" t="s">
        <v>48</v>
      </c>
      <c r="K476" t="s">
        <v>601</v>
      </c>
      <c r="L476" t="s">
        <v>39</v>
      </c>
      <c r="M476">
        <v>30000000</v>
      </c>
      <c r="N476">
        <v>0</v>
      </c>
      <c r="O476">
        <v>30000000</v>
      </c>
      <c r="P476">
        <v>0</v>
      </c>
      <c r="Q476" t="s">
        <v>2596</v>
      </c>
      <c r="R476">
        <v>2220</v>
      </c>
      <c r="S476" t="s">
        <v>3554</v>
      </c>
      <c r="T476" t="s">
        <v>593</v>
      </c>
      <c r="U476" t="s">
        <v>593</v>
      </c>
      <c r="V476" t="s">
        <v>593</v>
      </c>
      <c r="W476">
        <v>0</v>
      </c>
      <c r="X476" t="str">
        <f t="shared" si="7"/>
        <v>Inversión</v>
      </c>
    </row>
    <row r="477" spans="1:24" x14ac:dyDescent="0.25">
      <c r="A477">
        <v>2320</v>
      </c>
      <c r="B477">
        <v>43936</v>
      </c>
      <c r="C477" s="71">
        <v>43936.906944444447</v>
      </c>
      <c r="D477" t="s">
        <v>588</v>
      </c>
      <c r="E477" t="s">
        <v>589</v>
      </c>
      <c r="F477">
        <v>200</v>
      </c>
      <c r="G477" t="s">
        <v>590</v>
      </c>
      <c r="H477" t="s">
        <v>201</v>
      </c>
      <c r="I477" t="s">
        <v>161</v>
      </c>
      <c r="J477" t="s">
        <v>48</v>
      </c>
      <c r="K477" t="s">
        <v>601</v>
      </c>
      <c r="L477" t="s">
        <v>39</v>
      </c>
      <c r="M477">
        <v>24269760</v>
      </c>
      <c r="N477">
        <v>0</v>
      </c>
      <c r="O477">
        <v>24269760</v>
      </c>
      <c r="P477">
        <v>0</v>
      </c>
      <c r="Q477" t="s">
        <v>2597</v>
      </c>
      <c r="R477">
        <v>2320</v>
      </c>
      <c r="S477" t="s">
        <v>2595</v>
      </c>
      <c r="T477" t="s">
        <v>3496</v>
      </c>
      <c r="U477" t="s">
        <v>5783</v>
      </c>
      <c r="V477" t="s">
        <v>5784</v>
      </c>
      <c r="W477">
        <v>0</v>
      </c>
      <c r="X477" t="str">
        <f t="shared" si="7"/>
        <v>Inversión</v>
      </c>
    </row>
    <row r="478" spans="1:24" x14ac:dyDescent="0.25">
      <c r="A478">
        <v>2420</v>
      </c>
      <c r="B478">
        <v>43943</v>
      </c>
      <c r="C478" s="71">
        <v>43943.645833333336</v>
      </c>
      <c r="D478" t="s">
        <v>588</v>
      </c>
      <c r="E478" t="s">
        <v>589</v>
      </c>
      <c r="F478">
        <v>5</v>
      </c>
      <c r="G478" t="s">
        <v>2534</v>
      </c>
      <c r="H478" t="s">
        <v>171</v>
      </c>
      <c r="I478" t="s">
        <v>125</v>
      </c>
      <c r="J478" t="s">
        <v>37</v>
      </c>
      <c r="K478" t="s">
        <v>591</v>
      </c>
      <c r="L478" t="s">
        <v>39</v>
      </c>
      <c r="M478">
        <v>1139847</v>
      </c>
      <c r="N478">
        <v>0</v>
      </c>
      <c r="O478">
        <v>1139847</v>
      </c>
      <c r="P478">
        <v>0</v>
      </c>
      <c r="Q478" t="s">
        <v>2598</v>
      </c>
      <c r="R478">
        <v>2420</v>
      </c>
      <c r="S478" t="s">
        <v>2599</v>
      </c>
      <c r="T478" t="s">
        <v>593</v>
      </c>
      <c r="U478" t="s">
        <v>2600</v>
      </c>
      <c r="V478" t="s">
        <v>2601</v>
      </c>
      <c r="W478">
        <v>0</v>
      </c>
      <c r="X478" t="str">
        <f t="shared" si="7"/>
        <v>Funcionamiento</v>
      </c>
    </row>
    <row r="479" spans="1:24" x14ac:dyDescent="0.25">
      <c r="A479">
        <v>2420</v>
      </c>
      <c r="B479">
        <v>43943</v>
      </c>
      <c r="C479" s="71">
        <v>43943.645833333336</v>
      </c>
      <c r="D479" t="s">
        <v>588</v>
      </c>
      <c r="E479" t="s">
        <v>589</v>
      </c>
      <c r="F479">
        <v>5</v>
      </c>
      <c r="G479" t="s">
        <v>2534</v>
      </c>
      <c r="H479" t="s">
        <v>166</v>
      </c>
      <c r="I479" t="s">
        <v>120</v>
      </c>
      <c r="J479" t="s">
        <v>37</v>
      </c>
      <c r="K479" t="s">
        <v>591</v>
      </c>
      <c r="L479" t="s">
        <v>39</v>
      </c>
      <c r="M479">
        <v>39160958</v>
      </c>
      <c r="N479">
        <v>0</v>
      </c>
      <c r="O479">
        <v>39160958</v>
      </c>
      <c r="P479">
        <v>0</v>
      </c>
      <c r="Q479" t="s">
        <v>2598</v>
      </c>
      <c r="R479">
        <v>2420</v>
      </c>
      <c r="S479" t="s">
        <v>2599</v>
      </c>
      <c r="T479" t="s">
        <v>593</v>
      </c>
      <c r="U479" t="s">
        <v>2600</v>
      </c>
      <c r="V479" t="s">
        <v>2601</v>
      </c>
      <c r="W479">
        <v>0</v>
      </c>
      <c r="X479" t="str">
        <f t="shared" si="7"/>
        <v>Funcionamiento</v>
      </c>
    </row>
    <row r="480" spans="1:24" x14ac:dyDescent="0.25">
      <c r="A480">
        <v>2420</v>
      </c>
      <c r="B480">
        <v>43943</v>
      </c>
      <c r="C480" s="71">
        <v>43943.645833333336</v>
      </c>
      <c r="D480" t="s">
        <v>588</v>
      </c>
      <c r="E480" t="s">
        <v>589</v>
      </c>
      <c r="F480">
        <v>5</v>
      </c>
      <c r="G480" t="s">
        <v>2534</v>
      </c>
      <c r="H480" t="s">
        <v>173</v>
      </c>
      <c r="I480" t="s">
        <v>127</v>
      </c>
      <c r="J480" t="s">
        <v>37</v>
      </c>
      <c r="K480" t="s">
        <v>591</v>
      </c>
      <c r="L480" t="s">
        <v>39</v>
      </c>
      <c r="M480">
        <v>1957665</v>
      </c>
      <c r="N480">
        <v>0</v>
      </c>
      <c r="O480">
        <v>1957665</v>
      </c>
      <c r="P480">
        <v>0</v>
      </c>
      <c r="Q480" t="s">
        <v>2598</v>
      </c>
      <c r="R480">
        <v>2420</v>
      </c>
      <c r="S480" t="s">
        <v>2599</v>
      </c>
      <c r="T480" t="s">
        <v>593</v>
      </c>
      <c r="U480" t="s">
        <v>2600</v>
      </c>
      <c r="V480" t="s">
        <v>2601</v>
      </c>
      <c r="W480">
        <v>0</v>
      </c>
      <c r="X480" t="str">
        <f t="shared" si="7"/>
        <v>Funcionamiento</v>
      </c>
    </row>
    <row r="481" spans="1:24" x14ac:dyDescent="0.25">
      <c r="A481">
        <v>2420</v>
      </c>
      <c r="B481">
        <v>43943</v>
      </c>
      <c r="C481" s="71">
        <v>43943.645833333336</v>
      </c>
      <c r="D481" t="s">
        <v>588</v>
      </c>
      <c r="E481" t="s">
        <v>589</v>
      </c>
      <c r="F481">
        <v>5</v>
      </c>
      <c r="G481" t="s">
        <v>2534</v>
      </c>
      <c r="H481" t="s">
        <v>169</v>
      </c>
      <c r="I481" t="s">
        <v>123</v>
      </c>
      <c r="J481" t="s">
        <v>37</v>
      </c>
      <c r="K481" t="s">
        <v>591</v>
      </c>
      <c r="L481" t="s">
        <v>39</v>
      </c>
      <c r="M481">
        <v>966828</v>
      </c>
      <c r="N481">
        <v>0</v>
      </c>
      <c r="O481">
        <v>966828</v>
      </c>
      <c r="P481">
        <v>0</v>
      </c>
      <c r="Q481" t="s">
        <v>2598</v>
      </c>
      <c r="R481">
        <v>2420</v>
      </c>
      <c r="S481" t="s">
        <v>2599</v>
      </c>
      <c r="T481" t="s">
        <v>593</v>
      </c>
      <c r="U481" t="s">
        <v>2600</v>
      </c>
      <c r="V481" t="s">
        <v>2601</v>
      </c>
      <c r="W481">
        <v>0</v>
      </c>
      <c r="X481" t="str">
        <f t="shared" si="7"/>
        <v>Funcionamiento</v>
      </c>
    </row>
    <row r="482" spans="1:24" x14ac:dyDescent="0.25">
      <c r="A482">
        <v>2420</v>
      </c>
      <c r="B482">
        <v>43943</v>
      </c>
      <c r="C482" s="71">
        <v>43943.645833333336</v>
      </c>
      <c r="D482" t="s">
        <v>588</v>
      </c>
      <c r="E482" t="s">
        <v>589</v>
      </c>
      <c r="F482">
        <v>5</v>
      </c>
      <c r="G482" t="s">
        <v>2534</v>
      </c>
      <c r="H482" t="s">
        <v>182</v>
      </c>
      <c r="I482" t="s">
        <v>136</v>
      </c>
      <c r="J482" t="s">
        <v>37</v>
      </c>
      <c r="K482" t="s">
        <v>591</v>
      </c>
      <c r="L482" t="s">
        <v>39</v>
      </c>
      <c r="M482">
        <v>139348</v>
      </c>
      <c r="N482">
        <v>0</v>
      </c>
      <c r="O482">
        <v>139348</v>
      </c>
      <c r="P482">
        <v>0</v>
      </c>
      <c r="Q482" t="s">
        <v>2598</v>
      </c>
      <c r="R482">
        <v>2420</v>
      </c>
      <c r="S482" t="s">
        <v>2599</v>
      </c>
      <c r="T482" t="s">
        <v>593</v>
      </c>
      <c r="U482" t="s">
        <v>2600</v>
      </c>
      <c r="V482" t="s">
        <v>2601</v>
      </c>
      <c r="W482">
        <v>0</v>
      </c>
      <c r="X482" t="str">
        <f t="shared" si="7"/>
        <v>Funcionamiento</v>
      </c>
    </row>
    <row r="483" spans="1:24" x14ac:dyDescent="0.25">
      <c r="A483">
        <v>2420</v>
      </c>
      <c r="B483">
        <v>43943</v>
      </c>
      <c r="C483" s="71">
        <v>43943.645833333336</v>
      </c>
      <c r="D483" t="s">
        <v>588</v>
      </c>
      <c r="E483" t="s">
        <v>589</v>
      </c>
      <c r="F483">
        <v>5</v>
      </c>
      <c r="G483" t="s">
        <v>2534</v>
      </c>
      <c r="H483" t="s">
        <v>168</v>
      </c>
      <c r="I483" t="s">
        <v>122</v>
      </c>
      <c r="J483" t="s">
        <v>37</v>
      </c>
      <c r="K483" t="s">
        <v>591</v>
      </c>
      <c r="L483" t="s">
        <v>39</v>
      </c>
      <c r="M483">
        <v>722671</v>
      </c>
      <c r="N483">
        <v>0</v>
      </c>
      <c r="O483">
        <v>722671</v>
      </c>
      <c r="P483">
        <v>0</v>
      </c>
      <c r="Q483" t="s">
        <v>2598</v>
      </c>
      <c r="R483">
        <v>2420</v>
      </c>
      <c r="S483" t="s">
        <v>2599</v>
      </c>
      <c r="T483" t="s">
        <v>593</v>
      </c>
      <c r="U483" t="s">
        <v>2600</v>
      </c>
      <c r="V483" t="s">
        <v>2601</v>
      </c>
      <c r="W483">
        <v>0</v>
      </c>
      <c r="X483" t="str">
        <f t="shared" si="7"/>
        <v>Funcionamiento</v>
      </c>
    </row>
    <row r="484" spans="1:24" x14ac:dyDescent="0.25">
      <c r="A484">
        <v>2420</v>
      </c>
      <c r="B484">
        <v>43943</v>
      </c>
      <c r="C484" s="71">
        <v>43943.645833333336</v>
      </c>
      <c r="D484" t="s">
        <v>588</v>
      </c>
      <c r="E484" t="s">
        <v>589</v>
      </c>
      <c r="F484">
        <v>5</v>
      </c>
      <c r="G484" t="s">
        <v>2534</v>
      </c>
      <c r="H484" t="s">
        <v>181</v>
      </c>
      <c r="I484" t="s">
        <v>135</v>
      </c>
      <c r="J484" t="s">
        <v>37</v>
      </c>
      <c r="K484" t="s">
        <v>591</v>
      </c>
      <c r="L484" t="s">
        <v>39</v>
      </c>
      <c r="M484">
        <v>2103530</v>
      </c>
      <c r="N484">
        <v>0</v>
      </c>
      <c r="O484">
        <v>2103530</v>
      </c>
      <c r="P484">
        <v>0</v>
      </c>
      <c r="Q484" t="s">
        <v>2598</v>
      </c>
      <c r="R484">
        <v>2420</v>
      </c>
      <c r="S484" t="s">
        <v>2599</v>
      </c>
      <c r="T484" t="s">
        <v>593</v>
      </c>
      <c r="U484" t="s">
        <v>2600</v>
      </c>
      <c r="V484" t="s">
        <v>2601</v>
      </c>
      <c r="W484">
        <v>0</v>
      </c>
      <c r="X484" t="str">
        <f t="shared" si="7"/>
        <v>Funcionamiento</v>
      </c>
    </row>
    <row r="485" spans="1:24" x14ac:dyDescent="0.25">
      <c r="A485">
        <v>2520</v>
      </c>
      <c r="B485">
        <v>43949</v>
      </c>
      <c r="C485" s="71">
        <v>43949.633333333331</v>
      </c>
      <c r="D485" t="s">
        <v>588</v>
      </c>
      <c r="E485" t="s">
        <v>589</v>
      </c>
      <c r="F485">
        <v>5</v>
      </c>
      <c r="G485" t="s">
        <v>2534</v>
      </c>
      <c r="H485" t="s">
        <v>176</v>
      </c>
      <c r="I485" t="s">
        <v>130</v>
      </c>
      <c r="J485" t="s">
        <v>37</v>
      </c>
      <c r="K485" t="s">
        <v>591</v>
      </c>
      <c r="L485" t="s">
        <v>39</v>
      </c>
      <c r="M485">
        <v>1825900</v>
      </c>
      <c r="N485">
        <v>0</v>
      </c>
      <c r="O485">
        <v>1825900</v>
      </c>
      <c r="P485">
        <v>0</v>
      </c>
      <c r="Q485" t="s">
        <v>2602</v>
      </c>
      <c r="R485">
        <v>2520</v>
      </c>
      <c r="S485" t="s">
        <v>2603</v>
      </c>
      <c r="T485" t="s">
        <v>593</v>
      </c>
      <c r="U485" t="s">
        <v>2604</v>
      </c>
      <c r="V485" t="s">
        <v>2605</v>
      </c>
      <c r="W485">
        <v>0</v>
      </c>
      <c r="X485" t="str">
        <f t="shared" si="7"/>
        <v>Funcionamiento</v>
      </c>
    </row>
    <row r="486" spans="1:24" x14ac:dyDescent="0.25">
      <c r="A486">
        <v>2520</v>
      </c>
      <c r="B486">
        <v>43949</v>
      </c>
      <c r="C486" s="71">
        <v>43949.633333333331</v>
      </c>
      <c r="D486" t="s">
        <v>588</v>
      </c>
      <c r="E486" t="s">
        <v>589</v>
      </c>
      <c r="F486">
        <v>5</v>
      </c>
      <c r="G486" t="s">
        <v>2534</v>
      </c>
      <c r="H486" t="s">
        <v>175</v>
      </c>
      <c r="I486" t="s">
        <v>129</v>
      </c>
      <c r="J486" t="s">
        <v>37</v>
      </c>
      <c r="K486" t="s">
        <v>591</v>
      </c>
      <c r="L486" t="s">
        <v>39</v>
      </c>
      <c r="M486">
        <v>3568300</v>
      </c>
      <c r="N486">
        <v>0</v>
      </c>
      <c r="O486">
        <v>3568300</v>
      </c>
      <c r="P486">
        <v>0</v>
      </c>
      <c r="Q486" t="s">
        <v>2602</v>
      </c>
      <c r="R486">
        <v>2520</v>
      </c>
      <c r="S486" t="s">
        <v>2603</v>
      </c>
      <c r="T486" t="s">
        <v>593</v>
      </c>
      <c r="U486" t="s">
        <v>2604</v>
      </c>
      <c r="V486" t="s">
        <v>2605</v>
      </c>
      <c r="W486">
        <v>0</v>
      </c>
      <c r="X486" t="str">
        <f t="shared" si="7"/>
        <v>Funcionamiento</v>
      </c>
    </row>
    <row r="487" spans="1:24" x14ac:dyDescent="0.25">
      <c r="A487">
        <v>2520</v>
      </c>
      <c r="B487">
        <v>43949</v>
      </c>
      <c r="C487" s="71">
        <v>43949.633333333331</v>
      </c>
      <c r="D487" t="s">
        <v>588</v>
      </c>
      <c r="E487" t="s">
        <v>589</v>
      </c>
      <c r="F487">
        <v>5</v>
      </c>
      <c r="G487" t="s">
        <v>2534</v>
      </c>
      <c r="H487" t="s">
        <v>178</v>
      </c>
      <c r="I487" t="s">
        <v>132</v>
      </c>
      <c r="J487" t="s">
        <v>37</v>
      </c>
      <c r="K487" t="s">
        <v>591</v>
      </c>
      <c r="L487" t="s">
        <v>39</v>
      </c>
      <c r="M487">
        <v>1369700</v>
      </c>
      <c r="N487">
        <v>0</v>
      </c>
      <c r="O487">
        <v>1369700</v>
      </c>
      <c r="P487">
        <v>0</v>
      </c>
      <c r="Q487" t="s">
        <v>2602</v>
      </c>
      <c r="R487">
        <v>2520</v>
      </c>
      <c r="S487" t="s">
        <v>2603</v>
      </c>
      <c r="T487" t="s">
        <v>593</v>
      </c>
      <c r="U487" t="s">
        <v>2604</v>
      </c>
      <c r="V487" t="s">
        <v>2605</v>
      </c>
      <c r="W487">
        <v>0</v>
      </c>
      <c r="X487" t="str">
        <f t="shared" si="7"/>
        <v>Funcionamiento</v>
      </c>
    </row>
    <row r="488" spans="1:24" x14ac:dyDescent="0.25">
      <c r="A488">
        <v>2520</v>
      </c>
      <c r="B488">
        <v>43949</v>
      </c>
      <c r="C488" s="71">
        <v>43949.633333333331</v>
      </c>
      <c r="D488" t="s">
        <v>588</v>
      </c>
      <c r="E488" t="s">
        <v>589</v>
      </c>
      <c r="F488">
        <v>5</v>
      </c>
      <c r="G488" t="s">
        <v>2534</v>
      </c>
      <c r="H488" t="s">
        <v>179</v>
      </c>
      <c r="I488" t="s">
        <v>133</v>
      </c>
      <c r="J488" t="s">
        <v>37</v>
      </c>
      <c r="K488" t="s">
        <v>591</v>
      </c>
      <c r="L488" t="s">
        <v>39</v>
      </c>
      <c r="M488">
        <v>913400</v>
      </c>
      <c r="N488">
        <v>0</v>
      </c>
      <c r="O488">
        <v>913400</v>
      </c>
      <c r="P488">
        <v>0</v>
      </c>
      <c r="Q488" t="s">
        <v>2602</v>
      </c>
      <c r="R488">
        <v>2520</v>
      </c>
      <c r="S488" t="s">
        <v>2603</v>
      </c>
      <c r="T488" t="s">
        <v>593</v>
      </c>
      <c r="U488" t="s">
        <v>2604</v>
      </c>
      <c r="V488" t="s">
        <v>2605</v>
      </c>
      <c r="W488">
        <v>0</v>
      </c>
      <c r="X488" t="str">
        <f t="shared" si="7"/>
        <v>Funcionamiento</v>
      </c>
    </row>
    <row r="489" spans="1:24" x14ac:dyDescent="0.25">
      <c r="A489">
        <v>2520</v>
      </c>
      <c r="B489">
        <v>43949</v>
      </c>
      <c r="C489" s="71">
        <v>43949.633333333331</v>
      </c>
      <c r="D489" t="s">
        <v>588</v>
      </c>
      <c r="E489" t="s">
        <v>589</v>
      </c>
      <c r="F489">
        <v>5</v>
      </c>
      <c r="G489" t="s">
        <v>2534</v>
      </c>
      <c r="H489" t="s">
        <v>174</v>
      </c>
      <c r="I489" t="s">
        <v>128</v>
      </c>
      <c r="J489" t="s">
        <v>37</v>
      </c>
      <c r="K489" t="s">
        <v>591</v>
      </c>
      <c r="L489" t="s">
        <v>39</v>
      </c>
      <c r="M489">
        <v>944500</v>
      </c>
      <c r="N489">
        <v>0</v>
      </c>
      <c r="O489">
        <v>944500</v>
      </c>
      <c r="P489">
        <v>0</v>
      </c>
      <c r="Q489" t="s">
        <v>2602</v>
      </c>
      <c r="R489">
        <v>2520</v>
      </c>
      <c r="S489" t="s">
        <v>2603</v>
      </c>
      <c r="T489" t="s">
        <v>593</v>
      </c>
      <c r="U489" t="s">
        <v>2604</v>
      </c>
      <c r="V489" t="s">
        <v>2605</v>
      </c>
      <c r="W489">
        <v>0</v>
      </c>
      <c r="X489" t="str">
        <f t="shared" si="7"/>
        <v>Funcionamiento</v>
      </c>
    </row>
    <row r="490" spans="1:24" x14ac:dyDescent="0.25">
      <c r="A490">
        <v>2520</v>
      </c>
      <c r="B490">
        <v>43949</v>
      </c>
      <c r="C490" s="71">
        <v>43949.633333333331</v>
      </c>
      <c r="D490" t="s">
        <v>588</v>
      </c>
      <c r="E490" t="s">
        <v>589</v>
      </c>
      <c r="F490">
        <v>5</v>
      </c>
      <c r="G490" t="s">
        <v>2534</v>
      </c>
      <c r="H490" t="s">
        <v>177</v>
      </c>
      <c r="I490" t="s">
        <v>131</v>
      </c>
      <c r="J490" t="s">
        <v>37</v>
      </c>
      <c r="K490" t="s">
        <v>591</v>
      </c>
      <c r="L490" t="s">
        <v>39</v>
      </c>
      <c r="M490">
        <v>427300</v>
      </c>
      <c r="N490">
        <v>0</v>
      </c>
      <c r="O490">
        <v>427300</v>
      </c>
      <c r="P490">
        <v>0</v>
      </c>
      <c r="Q490" t="s">
        <v>2602</v>
      </c>
      <c r="R490">
        <v>2520</v>
      </c>
      <c r="S490" t="s">
        <v>2603</v>
      </c>
      <c r="T490" t="s">
        <v>593</v>
      </c>
      <c r="U490" t="s">
        <v>2604</v>
      </c>
      <c r="V490" t="s">
        <v>2605</v>
      </c>
      <c r="W490">
        <v>0</v>
      </c>
      <c r="X490" t="str">
        <f t="shared" si="7"/>
        <v>Funcionamiento</v>
      </c>
    </row>
    <row r="491" spans="1:24" x14ac:dyDescent="0.25">
      <c r="A491">
        <v>2620</v>
      </c>
      <c r="B491">
        <v>43965</v>
      </c>
      <c r="C491" s="71">
        <v>43965.334722222222</v>
      </c>
      <c r="D491" t="s">
        <v>588</v>
      </c>
      <c r="E491" t="s">
        <v>589</v>
      </c>
      <c r="F491">
        <v>5</v>
      </c>
      <c r="G491" t="s">
        <v>2534</v>
      </c>
      <c r="H491" t="s">
        <v>175</v>
      </c>
      <c r="I491" t="s">
        <v>129</v>
      </c>
      <c r="J491" t="s">
        <v>37</v>
      </c>
      <c r="K491" t="s">
        <v>591</v>
      </c>
      <c r="L491" t="s">
        <v>39</v>
      </c>
      <c r="M491">
        <v>329200</v>
      </c>
      <c r="N491">
        <v>0</v>
      </c>
      <c r="O491">
        <v>329200</v>
      </c>
      <c r="P491">
        <v>0</v>
      </c>
      <c r="Q491" t="s">
        <v>2606</v>
      </c>
      <c r="R491">
        <v>2620</v>
      </c>
      <c r="S491" t="s">
        <v>2481</v>
      </c>
      <c r="T491" t="s">
        <v>593</v>
      </c>
      <c r="U491" t="s">
        <v>2607</v>
      </c>
      <c r="V491" t="s">
        <v>2608</v>
      </c>
      <c r="W491">
        <v>0</v>
      </c>
      <c r="X491" t="str">
        <f t="shared" si="7"/>
        <v>Funcionamiento</v>
      </c>
    </row>
    <row r="492" spans="1:24" x14ac:dyDescent="0.25">
      <c r="A492">
        <v>2620</v>
      </c>
      <c r="B492">
        <v>43965</v>
      </c>
      <c r="C492" s="71">
        <v>43965.334722222222</v>
      </c>
      <c r="D492" t="s">
        <v>588</v>
      </c>
      <c r="E492" t="s">
        <v>589</v>
      </c>
      <c r="F492">
        <v>5</v>
      </c>
      <c r="G492" t="s">
        <v>2534</v>
      </c>
      <c r="H492" t="s">
        <v>174</v>
      </c>
      <c r="I492" t="s">
        <v>128</v>
      </c>
      <c r="J492" t="s">
        <v>37</v>
      </c>
      <c r="K492" t="s">
        <v>591</v>
      </c>
      <c r="L492" t="s">
        <v>39</v>
      </c>
      <c r="M492">
        <v>463900</v>
      </c>
      <c r="N492">
        <v>0</v>
      </c>
      <c r="O492">
        <v>463900</v>
      </c>
      <c r="P492">
        <v>0</v>
      </c>
      <c r="Q492" t="s">
        <v>2606</v>
      </c>
      <c r="R492">
        <v>2620</v>
      </c>
      <c r="S492" t="s">
        <v>2481</v>
      </c>
      <c r="T492" t="s">
        <v>593</v>
      </c>
      <c r="U492" t="s">
        <v>2607</v>
      </c>
      <c r="V492" t="s">
        <v>2608</v>
      </c>
      <c r="W492">
        <v>0</v>
      </c>
      <c r="X492" t="str">
        <f t="shared" si="7"/>
        <v>Funcionamiento</v>
      </c>
    </row>
    <row r="493" spans="1:24" x14ac:dyDescent="0.25">
      <c r="A493">
        <v>2620</v>
      </c>
      <c r="B493">
        <v>43965</v>
      </c>
      <c r="C493" s="71">
        <v>43965.334722222222</v>
      </c>
      <c r="D493" t="s">
        <v>588</v>
      </c>
      <c r="E493" t="s">
        <v>589</v>
      </c>
      <c r="F493">
        <v>5</v>
      </c>
      <c r="G493" t="s">
        <v>2534</v>
      </c>
      <c r="H493" t="s">
        <v>176</v>
      </c>
      <c r="I493" t="s">
        <v>130</v>
      </c>
      <c r="J493" t="s">
        <v>37</v>
      </c>
      <c r="K493" t="s">
        <v>591</v>
      </c>
      <c r="L493" t="s">
        <v>39</v>
      </c>
      <c r="M493">
        <v>171900</v>
      </c>
      <c r="N493">
        <v>0</v>
      </c>
      <c r="O493">
        <v>171900</v>
      </c>
      <c r="P493">
        <v>0</v>
      </c>
      <c r="Q493" t="s">
        <v>2606</v>
      </c>
      <c r="R493">
        <v>2620</v>
      </c>
      <c r="S493" t="s">
        <v>2481</v>
      </c>
      <c r="T493" t="s">
        <v>593</v>
      </c>
      <c r="U493" t="s">
        <v>2607</v>
      </c>
      <c r="V493" t="s">
        <v>2608</v>
      </c>
      <c r="W493">
        <v>0</v>
      </c>
      <c r="X493" t="str">
        <f t="shared" si="7"/>
        <v>Funcionamiento</v>
      </c>
    </row>
    <row r="494" spans="1:24" x14ac:dyDescent="0.25">
      <c r="A494">
        <v>2620</v>
      </c>
      <c r="B494">
        <v>43965</v>
      </c>
      <c r="C494" s="71">
        <v>43965.334722222222</v>
      </c>
      <c r="D494" t="s">
        <v>588</v>
      </c>
      <c r="E494" t="s">
        <v>589</v>
      </c>
      <c r="F494">
        <v>5</v>
      </c>
      <c r="G494" t="s">
        <v>2534</v>
      </c>
      <c r="H494" t="s">
        <v>178</v>
      </c>
      <c r="I494" t="s">
        <v>132</v>
      </c>
      <c r="J494" t="s">
        <v>37</v>
      </c>
      <c r="K494" t="s">
        <v>591</v>
      </c>
      <c r="L494" t="s">
        <v>39</v>
      </c>
      <c r="M494">
        <v>128400</v>
      </c>
      <c r="N494">
        <v>0</v>
      </c>
      <c r="O494">
        <v>128400</v>
      </c>
      <c r="P494">
        <v>0</v>
      </c>
      <c r="Q494" t="s">
        <v>2606</v>
      </c>
      <c r="R494">
        <v>2620</v>
      </c>
      <c r="S494" t="s">
        <v>2481</v>
      </c>
      <c r="T494" t="s">
        <v>593</v>
      </c>
      <c r="U494" t="s">
        <v>2607</v>
      </c>
      <c r="V494" t="s">
        <v>2608</v>
      </c>
      <c r="W494">
        <v>0</v>
      </c>
      <c r="X494" t="str">
        <f t="shared" si="7"/>
        <v>Funcionamiento</v>
      </c>
    </row>
    <row r="495" spans="1:24" x14ac:dyDescent="0.25">
      <c r="A495">
        <v>2620</v>
      </c>
      <c r="B495">
        <v>43965</v>
      </c>
      <c r="C495" s="71">
        <v>43965.334722222222</v>
      </c>
      <c r="D495" t="s">
        <v>588</v>
      </c>
      <c r="E495" t="s">
        <v>589</v>
      </c>
      <c r="F495">
        <v>5</v>
      </c>
      <c r="G495" t="s">
        <v>2534</v>
      </c>
      <c r="H495" t="s">
        <v>177</v>
      </c>
      <c r="I495" t="s">
        <v>131</v>
      </c>
      <c r="J495" t="s">
        <v>37</v>
      </c>
      <c r="K495" t="s">
        <v>591</v>
      </c>
      <c r="L495" t="s">
        <v>39</v>
      </c>
      <c r="M495">
        <v>41800</v>
      </c>
      <c r="N495">
        <v>0</v>
      </c>
      <c r="O495">
        <v>41800</v>
      </c>
      <c r="P495">
        <v>0</v>
      </c>
      <c r="Q495" t="s">
        <v>2606</v>
      </c>
      <c r="R495">
        <v>2620</v>
      </c>
      <c r="S495" t="s">
        <v>2481</v>
      </c>
      <c r="T495" t="s">
        <v>593</v>
      </c>
      <c r="U495" t="s">
        <v>2607</v>
      </c>
      <c r="V495" t="s">
        <v>2608</v>
      </c>
      <c r="W495">
        <v>0</v>
      </c>
      <c r="X495" t="str">
        <f t="shared" si="7"/>
        <v>Funcionamiento</v>
      </c>
    </row>
    <row r="496" spans="1:24" x14ac:dyDescent="0.25">
      <c r="A496">
        <v>2620</v>
      </c>
      <c r="B496">
        <v>43965</v>
      </c>
      <c r="C496" s="71">
        <v>43965.334722222222</v>
      </c>
      <c r="D496" t="s">
        <v>588</v>
      </c>
      <c r="E496" t="s">
        <v>589</v>
      </c>
      <c r="F496">
        <v>5</v>
      </c>
      <c r="G496" t="s">
        <v>2534</v>
      </c>
      <c r="H496" t="s">
        <v>179</v>
      </c>
      <c r="I496" t="s">
        <v>133</v>
      </c>
      <c r="J496" t="s">
        <v>37</v>
      </c>
      <c r="K496" t="s">
        <v>591</v>
      </c>
      <c r="L496" t="s">
        <v>39</v>
      </c>
      <c r="M496">
        <v>86500</v>
      </c>
      <c r="N496">
        <v>0</v>
      </c>
      <c r="O496">
        <v>86500</v>
      </c>
      <c r="P496">
        <v>0</v>
      </c>
      <c r="Q496" t="s">
        <v>2606</v>
      </c>
      <c r="R496">
        <v>2620</v>
      </c>
      <c r="S496" t="s">
        <v>2481</v>
      </c>
      <c r="T496" t="s">
        <v>593</v>
      </c>
      <c r="U496" t="s">
        <v>2607</v>
      </c>
      <c r="V496" t="s">
        <v>2608</v>
      </c>
      <c r="W496">
        <v>0</v>
      </c>
      <c r="X496" t="str">
        <f t="shared" si="7"/>
        <v>Funcionamiento</v>
      </c>
    </row>
    <row r="497" spans="1:24" x14ac:dyDescent="0.25">
      <c r="A497">
        <v>2720</v>
      </c>
      <c r="B497">
        <v>43972</v>
      </c>
      <c r="C497" s="71">
        <v>43972.459027777775</v>
      </c>
      <c r="D497" t="s">
        <v>588</v>
      </c>
      <c r="E497" t="s">
        <v>589</v>
      </c>
      <c r="F497">
        <v>5</v>
      </c>
      <c r="G497" t="s">
        <v>2534</v>
      </c>
      <c r="H497" t="s">
        <v>166</v>
      </c>
      <c r="I497" t="s">
        <v>120</v>
      </c>
      <c r="J497" t="s">
        <v>37</v>
      </c>
      <c r="K497" t="s">
        <v>591</v>
      </c>
      <c r="L497" t="s">
        <v>39</v>
      </c>
      <c r="M497">
        <v>37588350</v>
      </c>
      <c r="N497">
        <v>0</v>
      </c>
      <c r="O497">
        <v>37588350</v>
      </c>
      <c r="P497">
        <v>0</v>
      </c>
      <c r="Q497" t="s">
        <v>2609</v>
      </c>
      <c r="R497">
        <v>2720</v>
      </c>
      <c r="S497" t="s">
        <v>2610</v>
      </c>
      <c r="T497" t="s">
        <v>593</v>
      </c>
      <c r="U497" t="s">
        <v>2611</v>
      </c>
      <c r="V497" t="s">
        <v>2612</v>
      </c>
      <c r="W497">
        <v>0</v>
      </c>
      <c r="X497" t="str">
        <f t="shared" si="7"/>
        <v>Funcionamiento</v>
      </c>
    </row>
    <row r="498" spans="1:24" x14ac:dyDescent="0.25">
      <c r="A498">
        <v>2720</v>
      </c>
      <c r="B498">
        <v>43972</v>
      </c>
      <c r="C498" s="71">
        <v>43972.459027777775</v>
      </c>
      <c r="D498" t="s">
        <v>588</v>
      </c>
      <c r="E498" t="s">
        <v>589</v>
      </c>
      <c r="F498">
        <v>5</v>
      </c>
      <c r="G498" t="s">
        <v>2534</v>
      </c>
      <c r="H498" t="s">
        <v>171</v>
      </c>
      <c r="I498" t="s">
        <v>125</v>
      </c>
      <c r="J498" t="s">
        <v>37</v>
      </c>
      <c r="K498" t="s">
        <v>591</v>
      </c>
      <c r="L498" t="s">
        <v>39</v>
      </c>
      <c r="M498">
        <v>682420</v>
      </c>
      <c r="N498">
        <v>0</v>
      </c>
      <c r="O498">
        <v>682420</v>
      </c>
      <c r="P498">
        <v>0</v>
      </c>
      <c r="Q498" t="s">
        <v>2609</v>
      </c>
      <c r="R498">
        <v>2720</v>
      </c>
      <c r="S498" t="s">
        <v>2610</v>
      </c>
      <c r="T498" t="s">
        <v>593</v>
      </c>
      <c r="U498" t="s">
        <v>2611</v>
      </c>
      <c r="V498" t="s">
        <v>2612</v>
      </c>
      <c r="W498">
        <v>0</v>
      </c>
      <c r="X498" t="str">
        <f t="shared" si="7"/>
        <v>Funcionamiento</v>
      </c>
    </row>
    <row r="499" spans="1:24" x14ac:dyDescent="0.25">
      <c r="A499">
        <v>2720</v>
      </c>
      <c r="B499">
        <v>43972</v>
      </c>
      <c r="C499" s="71">
        <v>43972.459027777775</v>
      </c>
      <c r="D499" t="s">
        <v>588</v>
      </c>
      <c r="E499" t="s">
        <v>589</v>
      </c>
      <c r="F499">
        <v>5</v>
      </c>
      <c r="G499" t="s">
        <v>2534</v>
      </c>
      <c r="H499" t="s">
        <v>182</v>
      </c>
      <c r="I499" t="s">
        <v>136</v>
      </c>
      <c r="J499" t="s">
        <v>37</v>
      </c>
      <c r="K499" t="s">
        <v>591</v>
      </c>
      <c r="L499" t="s">
        <v>39</v>
      </c>
      <c r="M499">
        <v>175060</v>
      </c>
      <c r="N499">
        <v>0</v>
      </c>
      <c r="O499">
        <v>175060</v>
      </c>
      <c r="P499">
        <v>0</v>
      </c>
      <c r="Q499" t="s">
        <v>2609</v>
      </c>
      <c r="R499">
        <v>2720</v>
      </c>
      <c r="S499" t="s">
        <v>2610</v>
      </c>
      <c r="T499" t="s">
        <v>593</v>
      </c>
      <c r="U499" t="s">
        <v>2611</v>
      </c>
      <c r="V499" t="s">
        <v>2612</v>
      </c>
      <c r="W499">
        <v>0</v>
      </c>
      <c r="X499" t="str">
        <f t="shared" si="7"/>
        <v>Funcionamiento</v>
      </c>
    </row>
    <row r="500" spans="1:24" x14ac:dyDescent="0.25">
      <c r="A500">
        <v>2720</v>
      </c>
      <c r="B500">
        <v>43972</v>
      </c>
      <c r="C500" s="71">
        <v>43972.459027777775</v>
      </c>
      <c r="D500" t="s">
        <v>588</v>
      </c>
      <c r="E500" t="s">
        <v>589</v>
      </c>
      <c r="F500">
        <v>5</v>
      </c>
      <c r="G500" t="s">
        <v>2534</v>
      </c>
      <c r="H500" t="s">
        <v>169</v>
      </c>
      <c r="I500" t="s">
        <v>123</v>
      </c>
      <c r="J500" t="s">
        <v>37</v>
      </c>
      <c r="K500" t="s">
        <v>591</v>
      </c>
      <c r="L500" t="s">
        <v>39</v>
      </c>
      <c r="M500">
        <v>1014826</v>
      </c>
      <c r="N500">
        <v>0</v>
      </c>
      <c r="O500">
        <v>1014826</v>
      </c>
      <c r="P500">
        <v>0</v>
      </c>
      <c r="Q500" t="s">
        <v>2609</v>
      </c>
      <c r="R500">
        <v>2720</v>
      </c>
      <c r="S500" t="s">
        <v>2610</v>
      </c>
      <c r="T500" t="s">
        <v>593</v>
      </c>
      <c r="U500" t="s">
        <v>2611</v>
      </c>
      <c r="V500" t="s">
        <v>2612</v>
      </c>
      <c r="W500">
        <v>0</v>
      </c>
      <c r="X500" t="str">
        <f t="shared" si="7"/>
        <v>Funcionamiento</v>
      </c>
    </row>
    <row r="501" spans="1:24" x14ac:dyDescent="0.25">
      <c r="A501">
        <v>2720</v>
      </c>
      <c r="B501">
        <v>43972</v>
      </c>
      <c r="C501" s="71">
        <v>43972.459027777775</v>
      </c>
      <c r="D501" t="s">
        <v>588</v>
      </c>
      <c r="E501" t="s">
        <v>589</v>
      </c>
      <c r="F501">
        <v>5</v>
      </c>
      <c r="G501" t="s">
        <v>2534</v>
      </c>
      <c r="H501" t="s">
        <v>173</v>
      </c>
      <c r="I501" t="s">
        <v>127</v>
      </c>
      <c r="J501" t="s">
        <v>37</v>
      </c>
      <c r="K501" t="s">
        <v>591</v>
      </c>
      <c r="L501" t="s">
        <v>39</v>
      </c>
      <c r="M501">
        <v>2120274</v>
      </c>
      <c r="N501">
        <v>0</v>
      </c>
      <c r="O501">
        <v>2120274</v>
      </c>
      <c r="P501">
        <v>0</v>
      </c>
      <c r="Q501" t="s">
        <v>2609</v>
      </c>
      <c r="R501">
        <v>2720</v>
      </c>
      <c r="S501" t="s">
        <v>2610</v>
      </c>
      <c r="T501" t="s">
        <v>593</v>
      </c>
      <c r="U501" t="s">
        <v>2611</v>
      </c>
      <c r="V501" t="s">
        <v>2612</v>
      </c>
      <c r="W501">
        <v>0</v>
      </c>
      <c r="X501" t="str">
        <f t="shared" si="7"/>
        <v>Funcionamiento</v>
      </c>
    </row>
    <row r="502" spans="1:24" x14ac:dyDescent="0.25">
      <c r="A502">
        <v>2720</v>
      </c>
      <c r="B502">
        <v>43972</v>
      </c>
      <c r="C502" s="71">
        <v>43972.459027777775</v>
      </c>
      <c r="D502" t="s">
        <v>588</v>
      </c>
      <c r="E502" t="s">
        <v>589</v>
      </c>
      <c r="F502">
        <v>5</v>
      </c>
      <c r="G502" t="s">
        <v>2534</v>
      </c>
      <c r="H502" t="s">
        <v>180</v>
      </c>
      <c r="I502" t="s">
        <v>134</v>
      </c>
      <c r="J502" t="s">
        <v>37</v>
      </c>
      <c r="K502" t="s">
        <v>591</v>
      </c>
      <c r="L502" t="s">
        <v>39</v>
      </c>
      <c r="M502">
        <v>2692471</v>
      </c>
      <c r="N502">
        <v>0</v>
      </c>
      <c r="O502">
        <v>2692471</v>
      </c>
      <c r="P502">
        <v>0</v>
      </c>
      <c r="Q502" t="s">
        <v>2609</v>
      </c>
      <c r="R502">
        <v>2720</v>
      </c>
      <c r="S502" t="s">
        <v>2610</v>
      </c>
      <c r="T502" t="s">
        <v>593</v>
      </c>
      <c r="U502" t="s">
        <v>2611</v>
      </c>
      <c r="V502" t="s">
        <v>2612</v>
      </c>
      <c r="W502">
        <v>0</v>
      </c>
      <c r="X502" t="str">
        <f t="shared" si="7"/>
        <v>Funcionamiento</v>
      </c>
    </row>
    <row r="503" spans="1:24" x14ac:dyDescent="0.25">
      <c r="A503">
        <v>2720</v>
      </c>
      <c r="B503">
        <v>43972</v>
      </c>
      <c r="C503" s="71">
        <v>43972.459027777775</v>
      </c>
      <c r="D503" t="s">
        <v>588</v>
      </c>
      <c r="E503" t="s">
        <v>589</v>
      </c>
      <c r="F503">
        <v>5</v>
      </c>
      <c r="G503" t="s">
        <v>2534</v>
      </c>
      <c r="H503" t="s">
        <v>168</v>
      </c>
      <c r="I503" t="s">
        <v>122</v>
      </c>
      <c r="J503" t="s">
        <v>37</v>
      </c>
      <c r="K503" t="s">
        <v>591</v>
      </c>
      <c r="L503" t="s">
        <v>39</v>
      </c>
      <c r="M503">
        <v>784363</v>
      </c>
      <c r="N503">
        <v>0</v>
      </c>
      <c r="O503">
        <v>784363</v>
      </c>
      <c r="P503">
        <v>0</v>
      </c>
      <c r="Q503" t="s">
        <v>2609</v>
      </c>
      <c r="R503">
        <v>2720</v>
      </c>
      <c r="S503" t="s">
        <v>2610</v>
      </c>
      <c r="T503" t="s">
        <v>593</v>
      </c>
      <c r="U503" t="s">
        <v>2611</v>
      </c>
      <c r="V503" t="s">
        <v>2612</v>
      </c>
      <c r="W503">
        <v>0</v>
      </c>
      <c r="X503" t="str">
        <f t="shared" si="7"/>
        <v>Funcionamiento</v>
      </c>
    </row>
    <row r="504" spans="1:24" x14ac:dyDescent="0.25">
      <c r="A504">
        <v>2820</v>
      </c>
      <c r="B504">
        <v>43972</v>
      </c>
      <c r="C504" s="71">
        <v>43972.463888888888</v>
      </c>
      <c r="D504" t="s">
        <v>588</v>
      </c>
      <c r="E504" t="s">
        <v>589</v>
      </c>
      <c r="F504">
        <v>5</v>
      </c>
      <c r="G504" t="s">
        <v>2534</v>
      </c>
      <c r="H504" t="s">
        <v>177</v>
      </c>
      <c r="I504" t="s">
        <v>131</v>
      </c>
      <c r="J504" t="s">
        <v>37</v>
      </c>
      <c r="K504" t="s">
        <v>591</v>
      </c>
      <c r="L504" t="s">
        <v>39</v>
      </c>
      <c r="M504">
        <v>394600</v>
      </c>
      <c r="N504">
        <v>0</v>
      </c>
      <c r="O504">
        <v>394600</v>
      </c>
      <c r="P504">
        <v>0</v>
      </c>
      <c r="Q504" t="s">
        <v>2613</v>
      </c>
      <c r="R504">
        <v>2820</v>
      </c>
      <c r="S504" t="s">
        <v>2614</v>
      </c>
      <c r="T504" t="s">
        <v>593</v>
      </c>
      <c r="U504" t="s">
        <v>2615</v>
      </c>
      <c r="V504" t="s">
        <v>2616</v>
      </c>
      <c r="W504">
        <v>0</v>
      </c>
      <c r="X504" t="str">
        <f t="shared" si="7"/>
        <v>Funcionamiento</v>
      </c>
    </row>
    <row r="505" spans="1:24" x14ac:dyDescent="0.25">
      <c r="A505">
        <v>2820</v>
      </c>
      <c r="B505">
        <v>43972</v>
      </c>
      <c r="C505" s="71">
        <v>43972.463888888888</v>
      </c>
      <c r="D505" t="s">
        <v>588</v>
      </c>
      <c r="E505" t="s">
        <v>589</v>
      </c>
      <c r="F505">
        <v>5</v>
      </c>
      <c r="G505" t="s">
        <v>2534</v>
      </c>
      <c r="H505" t="s">
        <v>179</v>
      </c>
      <c r="I505" t="s">
        <v>133</v>
      </c>
      <c r="J505" t="s">
        <v>37</v>
      </c>
      <c r="K505" t="s">
        <v>591</v>
      </c>
      <c r="L505" t="s">
        <v>39</v>
      </c>
      <c r="M505">
        <v>848500</v>
      </c>
      <c r="N505">
        <v>0</v>
      </c>
      <c r="O505">
        <v>848500</v>
      </c>
      <c r="P505">
        <v>0</v>
      </c>
      <c r="Q505" t="s">
        <v>2613</v>
      </c>
      <c r="R505">
        <v>2820</v>
      </c>
      <c r="S505" t="s">
        <v>2614</v>
      </c>
      <c r="T505" t="s">
        <v>593</v>
      </c>
      <c r="U505" t="s">
        <v>2615</v>
      </c>
      <c r="V505" t="s">
        <v>2616</v>
      </c>
      <c r="W505">
        <v>0</v>
      </c>
      <c r="X505" t="str">
        <f t="shared" si="7"/>
        <v>Funcionamiento</v>
      </c>
    </row>
    <row r="506" spans="1:24" x14ac:dyDescent="0.25">
      <c r="A506">
        <v>2820</v>
      </c>
      <c r="B506">
        <v>43972</v>
      </c>
      <c r="C506" s="71">
        <v>43972.463888888888</v>
      </c>
      <c r="D506" t="s">
        <v>588</v>
      </c>
      <c r="E506" t="s">
        <v>589</v>
      </c>
      <c r="F506">
        <v>5</v>
      </c>
      <c r="G506" t="s">
        <v>2534</v>
      </c>
      <c r="H506" t="s">
        <v>174</v>
      </c>
      <c r="I506" t="s">
        <v>128</v>
      </c>
      <c r="J506" t="s">
        <v>37</v>
      </c>
      <c r="K506" t="s">
        <v>591</v>
      </c>
      <c r="L506" t="s">
        <v>39</v>
      </c>
      <c r="M506">
        <v>4614000</v>
      </c>
      <c r="N506">
        <v>0</v>
      </c>
      <c r="O506">
        <v>4614000</v>
      </c>
      <c r="P506">
        <v>0</v>
      </c>
      <c r="Q506" t="s">
        <v>2613</v>
      </c>
      <c r="R506">
        <v>2820</v>
      </c>
      <c r="S506" t="s">
        <v>2614</v>
      </c>
      <c r="T506" t="s">
        <v>593</v>
      </c>
      <c r="U506" t="s">
        <v>2615</v>
      </c>
      <c r="V506" t="s">
        <v>2616</v>
      </c>
      <c r="W506">
        <v>0</v>
      </c>
      <c r="X506" t="str">
        <f t="shared" si="7"/>
        <v>Funcionamiento</v>
      </c>
    </row>
    <row r="507" spans="1:24" x14ac:dyDescent="0.25">
      <c r="A507">
        <v>2820</v>
      </c>
      <c r="B507">
        <v>43972</v>
      </c>
      <c r="C507" s="71">
        <v>43972.463888888888</v>
      </c>
      <c r="D507" t="s">
        <v>588</v>
      </c>
      <c r="E507" t="s">
        <v>589</v>
      </c>
      <c r="F507">
        <v>5</v>
      </c>
      <c r="G507" t="s">
        <v>2534</v>
      </c>
      <c r="H507" t="s">
        <v>175</v>
      </c>
      <c r="I507" t="s">
        <v>129</v>
      </c>
      <c r="J507" t="s">
        <v>37</v>
      </c>
      <c r="K507" t="s">
        <v>591</v>
      </c>
      <c r="L507" t="s">
        <v>39</v>
      </c>
      <c r="M507">
        <v>3268500</v>
      </c>
      <c r="N507">
        <v>0</v>
      </c>
      <c r="O507">
        <v>3268500</v>
      </c>
      <c r="P507">
        <v>0</v>
      </c>
      <c r="Q507" t="s">
        <v>2613</v>
      </c>
      <c r="R507">
        <v>2820</v>
      </c>
      <c r="S507" t="s">
        <v>2614</v>
      </c>
      <c r="T507" t="s">
        <v>593</v>
      </c>
      <c r="U507" t="s">
        <v>2615</v>
      </c>
      <c r="V507" t="s">
        <v>2616</v>
      </c>
      <c r="W507">
        <v>0</v>
      </c>
      <c r="X507" t="str">
        <f t="shared" si="7"/>
        <v>Funcionamiento</v>
      </c>
    </row>
    <row r="508" spans="1:24" x14ac:dyDescent="0.25">
      <c r="A508">
        <v>2820</v>
      </c>
      <c r="B508">
        <v>43972</v>
      </c>
      <c r="C508" s="71">
        <v>43972.463888888888</v>
      </c>
      <c r="D508" t="s">
        <v>588</v>
      </c>
      <c r="E508" t="s">
        <v>589</v>
      </c>
      <c r="F508">
        <v>5</v>
      </c>
      <c r="G508" t="s">
        <v>2534</v>
      </c>
      <c r="H508" t="s">
        <v>178</v>
      </c>
      <c r="I508" t="s">
        <v>132</v>
      </c>
      <c r="J508" t="s">
        <v>37</v>
      </c>
      <c r="K508" t="s">
        <v>591</v>
      </c>
      <c r="L508" t="s">
        <v>39</v>
      </c>
      <c r="M508">
        <v>1272000</v>
      </c>
      <c r="N508">
        <v>0</v>
      </c>
      <c r="O508">
        <v>1272000</v>
      </c>
      <c r="P508">
        <v>0</v>
      </c>
      <c r="Q508" t="s">
        <v>2613</v>
      </c>
      <c r="R508">
        <v>2820</v>
      </c>
      <c r="S508" t="s">
        <v>2614</v>
      </c>
      <c r="T508" t="s">
        <v>593</v>
      </c>
      <c r="U508" t="s">
        <v>2615</v>
      </c>
      <c r="V508" t="s">
        <v>2616</v>
      </c>
      <c r="W508">
        <v>0</v>
      </c>
      <c r="X508" t="str">
        <f t="shared" si="7"/>
        <v>Funcionamiento</v>
      </c>
    </row>
    <row r="509" spans="1:24" x14ac:dyDescent="0.25">
      <c r="A509">
        <v>2820</v>
      </c>
      <c r="B509">
        <v>43972</v>
      </c>
      <c r="C509" s="71">
        <v>43972.463888888888</v>
      </c>
      <c r="D509" t="s">
        <v>588</v>
      </c>
      <c r="E509" t="s">
        <v>589</v>
      </c>
      <c r="F509">
        <v>5</v>
      </c>
      <c r="G509" t="s">
        <v>2534</v>
      </c>
      <c r="H509" t="s">
        <v>176</v>
      </c>
      <c r="I509" t="s">
        <v>130</v>
      </c>
      <c r="J509" t="s">
        <v>37</v>
      </c>
      <c r="K509" t="s">
        <v>591</v>
      </c>
      <c r="L509" t="s">
        <v>39</v>
      </c>
      <c r="M509">
        <v>1695900</v>
      </c>
      <c r="N509">
        <v>0</v>
      </c>
      <c r="O509">
        <v>1695900</v>
      </c>
      <c r="P509">
        <v>0</v>
      </c>
      <c r="Q509" t="s">
        <v>2613</v>
      </c>
      <c r="R509">
        <v>2820</v>
      </c>
      <c r="S509" t="s">
        <v>2614</v>
      </c>
      <c r="T509" t="s">
        <v>593</v>
      </c>
      <c r="U509" t="s">
        <v>2615</v>
      </c>
      <c r="V509" t="s">
        <v>2616</v>
      </c>
      <c r="W509">
        <v>0</v>
      </c>
      <c r="X509" t="str">
        <f t="shared" si="7"/>
        <v>Funcionamiento</v>
      </c>
    </row>
    <row r="510" spans="1:24" x14ac:dyDescent="0.25">
      <c r="A510">
        <v>2920</v>
      </c>
      <c r="B510">
        <v>43985</v>
      </c>
      <c r="C510" s="71">
        <v>43985.767361111109</v>
      </c>
      <c r="D510" t="s">
        <v>588</v>
      </c>
      <c r="E510" t="s">
        <v>589</v>
      </c>
      <c r="F510">
        <v>5</v>
      </c>
      <c r="G510" t="s">
        <v>2534</v>
      </c>
      <c r="H510" t="s">
        <v>170</v>
      </c>
      <c r="I510" t="s">
        <v>124</v>
      </c>
      <c r="J510" t="s">
        <v>37</v>
      </c>
      <c r="K510" t="s">
        <v>591</v>
      </c>
      <c r="L510" t="s">
        <v>39</v>
      </c>
      <c r="M510">
        <v>39804872</v>
      </c>
      <c r="N510">
        <v>0</v>
      </c>
      <c r="O510">
        <v>39804872</v>
      </c>
      <c r="P510">
        <v>0</v>
      </c>
      <c r="Q510" t="s">
        <v>2617</v>
      </c>
      <c r="R510">
        <v>2920</v>
      </c>
      <c r="S510" t="s">
        <v>2485</v>
      </c>
      <c r="T510" t="s">
        <v>593</v>
      </c>
      <c r="U510" t="s">
        <v>2618</v>
      </c>
      <c r="V510" t="s">
        <v>2619</v>
      </c>
      <c r="W510">
        <v>0</v>
      </c>
      <c r="X510" t="str">
        <f t="shared" si="7"/>
        <v>Funcionamiento</v>
      </c>
    </row>
    <row r="511" spans="1:24" x14ac:dyDescent="0.25">
      <c r="A511">
        <v>3020</v>
      </c>
      <c r="B511">
        <v>44001</v>
      </c>
      <c r="C511" s="71">
        <v>44001.638194444444</v>
      </c>
      <c r="D511" t="s">
        <v>588</v>
      </c>
      <c r="E511" t="s">
        <v>589</v>
      </c>
      <c r="F511">
        <v>5</v>
      </c>
      <c r="G511" t="s">
        <v>2534</v>
      </c>
      <c r="H511" t="s">
        <v>166</v>
      </c>
      <c r="I511" t="s">
        <v>120</v>
      </c>
      <c r="J511" t="s">
        <v>37</v>
      </c>
      <c r="K511" t="s">
        <v>591</v>
      </c>
      <c r="L511" t="s">
        <v>39</v>
      </c>
      <c r="M511">
        <v>35569797</v>
      </c>
      <c r="N511">
        <v>0</v>
      </c>
      <c r="O511">
        <v>35569797</v>
      </c>
      <c r="P511">
        <v>0</v>
      </c>
      <c r="Q511" t="s">
        <v>2620</v>
      </c>
      <c r="R511">
        <v>3020</v>
      </c>
      <c r="S511" t="s">
        <v>2621</v>
      </c>
      <c r="T511" t="s">
        <v>593</v>
      </c>
      <c r="U511" t="s">
        <v>2410</v>
      </c>
      <c r="V511" t="s">
        <v>2622</v>
      </c>
      <c r="W511">
        <v>0</v>
      </c>
      <c r="X511" t="str">
        <f t="shared" si="7"/>
        <v>Funcionamiento</v>
      </c>
    </row>
    <row r="512" spans="1:24" x14ac:dyDescent="0.25">
      <c r="A512">
        <v>3020</v>
      </c>
      <c r="B512">
        <v>44001</v>
      </c>
      <c r="C512" s="71">
        <v>44001.638194444444</v>
      </c>
      <c r="D512" t="s">
        <v>588</v>
      </c>
      <c r="E512" t="s">
        <v>589</v>
      </c>
      <c r="F512">
        <v>5</v>
      </c>
      <c r="G512" t="s">
        <v>2534</v>
      </c>
      <c r="H512" t="s">
        <v>171</v>
      </c>
      <c r="I512" t="s">
        <v>125</v>
      </c>
      <c r="J512" t="s">
        <v>37</v>
      </c>
      <c r="K512" t="s">
        <v>591</v>
      </c>
      <c r="L512" t="s">
        <v>39</v>
      </c>
      <c r="M512">
        <v>1420147</v>
      </c>
      <c r="N512">
        <v>0</v>
      </c>
      <c r="O512">
        <v>1420147</v>
      </c>
      <c r="P512">
        <v>0</v>
      </c>
      <c r="Q512" t="s">
        <v>2620</v>
      </c>
      <c r="R512">
        <v>3020</v>
      </c>
      <c r="S512" t="s">
        <v>2621</v>
      </c>
      <c r="T512" t="s">
        <v>593</v>
      </c>
      <c r="U512" t="s">
        <v>2410</v>
      </c>
      <c r="V512" t="s">
        <v>2622</v>
      </c>
      <c r="W512">
        <v>0</v>
      </c>
      <c r="X512" t="str">
        <f t="shared" si="7"/>
        <v>Funcionamiento</v>
      </c>
    </row>
    <row r="513" spans="1:24" x14ac:dyDescent="0.25">
      <c r="A513">
        <v>3020</v>
      </c>
      <c r="B513">
        <v>44001</v>
      </c>
      <c r="C513" s="71">
        <v>44001.638194444444</v>
      </c>
      <c r="D513" t="s">
        <v>588</v>
      </c>
      <c r="E513" t="s">
        <v>589</v>
      </c>
      <c r="F513">
        <v>5</v>
      </c>
      <c r="G513" t="s">
        <v>2534</v>
      </c>
      <c r="H513" t="s">
        <v>173</v>
      </c>
      <c r="I513" t="s">
        <v>127</v>
      </c>
      <c r="J513" t="s">
        <v>37</v>
      </c>
      <c r="K513" t="s">
        <v>591</v>
      </c>
      <c r="L513" t="s">
        <v>39</v>
      </c>
      <c r="M513">
        <v>2103157</v>
      </c>
      <c r="N513">
        <v>0</v>
      </c>
      <c r="O513">
        <v>2103157</v>
      </c>
      <c r="P513">
        <v>0</v>
      </c>
      <c r="Q513" t="s">
        <v>2620</v>
      </c>
      <c r="R513">
        <v>3020</v>
      </c>
      <c r="S513" t="s">
        <v>2621</v>
      </c>
      <c r="T513" t="s">
        <v>593</v>
      </c>
      <c r="U513" t="s">
        <v>2410</v>
      </c>
      <c r="V513" t="s">
        <v>2622</v>
      </c>
      <c r="W513">
        <v>0</v>
      </c>
      <c r="X513" t="str">
        <f t="shared" si="7"/>
        <v>Funcionamiento</v>
      </c>
    </row>
    <row r="514" spans="1:24" x14ac:dyDescent="0.25">
      <c r="A514">
        <v>3020</v>
      </c>
      <c r="B514">
        <v>44001</v>
      </c>
      <c r="C514" s="71">
        <v>44001.638194444444</v>
      </c>
      <c r="D514" t="s">
        <v>588</v>
      </c>
      <c r="E514" t="s">
        <v>589</v>
      </c>
      <c r="F514">
        <v>5</v>
      </c>
      <c r="G514" t="s">
        <v>2534</v>
      </c>
      <c r="H514" t="s">
        <v>180</v>
      </c>
      <c r="I514" t="s">
        <v>134</v>
      </c>
      <c r="J514" t="s">
        <v>37</v>
      </c>
      <c r="K514" t="s">
        <v>591</v>
      </c>
      <c r="L514" t="s">
        <v>39</v>
      </c>
      <c r="M514">
        <v>2058591</v>
      </c>
      <c r="N514">
        <v>0</v>
      </c>
      <c r="O514">
        <v>2058591</v>
      </c>
      <c r="P514">
        <v>0</v>
      </c>
      <c r="Q514" t="s">
        <v>2620</v>
      </c>
      <c r="R514">
        <v>3020</v>
      </c>
      <c r="S514" t="s">
        <v>2621</v>
      </c>
      <c r="T514" t="s">
        <v>593</v>
      </c>
      <c r="U514" t="s">
        <v>2410</v>
      </c>
      <c r="V514" t="s">
        <v>2622</v>
      </c>
      <c r="W514">
        <v>0</v>
      </c>
      <c r="X514" t="str">
        <f t="shared" si="7"/>
        <v>Funcionamiento</v>
      </c>
    </row>
    <row r="515" spans="1:24" x14ac:dyDescent="0.25">
      <c r="A515">
        <v>3020</v>
      </c>
      <c r="B515">
        <v>44001</v>
      </c>
      <c r="C515" s="71">
        <v>44001.638194444444</v>
      </c>
      <c r="D515" t="s">
        <v>588</v>
      </c>
      <c r="E515" t="s">
        <v>589</v>
      </c>
      <c r="F515">
        <v>5</v>
      </c>
      <c r="G515" t="s">
        <v>2534</v>
      </c>
      <c r="H515" t="s">
        <v>182</v>
      </c>
      <c r="I515" t="s">
        <v>136</v>
      </c>
      <c r="J515" t="s">
        <v>37</v>
      </c>
      <c r="K515" t="s">
        <v>591</v>
      </c>
      <c r="L515" t="s">
        <v>39</v>
      </c>
      <c r="M515">
        <v>167083</v>
      </c>
      <c r="N515">
        <v>0</v>
      </c>
      <c r="O515">
        <v>167083</v>
      </c>
      <c r="P515">
        <v>0</v>
      </c>
      <c r="Q515" t="s">
        <v>2620</v>
      </c>
      <c r="R515">
        <v>3020</v>
      </c>
      <c r="S515" t="s">
        <v>2621</v>
      </c>
      <c r="T515" t="s">
        <v>593</v>
      </c>
      <c r="U515" t="s">
        <v>2410</v>
      </c>
      <c r="V515" t="s">
        <v>2622</v>
      </c>
      <c r="W515">
        <v>0</v>
      </c>
      <c r="X515" t="str">
        <f t="shared" ref="X515:X578" si="8">IF(LEFT(H515,1)="C","Inversión","Funcionamiento")</f>
        <v>Funcionamiento</v>
      </c>
    </row>
    <row r="516" spans="1:24" x14ac:dyDescent="0.25">
      <c r="A516">
        <v>3020</v>
      </c>
      <c r="B516">
        <v>44001</v>
      </c>
      <c r="C516" s="71">
        <v>44001.638194444444</v>
      </c>
      <c r="D516" t="s">
        <v>588</v>
      </c>
      <c r="E516" t="s">
        <v>589</v>
      </c>
      <c r="F516">
        <v>5</v>
      </c>
      <c r="G516" t="s">
        <v>2534</v>
      </c>
      <c r="H516" t="s">
        <v>168</v>
      </c>
      <c r="I516" t="s">
        <v>122</v>
      </c>
      <c r="J516" t="s">
        <v>37</v>
      </c>
      <c r="K516" t="s">
        <v>591</v>
      </c>
      <c r="L516" t="s">
        <v>39</v>
      </c>
      <c r="M516">
        <v>700639</v>
      </c>
      <c r="N516">
        <v>0</v>
      </c>
      <c r="O516">
        <v>700639</v>
      </c>
      <c r="P516">
        <v>0</v>
      </c>
      <c r="Q516" t="s">
        <v>2620</v>
      </c>
      <c r="R516">
        <v>3020</v>
      </c>
      <c r="S516" t="s">
        <v>2621</v>
      </c>
      <c r="T516" t="s">
        <v>593</v>
      </c>
      <c r="U516" t="s">
        <v>2410</v>
      </c>
      <c r="V516" t="s">
        <v>2622</v>
      </c>
      <c r="W516">
        <v>0</v>
      </c>
      <c r="X516" t="str">
        <f t="shared" si="8"/>
        <v>Funcionamiento</v>
      </c>
    </row>
    <row r="517" spans="1:24" x14ac:dyDescent="0.25">
      <c r="A517">
        <v>3020</v>
      </c>
      <c r="B517">
        <v>44001</v>
      </c>
      <c r="C517" s="71">
        <v>44001.638194444444</v>
      </c>
      <c r="D517" t="s">
        <v>588</v>
      </c>
      <c r="E517" t="s">
        <v>589</v>
      </c>
      <c r="F517">
        <v>5</v>
      </c>
      <c r="G517" t="s">
        <v>2534</v>
      </c>
      <c r="H517" t="s">
        <v>169</v>
      </c>
      <c r="I517" t="s">
        <v>123</v>
      </c>
      <c r="J517" t="s">
        <v>37</v>
      </c>
      <c r="K517" t="s">
        <v>591</v>
      </c>
      <c r="L517" t="s">
        <v>39</v>
      </c>
      <c r="M517">
        <v>884544</v>
      </c>
      <c r="N517">
        <v>0</v>
      </c>
      <c r="O517">
        <v>884544</v>
      </c>
      <c r="P517">
        <v>0</v>
      </c>
      <c r="Q517" t="s">
        <v>2620</v>
      </c>
      <c r="R517">
        <v>3020</v>
      </c>
      <c r="S517" t="s">
        <v>2621</v>
      </c>
      <c r="T517" t="s">
        <v>593</v>
      </c>
      <c r="U517" t="s">
        <v>2410</v>
      </c>
      <c r="V517" t="s">
        <v>2622</v>
      </c>
      <c r="W517">
        <v>0</v>
      </c>
      <c r="X517" t="str">
        <f t="shared" si="8"/>
        <v>Funcionamiento</v>
      </c>
    </row>
    <row r="518" spans="1:24" x14ac:dyDescent="0.25">
      <c r="A518">
        <v>3120</v>
      </c>
      <c r="B518">
        <v>44001</v>
      </c>
      <c r="C518" s="71">
        <v>44001.647916666669</v>
      </c>
      <c r="D518" t="s">
        <v>588</v>
      </c>
      <c r="E518" t="s">
        <v>589</v>
      </c>
      <c r="F518">
        <v>5</v>
      </c>
      <c r="G518" t="s">
        <v>2534</v>
      </c>
      <c r="H518" t="s">
        <v>176</v>
      </c>
      <c r="I518" t="s">
        <v>130</v>
      </c>
      <c r="J518" t="s">
        <v>37</v>
      </c>
      <c r="K518" t="s">
        <v>591</v>
      </c>
      <c r="L518" t="s">
        <v>39</v>
      </c>
      <c r="M518">
        <v>3188900</v>
      </c>
      <c r="N518">
        <v>0</v>
      </c>
      <c r="O518">
        <v>3188900</v>
      </c>
      <c r="P518">
        <v>0</v>
      </c>
      <c r="Q518" t="s">
        <v>2623</v>
      </c>
      <c r="R518">
        <v>3120</v>
      </c>
      <c r="S518" t="s">
        <v>2624</v>
      </c>
      <c r="T518" t="s">
        <v>593</v>
      </c>
      <c r="U518" t="s">
        <v>2625</v>
      </c>
      <c r="V518" t="s">
        <v>2626</v>
      </c>
      <c r="W518">
        <v>0</v>
      </c>
      <c r="X518" t="str">
        <f t="shared" si="8"/>
        <v>Funcionamiento</v>
      </c>
    </row>
    <row r="519" spans="1:24" x14ac:dyDescent="0.25">
      <c r="A519">
        <v>3120</v>
      </c>
      <c r="B519">
        <v>44001</v>
      </c>
      <c r="C519" s="71">
        <v>44001.647916666669</v>
      </c>
      <c r="D519" t="s">
        <v>588</v>
      </c>
      <c r="E519" t="s">
        <v>589</v>
      </c>
      <c r="F519">
        <v>5</v>
      </c>
      <c r="G519" t="s">
        <v>2534</v>
      </c>
      <c r="H519" t="s">
        <v>178</v>
      </c>
      <c r="I519" t="s">
        <v>132</v>
      </c>
      <c r="J519" t="s">
        <v>37</v>
      </c>
      <c r="K519" t="s">
        <v>591</v>
      </c>
      <c r="L519" t="s">
        <v>39</v>
      </c>
      <c r="M519">
        <v>2392200</v>
      </c>
      <c r="N519">
        <v>0</v>
      </c>
      <c r="O519">
        <v>2392200</v>
      </c>
      <c r="P519">
        <v>0</v>
      </c>
      <c r="Q519" t="s">
        <v>2623</v>
      </c>
      <c r="R519">
        <v>3120</v>
      </c>
      <c r="S519" t="s">
        <v>2624</v>
      </c>
      <c r="T519" t="s">
        <v>593</v>
      </c>
      <c r="U519" t="s">
        <v>2625</v>
      </c>
      <c r="V519" t="s">
        <v>2626</v>
      </c>
      <c r="W519">
        <v>0</v>
      </c>
      <c r="X519" t="str">
        <f t="shared" si="8"/>
        <v>Funcionamiento</v>
      </c>
    </row>
    <row r="520" spans="1:24" x14ac:dyDescent="0.25">
      <c r="A520">
        <v>3120</v>
      </c>
      <c r="B520">
        <v>44001</v>
      </c>
      <c r="C520" s="71">
        <v>44001.647916666669</v>
      </c>
      <c r="D520" t="s">
        <v>588</v>
      </c>
      <c r="E520" t="s">
        <v>589</v>
      </c>
      <c r="F520">
        <v>5</v>
      </c>
      <c r="G520" t="s">
        <v>2534</v>
      </c>
      <c r="H520" t="s">
        <v>179</v>
      </c>
      <c r="I520" t="s">
        <v>133</v>
      </c>
      <c r="J520" t="s">
        <v>37</v>
      </c>
      <c r="K520" t="s">
        <v>591</v>
      </c>
      <c r="L520" t="s">
        <v>39</v>
      </c>
      <c r="M520">
        <v>1595000</v>
      </c>
      <c r="N520">
        <v>0</v>
      </c>
      <c r="O520">
        <v>1595000</v>
      </c>
      <c r="P520">
        <v>0</v>
      </c>
      <c r="Q520" t="s">
        <v>2623</v>
      </c>
      <c r="R520">
        <v>3120</v>
      </c>
      <c r="S520" t="s">
        <v>2624</v>
      </c>
      <c r="T520" t="s">
        <v>593</v>
      </c>
      <c r="U520" t="s">
        <v>2625</v>
      </c>
      <c r="V520" t="s">
        <v>2626</v>
      </c>
      <c r="W520">
        <v>0</v>
      </c>
      <c r="X520" t="str">
        <f t="shared" si="8"/>
        <v>Funcionamiento</v>
      </c>
    </row>
    <row r="521" spans="1:24" x14ac:dyDescent="0.25">
      <c r="A521">
        <v>3120</v>
      </c>
      <c r="B521">
        <v>44001</v>
      </c>
      <c r="C521" s="71">
        <v>44001.647916666669</v>
      </c>
      <c r="D521" t="s">
        <v>588</v>
      </c>
      <c r="E521" t="s">
        <v>589</v>
      </c>
      <c r="F521">
        <v>5</v>
      </c>
      <c r="G521" t="s">
        <v>2534</v>
      </c>
      <c r="H521" t="s">
        <v>174</v>
      </c>
      <c r="I521" t="s">
        <v>128</v>
      </c>
      <c r="J521" t="s">
        <v>37</v>
      </c>
      <c r="K521" t="s">
        <v>591</v>
      </c>
      <c r="L521" t="s">
        <v>39</v>
      </c>
      <c r="M521">
        <v>4661800</v>
      </c>
      <c r="N521">
        <v>0</v>
      </c>
      <c r="O521">
        <v>4661800</v>
      </c>
      <c r="P521">
        <v>0</v>
      </c>
      <c r="Q521" t="s">
        <v>2623</v>
      </c>
      <c r="R521">
        <v>3120</v>
      </c>
      <c r="S521" t="s">
        <v>2624</v>
      </c>
      <c r="T521" t="s">
        <v>593</v>
      </c>
      <c r="U521" t="s">
        <v>2625</v>
      </c>
      <c r="V521" t="s">
        <v>2626</v>
      </c>
      <c r="W521">
        <v>0</v>
      </c>
      <c r="X521" t="str">
        <f t="shared" si="8"/>
        <v>Funcionamiento</v>
      </c>
    </row>
    <row r="522" spans="1:24" x14ac:dyDescent="0.25">
      <c r="A522">
        <v>3120</v>
      </c>
      <c r="B522">
        <v>44001</v>
      </c>
      <c r="C522" s="71">
        <v>44001.647916666669</v>
      </c>
      <c r="D522" t="s">
        <v>588</v>
      </c>
      <c r="E522" t="s">
        <v>589</v>
      </c>
      <c r="F522">
        <v>5</v>
      </c>
      <c r="G522" t="s">
        <v>2534</v>
      </c>
      <c r="H522" t="s">
        <v>175</v>
      </c>
      <c r="I522" t="s">
        <v>129</v>
      </c>
      <c r="J522" t="s">
        <v>37</v>
      </c>
      <c r="K522" t="s">
        <v>591</v>
      </c>
      <c r="L522" t="s">
        <v>39</v>
      </c>
      <c r="M522">
        <v>3302500</v>
      </c>
      <c r="N522">
        <v>0</v>
      </c>
      <c r="O522">
        <v>3302500</v>
      </c>
      <c r="P522">
        <v>0</v>
      </c>
      <c r="Q522" t="s">
        <v>2623</v>
      </c>
      <c r="R522">
        <v>3120</v>
      </c>
      <c r="S522" t="s">
        <v>2624</v>
      </c>
      <c r="T522" t="s">
        <v>593</v>
      </c>
      <c r="U522" t="s">
        <v>2625</v>
      </c>
      <c r="V522" t="s">
        <v>2626</v>
      </c>
      <c r="W522">
        <v>0</v>
      </c>
      <c r="X522" t="str">
        <f t="shared" si="8"/>
        <v>Funcionamiento</v>
      </c>
    </row>
    <row r="523" spans="1:24" x14ac:dyDescent="0.25">
      <c r="A523">
        <v>3120</v>
      </c>
      <c r="B523">
        <v>44001</v>
      </c>
      <c r="C523" s="71">
        <v>44001.647916666669</v>
      </c>
      <c r="D523" t="s">
        <v>588</v>
      </c>
      <c r="E523" t="s">
        <v>589</v>
      </c>
      <c r="F523">
        <v>5</v>
      </c>
      <c r="G523" t="s">
        <v>2534</v>
      </c>
      <c r="H523" t="s">
        <v>177</v>
      </c>
      <c r="I523" t="s">
        <v>131</v>
      </c>
      <c r="J523" t="s">
        <v>37</v>
      </c>
      <c r="K523" t="s">
        <v>591</v>
      </c>
      <c r="L523" t="s">
        <v>39</v>
      </c>
      <c r="M523">
        <v>350300</v>
      </c>
      <c r="N523">
        <v>0</v>
      </c>
      <c r="O523">
        <v>350300</v>
      </c>
      <c r="P523">
        <v>0</v>
      </c>
      <c r="Q523" t="s">
        <v>2623</v>
      </c>
      <c r="R523">
        <v>3120</v>
      </c>
      <c r="S523" t="s">
        <v>2624</v>
      </c>
      <c r="T523" t="s">
        <v>593</v>
      </c>
      <c r="U523" t="s">
        <v>2625</v>
      </c>
      <c r="V523" t="s">
        <v>2626</v>
      </c>
      <c r="W523">
        <v>0</v>
      </c>
      <c r="X523" t="str">
        <f t="shared" si="8"/>
        <v>Funcionamiento</v>
      </c>
    </row>
    <row r="524" spans="1:24" x14ac:dyDescent="0.25">
      <c r="A524">
        <v>3220</v>
      </c>
      <c r="B524">
        <v>44008</v>
      </c>
      <c r="C524" s="71">
        <v>44008.461111111108</v>
      </c>
      <c r="D524" t="s">
        <v>588</v>
      </c>
      <c r="E524" t="s">
        <v>607</v>
      </c>
      <c r="F524">
        <v>200</v>
      </c>
      <c r="G524" t="s">
        <v>590</v>
      </c>
      <c r="H524" t="s">
        <v>202</v>
      </c>
      <c r="I524" t="s">
        <v>163</v>
      </c>
      <c r="J524" t="s">
        <v>37</v>
      </c>
      <c r="K524" t="s">
        <v>591</v>
      </c>
      <c r="L524" t="s">
        <v>39</v>
      </c>
      <c r="M524">
        <v>3209009</v>
      </c>
      <c r="N524">
        <v>0</v>
      </c>
      <c r="O524">
        <v>3209009</v>
      </c>
      <c r="P524">
        <v>3209009</v>
      </c>
      <c r="Q524" t="s">
        <v>2627</v>
      </c>
      <c r="R524">
        <v>3220</v>
      </c>
      <c r="S524" t="s">
        <v>593</v>
      </c>
      <c r="T524" t="s">
        <v>593</v>
      </c>
      <c r="U524" t="s">
        <v>593</v>
      </c>
      <c r="V524" t="s">
        <v>593</v>
      </c>
      <c r="W524">
        <v>0</v>
      </c>
      <c r="X524" t="str">
        <f t="shared" si="8"/>
        <v>Inversión</v>
      </c>
    </row>
    <row r="525" spans="1:24" x14ac:dyDescent="0.25">
      <c r="A525">
        <v>3320</v>
      </c>
      <c r="B525">
        <v>44034</v>
      </c>
      <c r="C525" s="71">
        <v>44034.711111111108</v>
      </c>
      <c r="D525" t="s">
        <v>588</v>
      </c>
      <c r="E525" t="s">
        <v>589</v>
      </c>
      <c r="F525">
        <v>5</v>
      </c>
      <c r="G525" t="s">
        <v>2534</v>
      </c>
      <c r="H525" t="s">
        <v>180</v>
      </c>
      <c r="I525" t="s">
        <v>134</v>
      </c>
      <c r="J525" t="s">
        <v>37</v>
      </c>
      <c r="K525" t="s">
        <v>591</v>
      </c>
      <c r="L525" t="s">
        <v>39</v>
      </c>
      <c r="M525">
        <v>5491</v>
      </c>
      <c r="N525">
        <v>0</v>
      </c>
      <c r="O525">
        <v>5491</v>
      </c>
      <c r="P525">
        <v>0</v>
      </c>
      <c r="Q525" t="s">
        <v>2420</v>
      </c>
      <c r="R525">
        <v>3320</v>
      </c>
      <c r="S525" t="s">
        <v>2628</v>
      </c>
      <c r="T525" t="s">
        <v>593</v>
      </c>
      <c r="U525" t="s">
        <v>2629</v>
      </c>
      <c r="V525" t="s">
        <v>2630</v>
      </c>
      <c r="W525">
        <v>0</v>
      </c>
      <c r="X525" t="str">
        <f t="shared" si="8"/>
        <v>Funcionamiento</v>
      </c>
    </row>
    <row r="526" spans="1:24" x14ac:dyDescent="0.25">
      <c r="A526">
        <v>3320</v>
      </c>
      <c r="B526">
        <v>44034</v>
      </c>
      <c r="C526" s="71">
        <v>44034.711111111108</v>
      </c>
      <c r="D526" t="s">
        <v>588</v>
      </c>
      <c r="E526" t="s">
        <v>589</v>
      </c>
      <c r="F526">
        <v>5</v>
      </c>
      <c r="G526" t="s">
        <v>2534</v>
      </c>
      <c r="H526" t="s">
        <v>183</v>
      </c>
      <c r="I526" t="s">
        <v>137</v>
      </c>
      <c r="J526" t="s">
        <v>37</v>
      </c>
      <c r="K526" t="s">
        <v>591</v>
      </c>
      <c r="L526" t="s">
        <v>39</v>
      </c>
      <c r="M526">
        <v>1412980</v>
      </c>
      <c r="N526">
        <v>0</v>
      </c>
      <c r="O526">
        <v>1412980</v>
      </c>
      <c r="P526">
        <v>0</v>
      </c>
      <c r="Q526" t="s">
        <v>2420</v>
      </c>
      <c r="R526">
        <v>3320</v>
      </c>
      <c r="S526" t="s">
        <v>2628</v>
      </c>
      <c r="T526" t="s">
        <v>593</v>
      </c>
      <c r="U526" t="s">
        <v>2629</v>
      </c>
      <c r="V526" t="s">
        <v>2630</v>
      </c>
      <c r="W526">
        <v>0</v>
      </c>
      <c r="X526" t="str">
        <f t="shared" si="8"/>
        <v>Funcionamiento</v>
      </c>
    </row>
    <row r="527" spans="1:24" x14ac:dyDescent="0.25">
      <c r="A527">
        <v>3320</v>
      </c>
      <c r="B527">
        <v>44034</v>
      </c>
      <c r="C527" s="71">
        <v>44034.711111111108</v>
      </c>
      <c r="D527" t="s">
        <v>588</v>
      </c>
      <c r="E527" t="s">
        <v>589</v>
      </c>
      <c r="F527">
        <v>5</v>
      </c>
      <c r="G527" t="s">
        <v>2534</v>
      </c>
      <c r="H527" t="s">
        <v>171</v>
      </c>
      <c r="I527" t="s">
        <v>125</v>
      </c>
      <c r="J527" t="s">
        <v>37</v>
      </c>
      <c r="K527" t="s">
        <v>591</v>
      </c>
      <c r="L527" t="s">
        <v>39</v>
      </c>
      <c r="M527">
        <v>2631552</v>
      </c>
      <c r="N527">
        <v>0</v>
      </c>
      <c r="O527">
        <v>2631552</v>
      </c>
      <c r="P527">
        <v>0</v>
      </c>
      <c r="Q527" t="s">
        <v>2420</v>
      </c>
      <c r="R527">
        <v>3320</v>
      </c>
      <c r="S527" t="s">
        <v>2628</v>
      </c>
      <c r="T527" t="s">
        <v>593</v>
      </c>
      <c r="U527" t="s">
        <v>2629</v>
      </c>
      <c r="V527" t="s">
        <v>2630</v>
      </c>
      <c r="W527">
        <v>0</v>
      </c>
      <c r="X527" t="str">
        <f t="shared" si="8"/>
        <v>Funcionamiento</v>
      </c>
    </row>
    <row r="528" spans="1:24" x14ac:dyDescent="0.25">
      <c r="A528">
        <v>3320</v>
      </c>
      <c r="B528">
        <v>44034</v>
      </c>
      <c r="C528" s="71">
        <v>44034.711111111108</v>
      </c>
      <c r="D528" t="s">
        <v>588</v>
      </c>
      <c r="E528" t="s">
        <v>589</v>
      </c>
      <c r="F528">
        <v>5</v>
      </c>
      <c r="G528" t="s">
        <v>2534</v>
      </c>
      <c r="H528" t="s">
        <v>166</v>
      </c>
      <c r="I528" t="s">
        <v>120</v>
      </c>
      <c r="J528" t="s">
        <v>37</v>
      </c>
      <c r="K528" t="s">
        <v>591</v>
      </c>
      <c r="L528" t="s">
        <v>39</v>
      </c>
      <c r="M528">
        <v>35657408</v>
      </c>
      <c r="N528">
        <v>0</v>
      </c>
      <c r="O528">
        <v>35657408</v>
      </c>
      <c r="P528">
        <v>0</v>
      </c>
      <c r="Q528" t="s">
        <v>2420</v>
      </c>
      <c r="R528">
        <v>3320</v>
      </c>
      <c r="S528" t="s">
        <v>2628</v>
      </c>
      <c r="T528" t="s">
        <v>593</v>
      </c>
      <c r="U528" t="s">
        <v>2629</v>
      </c>
      <c r="V528" t="s">
        <v>2630</v>
      </c>
      <c r="W528">
        <v>0</v>
      </c>
      <c r="X528" t="str">
        <f t="shared" si="8"/>
        <v>Funcionamiento</v>
      </c>
    </row>
    <row r="529" spans="1:24" x14ac:dyDescent="0.25">
      <c r="A529">
        <v>3320</v>
      </c>
      <c r="B529">
        <v>44034</v>
      </c>
      <c r="C529" s="71">
        <v>44034.711111111108</v>
      </c>
      <c r="D529" t="s">
        <v>588</v>
      </c>
      <c r="E529" t="s">
        <v>589</v>
      </c>
      <c r="F529">
        <v>5</v>
      </c>
      <c r="G529" t="s">
        <v>2534</v>
      </c>
      <c r="H529" t="s">
        <v>168</v>
      </c>
      <c r="I529" t="s">
        <v>122</v>
      </c>
      <c r="J529" t="s">
        <v>37</v>
      </c>
      <c r="K529" t="s">
        <v>591</v>
      </c>
      <c r="L529" t="s">
        <v>39</v>
      </c>
      <c r="M529">
        <v>777753</v>
      </c>
      <c r="N529">
        <v>0</v>
      </c>
      <c r="O529">
        <v>777753</v>
      </c>
      <c r="P529">
        <v>0</v>
      </c>
      <c r="Q529" t="s">
        <v>2420</v>
      </c>
      <c r="R529">
        <v>3320</v>
      </c>
      <c r="S529" t="s">
        <v>2628</v>
      </c>
      <c r="T529" t="s">
        <v>593</v>
      </c>
      <c r="U529" t="s">
        <v>2629</v>
      </c>
      <c r="V529" t="s">
        <v>2630</v>
      </c>
      <c r="W529">
        <v>0</v>
      </c>
      <c r="X529" t="str">
        <f t="shared" si="8"/>
        <v>Funcionamiento</v>
      </c>
    </row>
    <row r="530" spans="1:24" x14ac:dyDescent="0.25">
      <c r="A530">
        <v>3320</v>
      </c>
      <c r="B530">
        <v>44034</v>
      </c>
      <c r="C530" s="71">
        <v>44034.711111111108</v>
      </c>
      <c r="D530" t="s">
        <v>588</v>
      </c>
      <c r="E530" t="s">
        <v>589</v>
      </c>
      <c r="F530">
        <v>5</v>
      </c>
      <c r="G530" t="s">
        <v>2534</v>
      </c>
      <c r="H530" t="s">
        <v>173</v>
      </c>
      <c r="I530" t="s">
        <v>127</v>
      </c>
      <c r="J530" t="s">
        <v>37</v>
      </c>
      <c r="K530" t="s">
        <v>591</v>
      </c>
      <c r="L530" t="s">
        <v>39</v>
      </c>
      <c r="M530">
        <v>5371</v>
      </c>
      <c r="N530">
        <v>0</v>
      </c>
      <c r="O530">
        <v>5371</v>
      </c>
      <c r="P530">
        <v>0</v>
      </c>
      <c r="Q530" t="s">
        <v>2420</v>
      </c>
      <c r="R530">
        <v>3320</v>
      </c>
      <c r="S530" t="s">
        <v>2628</v>
      </c>
      <c r="T530" t="s">
        <v>593</v>
      </c>
      <c r="U530" t="s">
        <v>2629</v>
      </c>
      <c r="V530" t="s">
        <v>2630</v>
      </c>
      <c r="W530">
        <v>0</v>
      </c>
      <c r="X530" t="str">
        <f t="shared" si="8"/>
        <v>Funcionamiento</v>
      </c>
    </row>
    <row r="531" spans="1:24" x14ac:dyDescent="0.25">
      <c r="A531">
        <v>3320</v>
      </c>
      <c r="B531">
        <v>44034</v>
      </c>
      <c r="C531" s="71">
        <v>44034.711111111108</v>
      </c>
      <c r="D531" t="s">
        <v>588</v>
      </c>
      <c r="E531" t="s">
        <v>589</v>
      </c>
      <c r="F531">
        <v>5</v>
      </c>
      <c r="G531" t="s">
        <v>2534</v>
      </c>
      <c r="H531" t="s">
        <v>563</v>
      </c>
      <c r="I531" t="s">
        <v>564</v>
      </c>
      <c r="J531" t="s">
        <v>37</v>
      </c>
      <c r="K531" t="s">
        <v>591</v>
      </c>
      <c r="L531" t="s">
        <v>39</v>
      </c>
      <c r="M531">
        <v>1004541</v>
      </c>
      <c r="N531">
        <v>0</v>
      </c>
      <c r="O531">
        <v>1004541</v>
      </c>
      <c r="P531">
        <v>0</v>
      </c>
      <c r="Q531" t="s">
        <v>2420</v>
      </c>
      <c r="R531">
        <v>3320</v>
      </c>
      <c r="S531" t="s">
        <v>2628</v>
      </c>
      <c r="T531" t="s">
        <v>593</v>
      </c>
      <c r="U531" t="s">
        <v>2629</v>
      </c>
      <c r="V531" t="s">
        <v>2630</v>
      </c>
      <c r="W531">
        <v>0</v>
      </c>
      <c r="X531" t="str">
        <f t="shared" si="8"/>
        <v>Funcionamiento</v>
      </c>
    </row>
    <row r="532" spans="1:24" x14ac:dyDescent="0.25">
      <c r="A532">
        <v>3420</v>
      </c>
      <c r="B532">
        <v>44036</v>
      </c>
      <c r="C532" s="71">
        <v>44036.738888888889</v>
      </c>
      <c r="D532" t="s">
        <v>588</v>
      </c>
      <c r="E532" t="s">
        <v>589</v>
      </c>
      <c r="F532">
        <v>5</v>
      </c>
      <c r="G532" t="s">
        <v>2534</v>
      </c>
      <c r="H532" t="s">
        <v>174</v>
      </c>
      <c r="I532" t="s">
        <v>128</v>
      </c>
      <c r="J532" t="s">
        <v>37</v>
      </c>
      <c r="K532" t="s">
        <v>591</v>
      </c>
      <c r="L532" t="s">
        <v>39</v>
      </c>
      <c r="M532">
        <v>4807200</v>
      </c>
      <c r="N532">
        <v>0</v>
      </c>
      <c r="O532">
        <v>4807200</v>
      </c>
      <c r="P532">
        <v>0</v>
      </c>
      <c r="Q532" t="s">
        <v>2631</v>
      </c>
      <c r="R532">
        <v>3420</v>
      </c>
      <c r="S532" t="s">
        <v>2502</v>
      </c>
      <c r="T532" t="s">
        <v>593</v>
      </c>
      <c r="U532" t="s">
        <v>2632</v>
      </c>
      <c r="V532" t="s">
        <v>2633</v>
      </c>
      <c r="W532">
        <v>0</v>
      </c>
      <c r="X532" t="str">
        <f t="shared" si="8"/>
        <v>Funcionamiento</v>
      </c>
    </row>
    <row r="533" spans="1:24" x14ac:dyDescent="0.25">
      <c r="A533">
        <v>3420</v>
      </c>
      <c r="B533">
        <v>44036</v>
      </c>
      <c r="C533" s="71">
        <v>44036.738888888889</v>
      </c>
      <c r="D533" t="s">
        <v>588</v>
      </c>
      <c r="E533" t="s">
        <v>589</v>
      </c>
      <c r="F533">
        <v>5</v>
      </c>
      <c r="G533" t="s">
        <v>2534</v>
      </c>
      <c r="H533" t="s">
        <v>177</v>
      </c>
      <c r="I533" t="s">
        <v>131</v>
      </c>
      <c r="J533" t="s">
        <v>37</v>
      </c>
      <c r="K533" t="s">
        <v>591</v>
      </c>
      <c r="L533" t="s">
        <v>39</v>
      </c>
      <c r="M533">
        <v>382800</v>
      </c>
      <c r="N533">
        <v>0</v>
      </c>
      <c r="O533">
        <v>382800</v>
      </c>
      <c r="P533">
        <v>0</v>
      </c>
      <c r="Q533" t="s">
        <v>2631</v>
      </c>
      <c r="R533">
        <v>3420</v>
      </c>
      <c r="S533" t="s">
        <v>2502</v>
      </c>
      <c r="T533" t="s">
        <v>593</v>
      </c>
      <c r="U533" t="s">
        <v>2632</v>
      </c>
      <c r="V533" t="s">
        <v>2633</v>
      </c>
      <c r="W533">
        <v>0</v>
      </c>
      <c r="X533" t="str">
        <f t="shared" si="8"/>
        <v>Funcionamiento</v>
      </c>
    </row>
    <row r="534" spans="1:24" x14ac:dyDescent="0.25">
      <c r="A534">
        <v>3420</v>
      </c>
      <c r="B534">
        <v>44036</v>
      </c>
      <c r="C534" s="71">
        <v>44036.738888888889</v>
      </c>
      <c r="D534" t="s">
        <v>588</v>
      </c>
      <c r="E534" t="s">
        <v>589</v>
      </c>
      <c r="F534">
        <v>5</v>
      </c>
      <c r="G534" t="s">
        <v>2534</v>
      </c>
      <c r="H534" t="s">
        <v>179</v>
      </c>
      <c r="I534" t="s">
        <v>133</v>
      </c>
      <c r="J534" t="s">
        <v>37</v>
      </c>
      <c r="K534" t="s">
        <v>591</v>
      </c>
      <c r="L534" t="s">
        <v>39</v>
      </c>
      <c r="M534">
        <v>837600</v>
      </c>
      <c r="N534">
        <v>0</v>
      </c>
      <c r="O534">
        <v>837600</v>
      </c>
      <c r="P534">
        <v>0</v>
      </c>
      <c r="Q534" t="s">
        <v>2631</v>
      </c>
      <c r="R534">
        <v>3420</v>
      </c>
      <c r="S534" t="s">
        <v>2502</v>
      </c>
      <c r="T534" t="s">
        <v>593</v>
      </c>
      <c r="U534" t="s">
        <v>2632</v>
      </c>
      <c r="V534" t="s">
        <v>2633</v>
      </c>
      <c r="W534">
        <v>0</v>
      </c>
      <c r="X534" t="str">
        <f t="shared" si="8"/>
        <v>Funcionamiento</v>
      </c>
    </row>
    <row r="535" spans="1:24" x14ac:dyDescent="0.25">
      <c r="A535">
        <v>3420</v>
      </c>
      <c r="B535">
        <v>44036</v>
      </c>
      <c r="C535" s="71">
        <v>44036.738888888889</v>
      </c>
      <c r="D535" t="s">
        <v>588</v>
      </c>
      <c r="E535" t="s">
        <v>589</v>
      </c>
      <c r="F535">
        <v>5</v>
      </c>
      <c r="G535" t="s">
        <v>2534</v>
      </c>
      <c r="H535" t="s">
        <v>175</v>
      </c>
      <c r="I535" t="s">
        <v>129</v>
      </c>
      <c r="J535" t="s">
        <v>37</v>
      </c>
      <c r="K535" t="s">
        <v>591</v>
      </c>
      <c r="L535" t="s">
        <v>39</v>
      </c>
      <c r="M535">
        <v>3405600</v>
      </c>
      <c r="N535">
        <v>0</v>
      </c>
      <c r="O535">
        <v>3405600</v>
      </c>
      <c r="P535">
        <v>0</v>
      </c>
      <c r="Q535" t="s">
        <v>2631</v>
      </c>
      <c r="R535">
        <v>3420</v>
      </c>
      <c r="S535" t="s">
        <v>2502</v>
      </c>
      <c r="T535" t="s">
        <v>593</v>
      </c>
      <c r="U535" t="s">
        <v>2632</v>
      </c>
      <c r="V535" t="s">
        <v>2633</v>
      </c>
      <c r="W535">
        <v>0</v>
      </c>
      <c r="X535" t="str">
        <f t="shared" si="8"/>
        <v>Funcionamiento</v>
      </c>
    </row>
    <row r="536" spans="1:24" x14ac:dyDescent="0.25">
      <c r="A536">
        <v>3420</v>
      </c>
      <c r="B536">
        <v>44036</v>
      </c>
      <c r="C536" s="71">
        <v>44036.738888888889</v>
      </c>
      <c r="D536" t="s">
        <v>588</v>
      </c>
      <c r="E536" t="s">
        <v>589</v>
      </c>
      <c r="F536">
        <v>5</v>
      </c>
      <c r="G536" t="s">
        <v>2534</v>
      </c>
      <c r="H536" t="s">
        <v>176</v>
      </c>
      <c r="I536" t="s">
        <v>130</v>
      </c>
      <c r="J536" t="s">
        <v>37</v>
      </c>
      <c r="K536" t="s">
        <v>591</v>
      </c>
      <c r="L536" t="s">
        <v>39</v>
      </c>
      <c r="M536">
        <v>1674700</v>
      </c>
      <c r="N536">
        <v>0</v>
      </c>
      <c r="O536">
        <v>1674700</v>
      </c>
      <c r="P536">
        <v>0</v>
      </c>
      <c r="Q536" t="s">
        <v>2631</v>
      </c>
      <c r="R536">
        <v>3420</v>
      </c>
      <c r="S536" t="s">
        <v>2502</v>
      </c>
      <c r="T536" t="s">
        <v>593</v>
      </c>
      <c r="U536" t="s">
        <v>2632</v>
      </c>
      <c r="V536" t="s">
        <v>2633</v>
      </c>
      <c r="W536">
        <v>0</v>
      </c>
      <c r="X536" t="str">
        <f t="shared" si="8"/>
        <v>Funcionamiento</v>
      </c>
    </row>
    <row r="537" spans="1:24" x14ac:dyDescent="0.25">
      <c r="A537">
        <v>3420</v>
      </c>
      <c r="B537">
        <v>44036</v>
      </c>
      <c r="C537" s="71">
        <v>44036.738888888889</v>
      </c>
      <c r="D537" t="s">
        <v>588</v>
      </c>
      <c r="E537" t="s">
        <v>589</v>
      </c>
      <c r="F537">
        <v>5</v>
      </c>
      <c r="G537" t="s">
        <v>2534</v>
      </c>
      <c r="H537" t="s">
        <v>178</v>
      </c>
      <c r="I537" t="s">
        <v>132</v>
      </c>
      <c r="J537" t="s">
        <v>37</v>
      </c>
      <c r="K537" t="s">
        <v>591</v>
      </c>
      <c r="L537" t="s">
        <v>39</v>
      </c>
      <c r="M537">
        <v>1256600</v>
      </c>
      <c r="N537">
        <v>0</v>
      </c>
      <c r="O537">
        <v>1256600</v>
      </c>
      <c r="P537">
        <v>0</v>
      </c>
      <c r="Q537" t="s">
        <v>2631</v>
      </c>
      <c r="R537">
        <v>3420</v>
      </c>
      <c r="S537" t="s">
        <v>2502</v>
      </c>
      <c r="T537" t="s">
        <v>593</v>
      </c>
      <c r="U537" t="s">
        <v>2632</v>
      </c>
      <c r="V537" t="s">
        <v>2633</v>
      </c>
      <c r="W537">
        <v>0</v>
      </c>
      <c r="X537" t="str">
        <f t="shared" si="8"/>
        <v>Funcionamiento</v>
      </c>
    </row>
    <row r="538" spans="1:24" x14ac:dyDescent="0.25">
      <c r="A538">
        <v>3520</v>
      </c>
      <c r="B538">
        <v>44042</v>
      </c>
      <c r="C538" s="71">
        <v>44042.404861111114</v>
      </c>
      <c r="D538" t="s">
        <v>588</v>
      </c>
      <c r="E538" t="s">
        <v>607</v>
      </c>
      <c r="F538">
        <v>500</v>
      </c>
      <c r="G538" t="s">
        <v>631</v>
      </c>
      <c r="H538" t="s">
        <v>199</v>
      </c>
      <c r="I538" t="s">
        <v>157</v>
      </c>
      <c r="J538" t="s">
        <v>37</v>
      </c>
      <c r="K538" t="s">
        <v>714</v>
      </c>
      <c r="L538" t="s">
        <v>39</v>
      </c>
      <c r="M538">
        <v>15168600</v>
      </c>
      <c r="N538">
        <v>0</v>
      </c>
      <c r="O538">
        <v>15168600</v>
      </c>
      <c r="P538">
        <v>15168600</v>
      </c>
      <c r="Q538" t="s">
        <v>2634</v>
      </c>
      <c r="R538">
        <v>3520</v>
      </c>
      <c r="S538" t="s">
        <v>593</v>
      </c>
      <c r="T538" t="s">
        <v>593</v>
      </c>
      <c r="U538" t="s">
        <v>593</v>
      </c>
      <c r="V538" t="s">
        <v>593</v>
      </c>
      <c r="W538">
        <v>0</v>
      </c>
      <c r="X538" t="str">
        <f t="shared" si="8"/>
        <v>Inversión</v>
      </c>
    </row>
    <row r="539" spans="1:24" x14ac:dyDescent="0.25">
      <c r="A539">
        <v>3620</v>
      </c>
      <c r="B539">
        <v>44054</v>
      </c>
      <c r="C539" s="71">
        <v>44054.408333333333</v>
      </c>
      <c r="D539" t="s">
        <v>588</v>
      </c>
      <c r="E539" t="s">
        <v>607</v>
      </c>
      <c r="F539">
        <v>200</v>
      </c>
      <c r="G539" t="s">
        <v>590</v>
      </c>
      <c r="H539" t="s">
        <v>190</v>
      </c>
      <c r="I539" t="s">
        <v>145</v>
      </c>
      <c r="J539" t="s">
        <v>37</v>
      </c>
      <c r="K539" t="s">
        <v>591</v>
      </c>
      <c r="L539" t="s">
        <v>39</v>
      </c>
      <c r="M539">
        <v>419920</v>
      </c>
      <c r="N539">
        <v>0</v>
      </c>
      <c r="O539">
        <v>419920</v>
      </c>
      <c r="P539">
        <v>419920</v>
      </c>
      <c r="Q539" t="s">
        <v>5785</v>
      </c>
      <c r="R539">
        <v>3620</v>
      </c>
      <c r="S539" t="s">
        <v>593</v>
      </c>
      <c r="T539" t="s">
        <v>593</v>
      </c>
      <c r="U539" t="s">
        <v>593</v>
      </c>
      <c r="V539" t="s">
        <v>593</v>
      </c>
      <c r="W539">
        <v>0</v>
      </c>
      <c r="X539" t="str">
        <f t="shared" si="8"/>
        <v>Funcionamiento</v>
      </c>
    </row>
    <row r="540" spans="1:24" x14ac:dyDescent="0.25">
      <c r="A540">
        <v>120</v>
      </c>
      <c r="B540">
        <v>43840</v>
      </c>
      <c r="C540" s="71">
        <v>43840.455555555556</v>
      </c>
      <c r="D540" t="s">
        <v>588</v>
      </c>
      <c r="E540" t="s">
        <v>589</v>
      </c>
      <c r="F540">
        <v>6</v>
      </c>
      <c r="G540" t="s">
        <v>2635</v>
      </c>
      <c r="H540" t="s">
        <v>188</v>
      </c>
      <c r="I540" t="s">
        <v>142</v>
      </c>
      <c r="J540" t="s">
        <v>37</v>
      </c>
      <c r="K540" t="s">
        <v>591</v>
      </c>
      <c r="L540" t="s">
        <v>39</v>
      </c>
      <c r="M540">
        <v>3336738</v>
      </c>
      <c r="N540">
        <v>0</v>
      </c>
      <c r="O540">
        <v>3336738</v>
      </c>
      <c r="P540">
        <v>0</v>
      </c>
      <c r="Q540" t="s">
        <v>2636</v>
      </c>
      <c r="R540">
        <v>220</v>
      </c>
      <c r="S540" t="s">
        <v>2308</v>
      </c>
      <c r="T540" t="s">
        <v>2307</v>
      </c>
      <c r="U540" t="s">
        <v>2308</v>
      </c>
      <c r="V540" t="s">
        <v>2637</v>
      </c>
      <c r="W540">
        <v>0</v>
      </c>
      <c r="X540" t="str">
        <f t="shared" si="8"/>
        <v>Funcionamiento</v>
      </c>
    </row>
    <row r="541" spans="1:24" x14ac:dyDescent="0.25">
      <c r="A541">
        <v>120</v>
      </c>
      <c r="B541">
        <v>43840</v>
      </c>
      <c r="C541" s="71">
        <v>43840.455555555556</v>
      </c>
      <c r="D541" t="s">
        <v>588</v>
      </c>
      <c r="E541" t="s">
        <v>589</v>
      </c>
      <c r="F541">
        <v>6</v>
      </c>
      <c r="G541" t="s">
        <v>2635</v>
      </c>
      <c r="H541" t="s">
        <v>192</v>
      </c>
      <c r="I541" t="s">
        <v>147</v>
      </c>
      <c r="J541" t="s">
        <v>37</v>
      </c>
      <c r="K541" t="s">
        <v>591</v>
      </c>
      <c r="L541" t="s">
        <v>39</v>
      </c>
      <c r="M541">
        <v>71972</v>
      </c>
      <c r="N541">
        <v>0</v>
      </c>
      <c r="O541">
        <v>71972</v>
      </c>
      <c r="P541">
        <v>0</v>
      </c>
      <c r="Q541" t="s">
        <v>2636</v>
      </c>
      <c r="R541">
        <v>220</v>
      </c>
      <c r="S541" t="s">
        <v>2308</v>
      </c>
      <c r="T541" t="s">
        <v>2307</v>
      </c>
      <c r="U541" t="s">
        <v>2308</v>
      </c>
      <c r="V541" t="s">
        <v>2637</v>
      </c>
      <c r="W541">
        <v>0</v>
      </c>
      <c r="X541" t="str">
        <f t="shared" si="8"/>
        <v>Funcionamiento</v>
      </c>
    </row>
    <row r="542" spans="1:24" x14ac:dyDescent="0.25">
      <c r="A542">
        <v>220</v>
      </c>
      <c r="B542">
        <v>43851</v>
      </c>
      <c r="C542" s="71">
        <v>43851.65625</v>
      </c>
      <c r="D542" t="s">
        <v>588</v>
      </c>
      <c r="E542" t="s">
        <v>589</v>
      </c>
      <c r="F542">
        <v>6</v>
      </c>
      <c r="G542" t="s">
        <v>2635</v>
      </c>
      <c r="H542" t="s">
        <v>169</v>
      </c>
      <c r="I542" t="s">
        <v>123</v>
      </c>
      <c r="J542" t="s">
        <v>37</v>
      </c>
      <c r="K542" t="s">
        <v>591</v>
      </c>
      <c r="L542" t="s">
        <v>39</v>
      </c>
      <c r="M542">
        <v>411416</v>
      </c>
      <c r="N542">
        <v>0</v>
      </c>
      <c r="O542">
        <v>411416</v>
      </c>
      <c r="P542">
        <v>0</v>
      </c>
      <c r="Q542" t="s">
        <v>2638</v>
      </c>
      <c r="R542">
        <v>420</v>
      </c>
      <c r="S542" t="s">
        <v>2639</v>
      </c>
      <c r="T542" t="s">
        <v>593</v>
      </c>
      <c r="U542" t="s">
        <v>2640</v>
      </c>
      <c r="V542" t="s">
        <v>2641</v>
      </c>
      <c r="W542">
        <v>320</v>
      </c>
      <c r="X542" t="str">
        <f t="shared" si="8"/>
        <v>Funcionamiento</v>
      </c>
    </row>
    <row r="543" spans="1:24" x14ac:dyDescent="0.25">
      <c r="A543">
        <v>220</v>
      </c>
      <c r="B543">
        <v>43851</v>
      </c>
      <c r="C543" s="71">
        <v>43851.65625</v>
      </c>
      <c r="D543" t="s">
        <v>588</v>
      </c>
      <c r="E543" t="s">
        <v>589</v>
      </c>
      <c r="F543">
        <v>6</v>
      </c>
      <c r="G543" t="s">
        <v>2635</v>
      </c>
      <c r="H543" t="s">
        <v>173</v>
      </c>
      <c r="I543" t="s">
        <v>127</v>
      </c>
      <c r="J543" t="s">
        <v>37</v>
      </c>
      <c r="K543" t="s">
        <v>591</v>
      </c>
      <c r="L543" t="s">
        <v>39</v>
      </c>
      <c r="M543">
        <v>1326195</v>
      </c>
      <c r="N543">
        <v>0</v>
      </c>
      <c r="O543">
        <v>1326195</v>
      </c>
      <c r="P543">
        <v>0</v>
      </c>
      <c r="Q543" t="s">
        <v>2638</v>
      </c>
      <c r="R543">
        <v>420</v>
      </c>
      <c r="S543" t="s">
        <v>2639</v>
      </c>
      <c r="T543" t="s">
        <v>593</v>
      </c>
      <c r="U543" t="s">
        <v>2640</v>
      </c>
      <c r="V543" t="s">
        <v>2641</v>
      </c>
      <c r="W543">
        <v>320</v>
      </c>
      <c r="X543" t="str">
        <f t="shared" si="8"/>
        <v>Funcionamiento</v>
      </c>
    </row>
    <row r="544" spans="1:24" x14ac:dyDescent="0.25">
      <c r="A544">
        <v>220</v>
      </c>
      <c r="B544">
        <v>43851</v>
      </c>
      <c r="C544" s="71">
        <v>43851.65625</v>
      </c>
      <c r="D544" t="s">
        <v>588</v>
      </c>
      <c r="E544" t="s">
        <v>589</v>
      </c>
      <c r="F544">
        <v>6</v>
      </c>
      <c r="G544" t="s">
        <v>2635</v>
      </c>
      <c r="H544" t="s">
        <v>180</v>
      </c>
      <c r="I544" t="s">
        <v>134</v>
      </c>
      <c r="J544" t="s">
        <v>37</v>
      </c>
      <c r="K544" t="s">
        <v>591</v>
      </c>
      <c r="L544" t="s">
        <v>39</v>
      </c>
      <c r="M544">
        <v>1679846</v>
      </c>
      <c r="N544">
        <v>0</v>
      </c>
      <c r="O544">
        <v>1679846</v>
      </c>
      <c r="P544">
        <v>0</v>
      </c>
      <c r="Q544" t="s">
        <v>2638</v>
      </c>
      <c r="R544">
        <v>420</v>
      </c>
      <c r="S544" t="s">
        <v>2639</v>
      </c>
      <c r="T544" t="s">
        <v>593</v>
      </c>
      <c r="U544" t="s">
        <v>2640</v>
      </c>
      <c r="V544" t="s">
        <v>2641</v>
      </c>
      <c r="W544">
        <v>320</v>
      </c>
      <c r="X544" t="str">
        <f t="shared" si="8"/>
        <v>Funcionamiento</v>
      </c>
    </row>
    <row r="545" spans="1:24" x14ac:dyDescent="0.25">
      <c r="A545">
        <v>220</v>
      </c>
      <c r="B545">
        <v>43851</v>
      </c>
      <c r="C545" s="71">
        <v>43851.65625</v>
      </c>
      <c r="D545" t="s">
        <v>588</v>
      </c>
      <c r="E545" t="s">
        <v>589</v>
      </c>
      <c r="F545">
        <v>6</v>
      </c>
      <c r="G545" t="s">
        <v>2635</v>
      </c>
      <c r="H545" t="s">
        <v>166</v>
      </c>
      <c r="I545" t="s">
        <v>120</v>
      </c>
      <c r="J545" t="s">
        <v>37</v>
      </c>
      <c r="K545" t="s">
        <v>591</v>
      </c>
      <c r="L545" t="s">
        <v>39</v>
      </c>
      <c r="M545">
        <v>31194939</v>
      </c>
      <c r="N545">
        <v>0</v>
      </c>
      <c r="O545">
        <v>31194939</v>
      </c>
      <c r="P545">
        <v>0</v>
      </c>
      <c r="Q545" t="s">
        <v>2638</v>
      </c>
      <c r="R545">
        <v>420</v>
      </c>
      <c r="S545" t="s">
        <v>2639</v>
      </c>
      <c r="T545" t="s">
        <v>593</v>
      </c>
      <c r="U545" t="s">
        <v>2640</v>
      </c>
      <c r="V545" t="s">
        <v>2641</v>
      </c>
      <c r="W545">
        <v>320</v>
      </c>
      <c r="X545" t="str">
        <f t="shared" si="8"/>
        <v>Funcionamiento</v>
      </c>
    </row>
    <row r="546" spans="1:24" x14ac:dyDescent="0.25">
      <c r="A546">
        <v>220</v>
      </c>
      <c r="B546">
        <v>43851</v>
      </c>
      <c r="C546" s="71">
        <v>43851.65625</v>
      </c>
      <c r="D546" t="s">
        <v>588</v>
      </c>
      <c r="E546" t="s">
        <v>589</v>
      </c>
      <c r="F546">
        <v>6</v>
      </c>
      <c r="G546" t="s">
        <v>2635</v>
      </c>
      <c r="H546" t="s">
        <v>183</v>
      </c>
      <c r="I546" t="s">
        <v>137</v>
      </c>
      <c r="J546" t="s">
        <v>37</v>
      </c>
      <c r="K546" t="s">
        <v>591</v>
      </c>
      <c r="L546" t="s">
        <v>39</v>
      </c>
      <c r="M546">
        <v>2240265</v>
      </c>
      <c r="N546">
        <v>0</v>
      </c>
      <c r="O546">
        <v>2240265</v>
      </c>
      <c r="P546">
        <v>0</v>
      </c>
      <c r="Q546" t="s">
        <v>2638</v>
      </c>
      <c r="R546">
        <v>420</v>
      </c>
      <c r="S546" t="s">
        <v>2639</v>
      </c>
      <c r="T546" t="s">
        <v>593</v>
      </c>
      <c r="U546" t="s">
        <v>2640</v>
      </c>
      <c r="V546" t="s">
        <v>2641</v>
      </c>
      <c r="W546">
        <v>320</v>
      </c>
      <c r="X546" t="str">
        <f t="shared" si="8"/>
        <v>Funcionamiento</v>
      </c>
    </row>
    <row r="547" spans="1:24" x14ac:dyDescent="0.25">
      <c r="A547">
        <v>220</v>
      </c>
      <c r="B547">
        <v>43851</v>
      </c>
      <c r="C547" s="71">
        <v>43851.65625</v>
      </c>
      <c r="D547" t="s">
        <v>588</v>
      </c>
      <c r="E547" t="s">
        <v>589</v>
      </c>
      <c r="F547">
        <v>6</v>
      </c>
      <c r="G547" t="s">
        <v>2635</v>
      </c>
      <c r="H547" t="s">
        <v>168</v>
      </c>
      <c r="I547" t="s">
        <v>122</v>
      </c>
      <c r="J547" t="s">
        <v>37</v>
      </c>
      <c r="K547" t="s">
        <v>591</v>
      </c>
      <c r="L547" t="s">
        <v>39</v>
      </c>
      <c r="M547">
        <v>331157</v>
      </c>
      <c r="N547">
        <v>0</v>
      </c>
      <c r="O547">
        <v>331157</v>
      </c>
      <c r="P547">
        <v>0</v>
      </c>
      <c r="Q547" t="s">
        <v>2638</v>
      </c>
      <c r="R547">
        <v>420</v>
      </c>
      <c r="S547" t="s">
        <v>2639</v>
      </c>
      <c r="T547" t="s">
        <v>593</v>
      </c>
      <c r="U547" t="s">
        <v>2640</v>
      </c>
      <c r="V547" t="s">
        <v>2641</v>
      </c>
      <c r="W547">
        <v>320</v>
      </c>
      <c r="X547" t="str">
        <f t="shared" si="8"/>
        <v>Funcionamiento</v>
      </c>
    </row>
    <row r="548" spans="1:24" x14ac:dyDescent="0.25">
      <c r="A548">
        <v>220</v>
      </c>
      <c r="B548">
        <v>43851</v>
      </c>
      <c r="C548" s="71">
        <v>43851.65625</v>
      </c>
      <c r="D548" t="s">
        <v>588</v>
      </c>
      <c r="E548" t="s">
        <v>589</v>
      </c>
      <c r="F548">
        <v>6</v>
      </c>
      <c r="G548" t="s">
        <v>2635</v>
      </c>
      <c r="H548" t="s">
        <v>182</v>
      </c>
      <c r="I548" t="s">
        <v>136</v>
      </c>
      <c r="J548" t="s">
        <v>37</v>
      </c>
      <c r="K548" t="s">
        <v>591</v>
      </c>
      <c r="L548" t="s">
        <v>39</v>
      </c>
      <c r="M548">
        <v>158945</v>
      </c>
      <c r="N548">
        <v>0</v>
      </c>
      <c r="O548">
        <v>158945</v>
      </c>
      <c r="P548">
        <v>0</v>
      </c>
      <c r="Q548" t="s">
        <v>2638</v>
      </c>
      <c r="R548">
        <v>420</v>
      </c>
      <c r="S548" t="s">
        <v>2639</v>
      </c>
      <c r="T548" t="s">
        <v>593</v>
      </c>
      <c r="U548" t="s">
        <v>2640</v>
      </c>
      <c r="V548" t="s">
        <v>2641</v>
      </c>
      <c r="W548">
        <v>320</v>
      </c>
      <c r="X548" t="str">
        <f t="shared" si="8"/>
        <v>Funcionamiento</v>
      </c>
    </row>
    <row r="549" spans="1:24" x14ac:dyDescent="0.25">
      <c r="A549">
        <v>220</v>
      </c>
      <c r="B549">
        <v>43851</v>
      </c>
      <c r="C549" s="71">
        <v>43851.65625</v>
      </c>
      <c r="D549" t="s">
        <v>588</v>
      </c>
      <c r="E549" t="s">
        <v>589</v>
      </c>
      <c r="F549">
        <v>6</v>
      </c>
      <c r="G549" t="s">
        <v>2635</v>
      </c>
      <c r="H549" t="s">
        <v>171</v>
      </c>
      <c r="I549" t="s">
        <v>125</v>
      </c>
      <c r="J549" t="s">
        <v>37</v>
      </c>
      <c r="K549" t="s">
        <v>591</v>
      </c>
      <c r="L549" t="s">
        <v>39</v>
      </c>
      <c r="M549">
        <v>2021721</v>
      </c>
      <c r="N549">
        <v>0</v>
      </c>
      <c r="O549">
        <v>2021721</v>
      </c>
      <c r="P549">
        <v>0</v>
      </c>
      <c r="Q549" t="s">
        <v>2638</v>
      </c>
      <c r="R549">
        <v>420</v>
      </c>
      <c r="S549" t="s">
        <v>2639</v>
      </c>
      <c r="T549" t="s">
        <v>593</v>
      </c>
      <c r="U549" t="s">
        <v>2640</v>
      </c>
      <c r="V549" t="s">
        <v>2641</v>
      </c>
      <c r="W549">
        <v>320</v>
      </c>
      <c r="X549" t="str">
        <f t="shared" si="8"/>
        <v>Funcionamiento</v>
      </c>
    </row>
    <row r="550" spans="1:24" x14ac:dyDescent="0.25">
      <c r="A550">
        <v>220</v>
      </c>
      <c r="B550">
        <v>43851</v>
      </c>
      <c r="C550" s="71">
        <v>43851.65625</v>
      </c>
      <c r="D550" t="s">
        <v>588</v>
      </c>
      <c r="E550" t="s">
        <v>589</v>
      </c>
      <c r="F550">
        <v>6</v>
      </c>
      <c r="G550" t="s">
        <v>2635</v>
      </c>
      <c r="H550" t="s">
        <v>194</v>
      </c>
      <c r="I550" t="s">
        <v>149</v>
      </c>
      <c r="J550" t="s">
        <v>37</v>
      </c>
      <c r="K550" t="s">
        <v>591</v>
      </c>
      <c r="L550" t="s">
        <v>39</v>
      </c>
      <c r="M550">
        <v>1046215</v>
      </c>
      <c r="N550">
        <v>0</v>
      </c>
      <c r="O550">
        <v>1046215</v>
      </c>
      <c r="P550">
        <v>0</v>
      </c>
      <c r="Q550" t="s">
        <v>2638</v>
      </c>
      <c r="R550">
        <v>420</v>
      </c>
      <c r="S550" t="s">
        <v>2639</v>
      </c>
      <c r="T550" t="s">
        <v>593</v>
      </c>
      <c r="U550" t="s">
        <v>2640</v>
      </c>
      <c r="V550" t="s">
        <v>2641</v>
      </c>
      <c r="W550">
        <v>320</v>
      </c>
      <c r="X550" t="str">
        <f t="shared" si="8"/>
        <v>Funcionamiento</v>
      </c>
    </row>
    <row r="551" spans="1:24" x14ac:dyDescent="0.25">
      <c r="A551">
        <v>320</v>
      </c>
      <c r="B551">
        <v>43851</v>
      </c>
      <c r="C551" s="71">
        <v>43851.658333333333</v>
      </c>
      <c r="D551" t="s">
        <v>588</v>
      </c>
      <c r="E551" t="s">
        <v>589</v>
      </c>
      <c r="F551">
        <v>6</v>
      </c>
      <c r="G551" t="s">
        <v>2635</v>
      </c>
      <c r="H551" t="s">
        <v>174</v>
      </c>
      <c r="I551" t="s">
        <v>128</v>
      </c>
      <c r="J551" t="s">
        <v>37</v>
      </c>
      <c r="K551" t="s">
        <v>591</v>
      </c>
      <c r="L551" t="s">
        <v>39</v>
      </c>
      <c r="M551">
        <v>4265300</v>
      </c>
      <c r="N551">
        <v>0</v>
      </c>
      <c r="O551">
        <v>4265300</v>
      </c>
      <c r="P551">
        <v>0</v>
      </c>
      <c r="Q551" t="s">
        <v>2642</v>
      </c>
      <c r="R551">
        <v>520</v>
      </c>
      <c r="S551" t="s">
        <v>2304</v>
      </c>
      <c r="T551" t="s">
        <v>593</v>
      </c>
      <c r="U551" t="s">
        <v>2643</v>
      </c>
      <c r="V551" t="s">
        <v>2644</v>
      </c>
      <c r="W551">
        <v>0</v>
      </c>
      <c r="X551" t="str">
        <f t="shared" si="8"/>
        <v>Funcionamiento</v>
      </c>
    </row>
    <row r="552" spans="1:24" x14ac:dyDescent="0.25">
      <c r="A552">
        <v>320</v>
      </c>
      <c r="B552">
        <v>43851</v>
      </c>
      <c r="C552" s="71">
        <v>43851.658333333333</v>
      </c>
      <c r="D552" t="s">
        <v>588</v>
      </c>
      <c r="E552" t="s">
        <v>589</v>
      </c>
      <c r="F552">
        <v>6</v>
      </c>
      <c r="G552" t="s">
        <v>2635</v>
      </c>
      <c r="H552" t="s">
        <v>175</v>
      </c>
      <c r="I552" t="s">
        <v>129</v>
      </c>
      <c r="J552" t="s">
        <v>37</v>
      </c>
      <c r="K552" t="s">
        <v>591</v>
      </c>
      <c r="L552" t="s">
        <v>39</v>
      </c>
      <c r="M552">
        <v>3021300</v>
      </c>
      <c r="N552">
        <v>0</v>
      </c>
      <c r="O552">
        <v>3021300</v>
      </c>
      <c r="P552">
        <v>0</v>
      </c>
      <c r="Q552" t="s">
        <v>2642</v>
      </c>
      <c r="R552">
        <v>520</v>
      </c>
      <c r="S552" t="s">
        <v>2304</v>
      </c>
      <c r="T552" t="s">
        <v>593</v>
      </c>
      <c r="U552" t="s">
        <v>2643</v>
      </c>
      <c r="V552" t="s">
        <v>2644</v>
      </c>
      <c r="W552">
        <v>0</v>
      </c>
      <c r="X552" t="str">
        <f t="shared" si="8"/>
        <v>Funcionamiento</v>
      </c>
    </row>
    <row r="553" spans="1:24" x14ac:dyDescent="0.25">
      <c r="A553">
        <v>320</v>
      </c>
      <c r="B553">
        <v>43851</v>
      </c>
      <c r="C553" s="71">
        <v>43851.658333333333</v>
      </c>
      <c r="D553" t="s">
        <v>588</v>
      </c>
      <c r="E553" t="s">
        <v>589</v>
      </c>
      <c r="F553">
        <v>6</v>
      </c>
      <c r="G553" t="s">
        <v>2635</v>
      </c>
      <c r="H553" t="s">
        <v>176</v>
      </c>
      <c r="I553" t="s">
        <v>130</v>
      </c>
      <c r="J553" t="s">
        <v>37</v>
      </c>
      <c r="K553" t="s">
        <v>591</v>
      </c>
      <c r="L553" t="s">
        <v>39</v>
      </c>
      <c r="M553">
        <v>1514100</v>
      </c>
      <c r="N553">
        <v>0</v>
      </c>
      <c r="O553">
        <v>1514100</v>
      </c>
      <c r="P553">
        <v>0</v>
      </c>
      <c r="Q553" t="s">
        <v>2642</v>
      </c>
      <c r="R553">
        <v>520</v>
      </c>
      <c r="S553" t="s">
        <v>2304</v>
      </c>
      <c r="T553" t="s">
        <v>593</v>
      </c>
      <c r="U553" t="s">
        <v>2643</v>
      </c>
      <c r="V553" t="s">
        <v>2644</v>
      </c>
      <c r="W553">
        <v>0</v>
      </c>
      <c r="X553" t="str">
        <f t="shared" si="8"/>
        <v>Funcionamiento</v>
      </c>
    </row>
    <row r="554" spans="1:24" x14ac:dyDescent="0.25">
      <c r="A554">
        <v>320</v>
      </c>
      <c r="B554">
        <v>43851</v>
      </c>
      <c r="C554" s="71">
        <v>43851.658333333333</v>
      </c>
      <c r="D554" t="s">
        <v>588</v>
      </c>
      <c r="E554" t="s">
        <v>589</v>
      </c>
      <c r="F554">
        <v>6</v>
      </c>
      <c r="G554" t="s">
        <v>2635</v>
      </c>
      <c r="H554" t="s">
        <v>178</v>
      </c>
      <c r="I554" t="s">
        <v>132</v>
      </c>
      <c r="J554" t="s">
        <v>37</v>
      </c>
      <c r="K554" t="s">
        <v>591</v>
      </c>
      <c r="L554" t="s">
        <v>39</v>
      </c>
      <c r="M554">
        <v>1135900</v>
      </c>
      <c r="N554">
        <v>0</v>
      </c>
      <c r="O554">
        <v>1135900</v>
      </c>
      <c r="P554">
        <v>0</v>
      </c>
      <c r="Q554" t="s">
        <v>2642</v>
      </c>
      <c r="R554">
        <v>520</v>
      </c>
      <c r="S554" t="s">
        <v>2304</v>
      </c>
      <c r="T554" t="s">
        <v>593</v>
      </c>
      <c r="U554" t="s">
        <v>2643</v>
      </c>
      <c r="V554" t="s">
        <v>2644</v>
      </c>
      <c r="W554">
        <v>0</v>
      </c>
      <c r="X554" t="str">
        <f t="shared" si="8"/>
        <v>Funcionamiento</v>
      </c>
    </row>
    <row r="555" spans="1:24" x14ac:dyDescent="0.25">
      <c r="A555">
        <v>320</v>
      </c>
      <c r="B555">
        <v>43851</v>
      </c>
      <c r="C555" s="71">
        <v>43851.658333333333</v>
      </c>
      <c r="D555" t="s">
        <v>588</v>
      </c>
      <c r="E555" t="s">
        <v>589</v>
      </c>
      <c r="F555">
        <v>6</v>
      </c>
      <c r="G555" t="s">
        <v>2635</v>
      </c>
      <c r="H555" t="s">
        <v>177</v>
      </c>
      <c r="I555" t="s">
        <v>131</v>
      </c>
      <c r="J555" t="s">
        <v>37</v>
      </c>
      <c r="K555" t="s">
        <v>591</v>
      </c>
      <c r="L555" t="s">
        <v>39</v>
      </c>
      <c r="M555">
        <v>433300</v>
      </c>
      <c r="N555">
        <v>0</v>
      </c>
      <c r="O555">
        <v>433300</v>
      </c>
      <c r="P555">
        <v>0</v>
      </c>
      <c r="Q555" t="s">
        <v>2642</v>
      </c>
      <c r="R555">
        <v>520</v>
      </c>
      <c r="S555" t="s">
        <v>2304</v>
      </c>
      <c r="T555" t="s">
        <v>593</v>
      </c>
      <c r="U555" t="s">
        <v>2643</v>
      </c>
      <c r="V555" t="s">
        <v>2644</v>
      </c>
      <c r="W555">
        <v>0</v>
      </c>
      <c r="X555" t="str">
        <f t="shared" si="8"/>
        <v>Funcionamiento</v>
      </c>
    </row>
    <row r="556" spans="1:24" x14ac:dyDescent="0.25">
      <c r="A556">
        <v>320</v>
      </c>
      <c r="B556">
        <v>43851</v>
      </c>
      <c r="C556" s="71">
        <v>43851.658333333333</v>
      </c>
      <c r="D556" t="s">
        <v>588</v>
      </c>
      <c r="E556" t="s">
        <v>589</v>
      </c>
      <c r="F556">
        <v>6</v>
      </c>
      <c r="G556" t="s">
        <v>2635</v>
      </c>
      <c r="H556" t="s">
        <v>179</v>
      </c>
      <c r="I556" t="s">
        <v>133</v>
      </c>
      <c r="J556" t="s">
        <v>37</v>
      </c>
      <c r="K556" t="s">
        <v>591</v>
      </c>
      <c r="L556" t="s">
        <v>39</v>
      </c>
      <c r="M556">
        <v>757400</v>
      </c>
      <c r="N556">
        <v>0</v>
      </c>
      <c r="O556">
        <v>757400</v>
      </c>
      <c r="P556">
        <v>0</v>
      </c>
      <c r="Q556" t="s">
        <v>2642</v>
      </c>
      <c r="R556">
        <v>520</v>
      </c>
      <c r="S556" t="s">
        <v>2304</v>
      </c>
      <c r="T556" t="s">
        <v>593</v>
      </c>
      <c r="U556" t="s">
        <v>2643</v>
      </c>
      <c r="V556" t="s">
        <v>2644</v>
      </c>
      <c r="W556">
        <v>0</v>
      </c>
      <c r="X556" t="str">
        <f t="shared" si="8"/>
        <v>Funcionamiento</v>
      </c>
    </row>
    <row r="557" spans="1:24" x14ac:dyDescent="0.25">
      <c r="A557">
        <v>420</v>
      </c>
      <c r="B557">
        <v>43854</v>
      </c>
      <c r="C557" s="71">
        <v>43854.448611111111</v>
      </c>
      <c r="D557" t="s">
        <v>588</v>
      </c>
      <c r="E557" t="s">
        <v>589</v>
      </c>
      <c r="F557">
        <v>6</v>
      </c>
      <c r="G557" t="s">
        <v>2635</v>
      </c>
      <c r="H557" t="s">
        <v>192</v>
      </c>
      <c r="I557" t="s">
        <v>147</v>
      </c>
      <c r="J557" t="s">
        <v>37</v>
      </c>
      <c r="K557" t="s">
        <v>591</v>
      </c>
      <c r="L557" t="s">
        <v>39</v>
      </c>
      <c r="M557">
        <v>31855</v>
      </c>
      <c r="N557">
        <v>0</v>
      </c>
      <c r="O557">
        <v>31855</v>
      </c>
      <c r="P557">
        <v>0</v>
      </c>
      <c r="Q557" t="s">
        <v>2645</v>
      </c>
      <c r="R557">
        <v>620</v>
      </c>
      <c r="S557" t="s">
        <v>2176</v>
      </c>
      <c r="T557" t="s">
        <v>2171</v>
      </c>
      <c r="U557" t="s">
        <v>2646</v>
      </c>
      <c r="V557" t="s">
        <v>2647</v>
      </c>
      <c r="W557">
        <v>0</v>
      </c>
      <c r="X557" t="str">
        <f t="shared" si="8"/>
        <v>Funcionamiento</v>
      </c>
    </row>
    <row r="558" spans="1:24" x14ac:dyDescent="0.25">
      <c r="A558">
        <v>420</v>
      </c>
      <c r="B558">
        <v>43854</v>
      </c>
      <c r="C558" s="71">
        <v>43854.448611111111</v>
      </c>
      <c r="D558" t="s">
        <v>588</v>
      </c>
      <c r="E558" t="s">
        <v>589</v>
      </c>
      <c r="F558">
        <v>6</v>
      </c>
      <c r="G558" t="s">
        <v>2635</v>
      </c>
      <c r="H558" t="s">
        <v>188</v>
      </c>
      <c r="I558" t="s">
        <v>142</v>
      </c>
      <c r="J558" t="s">
        <v>37</v>
      </c>
      <c r="K558" t="s">
        <v>591</v>
      </c>
      <c r="L558" t="s">
        <v>39</v>
      </c>
      <c r="M558">
        <v>43770</v>
      </c>
      <c r="N558">
        <v>0</v>
      </c>
      <c r="O558">
        <v>43770</v>
      </c>
      <c r="P558">
        <v>0</v>
      </c>
      <c r="Q558" t="s">
        <v>2645</v>
      </c>
      <c r="R558">
        <v>620</v>
      </c>
      <c r="S558" t="s">
        <v>2176</v>
      </c>
      <c r="T558" t="s">
        <v>2171</v>
      </c>
      <c r="U558" t="s">
        <v>2646</v>
      </c>
      <c r="V558" t="s">
        <v>2647</v>
      </c>
      <c r="W558">
        <v>0</v>
      </c>
      <c r="X558" t="str">
        <f t="shared" si="8"/>
        <v>Funcionamiento</v>
      </c>
    </row>
    <row r="559" spans="1:24" x14ac:dyDescent="0.25">
      <c r="A559">
        <v>520</v>
      </c>
      <c r="B559">
        <v>43864</v>
      </c>
      <c r="C559" s="71">
        <v>43864.410416666666</v>
      </c>
      <c r="D559" t="s">
        <v>588</v>
      </c>
      <c r="E559" t="s">
        <v>589</v>
      </c>
      <c r="F559">
        <v>6</v>
      </c>
      <c r="G559" t="s">
        <v>2635</v>
      </c>
      <c r="H559" t="s">
        <v>188</v>
      </c>
      <c r="I559" t="s">
        <v>142</v>
      </c>
      <c r="J559" t="s">
        <v>37</v>
      </c>
      <c r="K559" t="s">
        <v>591</v>
      </c>
      <c r="L559" t="s">
        <v>39</v>
      </c>
      <c r="M559">
        <v>3467302</v>
      </c>
      <c r="N559">
        <v>0</v>
      </c>
      <c r="O559">
        <v>3467302</v>
      </c>
      <c r="P559">
        <v>0</v>
      </c>
      <c r="Q559" t="s">
        <v>2648</v>
      </c>
      <c r="R559">
        <v>720</v>
      </c>
      <c r="S559" t="s">
        <v>2171</v>
      </c>
      <c r="T559" t="s">
        <v>2175</v>
      </c>
      <c r="U559" t="s">
        <v>2649</v>
      </c>
      <c r="V559" t="s">
        <v>2650</v>
      </c>
      <c r="W559">
        <v>0</v>
      </c>
      <c r="X559" t="str">
        <f t="shared" si="8"/>
        <v>Funcionamiento</v>
      </c>
    </row>
    <row r="560" spans="1:24" x14ac:dyDescent="0.25">
      <c r="A560">
        <v>520</v>
      </c>
      <c r="B560">
        <v>43864</v>
      </c>
      <c r="C560" s="71">
        <v>43864.410416666666</v>
      </c>
      <c r="D560" t="s">
        <v>588</v>
      </c>
      <c r="E560" t="s">
        <v>589</v>
      </c>
      <c r="F560">
        <v>6</v>
      </c>
      <c r="G560" t="s">
        <v>2635</v>
      </c>
      <c r="H560" t="s">
        <v>192</v>
      </c>
      <c r="I560" t="s">
        <v>147</v>
      </c>
      <c r="J560" t="s">
        <v>37</v>
      </c>
      <c r="K560" t="s">
        <v>591</v>
      </c>
      <c r="L560" t="s">
        <v>39</v>
      </c>
      <c r="M560">
        <v>61818</v>
      </c>
      <c r="N560">
        <v>0</v>
      </c>
      <c r="O560">
        <v>61818</v>
      </c>
      <c r="P560">
        <v>0</v>
      </c>
      <c r="Q560" t="s">
        <v>2648</v>
      </c>
      <c r="R560">
        <v>720</v>
      </c>
      <c r="S560" t="s">
        <v>2171</v>
      </c>
      <c r="T560" t="s">
        <v>2175</v>
      </c>
      <c r="U560" t="s">
        <v>2649</v>
      </c>
      <c r="V560" t="s">
        <v>2650</v>
      </c>
      <c r="W560">
        <v>0</v>
      </c>
      <c r="X560" t="str">
        <f t="shared" si="8"/>
        <v>Funcionamiento</v>
      </c>
    </row>
    <row r="561" spans="1:24" x14ac:dyDescent="0.25">
      <c r="A561">
        <v>620</v>
      </c>
      <c r="B561">
        <v>43872</v>
      </c>
      <c r="C561" s="71">
        <v>43872.618750000001</v>
      </c>
      <c r="D561" t="s">
        <v>588</v>
      </c>
      <c r="E561" t="s">
        <v>589</v>
      </c>
      <c r="F561">
        <v>6</v>
      </c>
      <c r="G561" t="s">
        <v>2635</v>
      </c>
      <c r="H561" t="s">
        <v>187</v>
      </c>
      <c r="I561" t="s">
        <v>141</v>
      </c>
      <c r="J561" t="s">
        <v>37</v>
      </c>
      <c r="K561" t="s">
        <v>591</v>
      </c>
      <c r="L561" t="s">
        <v>39</v>
      </c>
      <c r="M561">
        <v>78400</v>
      </c>
      <c r="N561">
        <v>0</v>
      </c>
      <c r="O561">
        <v>78400</v>
      </c>
      <c r="P561">
        <v>0</v>
      </c>
      <c r="Q561" t="s">
        <v>2651</v>
      </c>
      <c r="R561">
        <v>820</v>
      </c>
      <c r="S561" t="s">
        <v>2175</v>
      </c>
      <c r="T561" t="s">
        <v>2181</v>
      </c>
      <c r="U561" t="s">
        <v>2365</v>
      </c>
      <c r="V561" t="s">
        <v>2652</v>
      </c>
      <c r="W561">
        <v>0</v>
      </c>
      <c r="X561" t="str">
        <f t="shared" si="8"/>
        <v>Funcionamiento</v>
      </c>
    </row>
    <row r="562" spans="1:24" x14ac:dyDescent="0.25">
      <c r="A562">
        <v>620</v>
      </c>
      <c r="B562">
        <v>43872</v>
      </c>
      <c r="C562" s="71">
        <v>43872.618750000001</v>
      </c>
      <c r="D562" t="s">
        <v>588</v>
      </c>
      <c r="E562" t="s">
        <v>589</v>
      </c>
      <c r="F562">
        <v>6</v>
      </c>
      <c r="G562" t="s">
        <v>2635</v>
      </c>
      <c r="H562" t="s">
        <v>193</v>
      </c>
      <c r="I562" t="s">
        <v>148</v>
      </c>
      <c r="J562" t="s">
        <v>37</v>
      </c>
      <c r="K562" t="s">
        <v>591</v>
      </c>
      <c r="L562" t="s">
        <v>39</v>
      </c>
      <c r="M562">
        <v>516640</v>
      </c>
      <c r="N562">
        <v>0</v>
      </c>
      <c r="O562">
        <v>516640</v>
      </c>
      <c r="P562">
        <v>0</v>
      </c>
      <c r="Q562" t="s">
        <v>2651</v>
      </c>
      <c r="R562">
        <v>820</v>
      </c>
      <c r="S562" t="s">
        <v>2175</v>
      </c>
      <c r="T562" t="s">
        <v>2181</v>
      </c>
      <c r="U562" t="s">
        <v>2365</v>
      </c>
      <c r="V562" t="s">
        <v>2652</v>
      </c>
      <c r="W562">
        <v>0</v>
      </c>
      <c r="X562" t="str">
        <f t="shared" si="8"/>
        <v>Funcionamiento</v>
      </c>
    </row>
    <row r="563" spans="1:24" x14ac:dyDescent="0.25">
      <c r="A563">
        <v>720</v>
      </c>
      <c r="B563">
        <v>43879</v>
      </c>
      <c r="C563" s="71">
        <v>43879.61041666667</v>
      </c>
      <c r="D563" t="s">
        <v>588</v>
      </c>
      <c r="E563" t="s">
        <v>589</v>
      </c>
      <c r="F563">
        <v>300</v>
      </c>
      <c r="G563" t="s">
        <v>634</v>
      </c>
      <c r="H563" t="s">
        <v>198</v>
      </c>
      <c r="I563" t="s">
        <v>155</v>
      </c>
      <c r="J563" t="s">
        <v>37</v>
      </c>
      <c r="K563" t="s">
        <v>591</v>
      </c>
      <c r="L563" t="s">
        <v>39</v>
      </c>
      <c r="M563">
        <v>5308567</v>
      </c>
      <c r="N563">
        <v>-1138748</v>
      </c>
      <c r="O563">
        <v>4169819</v>
      </c>
      <c r="P563">
        <v>0</v>
      </c>
      <c r="Q563" t="s">
        <v>2653</v>
      </c>
      <c r="R563">
        <v>1020</v>
      </c>
      <c r="S563" t="s">
        <v>2194</v>
      </c>
      <c r="T563" t="s">
        <v>2194</v>
      </c>
      <c r="U563" t="s">
        <v>2654</v>
      </c>
      <c r="V563" t="s">
        <v>2655</v>
      </c>
      <c r="W563">
        <v>120</v>
      </c>
      <c r="X563" t="str">
        <f t="shared" si="8"/>
        <v>Inversión</v>
      </c>
    </row>
    <row r="564" spans="1:24" x14ac:dyDescent="0.25">
      <c r="A564">
        <v>820</v>
      </c>
      <c r="B564">
        <v>43881</v>
      </c>
      <c r="C564" s="71">
        <v>43881.611111111109</v>
      </c>
      <c r="D564" t="s">
        <v>588</v>
      </c>
      <c r="E564" t="s">
        <v>589</v>
      </c>
      <c r="F564">
        <v>6</v>
      </c>
      <c r="G564" t="s">
        <v>2635</v>
      </c>
      <c r="H564" t="s">
        <v>166</v>
      </c>
      <c r="I564" t="s">
        <v>120</v>
      </c>
      <c r="J564" t="s">
        <v>37</v>
      </c>
      <c r="K564" t="s">
        <v>591</v>
      </c>
      <c r="L564" t="s">
        <v>39</v>
      </c>
      <c r="M564">
        <v>30267388</v>
      </c>
      <c r="N564">
        <v>0</v>
      </c>
      <c r="O564">
        <v>30267388</v>
      </c>
      <c r="P564">
        <v>0</v>
      </c>
      <c r="Q564" t="s">
        <v>2656</v>
      </c>
      <c r="R564">
        <v>1120</v>
      </c>
      <c r="S564" t="s">
        <v>2657</v>
      </c>
      <c r="T564" t="s">
        <v>593</v>
      </c>
      <c r="U564" t="s">
        <v>2658</v>
      </c>
      <c r="V564" t="s">
        <v>2659</v>
      </c>
      <c r="X564" t="str">
        <f t="shared" si="8"/>
        <v>Funcionamiento</v>
      </c>
    </row>
    <row r="565" spans="1:24" x14ac:dyDescent="0.25">
      <c r="A565">
        <v>820</v>
      </c>
      <c r="B565">
        <v>43881</v>
      </c>
      <c r="C565" s="71">
        <v>43881.611111111109</v>
      </c>
      <c r="D565" t="s">
        <v>588</v>
      </c>
      <c r="E565" t="s">
        <v>589</v>
      </c>
      <c r="F565">
        <v>6</v>
      </c>
      <c r="G565" t="s">
        <v>2635</v>
      </c>
      <c r="H565" t="s">
        <v>169</v>
      </c>
      <c r="I565" t="s">
        <v>123</v>
      </c>
      <c r="J565" t="s">
        <v>37</v>
      </c>
      <c r="K565" t="s">
        <v>591</v>
      </c>
      <c r="L565" t="s">
        <v>39</v>
      </c>
      <c r="M565">
        <v>411416</v>
      </c>
      <c r="N565">
        <v>0</v>
      </c>
      <c r="O565">
        <v>411416</v>
      </c>
      <c r="P565">
        <v>0</v>
      </c>
      <c r="Q565" t="s">
        <v>2656</v>
      </c>
      <c r="R565">
        <v>1120</v>
      </c>
      <c r="S565" t="s">
        <v>2657</v>
      </c>
      <c r="T565" t="s">
        <v>593</v>
      </c>
      <c r="U565" t="s">
        <v>2658</v>
      </c>
      <c r="V565" t="s">
        <v>2659</v>
      </c>
      <c r="X565" t="str">
        <f t="shared" si="8"/>
        <v>Funcionamiento</v>
      </c>
    </row>
    <row r="566" spans="1:24" x14ac:dyDescent="0.25">
      <c r="A566">
        <v>820</v>
      </c>
      <c r="B566">
        <v>43881</v>
      </c>
      <c r="C566" s="71">
        <v>43881.611111111109</v>
      </c>
      <c r="D566" t="s">
        <v>588</v>
      </c>
      <c r="E566" t="s">
        <v>589</v>
      </c>
      <c r="F566">
        <v>6</v>
      </c>
      <c r="G566" t="s">
        <v>2635</v>
      </c>
      <c r="H566" t="s">
        <v>168</v>
      </c>
      <c r="I566" t="s">
        <v>122</v>
      </c>
      <c r="J566" t="s">
        <v>37</v>
      </c>
      <c r="K566" t="s">
        <v>591</v>
      </c>
      <c r="L566" t="s">
        <v>39</v>
      </c>
      <c r="M566">
        <v>352117</v>
      </c>
      <c r="N566">
        <v>0</v>
      </c>
      <c r="O566">
        <v>352117</v>
      </c>
      <c r="P566">
        <v>0</v>
      </c>
      <c r="Q566" t="s">
        <v>2656</v>
      </c>
      <c r="R566">
        <v>1120</v>
      </c>
      <c r="S566" t="s">
        <v>2657</v>
      </c>
      <c r="T566" t="s">
        <v>593</v>
      </c>
      <c r="U566" t="s">
        <v>2658</v>
      </c>
      <c r="V566" t="s">
        <v>2659</v>
      </c>
      <c r="X566" t="str">
        <f t="shared" si="8"/>
        <v>Funcionamiento</v>
      </c>
    </row>
    <row r="567" spans="1:24" x14ac:dyDescent="0.25">
      <c r="A567">
        <v>820</v>
      </c>
      <c r="B567">
        <v>43881</v>
      </c>
      <c r="C567" s="71">
        <v>43881.611111111109</v>
      </c>
      <c r="D567" t="s">
        <v>588</v>
      </c>
      <c r="E567" t="s">
        <v>589</v>
      </c>
      <c r="F567">
        <v>6</v>
      </c>
      <c r="G567" t="s">
        <v>2635</v>
      </c>
      <c r="H567" t="s">
        <v>171</v>
      </c>
      <c r="I567" t="s">
        <v>125</v>
      </c>
      <c r="J567" t="s">
        <v>37</v>
      </c>
      <c r="K567" t="s">
        <v>591</v>
      </c>
      <c r="L567" t="s">
        <v>39</v>
      </c>
      <c r="M567">
        <v>2360101</v>
      </c>
      <c r="N567">
        <v>0</v>
      </c>
      <c r="O567">
        <v>2360101</v>
      </c>
      <c r="P567">
        <v>0</v>
      </c>
      <c r="Q567" t="s">
        <v>2656</v>
      </c>
      <c r="R567">
        <v>1120</v>
      </c>
      <c r="S567" t="s">
        <v>2657</v>
      </c>
      <c r="T567" t="s">
        <v>593</v>
      </c>
      <c r="U567" t="s">
        <v>2658</v>
      </c>
      <c r="V567" t="s">
        <v>2659</v>
      </c>
      <c r="X567" t="str">
        <f t="shared" si="8"/>
        <v>Funcionamiento</v>
      </c>
    </row>
    <row r="568" spans="1:24" x14ac:dyDescent="0.25">
      <c r="A568">
        <v>820</v>
      </c>
      <c r="B568">
        <v>43881</v>
      </c>
      <c r="C568" s="71">
        <v>43881.611111111109</v>
      </c>
      <c r="D568" t="s">
        <v>588</v>
      </c>
      <c r="E568" t="s">
        <v>589</v>
      </c>
      <c r="F568">
        <v>6</v>
      </c>
      <c r="G568" t="s">
        <v>2635</v>
      </c>
      <c r="H568" t="s">
        <v>183</v>
      </c>
      <c r="I568" t="s">
        <v>137</v>
      </c>
      <c r="J568" t="s">
        <v>37</v>
      </c>
      <c r="K568" t="s">
        <v>591</v>
      </c>
      <c r="L568" t="s">
        <v>39</v>
      </c>
      <c r="M568">
        <v>2240265</v>
      </c>
      <c r="N568">
        <v>0</v>
      </c>
      <c r="O568">
        <v>2240265</v>
      </c>
      <c r="P568">
        <v>0</v>
      </c>
      <c r="Q568" t="s">
        <v>2656</v>
      </c>
      <c r="R568">
        <v>1120</v>
      </c>
      <c r="S568" t="s">
        <v>2657</v>
      </c>
      <c r="T568" t="s">
        <v>593</v>
      </c>
      <c r="U568" t="s">
        <v>2658</v>
      </c>
      <c r="V568" t="s">
        <v>2659</v>
      </c>
      <c r="X568" t="str">
        <f t="shared" si="8"/>
        <v>Funcionamiento</v>
      </c>
    </row>
    <row r="569" spans="1:24" x14ac:dyDescent="0.25">
      <c r="A569">
        <v>820</v>
      </c>
      <c r="B569">
        <v>43881</v>
      </c>
      <c r="C569" s="71">
        <v>43881.611111111109</v>
      </c>
      <c r="D569" t="s">
        <v>588</v>
      </c>
      <c r="E569" t="s">
        <v>589</v>
      </c>
      <c r="F569">
        <v>6</v>
      </c>
      <c r="G569" t="s">
        <v>2635</v>
      </c>
      <c r="H569" t="s">
        <v>194</v>
      </c>
      <c r="I569" t="s">
        <v>149</v>
      </c>
      <c r="J569" t="s">
        <v>37</v>
      </c>
      <c r="K569" t="s">
        <v>591</v>
      </c>
      <c r="L569" t="s">
        <v>39</v>
      </c>
      <c r="M569">
        <v>1669069</v>
      </c>
      <c r="N569">
        <v>0</v>
      </c>
      <c r="O569">
        <v>1669069</v>
      </c>
      <c r="P569">
        <v>0</v>
      </c>
      <c r="Q569" t="s">
        <v>2656</v>
      </c>
      <c r="R569">
        <v>1120</v>
      </c>
      <c r="S569" t="s">
        <v>2657</v>
      </c>
      <c r="T569" t="s">
        <v>593</v>
      </c>
      <c r="U569" t="s">
        <v>2658</v>
      </c>
      <c r="V569" t="s">
        <v>2659</v>
      </c>
      <c r="X569" t="str">
        <f t="shared" si="8"/>
        <v>Funcionamiento</v>
      </c>
    </row>
    <row r="570" spans="1:24" x14ac:dyDescent="0.25">
      <c r="A570">
        <v>920</v>
      </c>
      <c r="B570">
        <v>43881</v>
      </c>
      <c r="C570" s="71">
        <v>43881.612500000003</v>
      </c>
      <c r="D570" t="s">
        <v>588</v>
      </c>
      <c r="E570" t="s">
        <v>589</v>
      </c>
      <c r="F570">
        <v>6</v>
      </c>
      <c r="G570" t="s">
        <v>2635</v>
      </c>
      <c r="H570" t="s">
        <v>176</v>
      </c>
      <c r="I570" t="s">
        <v>130</v>
      </c>
      <c r="J570" t="s">
        <v>37</v>
      </c>
      <c r="K570" t="s">
        <v>591</v>
      </c>
      <c r="L570" t="s">
        <v>39</v>
      </c>
      <c r="M570">
        <v>1477100</v>
      </c>
      <c r="N570">
        <v>0</v>
      </c>
      <c r="O570">
        <v>1477100</v>
      </c>
      <c r="P570">
        <v>0</v>
      </c>
      <c r="Q570" t="s">
        <v>2660</v>
      </c>
      <c r="R570">
        <v>1220</v>
      </c>
      <c r="S570" t="s">
        <v>2180</v>
      </c>
      <c r="T570" t="s">
        <v>593</v>
      </c>
      <c r="U570" t="s">
        <v>2661</v>
      </c>
      <c r="V570" t="s">
        <v>2662</v>
      </c>
      <c r="W570">
        <v>0</v>
      </c>
      <c r="X570" t="str">
        <f t="shared" si="8"/>
        <v>Funcionamiento</v>
      </c>
    </row>
    <row r="571" spans="1:24" x14ac:dyDescent="0.25">
      <c r="A571">
        <v>920</v>
      </c>
      <c r="B571">
        <v>43881</v>
      </c>
      <c r="C571" s="71">
        <v>43881.612500000003</v>
      </c>
      <c r="D571" t="s">
        <v>588</v>
      </c>
      <c r="E571" t="s">
        <v>589</v>
      </c>
      <c r="F571">
        <v>6</v>
      </c>
      <c r="G571" t="s">
        <v>2635</v>
      </c>
      <c r="H571" t="s">
        <v>177</v>
      </c>
      <c r="I571" t="s">
        <v>131</v>
      </c>
      <c r="J571" t="s">
        <v>37</v>
      </c>
      <c r="K571" t="s">
        <v>591</v>
      </c>
      <c r="L571" t="s">
        <v>39</v>
      </c>
      <c r="M571">
        <v>436200</v>
      </c>
      <c r="N571">
        <v>0</v>
      </c>
      <c r="O571">
        <v>436200</v>
      </c>
      <c r="P571">
        <v>0</v>
      </c>
      <c r="Q571" t="s">
        <v>2660</v>
      </c>
      <c r="R571">
        <v>1220</v>
      </c>
      <c r="S571" t="s">
        <v>2180</v>
      </c>
      <c r="T571" t="s">
        <v>593</v>
      </c>
      <c r="U571" t="s">
        <v>2661</v>
      </c>
      <c r="V571" t="s">
        <v>2662</v>
      </c>
      <c r="W571">
        <v>0</v>
      </c>
      <c r="X571" t="str">
        <f t="shared" si="8"/>
        <v>Funcionamiento</v>
      </c>
    </row>
    <row r="572" spans="1:24" x14ac:dyDescent="0.25">
      <c r="A572">
        <v>920</v>
      </c>
      <c r="B572">
        <v>43881</v>
      </c>
      <c r="C572" s="71">
        <v>43881.612500000003</v>
      </c>
      <c r="D572" t="s">
        <v>588</v>
      </c>
      <c r="E572" t="s">
        <v>589</v>
      </c>
      <c r="F572">
        <v>6</v>
      </c>
      <c r="G572" t="s">
        <v>2635</v>
      </c>
      <c r="H572" t="s">
        <v>174</v>
      </c>
      <c r="I572" t="s">
        <v>128</v>
      </c>
      <c r="J572" t="s">
        <v>37</v>
      </c>
      <c r="K572" t="s">
        <v>591</v>
      </c>
      <c r="L572" t="s">
        <v>39</v>
      </c>
      <c r="M572">
        <v>4296700</v>
      </c>
      <c r="N572">
        <v>0</v>
      </c>
      <c r="O572">
        <v>4296700</v>
      </c>
      <c r="P572">
        <v>0</v>
      </c>
      <c r="Q572" t="s">
        <v>2660</v>
      </c>
      <c r="R572">
        <v>1220</v>
      </c>
      <c r="S572" t="s">
        <v>2180</v>
      </c>
      <c r="T572" t="s">
        <v>593</v>
      </c>
      <c r="U572" t="s">
        <v>2661</v>
      </c>
      <c r="V572" t="s">
        <v>2662</v>
      </c>
      <c r="W572">
        <v>0</v>
      </c>
      <c r="X572" t="str">
        <f t="shared" si="8"/>
        <v>Funcionamiento</v>
      </c>
    </row>
    <row r="573" spans="1:24" x14ac:dyDescent="0.25">
      <c r="A573">
        <v>920</v>
      </c>
      <c r="B573">
        <v>43881</v>
      </c>
      <c r="C573" s="71">
        <v>43881.612500000003</v>
      </c>
      <c r="D573" t="s">
        <v>588</v>
      </c>
      <c r="E573" t="s">
        <v>589</v>
      </c>
      <c r="F573">
        <v>6</v>
      </c>
      <c r="G573" t="s">
        <v>2635</v>
      </c>
      <c r="H573" t="s">
        <v>178</v>
      </c>
      <c r="I573" t="s">
        <v>132</v>
      </c>
      <c r="J573" t="s">
        <v>37</v>
      </c>
      <c r="K573" t="s">
        <v>591</v>
      </c>
      <c r="L573" t="s">
        <v>39</v>
      </c>
      <c r="M573">
        <v>1108200</v>
      </c>
      <c r="N573">
        <v>0</v>
      </c>
      <c r="O573">
        <v>1108200</v>
      </c>
      <c r="P573">
        <v>0</v>
      </c>
      <c r="Q573" t="s">
        <v>2660</v>
      </c>
      <c r="R573">
        <v>1220</v>
      </c>
      <c r="S573" t="s">
        <v>2180</v>
      </c>
      <c r="T573" t="s">
        <v>593</v>
      </c>
      <c r="U573" t="s">
        <v>2661</v>
      </c>
      <c r="V573" t="s">
        <v>2662</v>
      </c>
      <c r="W573">
        <v>0</v>
      </c>
      <c r="X573" t="str">
        <f t="shared" si="8"/>
        <v>Funcionamiento</v>
      </c>
    </row>
    <row r="574" spans="1:24" x14ac:dyDescent="0.25">
      <c r="A574">
        <v>920</v>
      </c>
      <c r="B574">
        <v>43881</v>
      </c>
      <c r="C574" s="71">
        <v>43881.612500000003</v>
      </c>
      <c r="D574" t="s">
        <v>588</v>
      </c>
      <c r="E574" t="s">
        <v>589</v>
      </c>
      <c r="F574">
        <v>6</v>
      </c>
      <c r="G574" t="s">
        <v>2635</v>
      </c>
      <c r="H574" t="s">
        <v>175</v>
      </c>
      <c r="I574" t="s">
        <v>129</v>
      </c>
      <c r="J574" t="s">
        <v>37</v>
      </c>
      <c r="K574" t="s">
        <v>591</v>
      </c>
      <c r="L574" t="s">
        <v>39</v>
      </c>
      <c r="M574">
        <v>3043800</v>
      </c>
      <c r="N574">
        <v>0</v>
      </c>
      <c r="O574">
        <v>3043800</v>
      </c>
      <c r="P574">
        <v>0</v>
      </c>
      <c r="Q574" t="s">
        <v>2660</v>
      </c>
      <c r="R574">
        <v>1220</v>
      </c>
      <c r="S574" t="s">
        <v>2180</v>
      </c>
      <c r="T574" t="s">
        <v>593</v>
      </c>
      <c r="U574" t="s">
        <v>2661</v>
      </c>
      <c r="V574" t="s">
        <v>2662</v>
      </c>
      <c r="W574">
        <v>0</v>
      </c>
      <c r="X574" t="str">
        <f t="shared" si="8"/>
        <v>Funcionamiento</v>
      </c>
    </row>
    <row r="575" spans="1:24" x14ac:dyDescent="0.25">
      <c r="A575">
        <v>920</v>
      </c>
      <c r="B575">
        <v>43881</v>
      </c>
      <c r="C575" s="71">
        <v>43881.612500000003</v>
      </c>
      <c r="D575" t="s">
        <v>588</v>
      </c>
      <c r="E575" t="s">
        <v>589</v>
      </c>
      <c r="F575">
        <v>6</v>
      </c>
      <c r="G575" t="s">
        <v>2635</v>
      </c>
      <c r="H575" t="s">
        <v>179</v>
      </c>
      <c r="I575" t="s">
        <v>133</v>
      </c>
      <c r="J575" t="s">
        <v>37</v>
      </c>
      <c r="K575" t="s">
        <v>591</v>
      </c>
      <c r="L575" t="s">
        <v>39</v>
      </c>
      <c r="M575">
        <v>738800</v>
      </c>
      <c r="N575">
        <v>0</v>
      </c>
      <c r="O575">
        <v>738800</v>
      </c>
      <c r="P575">
        <v>0</v>
      </c>
      <c r="Q575" t="s">
        <v>2660</v>
      </c>
      <c r="R575">
        <v>1220</v>
      </c>
      <c r="S575" t="s">
        <v>2180</v>
      </c>
      <c r="T575" t="s">
        <v>593</v>
      </c>
      <c r="U575" t="s">
        <v>2661</v>
      </c>
      <c r="V575" t="s">
        <v>2662</v>
      </c>
      <c r="W575">
        <v>0</v>
      </c>
      <c r="X575" t="str">
        <f t="shared" si="8"/>
        <v>Funcionamiento</v>
      </c>
    </row>
    <row r="576" spans="1:24" x14ac:dyDescent="0.25">
      <c r="A576">
        <v>1020</v>
      </c>
      <c r="B576">
        <v>43881</v>
      </c>
      <c r="C576" s="71">
        <v>43881.613194444442</v>
      </c>
      <c r="D576" t="s">
        <v>588</v>
      </c>
      <c r="E576" t="s">
        <v>589</v>
      </c>
      <c r="F576">
        <v>6</v>
      </c>
      <c r="G576" t="s">
        <v>2635</v>
      </c>
      <c r="H576" t="s">
        <v>197</v>
      </c>
      <c r="I576" t="s">
        <v>152</v>
      </c>
      <c r="J576" t="s">
        <v>48</v>
      </c>
      <c r="K576" t="s">
        <v>601</v>
      </c>
      <c r="L576" t="s">
        <v>39</v>
      </c>
      <c r="M576">
        <v>16000</v>
      </c>
      <c r="N576">
        <v>0</v>
      </c>
      <c r="O576">
        <v>16000</v>
      </c>
      <c r="P576">
        <v>0</v>
      </c>
      <c r="Q576" t="s">
        <v>2663</v>
      </c>
      <c r="R576">
        <v>1320</v>
      </c>
      <c r="S576" t="s">
        <v>2337</v>
      </c>
      <c r="T576" t="s">
        <v>2180</v>
      </c>
      <c r="U576" t="s">
        <v>2664</v>
      </c>
      <c r="V576" t="s">
        <v>2665</v>
      </c>
      <c r="W576">
        <v>0</v>
      </c>
      <c r="X576" t="str">
        <f t="shared" si="8"/>
        <v>Funcionamiento</v>
      </c>
    </row>
    <row r="577" spans="1:24" x14ac:dyDescent="0.25">
      <c r="A577">
        <v>1120</v>
      </c>
      <c r="B577">
        <v>43885</v>
      </c>
      <c r="C577" s="71">
        <v>43885.42291666667</v>
      </c>
      <c r="D577" t="s">
        <v>588</v>
      </c>
      <c r="E577" t="s">
        <v>607</v>
      </c>
      <c r="F577">
        <v>6</v>
      </c>
      <c r="G577" t="s">
        <v>2635</v>
      </c>
      <c r="H577" t="s">
        <v>186</v>
      </c>
      <c r="I577" t="s">
        <v>140</v>
      </c>
      <c r="J577" t="s">
        <v>37</v>
      </c>
      <c r="K577" t="s">
        <v>591</v>
      </c>
      <c r="L577" t="s">
        <v>39</v>
      </c>
      <c r="M577">
        <v>900000</v>
      </c>
      <c r="N577">
        <v>0</v>
      </c>
      <c r="O577">
        <v>900000</v>
      </c>
      <c r="P577">
        <v>900000</v>
      </c>
      <c r="Q577" t="s">
        <v>2666</v>
      </c>
      <c r="R577">
        <v>1420</v>
      </c>
      <c r="S577" t="s">
        <v>593</v>
      </c>
      <c r="T577" t="s">
        <v>593</v>
      </c>
      <c r="U577" t="s">
        <v>593</v>
      </c>
      <c r="V577" t="s">
        <v>593</v>
      </c>
      <c r="W577">
        <v>0</v>
      </c>
      <c r="X577" t="str">
        <f t="shared" si="8"/>
        <v>Funcionamiento</v>
      </c>
    </row>
    <row r="578" spans="1:24" x14ac:dyDescent="0.25">
      <c r="A578">
        <v>1220</v>
      </c>
      <c r="B578">
        <v>43885</v>
      </c>
      <c r="C578" s="71">
        <v>43885.645138888889</v>
      </c>
      <c r="D578" t="s">
        <v>588</v>
      </c>
      <c r="E578" t="s">
        <v>589</v>
      </c>
      <c r="F578">
        <v>6</v>
      </c>
      <c r="G578" t="s">
        <v>2635</v>
      </c>
      <c r="H578" t="s">
        <v>192</v>
      </c>
      <c r="I578" t="s">
        <v>147</v>
      </c>
      <c r="J578" t="s">
        <v>37</v>
      </c>
      <c r="K578" t="s">
        <v>591</v>
      </c>
      <c r="L578" t="s">
        <v>39</v>
      </c>
      <c r="M578">
        <v>28672</v>
      </c>
      <c r="N578">
        <v>0</v>
      </c>
      <c r="O578">
        <v>28672</v>
      </c>
      <c r="P578">
        <v>0</v>
      </c>
      <c r="Q578" t="s">
        <v>2667</v>
      </c>
      <c r="R578">
        <v>1520</v>
      </c>
      <c r="S578" t="s">
        <v>2185</v>
      </c>
      <c r="T578" t="s">
        <v>2185</v>
      </c>
      <c r="U578" t="s">
        <v>2668</v>
      </c>
      <c r="V578" t="s">
        <v>2669</v>
      </c>
      <c r="W578">
        <v>0</v>
      </c>
      <c r="X578" t="str">
        <f t="shared" si="8"/>
        <v>Funcionamiento</v>
      </c>
    </row>
    <row r="579" spans="1:24" x14ac:dyDescent="0.25">
      <c r="A579">
        <v>1220</v>
      </c>
      <c r="B579">
        <v>43885</v>
      </c>
      <c r="C579" s="71">
        <v>43885.645138888889</v>
      </c>
      <c r="D579" t="s">
        <v>588</v>
      </c>
      <c r="E579" t="s">
        <v>589</v>
      </c>
      <c r="F579">
        <v>6</v>
      </c>
      <c r="G579" t="s">
        <v>2635</v>
      </c>
      <c r="H579" t="s">
        <v>188</v>
      </c>
      <c r="I579" t="s">
        <v>142</v>
      </c>
      <c r="J579" t="s">
        <v>37</v>
      </c>
      <c r="K579" t="s">
        <v>591</v>
      </c>
      <c r="L579" t="s">
        <v>39</v>
      </c>
      <c r="M579">
        <v>39668</v>
      </c>
      <c r="N579">
        <v>0</v>
      </c>
      <c r="O579">
        <v>39668</v>
      </c>
      <c r="P579">
        <v>0</v>
      </c>
      <c r="Q579" t="s">
        <v>2667</v>
      </c>
      <c r="R579">
        <v>1520</v>
      </c>
      <c r="S579" t="s">
        <v>2185</v>
      </c>
      <c r="T579" t="s">
        <v>2185</v>
      </c>
      <c r="U579" t="s">
        <v>2668</v>
      </c>
      <c r="V579" t="s">
        <v>2669</v>
      </c>
      <c r="W579">
        <v>0</v>
      </c>
      <c r="X579" t="str">
        <f t="shared" ref="X579:X642" si="9">IF(LEFT(H579,1)="C","Inversión","Funcionamiento")</f>
        <v>Funcionamiento</v>
      </c>
    </row>
    <row r="580" spans="1:24" x14ac:dyDescent="0.25">
      <c r="A580">
        <v>1320</v>
      </c>
      <c r="B580">
        <v>43887</v>
      </c>
      <c r="C580" s="71">
        <v>43887.671527777777</v>
      </c>
      <c r="D580" t="s">
        <v>588</v>
      </c>
      <c r="E580" t="s">
        <v>589</v>
      </c>
      <c r="F580">
        <v>6</v>
      </c>
      <c r="G580" t="s">
        <v>2635</v>
      </c>
      <c r="H580" t="s">
        <v>196</v>
      </c>
      <c r="I580" t="s">
        <v>151</v>
      </c>
      <c r="J580" t="s">
        <v>37</v>
      </c>
      <c r="K580" t="s">
        <v>591</v>
      </c>
      <c r="L580" t="s">
        <v>39</v>
      </c>
      <c r="M580">
        <v>8537681</v>
      </c>
      <c r="N580">
        <v>0</v>
      </c>
      <c r="O580">
        <v>8537681</v>
      </c>
      <c r="P580">
        <v>0</v>
      </c>
      <c r="Q580" t="s">
        <v>2670</v>
      </c>
      <c r="R580">
        <v>1620</v>
      </c>
      <c r="S580" t="s">
        <v>2553</v>
      </c>
      <c r="T580" t="s">
        <v>2226</v>
      </c>
      <c r="U580" t="s">
        <v>2485</v>
      </c>
      <c r="V580" t="s">
        <v>2671</v>
      </c>
      <c r="W580">
        <v>0</v>
      </c>
      <c r="X580" t="str">
        <f t="shared" si="9"/>
        <v>Funcionamiento</v>
      </c>
    </row>
    <row r="581" spans="1:24" x14ac:dyDescent="0.25">
      <c r="A581">
        <v>1420</v>
      </c>
      <c r="B581">
        <v>43892</v>
      </c>
      <c r="C581" s="71">
        <v>43892.649305555555</v>
      </c>
      <c r="D581" t="s">
        <v>588</v>
      </c>
      <c r="E581" t="s">
        <v>589</v>
      </c>
      <c r="F581">
        <v>500</v>
      </c>
      <c r="G581" t="s">
        <v>631</v>
      </c>
      <c r="H581" t="s">
        <v>199</v>
      </c>
      <c r="I581" t="s">
        <v>157</v>
      </c>
      <c r="J581" t="s">
        <v>37</v>
      </c>
      <c r="K581" t="s">
        <v>714</v>
      </c>
      <c r="L581" t="s">
        <v>39</v>
      </c>
      <c r="M581">
        <v>528265</v>
      </c>
      <c r="N581">
        <v>0</v>
      </c>
      <c r="O581">
        <v>528265</v>
      </c>
      <c r="P581">
        <v>70057</v>
      </c>
      <c r="Q581" t="s">
        <v>2672</v>
      </c>
      <c r="R581">
        <v>1720</v>
      </c>
      <c r="S581" t="s">
        <v>2226</v>
      </c>
      <c r="T581" t="s">
        <v>2673</v>
      </c>
      <c r="U581" t="s">
        <v>2227</v>
      </c>
      <c r="V581" t="s">
        <v>2674</v>
      </c>
      <c r="W581">
        <v>0</v>
      </c>
      <c r="X581" t="str">
        <f t="shared" si="9"/>
        <v>Inversión</v>
      </c>
    </row>
    <row r="582" spans="1:24" x14ac:dyDescent="0.25">
      <c r="A582">
        <v>1520</v>
      </c>
      <c r="B582">
        <v>43893</v>
      </c>
      <c r="C582" s="71">
        <v>43893.520138888889</v>
      </c>
      <c r="D582" t="s">
        <v>588</v>
      </c>
      <c r="E582" t="s">
        <v>589</v>
      </c>
      <c r="F582">
        <v>6</v>
      </c>
      <c r="G582" t="s">
        <v>2635</v>
      </c>
      <c r="H582" t="s">
        <v>188</v>
      </c>
      <c r="I582" t="s">
        <v>142</v>
      </c>
      <c r="J582" t="s">
        <v>37</v>
      </c>
      <c r="K582" t="s">
        <v>591</v>
      </c>
      <c r="L582" t="s">
        <v>39</v>
      </c>
      <c r="M582">
        <v>3084701</v>
      </c>
      <c r="N582">
        <v>0</v>
      </c>
      <c r="O582">
        <v>3084701</v>
      </c>
      <c r="P582">
        <v>0</v>
      </c>
      <c r="Q582" t="s">
        <v>2675</v>
      </c>
      <c r="R582">
        <v>1820</v>
      </c>
      <c r="S582" t="s">
        <v>2336</v>
      </c>
      <c r="T582" t="s">
        <v>2336</v>
      </c>
      <c r="U582" t="s">
        <v>2290</v>
      </c>
      <c r="V582" t="s">
        <v>2676</v>
      </c>
      <c r="W582">
        <v>0</v>
      </c>
      <c r="X582" t="str">
        <f t="shared" si="9"/>
        <v>Funcionamiento</v>
      </c>
    </row>
    <row r="583" spans="1:24" x14ac:dyDescent="0.25">
      <c r="A583">
        <v>1520</v>
      </c>
      <c r="B583">
        <v>43893</v>
      </c>
      <c r="C583" s="71">
        <v>43893.520138888889</v>
      </c>
      <c r="D583" t="s">
        <v>588</v>
      </c>
      <c r="E583" t="s">
        <v>589</v>
      </c>
      <c r="F583">
        <v>6</v>
      </c>
      <c r="G583" t="s">
        <v>2635</v>
      </c>
      <c r="H583" t="s">
        <v>192</v>
      </c>
      <c r="I583" t="s">
        <v>147</v>
      </c>
      <c r="J583" t="s">
        <v>37</v>
      </c>
      <c r="K583" t="s">
        <v>591</v>
      </c>
      <c r="L583" t="s">
        <v>39</v>
      </c>
      <c r="M583">
        <v>30909</v>
      </c>
      <c r="N583">
        <v>0</v>
      </c>
      <c r="O583">
        <v>30909</v>
      </c>
      <c r="P583">
        <v>0</v>
      </c>
      <c r="Q583" t="s">
        <v>2675</v>
      </c>
      <c r="R583">
        <v>1820</v>
      </c>
      <c r="S583" t="s">
        <v>2336</v>
      </c>
      <c r="T583" t="s">
        <v>2336</v>
      </c>
      <c r="U583" t="s">
        <v>2290</v>
      </c>
      <c r="V583" t="s">
        <v>2676</v>
      </c>
      <c r="W583">
        <v>0</v>
      </c>
      <c r="X583" t="str">
        <f t="shared" si="9"/>
        <v>Funcionamiento</v>
      </c>
    </row>
    <row r="584" spans="1:24" x14ac:dyDescent="0.25">
      <c r="A584">
        <v>1620</v>
      </c>
      <c r="B584">
        <v>43893</v>
      </c>
      <c r="C584" s="71">
        <v>43893.715277777781</v>
      </c>
      <c r="D584" t="s">
        <v>588</v>
      </c>
      <c r="E584" t="s">
        <v>589</v>
      </c>
      <c r="F584">
        <v>500</v>
      </c>
      <c r="G584" t="s">
        <v>631</v>
      </c>
      <c r="H584" t="s">
        <v>199</v>
      </c>
      <c r="I584" t="s">
        <v>157</v>
      </c>
      <c r="J584" t="s">
        <v>37</v>
      </c>
      <c r="K584" t="s">
        <v>591</v>
      </c>
      <c r="L584" t="s">
        <v>39</v>
      </c>
      <c r="M584">
        <v>78847200</v>
      </c>
      <c r="N584">
        <v>0</v>
      </c>
      <c r="O584">
        <v>78847200</v>
      </c>
      <c r="P584">
        <v>6062640</v>
      </c>
      <c r="Q584" t="s">
        <v>2677</v>
      </c>
      <c r="R584">
        <v>1920</v>
      </c>
      <c r="S584" t="s">
        <v>2678</v>
      </c>
      <c r="T584" t="s">
        <v>2679</v>
      </c>
      <c r="U584" t="s">
        <v>5375</v>
      </c>
      <c r="V584" t="s">
        <v>5786</v>
      </c>
      <c r="W584">
        <v>0</v>
      </c>
      <c r="X584" t="str">
        <f t="shared" si="9"/>
        <v>Inversión</v>
      </c>
    </row>
    <row r="585" spans="1:24" x14ac:dyDescent="0.25">
      <c r="A585">
        <v>1720</v>
      </c>
      <c r="B585">
        <v>43893</v>
      </c>
      <c r="C585" s="71">
        <v>43893.71597222222</v>
      </c>
      <c r="D585" t="s">
        <v>588</v>
      </c>
      <c r="E585" t="s">
        <v>589</v>
      </c>
      <c r="F585">
        <v>500</v>
      </c>
      <c r="G585" t="s">
        <v>631</v>
      </c>
      <c r="H585" t="s">
        <v>199</v>
      </c>
      <c r="I585" t="s">
        <v>157</v>
      </c>
      <c r="J585" t="s">
        <v>37</v>
      </c>
      <c r="K585" t="s">
        <v>714</v>
      </c>
      <c r="L585" t="s">
        <v>39</v>
      </c>
      <c r="M585">
        <v>31500000</v>
      </c>
      <c r="N585">
        <v>0</v>
      </c>
      <c r="O585">
        <v>31500000</v>
      </c>
      <c r="P585">
        <v>4641659</v>
      </c>
      <c r="Q585" t="s">
        <v>2677</v>
      </c>
      <c r="R585">
        <v>2020</v>
      </c>
      <c r="S585" t="s">
        <v>2239</v>
      </c>
      <c r="T585" t="s">
        <v>2222</v>
      </c>
      <c r="U585" t="s">
        <v>5787</v>
      </c>
      <c r="V585" t="s">
        <v>5788</v>
      </c>
      <c r="W585">
        <v>0</v>
      </c>
      <c r="X585" t="str">
        <f t="shared" si="9"/>
        <v>Inversión</v>
      </c>
    </row>
    <row r="586" spans="1:24" x14ac:dyDescent="0.25">
      <c r="A586">
        <v>1820</v>
      </c>
      <c r="B586">
        <v>43909</v>
      </c>
      <c r="C586" s="71">
        <v>43909.410416666666</v>
      </c>
      <c r="D586" t="s">
        <v>588</v>
      </c>
      <c r="E586" t="s">
        <v>589</v>
      </c>
      <c r="F586">
        <v>6</v>
      </c>
      <c r="G586" t="s">
        <v>2635</v>
      </c>
      <c r="H586" t="s">
        <v>188</v>
      </c>
      <c r="I586" t="s">
        <v>142</v>
      </c>
      <c r="J586" t="s">
        <v>37</v>
      </c>
      <c r="K586" t="s">
        <v>591</v>
      </c>
      <c r="L586" t="s">
        <v>39</v>
      </c>
      <c r="M586">
        <v>37616</v>
      </c>
      <c r="N586">
        <v>0</v>
      </c>
      <c r="O586">
        <v>37616</v>
      </c>
      <c r="P586">
        <v>0</v>
      </c>
      <c r="Q586" t="s">
        <v>2680</v>
      </c>
      <c r="R586">
        <v>2120</v>
      </c>
      <c r="S586" t="s">
        <v>2673</v>
      </c>
      <c r="T586" t="s">
        <v>2204</v>
      </c>
      <c r="U586" t="s">
        <v>2419</v>
      </c>
      <c r="V586" t="s">
        <v>2681</v>
      </c>
      <c r="W586">
        <v>0</v>
      </c>
      <c r="X586" t="str">
        <f t="shared" si="9"/>
        <v>Funcionamiento</v>
      </c>
    </row>
    <row r="587" spans="1:24" x14ac:dyDescent="0.25">
      <c r="A587">
        <v>1820</v>
      </c>
      <c r="B587">
        <v>43909</v>
      </c>
      <c r="C587" s="71">
        <v>43909.410416666666</v>
      </c>
      <c r="D587" t="s">
        <v>588</v>
      </c>
      <c r="E587" t="s">
        <v>589</v>
      </c>
      <c r="F587">
        <v>6</v>
      </c>
      <c r="G587" t="s">
        <v>2635</v>
      </c>
      <c r="H587" t="s">
        <v>192</v>
      </c>
      <c r="I587" t="s">
        <v>147</v>
      </c>
      <c r="J587" t="s">
        <v>37</v>
      </c>
      <c r="K587" t="s">
        <v>591</v>
      </c>
      <c r="L587" t="s">
        <v>39</v>
      </c>
      <c r="M587">
        <v>27080</v>
      </c>
      <c r="N587">
        <v>0</v>
      </c>
      <c r="O587">
        <v>27080</v>
      </c>
      <c r="P587">
        <v>0</v>
      </c>
      <c r="Q587" t="s">
        <v>2680</v>
      </c>
      <c r="R587">
        <v>2120</v>
      </c>
      <c r="S587" t="s">
        <v>2673</v>
      </c>
      <c r="T587" t="s">
        <v>2204</v>
      </c>
      <c r="U587" t="s">
        <v>2419</v>
      </c>
      <c r="V587" t="s">
        <v>2681</v>
      </c>
      <c r="W587">
        <v>0</v>
      </c>
      <c r="X587" t="str">
        <f t="shared" si="9"/>
        <v>Funcionamiento</v>
      </c>
    </row>
    <row r="588" spans="1:24" x14ac:dyDescent="0.25">
      <c r="A588">
        <v>1920</v>
      </c>
      <c r="B588">
        <v>43914</v>
      </c>
      <c r="C588" s="71">
        <v>43914.37777777778</v>
      </c>
      <c r="D588" t="s">
        <v>588</v>
      </c>
      <c r="E588" t="s">
        <v>589</v>
      </c>
      <c r="F588">
        <v>6</v>
      </c>
      <c r="G588" t="s">
        <v>2635</v>
      </c>
      <c r="H588" t="s">
        <v>174</v>
      </c>
      <c r="I588" t="s">
        <v>128</v>
      </c>
      <c r="J588" t="s">
        <v>37</v>
      </c>
      <c r="K588" t="s">
        <v>591</v>
      </c>
      <c r="L588" t="s">
        <v>39</v>
      </c>
      <c r="M588">
        <v>4204100</v>
      </c>
      <c r="N588">
        <v>0</v>
      </c>
      <c r="O588">
        <v>4204100</v>
      </c>
      <c r="P588">
        <v>0</v>
      </c>
      <c r="Q588" t="s">
        <v>2682</v>
      </c>
      <c r="R588">
        <v>2220</v>
      </c>
      <c r="S588" t="s">
        <v>2223</v>
      </c>
      <c r="T588" t="s">
        <v>593</v>
      </c>
      <c r="U588" t="s">
        <v>2683</v>
      </c>
      <c r="V588" t="s">
        <v>2684</v>
      </c>
      <c r="W588">
        <v>0</v>
      </c>
      <c r="X588" t="str">
        <f t="shared" si="9"/>
        <v>Funcionamiento</v>
      </c>
    </row>
    <row r="589" spans="1:24" x14ac:dyDescent="0.25">
      <c r="A589">
        <v>1920</v>
      </c>
      <c r="B589">
        <v>43914</v>
      </c>
      <c r="C589" s="71">
        <v>43914.37777777778</v>
      </c>
      <c r="D589" t="s">
        <v>588</v>
      </c>
      <c r="E589" t="s">
        <v>589</v>
      </c>
      <c r="F589">
        <v>6</v>
      </c>
      <c r="G589" t="s">
        <v>2635</v>
      </c>
      <c r="H589" t="s">
        <v>177</v>
      </c>
      <c r="I589" t="s">
        <v>131</v>
      </c>
      <c r="J589" t="s">
        <v>37</v>
      </c>
      <c r="K589" t="s">
        <v>591</v>
      </c>
      <c r="L589" t="s">
        <v>39</v>
      </c>
      <c r="M589">
        <v>436000</v>
      </c>
      <c r="N589">
        <v>0</v>
      </c>
      <c r="O589">
        <v>436000</v>
      </c>
      <c r="P589">
        <v>0</v>
      </c>
      <c r="Q589" t="s">
        <v>2682</v>
      </c>
      <c r="R589">
        <v>2220</v>
      </c>
      <c r="S589" t="s">
        <v>2223</v>
      </c>
      <c r="T589" t="s">
        <v>593</v>
      </c>
      <c r="U589" t="s">
        <v>2683</v>
      </c>
      <c r="V589" t="s">
        <v>2684</v>
      </c>
      <c r="W589">
        <v>0</v>
      </c>
      <c r="X589" t="str">
        <f t="shared" si="9"/>
        <v>Funcionamiento</v>
      </c>
    </row>
    <row r="590" spans="1:24" x14ac:dyDescent="0.25">
      <c r="A590">
        <v>1920</v>
      </c>
      <c r="B590">
        <v>43914</v>
      </c>
      <c r="C590" s="71">
        <v>43914.37777777778</v>
      </c>
      <c r="D590" t="s">
        <v>588</v>
      </c>
      <c r="E590" t="s">
        <v>589</v>
      </c>
      <c r="F590">
        <v>6</v>
      </c>
      <c r="G590" t="s">
        <v>2635</v>
      </c>
      <c r="H590" t="s">
        <v>175</v>
      </c>
      <c r="I590" t="s">
        <v>129</v>
      </c>
      <c r="J590" t="s">
        <v>37</v>
      </c>
      <c r="K590" t="s">
        <v>591</v>
      </c>
      <c r="L590" t="s">
        <v>39</v>
      </c>
      <c r="M590">
        <v>2978900</v>
      </c>
      <c r="N590">
        <v>0</v>
      </c>
      <c r="O590">
        <v>2978900</v>
      </c>
      <c r="P590">
        <v>0</v>
      </c>
      <c r="Q590" t="s">
        <v>2682</v>
      </c>
      <c r="R590">
        <v>2220</v>
      </c>
      <c r="S590" t="s">
        <v>2223</v>
      </c>
      <c r="T590" t="s">
        <v>593</v>
      </c>
      <c r="U590" t="s">
        <v>2683</v>
      </c>
      <c r="V590" t="s">
        <v>2684</v>
      </c>
      <c r="W590">
        <v>0</v>
      </c>
      <c r="X590" t="str">
        <f t="shared" si="9"/>
        <v>Funcionamiento</v>
      </c>
    </row>
    <row r="591" spans="1:24" x14ac:dyDescent="0.25">
      <c r="A591">
        <v>1920</v>
      </c>
      <c r="B591">
        <v>43914</v>
      </c>
      <c r="C591" s="71">
        <v>43914.37777777778</v>
      </c>
      <c r="D591" t="s">
        <v>588</v>
      </c>
      <c r="E591" t="s">
        <v>589</v>
      </c>
      <c r="F591">
        <v>6</v>
      </c>
      <c r="G591" t="s">
        <v>2635</v>
      </c>
      <c r="H591" t="s">
        <v>178</v>
      </c>
      <c r="I591" t="s">
        <v>132</v>
      </c>
      <c r="J591" t="s">
        <v>37</v>
      </c>
      <c r="K591" t="s">
        <v>591</v>
      </c>
      <c r="L591" t="s">
        <v>39</v>
      </c>
      <c r="M591">
        <v>1090400</v>
      </c>
      <c r="N591">
        <v>0</v>
      </c>
      <c r="O591">
        <v>1090400</v>
      </c>
      <c r="P591">
        <v>0</v>
      </c>
      <c r="Q591" t="s">
        <v>2682</v>
      </c>
      <c r="R591">
        <v>2220</v>
      </c>
      <c r="S591" t="s">
        <v>2223</v>
      </c>
      <c r="T591" t="s">
        <v>593</v>
      </c>
      <c r="U591" t="s">
        <v>2683</v>
      </c>
      <c r="V591" t="s">
        <v>2684</v>
      </c>
      <c r="W591">
        <v>0</v>
      </c>
      <c r="X591" t="str">
        <f t="shared" si="9"/>
        <v>Funcionamiento</v>
      </c>
    </row>
    <row r="592" spans="1:24" x14ac:dyDescent="0.25">
      <c r="A592">
        <v>1920</v>
      </c>
      <c r="B592">
        <v>43914</v>
      </c>
      <c r="C592" s="71">
        <v>43914.37777777778</v>
      </c>
      <c r="D592" t="s">
        <v>588</v>
      </c>
      <c r="E592" t="s">
        <v>589</v>
      </c>
      <c r="F592">
        <v>6</v>
      </c>
      <c r="G592" t="s">
        <v>2635</v>
      </c>
      <c r="H592" t="s">
        <v>179</v>
      </c>
      <c r="I592" t="s">
        <v>133</v>
      </c>
      <c r="J592" t="s">
        <v>37</v>
      </c>
      <c r="K592" t="s">
        <v>591</v>
      </c>
      <c r="L592" t="s">
        <v>39</v>
      </c>
      <c r="M592">
        <v>727200</v>
      </c>
      <c r="N592">
        <v>0</v>
      </c>
      <c r="O592">
        <v>727200</v>
      </c>
      <c r="P592">
        <v>0</v>
      </c>
      <c r="Q592" t="s">
        <v>2682</v>
      </c>
      <c r="R592">
        <v>2220</v>
      </c>
      <c r="S592" t="s">
        <v>2223</v>
      </c>
      <c r="T592" t="s">
        <v>593</v>
      </c>
      <c r="U592" t="s">
        <v>2683</v>
      </c>
      <c r="V592" t="s">
        <v>2684</v>
      </c>
      <c r="W592">
        <v>0</v>
      </c>
      <c r="X592" t="str">
        <f t="shared" si="9"/>
        <v>Funcionamiento</v>
      </c>
    </row>
    <row r="593" spans="1:24" x14ac:dyDescent="0.25">
      <c r="A593">
        <v>1920</v>
      </c>
      <c r="B593">
        <v>43914</v>
      </c>
      <c r="C593" s="71">
        <v>43914.37777777778</v>
      </c>
      <c r="D593" t="s">
        <v>588</v>
      </c>
      <c r="E593" t="s">
        <v>589</v>
      </c>
      <c r="F593">
        <v>6</v>
      </c>
      <c r="G593" t="s">
        <v>2635</v>
      </c>
      <c r="H593" t="s">
        <v>176</v>
      </c>
      <c r="I593" t="s">
        <v>130</v>
      </c>
      <c r="J593" t="s">
        <v>37</v>
      </c>
      <c r="K593" t="s">
        <v>591</v>
      </c>
      <c r="L593" t="s">
        <v>39</v>
      </c>
      <c r="M593">
        <v>1453700</v>
      </c>
      <c r="N593">
        <v>0</v>
      </c>
      <c r="O593">
        <v>1453700</v>
      </c>
      <c r="P593">
        <v>0</v>
      </c>
      <c r="Q593" t="s">
        <v>2682</v>
      </c>
      <c r="R593">
        <v>2220</v>
      </c>
      <c r="S593" t="s">
        <v>2223</v>
      </c>
      <c r="T593" t="s">
        <v>593</v>
      </c>
      <c r="U593" t="s">
        <v>2683</v>
      </c>
      <c r="V593" t="s">
        <v>2684</v>
      </c>
      <c r="W593">
        <v>0</v>
      </c>
      <c r="X593" t="str">
        <f t="shared" si="9"/>
        <v>Funcionamiento</v>
      </c>
    </row>
    <row r="594" spans="1:24" x14ac:dyDescent="0.25">
      <c r="A594">
        <v>2020</v>
      </c>
      <c r="B594">
        <v>43914</v>
      </c>
      <c r="C594" s="71">
        <v>43914.427083333336</v>
      </c>
      <c r="D594" t="s">
        <v>588</v>
      </c>
      <c r="E594" t="s">
        <v>589</v>
      </c>
      <c r="F594">
        <v>6</v>
      </c>
      <c r="G594" t="s">
        <v>2635</v>
      </c>
      <c r="H594" t="s">
        <v>166</v>
      </c>
      <c r="I594" t="s">
        <v>120</v>
      </c>
      <c r="J594" t="s">
        <v>37</v>
      </c>
      <c r="K594" t="s">
        <v>591</v>
      </c>
      <c r="L594" t="s">
        <v>39</v>
      </c>
      <c r="M594">
        <v>37465462</v>
      </c>
      <c r="N594">
        <v>0</v>
      </c>
      <c r="O594">
        <v>37465462</v>
      </c>
      <c r="P594">
        <v>0</v>
      </c>
      <c r="Q594" t="s">
        <v>2685</v>
      </c>
      <c r="R594">
        <v>2320</v>
      </c>
      <c r="S594" t="s">
        <v>2215</v>
      </c>
      <c r="T594" t="s">
        <v>593</v>
      </c>
      <c r="U594" t="s">
        <v>2686</v>
      </c>
      <c r="V594" t="s">
        <v>2687</v>
      </c>
      <c r="W594">
        <v>0</v>
      </c>
      <c r="X594" t="str">
        <f t="shared" si="9"/>
        <v>Funcionamiento</v>
      </c>
    </row>
    <row r="595" spans="1:24" x14ac:dyDescent="0.25">
      <c r="A595">
        <v>2020</v>
      </c>
      <c r="B595">
        <v>43914</v>
      </c>
      <c r="C595" s="71">
        <v>43914.427083333336</v>
      </c>
      <c r="D595" t="s">
        <v>588</v>
      </c>
      <c r="E595" t="s">
        <v>589</v>
      </c>
      <c r="F595">
        <v>6</v>
      </c>
      <c r="G595" t="s">
        <v>2635</v>
      </c>
      <c r="H595" t="s">
        <v>171</v>
      </c>
      <c r="I595" t="s">
        <v>125</v>
      </c>
      <c r="J595" t="s">
        <v>37</v>
      </c>
      <c r="K595" t="s">
        <v>591</v>
      </c>
      <c r="L595" t="s">
        <v>39</v>
      </c>
      <c r="M595">
        <v>224349</v>
      </c>
      <c r="N595">
        <v>0</v>
      </c>
      <c r="O595">
        <v>224349</v>
      </c>
      <c r="P595">
        <v>0</v>
      </c>
      <c r="Q595" t="s">
        <v>2685</v>
      </c>
      <c r="R595">
        <v>2320</v>
      </c>
      <c r="S595" t="s">
        <v>2215</v>
      </c>
      <c r="T595" t="s">
        <v>593</v>
      </c>
      <c r="U595" t="s">
        <v>2686</v>
      </c>
      <c r="V595" t="s">
        <v>2687</v>
      </c>
      <c r="W595">
        <v>0</v>
      </c>
      <c r="X595" t="str">
        <f t="shared" si="9"/>
        <v>Funcionamiento</v>
      </c>
    </row>
    <row r="596" spans="1:24" x14ac:dyDescent="0.25">
      <c r="A596">
        <v>2020</v>
      </c>
      <c r="B596">
        <v>43914</v>
      </c>
      <c r="C596" s="71">
        <v>43914.427083333336</v>
      </c>
      <c r="D596" t="s">
        <v>588</v>
      </c>
      <c r="E596" t="s">
        <v>589</v>
      </c>
      <c r="F596">
        <v>6</v>
      </c>
      <c r="G596" t="s">
        <v>2635</v>
      </c>
      <c r="H596" t="s">
        <v>183</v>
      </c>
      <c r="I596" t="s">
        <v>137</v>
      </c>
      <c r="J596" t="s">
        <v>37</v>
      </c>
      <c r="K596" t="s">
        <v>591</v>
      </c>
      <c r="L596" t="s">
        <v>39</v>
      </c>
      <c r="M596">
        <v>2584371</v>
      </c>
      <c r="N596">
        <v>0</v>
      </c>
      <c r="O596">
        <v>2584371</v>
      </c>
      <c r="P596">
        <v>0</v>
      </c>
      <c r="Q596" t="s">
        <v>2685</v>
      </c>
      <c r="R596">
        <v>2320</v>
      </c>
      <c r="S596" t="s">
        <v>2215</v>
      </c>
      <c r="T596" t="s">
        <v>593</v>
      </c>
      <c r="U596" t="s">
        <v>2686</v>
      </c>
      <c r="V596" t="s">
        <v>2687</v>
      </c>
      <c r="W596">
        <v>0</v>
      </c>
      <c r="X596" t="str">
        <f t="shared" si="9"/>
        <v>Funcionamiento</v>
      </c>
    </row>
    <row r="597" spans="1:24" x14ac:dyDescent="0.25">
      <c r="A597">
        <v>2020</v>
      </c>
      <c r="B597">
        <v>43914</v>
      </c>
      <c r="C597" s="71">
        <v>43914.427083333336</v>
      </c>
      <c r="D597" t="s">
        <v>588</v>
      </c>
      <c r="E597" t="s">
        <v>589</v>
      </c>
      <c r="F597">
        <v>6</v>
      </c>
      <c r="G597" t="s">
        <v>2635</v>
      </c>
      <c r="H597" t="s">
        <v>173</v>
      </c>
      <c r="I597" t="s">
        <v>127</v>
      </c>
      <c r="J597" t="s">
        <v>37</v>
      </c>
      <c r="K597" t="s">
        <v>591</v>
      </c>
      <c r="L597" t="s">
        <v>39</v>
      </c>
      <c r="M597">
        <v>130546</v>
      </c>
      <c r="N597">
        <v>0</v>
      </c>
      <c r="O597">
        <v>130546</v>
      </c>
      <c r="P597">
        <v>0</v>
      </c>
      <c r="Q597" t="s">
        <v>2685</v>
      </c>
      <c r="R597">
        <v>2320</v>
      </c>
      <c r="S597" t="s">
        <v>2215</v>
      </c>
      <c r="T597" t="s">
        <v>593</v>
      </c>
      <c r="U597" t="s">
        <v>2686</v>
      </c>
      <c r="V597" t="s">
        <v>2687</v>
      </c>
      <c r="W597">
        <v>0</v>
      </c>
      <c r="X597" t="str">
        <f t="shared" si="9"/>
        <v>Funcionamiento</v>
      </c>
    </row>
    <row r="598" spans="1:24" x14ac:dyDescent="0.25">
      <c r="A598">
        <v>2020</v>
      </c>
      <c r="B598">
        <v>43914</v>
      </c>
      <c r="C598" s="71">
        <v>43914.427083333336</v>
      </c>
      <c r="D598" t="s">
        <v>588</v>
      </c>
      <c r="E598" t="s">
        <v>589</v>
      </c>
      <c r="F598">
        <v>6</v>
      </c>
      <c r="G598" t="s">
        <v>2635</v>
      </c>
      <c r="H598" t="s">
        <v>180</v>
      </c>
      <c r="I598" t="s">
        <v>134</v>
      </c>
      <c r="J598" t="s">
        <v>37</v>
      </c>
      <c r="K598" t="s">
        <v>591</v>
      </c>
      <c r="L598" t="s">
        <v>39</v>
      </c>
      <c r="M598">
        <v>145277</v>
      </c>
      <c r="N598">
        <v>0</v>
      </c>
      <c r="O598">
        <v>145277</v>
      </c>
      <c r="P598">
        <v>0</v>
      </c>
      <c r="Q598" t="s">
        <v>2685</v>
      </c>
      <c r="R598">
        <v>2320</v>
      </c>
      <c r="S598" t="s">
        <v>2215</v>
      </c>
      <c r="T598" t="s">
        <v>593</v>
      </c>
      <c r="U598" t="s">
        <v>2686</v>
      </c>
      <c r="V598" t="s">
        <v>2687</v>
      </c>
      <c r="W598">
        <v>0</v>
      </c>
      <c r="X598" t="str">
        <f t="shared" si="9"/>
        <v>Funcionamiento</v>
      </c>
    </row>
    <row r="599" spans="1:24" x14ac:dyDescent="0.25">
      <c r="A599">
        <v>2020</v>
      </c>
      <c r="B599">
        <v>43914</v>
      </c>
      <c r="C599" s="71">
        <v>43914.427083333336</v>
      </c>
      <c r="D599" t="s">
        <v>588</v>
      </c>
      <c r="E599" t="s">
        <v>589</v>
      </c>
      <c r="F599">
        <v>6</v>
      </c>
      <c r="G599" t="s">
        <v>2635</v>
      </c>
      <c r="H599" t="s">
        <v>168</v>
      </c>
      <c r="I599" t="s">
        <v>122</v>
      </c>
      <c r="J599" t="s">
        <v>37</v>
      </c>
      <c r="K599" t="s">
        <v>591</v>
      </c>
      <c r="L599" t="s">
        <v>39</v>
      </c>
      <c r="M599">
        <v>439307</v>
      </c>
      <c r="N599">
        <v>0</v>
      </c>
      <c r="O599">
        <v>439307</v>
      </c>
      <c r="P599">
        <v>0</v>
      </c>
      <c r="Q599" t="s">
        <v>2685</v>
      </c>
      <c r="R599">
        <v>2320</v>
      </c>
      <c r="S599" t="s">
        <v>2215</v>
      </c>
      <c r="T599" t="s">
        <v>593</v>
      </c>
      <c r="U599" t="s">
        <v>2686</v>
      </c>
      <c r="V599" t="s">
        <v>2687</v>
      </c>
      <c r="W599">
        <v>0</v>
      </c>
      <c r="X599" t="str">
        <f t="shared" si="9"/>
        <v>Funcionamiento</v>
      </c>
    </row>
    <row r="600" spans="1:24" x14ac:dyDescent="0.25">
      <c r="A600">
        <v>2020</v>
      </c>
      <c r="B600">
        <v>43914</v>
      </c>
      <c r="C600" s="71">
        <v>43914.427083333336</v>
      </c>
      <c r="D600" t="s">
        <v>588</v>
      </c>
      <c r="E600" t="s">
        <v>589</v>
      </c>
      <c r="F600">
        <v>6</v>
      </c>
      <c r="G600" t="s">
        <v>2635</v>
      </c>
      <c r="H600" t="s">
        <v>182</v>
      </c>
      <c r="I600" t="s">
        <v>136</v>
      </c>
      <c r="J600" t="s">
        <v>37</v>
      </c>
      <c r="K600" t="s">
        <v>591</v>
      </c>
      <c r="L600" t="s">
        <v>39</v>
      </c>
      <c r="M600">
        <v>14102</v>
      </c>
      <c r="N600">
        <v>0</v>
      </c>
      <c r="O600">
        <v>14102</v>
      </c>
      <c r="P600">
        <v>0</v>
      </c>
      <c r="Q600" t="s">
        <v>2685</v>
      </c>
      <c r="R600">
        <v>2320</v>
      </c>
      <c r="S600" t="s">
        <v>2215</v>
      </c>
      <c r="T600" t="s">
        <v>593</v>
      </c>
      <c r="U600" t="s">
        <v>2686</v>
      </c>
      <c r="V600" t="s">
        <v>2687</v>
      </c>
      <c r="W600">
        <v>0</v>
      </c>
      <c r="X600" t="str">
        <f t="shared" si="9"/>
        <v>Funcionamiento</v>
      </c>
    </row>
    <row r="601" spans="1:24" x14ac:dyDescent="0.25">
      <c r="A601">
        <v>2020</v>
      </c>
      <c r="B601">
        <v>43914</v>
      </c>
      <c r="C601" s="71">
        <v>43914.427083333336</v>
      </c>
      <c r="D601" t="s">
        <v>588</v>
      </c>
      <c r="E601" t="s">
        <v>589</v>
      </c>
      <c r="F601">
        <v>6</v>
      </c>
      <c r="G601" t="s">
        <v>2635</v>
      </c>
      <c r="H601" t="s">
        <v>169</v>
      </c>
      <c r="I601" t="s">
        <v>123</v>
      </c>
      <c r="J601" t="s">
        <v>37</v>
      </c>
      <c r="K601" t="s">
        <v>591</v>
      </c>
      <c r="L601" t="s">
        <v>39</v>
      </c>
      <c r="M601">
        <v>411416</v>
      </c>
      <c r="N601">
        <v>0</v>
      </c>
      <c r="O601">
        <v>411416</v>
      </c>
      <c r="P601">
        <v>0</v>
      </c>
      <c r="Q601" t="s">
        <v>2685</v>
      </c>
      <c r="R601">
        <v>2320</v>
      </c>
      <c r="S601" t="s">
        <v>2215</v>
      </c>
      <c r="T601" t="s">
        <v>593</v>
      </c>
      <c r="U601" t="s">
        <v>2686</v>
      </c>
      <c r="V601" t="s">
        <v>2687</v>
      </c>
      <c r="W601">
        <v>0</v>
      </c>
      <c r="X601" t="str">
        <f t="shared" si="9"/>
        <v>Funcionamiento</v>
      </c>
    </row>
    <row r="602" spans="1:24" x14ac:dyDescent="0.25">
      <c r="A602">
        <v>2020</v>
      </c>
      <c r="B602">
        <v>43914</v>
      </c>
      <c r="C602" s="71">
        <v>43914.427083333336</v>
      </c>
      <c r="D602" t="s">
        <v>588</v>
      </c>
      <c r="E602" t="s">
        <v>589</v>
      </c>
      <c r="F602">
        <v>6</v>
      </c>
      <c r="G602" t="s">
        <v>2635</v>
      </c>
      <c r="H602" t="s">
        <v>194</v>
      </c>
      <c r="I602" t="s">
        <v>149</v>
      </c>
      <c r="J602" t="s">
        <v>37</v>
      </c>
      <c r="K602" t="s">
        <v>591</v>
      </c>
      <c r="L602" t="s">
        <v>39</v>
      </c>
      <c r="M602">
        <v>822203</v>
      </c>
      <c r="N602">
        <v>0</v>
      </c>
      <c r="O602">
        <v>822203</v>
      </c>
      <c r="P602">
        <v>0</v>
      </c>
      <c r="Q602" t="s">
        <v>2685</v>
      </c>
      <c r="R602">
        <v>2320</v>
      </c>
      <c r="S602" t="s">
        <v>2215</v>
      </c>
      <c r="T602" t="s">
        <v>593</v>
      </c>
      <c r="U602" t="s">
        <v>2686</v>
      </c>
      <c r="V602" t="s">
        <v>2687</v>
      </c>
      <c r="W602">
        <v>0</v>
      </c>
      <c r="X602" t="str">
        <f t="shared" si="9"/>
        <v>Funcionamiento</v>
      </c>
    </row>
    <row r="603" spans="1:24" x14ac:dyDescent="0.25">
      <c r="A603">
        <v>2120</v>
      </c>
      <c r="B603">
        <v>43926</v>
      </c>
      <c r="C603" s="71">
        <v>43926.440972222219</v>
      </c>
      <c r="D603" t="s">
        <v>588</v>
      </c>
      <c r="E603" t="s">
        <v>589</v>
      </c>
      <c r="F603">
        <v>6</v>
      </c>
      <c r="G603" t="s">
        <v>2635</v>
      </c>
      <c r="H603" t="s">
        <v>192</v>
      </c>
      <c r="I603" t="s">
        <v>147</v>
      </c>
      <c r="J603" t="s">
        <v>37</v>
      </c>
      <c r="K603" t="s">
        <v>591</v>
      </c>
      <c r="L603" t="s">
        <v>39</v>
      </c>
      <c r="M603">
        <v>32910</v>
      </c>
      <c r="N603">
        <v>0</v>
      </c>
      <c r="O603">
        <v>32910</v>
      </c>
      <c r="P603">
        <v>0</v>
      </c>
      <c r="Q603" t="s">
        <v>2688</v>
      </c>
      <c r="R603">
        <v>2620</v>
      </c>
      <c r="S603" t="s">
        <v>2234</v>
      </c>
      <c r="T603" t="s">
        <v>2361</v>
      </c>
      <c r="U603" t="s">
        <v>2689</v>
      </c>
      <c r="V603" t="s">
        <v>2690</v>
      </c>
      <c r="W603">
        <v>0</v>
      </c>
      <c r="X603" t="str">
        <f t="shared" si="9"/>
        <v>Funcionamiento</v>
      </c>
    </row>
    <row r="604" spans="1:24" x14ac:dyDescent="0.25">
      <c r="A604">
        <v>2120</v>
      </c>
      <c r="B604">
        <v>43926</v>
      </c>
      <c r="C604" s="71">
        <v>43926.440972222219</v>
      </c>
      <c r="D604" t="s">
        <v>588</v>
      </c>
      <c r="E604" t="s">
        <v>589</v>
      </c>
      <c r="F604">
        <v>6</v>
      </c>
      <c r="G604" t="s">
        <v>2635</v>
      </c>
      <c r="H604" t="s">
        <v>188</v>
      </c>
      <c r="I604" t="s">
        <v>142</v>
      </c>
      <c r="J604" t="s">
        <v>37</v>
      </c>
      <c r="K604" t="s">
        <v>591</v>
      </c>
      <c r="L604" t="s">
        <v>39</v>
      </c>
      <c r="M604">
        <v>2637040</v>
      </c>
      <c r="N604">
        <v>0</v>
      </c>
      <c r="O604">
        <v>2637040</v>
      </c>
      <c r="P604">
        <v>0</v>
      </c>
      <c r="Q604" t="s">
        <v>2688</v>
      </c>
      <c r="R604">
        <v>2620</v>
      </c>
      <c r="S604" t="s">
        <v>2234</v>
      </c>
      <c r="T604" t="s">
        <v>2361</v>
      </c>
      <c r="U604" t="s">
        <v>2689</v>
      </c>
      <c r="V604" t="s">
        <v>2690</v>
      </c>
      <c r="W604">
        <v>0</v>
      </c>
      <c r="X604" t="str">
        <f t="shared" si="9"/>
        <v>Funcionamiento</v>
      </c>
    </row>
    <row r="605" spans="1:24" x14ac:dyDescent="0.25">
      <c r="A605">
        <v>2220</v>
      </c>
      <c r="B605">
        <v>43930</v>
      </c>
      <c r="C605" s="71">
        <v>43930.43472222222</v>
      </c>
      <c r="D605" t="s">
        <v>588</v>
      </c>
      <c r="E605" t="s">
        <v>589</v>
      </c>
      <c r="F605">
        <v>200</v>
      </c>
      <c r="G605" t="s">
        <v>590</v>
      </c>
      <c r="H605" t="s">
        <v>201</v>
      </c>
      <c r="I605" t="s">
        <v>161</v>
      </c>
      <c r="J605" t="s">
        <v>48</v>
      </c>
      <c r="K605" t="s">
        <v>601</v>
      </c>
      <c r="L605" t="s">
        <v>39</v>
      </c>
      <c r="M605">
        <v>24269760</v>
      </c>
      <c r="N605">
        <v>0</v>
      </c>
      <c r="O605">
        <v>24269760</v>
      </c>
      <c r="P605">
        <v>0</v>
      </c>
      <c r="Q605" t="s">
        <v>2677</v>
      </c>
      <c r="R605">
        <v>2720</v>
      </c>
      <c r="S605" t="s">
        <v>2372</v>
      </c>
      <c r="T605" t="s">
        <v>2246</v>
      </c>
      <c r="U605" t="s">
        <v>5789</v>
      </c>
      <c r="V605" t="s">
        <v>5790</v>
      </c>
      <c r="W605">
        <v>0</v>
      </c>
      <c r="X605" t="str">
        <f t="shared" si="9"/>
        <v>Inversión</v>
      </c>
    </row>
    <row r="606" spans="1:24" x14ac:dyDescent="0.25">
      <c r="A606">
        <v>2320</v>
      </c>
      <c r="B606">
        <v>43943</v>
      </c>
      <c r="C606" s="71">
        <v>43943.526388888888</v>
      </c>
      <c r="D606" t="s">
        <v>588</v>
      </c>
      <c r="E606" t="s">
        <v>589</v>
      </c>
      <c r="F606">
        <v>6</v>
      </c>
      <c r="G606" t="s">
        <v>2635</v>
      </c>
      <c r="H606" t="s">
        <v>166</v>
      </c>
      <c r="I606" t="s">
        <v>120</v>
      </c>
      <c r="J606" t="s">
        <v>37</v>
      </c>
      <c r="K606" t="s">
        <v>591</v>
      </c>
      <c r="L606" t="s">
        <v>39</v>
      </c>
      <c r="M606">
        <v>35614517</v>
      </c>
      <c r="N606">
        <v>0</v>
      </c>
      <c r="O606">
        <v>35614517</v>
      </c>
      <c r="P606">
        <v>0</v>
      </c>
      <c r="Q606" t="s">
        <v>2691</v>
      </c>
      <c r="R606">
        <v>2820</v>
      </c>
      <c r="S606" t="s">
        <v>2214</v>
      </c>
      <c r="T606" t="s">
        <v>593</v>
      </c>
      <c r="U606" t="s">
        <v>2692</v>
      </c>
      <c r="V606" t="s">
        <v>2693</v>
      </c>
      <c r="W606">
        <v>0</v>
      </c>
      <c r="X606" t="str">
        <f t="shared" si="9"/>
        <v>Funcionamiento</v>
      </c>
    </row>
    <row r="607" spans="1:24" x14ac:dyDescent="0.25">
      <c r="A607">
        <v>2320</v>
      </c>
      <c r="B607">
        <v>43943</v>
      </c>
      <c r="C607" s="71">
        <v>43943.526388888888</v>
      </c>
      <c r="D607" t="s">
        <v>588</v>
      </c>
      <c r="E607" t="s">
        <v>589</v>
      </c>
      <c r="F607">
        <v>6</v>
      </c>
      <c r="G607" t="s">
        <v>2635</v>
      </c>
      <c r="H607" t="s">
        <v>171</v>
      </c>
      <c r="I607" t="s">
        <v>125</v>
      </c>
      <c r="J607" t="s">
        <v>37</v>
      </c>
      <c r="K607" t="s">
        <v>591</v>
      </c>
      <c r="L607" t="s">
        <v>39</v>
      </c>
      <c r="M607">
        <v>682420</v>
      </c>
      <c r="N607">
        <v>0</v>
      </c>
      <c r="O607">
        <v>682420</v>
      </c>
      <c r="P607">
        <v>0</v>
      </c>
      <c r="Q607" t="s">
        <v>2691</v>
      </c>
      <c r="R607">
        <v>2820</v>
      </c>
      <c r="S607" t="s">
        <v>2214</v>
      </c>
      <c r="T607" t="s">
        <v>593</v>
      </c>
      <c r="U607" t="s">
        <v>2692</v>
      </c>
      <c r="V607" t="s">
        <v>2693</v>
      </c>
      <c r="W607">
        <v>0</v>
      </c>
      <c r="X607" t="str">
        <f t="shared" si="9"/>
        <v>Funcionamiento</v>
      </c>
    </row>
    <row r="608" spans="1:24" x14ac:dyDescent="0.25">
      <c r="A608">
        <v>2320</v>
      </c>
      <c r="B608">
        <v>43943</v>
      </c>
      <c r="C608" s="71">
        <v>43943.526388888888</v>
      </c>
      <c r="D608" t="s">
        <v>588</v>
      </c>
      <c r="E608" t="s">
        <v>589</v>
      </c>
      <c r="F608">
        <v>6</v>
      </c>
      <c r="G608" t="s">
        <v>2635</v>
      </c>
      <c r="H608" t="s">
        <v>183</v>
      </c>
      <c r="I608" t="s">
        <v>137</v>
      </c>
      <c r="J608" t="s">
        <v>37</v>
      </c>
      <c r="K608" t="s">
        <v>591</v>
      </c>
      <c r="L608" t="s">
        <v>39</v>
      </c>
      <c r="M608">
        <v>2354967</v>
      </c>
      <c r="N608">
        <v>0</v>
      </c>
      <c r="O608">
        <v>2354967</v>
      </c>
      <c r="P608">
        <v>0</v>
      </c>
      <c r="Q608" t="s">
        <v>2691</v>
      </c>
      <c r="R608">
        <v>2820</v>
      </c>
      <c r="S608" t="s">
        <v>2214</v>
      </c>
      <c r="T608" t="s">
        <v>593</v>
      </c>
      <c r="U608" t="s">
        <v>2692</v>
      </c>
      <c r="V608" t="s">
        <v>2693</v>
      </c>
      <c r="W608">
        <v>0</v>
      </c>
      <c r="X608" t="str">
        <f t="shared" si="9"/>
        <v>Funcionamiento</v>
      </c>
    </row>
    <row r="609" spans="1:24" x14ac:dyDescent="0.25">
      <c r="A609">
        <v>2320</v>
      </c>
      <c r="B609">
        <v>43943</v>
      </c>
      <c r="C609" s="71">
        <v>43943.526388888888</v>
      </c>
      <c r="D609" t="s">
        <v>588</v>
      </c>
      <c r="E609" t="s">
        <v>589</v>
      </c>
      <c r="F609">
        <v>6</v>
      </c>
      <c r="G609" t="s">
        <v>2635</v>
      </c>
      <c r="H609" t="s">
        <v>168</v>
      </c>
      <c r="I609" t="s">
        <v>122</v>
      </c>
      <c r="J609" t="s">
        <v>37</v>
      </c>
      <c r="K609" t="s">
        <v>591</v>
      </c>
      <c r="L609" t="s">
        <v>39</v>
      </c>
      <c r="M609">
        <v>462686</v>
      </c>
      <c r="N609">
        <v>0</v>
      </c>
      <c r="O609">
        <v>462686</v>
      </c>
      <c r="P609">
        <v>0</v>
      </c>
      <c r="Q609" t="s">
        <v>2691</v>
      </c>
      <c r="R609">
        <v>2820</v>
      </c>
      <c r="S609" t="s">
        <v>2214</v>
      </c>
      <c r="T609" t="s">
        <v>593</v>
      </c>
      <c r="U609" t="s">
        <v>2692</v>
      </c>
      <c r="V609" t="s">
        <v>2693</v>
      </c>
      <c r="W609">
        <v>0</v>
      </c>
      <c r="X609" t="str">
        <f t="shared" si="9"/>
        <v>Funcionamiento</v>
      </c>
    </row>
    <row r="610" spans="1:24" x14ac:dyDescent="0.25">
      <c r="A610">
        <v>2320</v>
      </c>
      <c r="B610">
        <v>43943</v>
      </c>
      <c r="C610" s="71">
        <v>43943.526388888888</v>
      </c>
      <c r="D610" t="s">
        <v>588</v>
      </c>
      <c r="E610" t="s">
        <v>589</v>
      </c>
      <c r="F610">
        <v>6</v>
      </c>
      <c r="G610" t="s">
        <v>2635</v>
      </c>
      <c r="H610" t="s">
        <v>169</v>
      </c>
      <c r="I610" t="s">
        <v>123</v>
      </c>
      <c r="J610" t="s">
        <v>37</v>
      </c>
      <c r="K610" t="s">
        <v>591</v>
      </c>
      <c r="L610" t="s">
        <v>39</v>
      </c>
      <c r="M610">
        <v>514270</v>
      </c>
      <c r="N610">
        <v>0</v>
      </c>
      <c r="O610">
        <v>514270</v>
      </c>
      <c r="P610">
        <v>0</v>
      </c>
      <c r="Q610" t="s">
        <v>2691</v>
      </c>
      <c r="R610">
        <v>2820</v>
      </c>
      <c r="S610" t="s">
        <v>2214</v>
      </c>
      <c r="T610" t="s">
        <v>593</v>
      </c>
      <c r="U610" t="s">
        <v>2692</v>
      </c>
      <c r="V610" t="s">
        <v>2693</v>
      </c>
      <c r="W610">
        <v>0</v>
      </c>
      <c r="X610" t="str">
        <f t="shared" si="9"/>
        <v>Funcionamiento</v>
      </c>
    </row>
    <row r="611" spans="1:24" x14ac:dyDescent="0.25">
      <c r="A611">
        <v>2420</v>
      </c>
      <c r="B611">
        <v>43943</v>
      </c>
      <c r="C611" s="71">
        <v>43943.52847222222</v>
      </c>
      <c r="D611" t="s">
        <v>588</v>
      </c>
      <c r="E611" t="s">
        <v>589</v>
      </c>
      <c r="F611">
        <v>6</v>
      </c>
      <c r="G611" t="s">
        <v>2635</v>
      </c>
      <c r="H611" t="s">
        <v>175</v>
      </c>
      <c r="I611" t="s">
        <v>129</v>
      </c>
      <c r="J611" t="s">
        <v>37</v>
      </c>
      <c r="K611" t="s">
        <v>591</v>
      </c>
      <c r="L611" t="s">
        <v>39</v>
      </c>
      <c r="M611">
        <v>3085300</v>
      </c>
      <c r="N611">
        <v>0</v>
      </c>
      <c r="O611">
        <v>3085300</v>
      </c>
      <c r="P611">
        <v>0</v>
      </c>
      <c r="Q611" t="s">
        <v>2694</v>
      </c>
      <c r="R611">
        <v>2920</v>
      </c>
      <c r="S611" t="s">
        <v>2452</v>
      </c>
      <c r="T611" t="s">
        <v>593</v>
      </c>
      <c r="U611" t="s">
        <v>2695</v>
      </c>
      <c r="V611" t="s">
        <v>2696</v>
      </c>
      <c r="W611">
        <v>0</v>
      </c>
      <c r="X611" t="str">
        <f t="shared" si="9"/>
        <v>Funcionamiento</v>
      </c>
    </row>
    <row r="612" spans="1:24" x14ac:dyDescent="0.25">
      <c r="A612">
        <v>2420</v>
      </c>
      <c r="B612">
        <v>43943</v>
      </c>
      <c r="C612" s="71">
        <v>43943.52847222222</v>
      </c>
      <c r="D612" t="s">
        <v>588</v>
      </c>
      <c r="E612" t="s">
        <v>589</v>
      </c>
      <c r="F612">
        <v>6</v>
      </c>
      <c r="G612" t="s">
        <v>2635</v>
      </c>
      <c r="H612" t="s">
        <v>178</v>
      </c>
      <c r="I612" t="s">
        <v>132</v>
      </c>
      <c r="J612" t="s">
        <v>37</v>
      </c>
      <c r="K612" t="s">
        <v>591</v>
      </c>
      <c r="L612" t="s">
        <v>39</v>
      </c>
      <c r="M612">
        <v>1118800</v>
      </c>
      <c r="N612">
        <v>0</v>
      </c>
      <c r="O612">
        <v>1118800</v>
      </c>
      <c r="P612">
        <v>0</v>
      </c>
      <c r="Q612" t="s">
        <v>2694</v>
      </c>
      <c r="R612">
        <v>2920</v>
      </c>
      <c r="S612" t="s">
        <v>2452</v>
      </c>
      <c r="T612" t="s">
        <v>593</v>
      </c>
      <c r="U612" t="s">
        <v>2695</v>
      </c>
      <c r="V612" t="s">
        <v>2696</v>
      </c>
      <c r="W612">
        <v>0</v>
      </c>
      <c r="X612" t="str">
        <f t="shared" si="9"/>
        <v>Funcionamiento</v>
      </c>
    </row>
    <row r="613" spans="1:24" x14ac:dyDescent="0.25">
      <c r="A613">
        <v>2420</v>
      </c>
      <c r="B613">
        <v>43943</v>
      </c>
      <c r="C613" s="71">
        <v>43943.52847222222</v>
      </c>
      <c r="D613" t="s">
        <v>588</v>
      </c>
      <c r="E613" t="s">
        <v>589</v>
      </c>
      <c r="F613">
        <v>6</v>
      </c>
      <c r="G613" t="s">
        <v>2635</v>
      </c>
      <c r="H613" t="s">
        <v>177</v>
      </c>
      <c r="I613" t="s">
        <v>131</v>
      </c>
      <c r="J613" t="s">
        <v>37</v>
      </c>
      <c r="K613" t="s">
        <v>591</v>
      </c>
      <c r="L613" t="s">
        <v>39</v>
      </c>
      <c r="M613">
        <v>469200</v>
      </c>
      <c r="N613">
        <v>0</v>
      </c>
      <c r="O613">
        <v>469200</v>
      </c>
      <c r="P613">
        <v>0</v>
      </c>
      <c r="Q613" t="s">
        <v>2694</v>
      </c>
      <c r="R613">
        <v>2920</v>
      </c>
      <c r="S613" t="s">
        <v>2452</v>
      </c>
      <c r="T613" t="s">
        <v>593</v>
      </c>
      <c r="U613" t="s">
        <v>2695</v>
      </c>
      <c r="V613" t="s">
        <v>2696</v>
      </c>
      <c r="W613">
        <v>0</v>
      </c>
      <c r="X613" t="str">
        <f t="shared" si="9"/>
        <v>Funcionamiento</v>
      </c>
    </row>
    <row r="614" spans="1:24" x14ac:dyDescent="0.25">
      <c r="A614">
        <v>2420</v>
      </c>
      <c r="B614">
        <v>43943</v>
      </c>
      <c r="C614" s="71">
        <v>43943.52847222222</v>
      </c>
      <c r="D614" t="s">
        <v>588</v>
      </c>
      <c r="E614" t="s">
        <v>589</v>
      </c>
      <c r="F614">
        <v>6</v>
      </c>
      <c r="G614" t="s">
        <v>2635</v>
      </c>
      <c r="H614" t="s">
        <v>179</v>
      </c>
      <c r="I614" t="s">
        <v>133</v>
      </c>
      <c r="J614" t="s">
        <v>37</v>
      </c>
      <c r="K614" t="s">
        <v>591</v>
      </c>
      <c r="L614" t="s">
        <v>39</v>
      </c>
      <c r="M614">
        <v>746200</v>
      </c>
      <c r="N614">
        <v>0</v>
      </c>
      <c r="O614">
        <v>746200</v>
      </c>
      <c r="P614">
        <v>0</v>
      </c>
      <c r="Q614" t="s">
        <v>2694</v>
      </c>
      <c r="R614">
        <v>2920</v>
      </c>
      <c r="S614" t="s">
        <v>2452</v>
      </c>
      <c r="T614" t="s">
        <v>593</v>
      </c>
      <c r="U614" t="s">
        <v>2695</v>
      </c>
      <c r="V614" t="s">
        <v>2696</v>
      </c>
      <c r="W614">
        <v>0</v>
      </c>
      <c r="X614" t="str">
        <f t="shared" si="9"/>
        <v>Funcionamiento</v>
      </c>
    </row>
    <row r="615" spans="1:24" x14ac:dyDescent="0.25">
      <c r="A615">
        <v>2420</v>
      </c>
      <c r="B615">
        <v>43943</v>
      </c>
      <c r="C615" s="71">
        <v>43943.52847222222</v>
      </c>
      <c r="D615" t="s">
        <v>588</v>
      </c>
      <c r="E615" t="s">
        <v>589</v>
      </c>
      <c r="F615">
        <v>6</v>
      </c>
      <c r="G615" t="s">
        <v>2635</v>
      </c>
      <c r="H615" t="s">
        <v>174</v>
      </c>
      <c r="I615" t="s">
        <v>128</v>
      </c>
      <c r="J615" t="s">
        <v>37</v>
      </c>
      <c r="K615" t="s">
        <v>591</v>
      </c>
      <c r="L615" t="s">
        <v>39</v>
      </c>
      <c r="M615">
        <v>817000</v>
      </c>
      <c r="N615">
        <v>0</v>
      </c>
      <c r="O615">
        <v>817000</v>
      </c>
      <c r="P615">
        <v>0</v>
      </c>
      <c r="Q615" t="s">
        <v>2694</v>
      </c>
      <c r="R615">
        <v>2920</v>
      </c>
      <c r="S615" t="s">
        <v>2452</v>
      </c>
      <c r="T615" t="s">
        <v>593</v>
      </c>
      <c r="U615" t="s">
        <v>2695</v>
      </c>
      <c r="V615" t="s">
        <v>2696</v>
      </c>
      <c r="W615">
        <v>0</v>
      </c>
      <c r="X615" t="str">
        <f t="shared" si="9"/>
        <v>Funcionamiento</v>
      </c>
    </row>
    <row r="616" spans="1:24" x14ac:dyDescent="0.25">
      <c r="A616">
        <v>2420</v>
      </c>
      <c r="B616">
        <v>43943</v>
      </c>
      <c r="C616" s="71">
        <v>43943.52847222222</v>
      </c>
      <c r="D616" t="s">
        <v>588</v>
      </c>
      <c r="E616" t="s">
        <v>589</v>
      </c>
      <c r="F616">
        <v>6</v>
      </c>
      <c r="G616" t="s">
        <v>2635</v>
      </c>
      <c r="H616" t="s">
        <v>176</v>
      </c>
      <c r="I616" t="s">
        <v>130</v>
      </c>
      <c r="J616" t="s">
        <v>37</v>
      </c>
      <c r="K616" t="s">
        <v>591</v>
      </c>
      <c r="L616" t="s">
        <v>39</v>
      </c>
      <c r="M616">
        <v>1491700</v>
      </c>
      <c r="N616">
        <v>0</v>
      </c>
      <c r="O616">
        <v>1491700</v>
      </c>
      <c r="P616">
        <v>0</v>
      </c>
      <c r="Q616" t="s">
        <v>2694</v>
      </c>
      <c r="R616">
        <v>2920</v>
      </c>
      <c r="S616" t="s">
        <v>2452</v>
      </c>
      <c r="T616" t="s">
        <v>593</v>
      </c>
      <c r="U616" t="s">
        <v>2695</v>
      </c>
      <c r="V616" t="s">
        <v>2696</v>
      </c>
      <c r="W616">
        <v>0</v>
      </c>
      <c r="X616" t="str">
        <f t="shared" si="9"/>
        <v>Funcionamiento</v>
      </c>
    </row>
    <row r="617" spans="1:24" x14ac:dyDescent="0.25">
      <c r="A617">
        <v>2520</v>
      </c>
      <c r="B617">
        <v>43948</v>
      </c>
      <c r="C617" s="71">
        <v>43948.423611111109</v>
      </c>
      <c r="D617" t="s">
        <v>588</v>
      </c>
      <c r="E617" t="s">
        <v>589</v>
      </c>
      <c r="F617">
        <v>6</v>
      </c>
      <c r="G617" t="s">
        <v>2635</v>
      </c>
      <c r="H617" t="s">
        <v>188</v>
      </c>
      <c r="I617" t="s">
        <v>142</v>
      </c>
      <c r="J617" t="s">
        <v>37</v>
      </c>
      <c r="K617" t="s">
        <v>591</v>
      </c>
      <c r="L617" t="s">
        <v>39</v>
      </c>
      <c r="M617">
        <v>29412</v>
      </c>
      <c r="N617">
        <v>0</v>
      </c>
      <c r="O617">
        <v>29412</v>
      </c>
      <c r="P617">
        <v>0</v>
      </c>
      <c r="Q617" t="s">
        <v>2697</v>
      </c>
      <c r="R617">
        <v>3020</v>
      </c>
      <c r="S617" t="s">
        <v>2375</v>
      </c>
      <c r="T617" t="s">
        <v>2234</v>
      </c>
      <c r="U617" t="s">
        <v>2698</v>
      </c>
      <c r="V617" t="s">
        <v>2699</v>
      </c>
      <c r="W617">
        <v>0</v>
      </c>
      <c r="X617" t="str">
        <f t="shared" si="9"/>
        <v>Funcionamiento</v>
      </c>
    </row>
    <row r="618" spans="1:24" x14ac:dyDescent="0.25">
      <c r="A618">
        <v>2520</v>
      </c>
      <c r="B618">
        <v>43948</v>
      </c>
      <c r="C618" s="71">
        <v>43948.423611111109</v>
      </c>
      <c r="D618" t="s">
        <v>588</v>
      </c>
      <c r="E618" t="s">
        <v>589</v>
      </c>
      <c r="F618">
        <v>6</v>
      </c>
      <c r="G618" t="s">
        <v>2635</v>
      </c>
      <c r="H618" t="s">
        <v>192</v>
      </c>
      <c r="I618" t="s">
        <v>147</v>
      </c>
      <c r="J618" t="s">
        <v>37</v>
      </c>
      <c r="K618" t="s">
        <v>591</v>
      </c>
      <c r="L618" t="s">
        <v>39</v>
      </c>
      <c r="M618">
        <v>20712</v>
      </c>
      <c r="N618">
        <v>0</v>
      </c>
      <c r="O618">
        <v>20712</v>
      </c>
      <c r="P618">
        <v>0</v>
      </c>
      <c r="Q618" t="s">
        <v>2697</v>
      </c>
      <c r="R618">
        <v>3020</v>
      </c>
      <c r="S618" t="s">
        <v>2375</v>
      </c>
      <c r="T618" t="s">
        <v>2234</v>
      </c>
      <c r="U618" t="s">
        <v>2698</v>
      </c>
      <c r="V618" t="s">
        <v>2699</v>
      </c>
      <c r="W618">
        <v>0</v>
      </c>
      <c r="X618" t="str">
        <f t="shared" si="9"/>
        <v>Funcionamiento</v>
      </c>
    </row>
    <row r="619" spans="1:24" x14ac:dyDescent="0.25">
      <c r="A619">
        <v>2620</v>
      </c>
      <c r="B619">
        <v>43956</v>
      </c>
      <c r="C619" s="71">
        <v>43956.5</v>
      </c>
      <c r="D619" t="s">
        <v>588</v>
      </c>
      <c r="E619" t="s">
        <v>589</v>
      </c>
      <c r="F619">
        <v>6</v>
      </c>
      <c r="G619" t="s">
        <v>2635</v>
      </c>
      <c r="H619" t="s">
        <v>188</v>
      </c>
      <c r="I619" t="s">
        <v>142</v>
      </c>
      <c r="J619" t="s">
        <v>37</v>
      </c>
      <c r="K619" t="s">
        <v>591</v>
      </c>
      <c r="L619" t="s">
        <v>39</v>
      </c>
      <c r="M619">
        <v>1645336</v>
      </c>
      <c r="N619">
        <v>0</v>
      </c>
      <c r="O619">
        <v>1645336</v>
      </c>
      <c r="P619">
        <v>0</v>
      </c>
      <c r="Q619" t="s">
        <v>2700</v>
      </c>
      <c r="R619">
        <v>3120</v>
      </c>
      <c r="S619" t="s">
        <v>2377</v>
      </c>
      <c r="T619" t="s">
        <v>2244</v>
      </c>
      <c r="U619" t="s">
        <v>2701</v>
      </c>
      <c r="V619" t="s">
        <v>2702</v>
      </c>
      <c r="W619">
        <v>0</v>
      </c>
      <c r="X619" t="str">
        <f t="shared" si="9"/>
        <v>Funcionamiento</v>
      </c>
    </row>
    <row r="620" spans="1:24" x14ac:dyDescent="0.25">
      <c r="A620">
        <v>2620</v>
      </c>
      <c r="B620">
        <v>43956</v>
      </c>
      <c r="C620" s="71">
        <v>43956.5</v>
      </c>
      <c r="D620" t="s">
        <v>588</v>
      </c>
      <c r="E620" t="s">
        <v>589</v>
      </c>
      <c r="F620">
        <v>6</v>
      </c>
      <c r="G620" t="s">
        <v>2635</v>
      </c>
      <c r="H620" t="s">
        <v>192</v>
      </c>
      <c r="I620" t="s">
        <v>147</v>
      </c>
      <c r="J620" t="s">
        <v>37</v>
      </c>
      <c r="K620" t="s">
        <v>591</v>
      </c>
      <c r="L620" t="s">
        <v>39</v>
      </c>
      <c r="M620">
        <v>32584</v>
      </c>
      <c r="N620">
        <v>0</v>
      </c>
      <c r="O620">
        <v>32584</v>
      </c>
      <c r="P620">
        <v>0</v>
      </c>
      <c r="Q620" t="s">
        <v>2700</v>
      </c>
      <c r="R620">
        <v>3120</v>
      </c>
      <c r="S620" t="s">
        <v>2377</v>
      </c>
      <c r="T620" t="s">
        <v>2244</v>
      </c>
      <c r="U620" t="s">
        <v>2701</v>
      </c>
      <c r="V620" t="s">
        <v>2702</v>
      </c>
      <c r="W620">
        <v>0</v>
      </c>
      <c r="X620" t="str">
        <f t="shared" si="9"/>
        <v>Funcionamiento</v>
      </c>
    </row>
    <row r="621" spans="1:24" x14ac:dyDescent="0.25">
      <c r="A621">
        <v>2720</v>
      </c>
      <c r="B621">
        <v>43969</v>
      </c>
      <c r="C621" s="71">
        <v>43969.456944444442</v>
      </c>
      <c r="D621" t="s">
        <v>588</v>
      </c>
      <c r="E621" t="s">
        <v>589</v>
      </c>
      <c r="F621">
        <v>6</v>
      </c>
      <c r="G621" t="s">
        <v>2635</v>
      </c>
      <c r="H621" t="s">
        <v>192</v>
      </c>
      <c r="I621" t="s">
        <v>147</v>
      </c>
      <c r="J621" t="s">
        <v>37</v>
      </c>
      <c r="K621" t="s">
        <v>591</v>
      </c>
      <c r="L621" t="s">
        <v>39</v>
      </c>
      <c r="M621">
        <v>19916</v>
      </c>
      <c r="N621">
        <v>0</v>
      </c>
      <c r="O621">
        <v>19916</v>
      </c>
      <c r="P621">
        <v>0</v>
      </c>
      <c r="Q621" t="s">
        <v>2703</v>
      </c>
      <c r="R621">
        <v>3220</v>
      </c>
      <c r="S621" t="s">
        <v>2362</v>
      </c>
      <c r="T621" t="s">
        <v>2471</v>
      </c>
      <c r="U621" t="s">
        <v>2704</v>
      </c>
      <c r="V621" t="s">
        <v>2705</v>
      </c>
      <c r="W621">
        <v>0</v>
      </c>
      <c r="X621" t="str">
        <f t="shared" si="9"/>
        <v>Funcionamiento</v>
      </c>
    </row>
    <row r="622" spans="1:24" x14ac:dyDescent="0.25">
      <c r="A622">
        <v>2720</v>
      </c>
      <c r="B622">
        <v>43969</v>
      </c>
      <c r="C622" s="71">
        <v>43969.456944444442</v>
      </c>
      <c r="D622" t="s">
        <v>588</v>
      </c>
      <c r="E622" t="s">
        <v>589</v>
      </c>
      <c r="F622">
        <v>6</v>
      </c>
      <c r="G622" t="s">
        <v>2635</v>
      </c>
      <c r="H622" t="s">
        <v>188</v>
      </c>
      <c r="I622" t="s">
        <v>142</v>
      </c>
      <c r="J622" t="s">
        <v>37</v>
      </c>
      <c r="K622" t="s">
        <v>591</v>
      </c>
      <c r="L622" t="s">
        <v>39</v>
      </c>
      <c r="M622">
        <v>28386</v>
      </c>
      <c r="N622">
        <v>0</v>
      </c>
      <c r="O622">
        <v>28386</v>
      </c>
      <c r="P622">
        <v>0</v>
      </c>
      <c r="Q622" t="s">
        <v>2703</v>
      </c>
      <c r="R622">
        <v>3220</v>
      </c>
      <c r="S622" t="s">
        <v>2362</v>
      </c>
      <c r="T622" t="s">
        <v>2471</v>
      </c>
      <c r="U622" t="s">
        <v>2704</v>
      </c>
      <c r="V622" t="s">
        <v>2705</v>
      </c>
      <c r="W622">
        <v>0</v>
      </c>
      <c r="X622" t="str">
        <f t="shared" si="9"/>
        <v>Funcionamiento</v>
      </c>
    </row>
    <row r="623" spans="1:24" x14ac:dyDescent="0.25">
      <c r="A623">
        <v>2820</v>
      </c>
      <c r="B623">
        <v>43972</v>
      </c>
      <c r="C623" s="71">
        <v>43972.583333333336</v>
      </c>
      <c r="D623" t="s">
        <v>588</v>
      </c>
      <c r="E623" t="s">
        <v>589</v>
      </c>
      <c r="F623">
        <v>6</v>
      </c>
      <c r="G623" t="s">
        <v>2635</v>
      </c>
      <c r="H623" t="s">
        <v>168</v>
      </c>
      <c r="I623" t="s">
        <v>122</v>
      </c>
      <c r="J623" t="s">
        <v>37</v>
      </c>
      <c r="K623" t="s">
        <v>591</v>
      </c>
      <c r="L623" t="s">
        <v>39</v>
      </c>
      <c r="M623">
        <v>462686</v>
      </c>
      <c r="N623">
        <v>0</v>
      </c>
      <c r="O623">
        <v>462686</v>
      </c>
      <c r="P623">
        <v>0</v>
      </c>
      <c r="Q623" t="s">
        <v>2706</v>
      </c>
      <c r="R623">
        <v>3320</v>
      </c>
      <c r="S623" t="s">
        <v>2707</v>
      </c>
      <c r="T623" t="s">
        <v>593</v>
      </c>
      <c r="U623" t="s">
        <v>2708</v>
      </c>
      <c r="V623" t="s">
        <v>2709</v>
      </c>
      <c r="W623">
        <v>0</v>
      </c>
      <c r="X623" t="str">
        <f t="shared" si="9"/>
        <v>Funcionamiento</v>
      </c>
    </row>
    <row r="624" spans="1:24" x14ac:dyDescent="0.25">
      <c r="A624">
        <v>2820</v>
      </c>
      <c r="B624">
        <v>43972</v>
      </c>
      <c r="C624" s="71">
        <v>43972.583333333336</v>
      </c>
      <c r="D624" t="s">
        <v>588</v>
      </c>
      <c r="E624" t="s">
        <v>589</v>
      </c>
      <c r="F624">
        <v>6</v>
      </c>
      <c r="G624" t="s">
        <v>2635</v>
      </c>
      <c r="H624" t="s">
        <v>169</v>
      </c>
      <c r="I624" t="s">
        <v>123</v>
      </c>
      <c r="J624" t="s">
        <v>37</v>
      </c>
      <c r="K624" t="s">
        <v>591</v>
      </c>
      <c r="L624" t="s">
        <v>39</v>
      </c>
      <c r="M624">
        <v>514270</v>
      </c>
      <c r="N624">
        <v>0</v>
      </c>
      <c r="O624">
        <v>514270</v>
      </c>
      <c r="P624">
        <v>0</v>
      </c>
      <c r="Q624" t="s">
        <v>2706</v>
      </c>
      <c r="R624">
        <v>3320</v>
      </c>
      <c r="S624" t="s">
        <v>2707</v>
      </c>
      <c r="T624" t="s">
        <v>593</v>
      </c>
      <c r="U624" t="s">
        <v>2708</v>
      </c>
      <c r="V624" t="s">
        <v>2709</v>
      </c>
      <c r="W624">
        <v>0</v>
      </c>
      <c r="X624" t="str">
        <f t="shared" si="9"/>
        <v>Funcionamiento</v>
      </c>
    </row>
    <row r="625" spans="1:24" x14ac:dyDescent="0.25">
      <c r="A625">
        <v>2820</v>
      </c>
      <c r="B625">
        <v>43972</v>
      </c>
      <c r="C625" s="71">
        <v>43972.583333333336</v>
      </c>
      <c r="D625" t="s">
        <v>588</v>
      </c>
      <c r="E625" t="s">
        <v>589</v>
      </c>
      <c r="F625">
        <v>6</v>
      </c>
      <c r="G625" t="s">
        <v>2635</v>
      </c>
      <c r="H625" t="s">
        <v>166</v>
      </c>
      <c r="I625" t="s">
        <v>120</v>
      </c>
      <c r="J625" t="s">
        <v>37</v>
      </c>
      <c r="K625" t="s">
        <v>591</v>
      </c>
      <c r="L625" t="s">
        <v>39</v>
      </c>
      <c r="M625">
        <v>35614517</v>
      </c>
      <c r="N625">
        <v>0</v>
      </c>
      <c r="O625">
        <v>35614517</v>
      </c>
      <c r="P625">
        <v>0</v>
      </c>
      <c r="Q625" t="s">
        <v>2706</v>
      </c>
      <c r="R625">
        <v>3320</v>
      </c>
      <c r="S625" t="s">
        <v>2707</v>
      </c>
      <c r="T625" t="s">
        <v>593</v>
      </c>
      <c r="U625" t="s">
        <v>2708</v>
      </c>
      <c r="V625" t="s">
        <v>2709</v>
      </c>
      <c r="W625">
        <v>0</v>
      </c>
      <c r="X625" t="str">
        <f t="shared" si="9"/>
        <v>Funcionamiento</v>
      </c>
    </row>
    <row r="626" spans="1:24" x14ac:dyDescent="0.25">
      <c r="A626">
        <v>2820</v>
      </c>
      <c r="B626">
        <v>43972</v>
      </c>
      <c r="C626" s="71">
        <v>43972.583333333336</v>
      </c>
      <c r="D626" t="s">
        <v>588</v>
      </c>
      <c r="E626" t="s">
        <v>589</v>
      </c>
      <c r="F626">
        <v>6</v>
      </c>
      <c r="G626" t="s">
        <v>2635</v>
      </c>
      <c r="H626" t="s">
        <v>182</v>
      </c>
      <c r="I626" t="s">
        <v>136</v>
      </c>
      <c r="J626" t="s">
        <v>37</v>
      </c>
      <c r="K626" t="s">
        <v>591</v>
      </c>
      <c r="L626" t="s">
        <v>39</v>
      </c>
      <c r="M626">
        <v>213438</v>
      </c>
      <c r="N626">
        <v>0</v>
      </c>
      <c r="O626">
        <v>213438</v>
      </c>
      <c r="P626">
        <v>0</v>
      </c>
      <c r="Q626" t="s">
        <v>2706</v>
      </c>
      <c r="R626">
        <v>3320</v>
      </c>
      <c r="S626" t="s">
        <v>2707</v>
      </c>
      <c r="T626" t="s">
        <v>593</v>
      </c>
      <c r="U626" t="s">
        <v>2708</v>
      </c>
      <c r="V626" t="s">
        <v>2709</v>
      </c>
      <c r="W626">
        <v>0</v>
      </c>
      <c r="X626" t="str">
        <f t="shared" si="9"/>
        <v>Funcionamiento</v>
      </c>
    </row>
    <row r="627" spans="1:24" x14ac:dyDescent="0.25">
      <c r="A627">
        <v>2820</v>
      </c>
      <c r="B627">
        <v>43972</v>
      </c>
      <c r="C627" s="71">
        <v>43972.583333333336</v>
      </c>
      <c r="D627" t="s">
        <v>588</v>
      </c>
      <c r="E627" t="s">
        <v>589</v>
      </c>
      <c r="F627">
        <v>6</v>
      </c>
      <c r="G627" t="s">
        <v>2635</v>
      </c>
      <c r="H627" t="s">
        <v>180</v>
      </c>
      <c r="I627" t="s">
        <v>134</v>
      </c>
      <c r="J627" t="s">
        <v>37</v>
      </c>
      <c r="K627" t="s">
        <v>591</v>
      </c>
      <c r="L627" t="s">
        <v>39</v>
      </c>
      <c r="M627">
        <v>3266687</v>
      </c>
      <c r="N627">
        <v>0</v>
      </c>
      <c r="O627">
        <v>3266687</v>
      </c>
      <c r="P627">
        <v>0</v>
      </c>
      <c r="Q627" t="s">
        <v>2706</v>
      </c>
      <c r="R627">
        <v>3320</v>
      </c>
      <c r="S627" t="s">
        <v>2707</v>
      </c>
      <c r="T627" t="s">
        <v>593</v>
      </c>
      <c r="U627" t="s">
        <v>2708</v>
      </c>
      <c r="V627" t="s">
        <v>2709</v>
      </c>
      <c r="W627">
        <v>0</v>
      </c>
      <c r="X627" t="str">
        <f t="shared" si="9"/>
        <v>Funcionamiento</v>
      </c>
    </row>
    <row r="628" spans="1:24" x14ac:dyDescent="0.25">
      <c r="A628">
        <v>2820</v>
      </c>
      <c r="B628">
        <v>43972</v>
      </c>
      <c r="C628" s="71">
        <v>43972.583333333336</v>
      </c>
      <c r="D628" t="s">
        <v>588</v>
      </c>
      <c r="E628" t="s">
        <v>589</v>
      </c>
      <c r="F628">
        <v>6</v>
      </c>
      <c r="G628" t="s">
        <v>2635</v>
      </c>
      <c r="H628" t="s">
        <v>183</v>
      </c>
      <c r="I628" t="s">
        <v>137</v>
      </c>
      <c r="J628" t="s">
        <v>37</v>
      </c>
      <c r="K628" t="s">
        <v>591</v>
      </c>
      <c r="L628" t="s">
        <v>39</v>
      </c>
      <c r="M628">
        <v>2354967</v>
      </c>
      <c r="N628">
        <v>0</v>
      </c>
      <c r="O628">
        <v>2354967</v>
      </c>
      <c r="P628">
        <v>0</v>
      </c>
      <c r="Q628" t="s">
        <v>2706</v>
      </c>
      <c r="R628">
        <v>3320</v>
      </c>
      <c r="S628" t="s">
        <v>2707</v>
      </c>
      <c r="T628" t="s">
        <v>593</v>
      </c>
      <c r="U628" t="s">
        <v>2708</v>
      </c>
      <c r="V628" t="s">
        <v>2709</v>
      </c>
      <c r="W628">
        <v>0</v>
      </c>
      <c r="X628" t="str">
        <f t="shared" si="9"/>
        <v>Funcionamiento</v>
      </c>
    </row>
    <row r="629" spans="1:24" x14ac:dyDescent="0.25">
      <c r="A629">
        <v>2820</v>
      </c>
      <c r="B629">
        <v>43972</v>
      </c>
      <c r="C629" s="71">
        <v>43972.583333333336</v>
      </c>
      <c r="D629" t="s">
        <v>588</v>
      </c>
      <c r="E629" t="s">
        <v>589</v>
      </c>
      <c r="F629">
        <v>6</v>
      </c>
      <c r="G629" t="s">
        <v>2635</v>
      </c>
      <c r="H629" t="s">
        <v>173</v>
      </c>
      <c r="I629" t="s">
        <v>127</v>
      </c>
      <c r="J629" t="s">
        <v>37</v>
      </c>
      <c r="K629" t="s">
        <v>591</v>
      </c>
      <c r="L629" t="s">
        <v>39</v>
      </c>
      <c r="M629">
        <v>2419149</v>
      </c>
      <c r="N629">
        <v>0</v>
      </c>
      <c r="O629">
        <v>2419149</v>
      </c>
      <c r="P629">
        <v>0</v>
      </c>
      <c r="Q629" t="s">
        <v>2706</v>
      </c>
      <c r="R629">
        <v>3320</v>
      </c>
      <c r="S629" t="s">
        <v>2707</v>
      </c>
      <c r="T629" t="s">
        <v>593</v>
      </c>
      <c r="U629" t="s">
        <v>2708</v>
      </c>
      <c r="V629" t="s">
        <v>2709</v>
      </c>
      <c r="W629">
        <v>0</v>
      </c>
      <c r="X629" t="str">
        <f t="shared" si="9"/>
        <v>Funcionamiento</v>
      </c>
    </row>
    <row r="630" spans="1:24" x14ac:dyDescent="0.25">
      <c r="A630">
        <v>2920</v>
      </c>
      <c r="B630">
        <v>43972</v>
      </c>
      <c r="C630" s="71">
        <v>43972.585416666669</v>
      </c>
      <c r="D630" t="s">
        <v>588</v>
      </c>
      <c r="E630" t="s">
        <v>589</v>
      </c>
      <c r="F630">
        <v>6</v>
      </c>
      <c r="G630" t="s">
        <v>2635</v>
      </c>
      <c r="H630" t="s">
        <v>175</v>
      </c>
      <c r="I630" t="s">
        <v>129</v>
      </c>
      <c r="J630" t="s">
        <v>37</v>
      </c>
      <c r="K630" t="s">
        <v>591</v>
      </c>
      <c r="L630" t="s">
        <v>39</v>
      </c>
      <c r="M630">
        <v>3027300</v>
      </c>
      <c r="N630">
        <v>0</v>
      </c>
      <c r="O630">
        <v>3027300</v>
      </c>
      <c r="P630">
        <v>0</v>
      </c>
      <c r="Q630" t="s">
        <v>2710</v>
      </c>
      <c r="R630">
        <v>3420</v>
      </c>
      <c r="S630" t="s">
        <v>2646</v>
      </c>
      <c r="T630" t="s">
        <v>593</v>
      </c>
      <c r="U630" t="s">
        <v>2711</v>
      </c>
      <c r="V630" t="s">
        <v>2712</v>
      </c>
      <c r="W630">
        <v>0</v>
      </c>
      <c r="X630" t="str">
        <f t="shared" si="9"/>
        <v>Funcionamiento</v>
      </c>
    </row>
    <row r="631" spans="1:24" x14ac:dyDescent="0.25">
      <c r="A631">
        <v>2920</v>
      </c>
      <c r="B631">
        <v>43972</v>
      </c>
      <c r="C631" s="71">
        <v>43972.585416666669</v>
      </c>
      <c r="D631" t="s">
        <v>588</v>
      </c>
      <c r="E631" t="s">
        <v>589</v>
      </c>
      <c r="F631">
        <v>6</v>
      </c>
      <c r="G631" t="s">
        <v>2635</v>
      </c>
      <c r="H631" t="s">
        <v>176</v>
      </c>
      <c r="I631" t="s">
        <v>130</v>
      </c>
      <c r="J631" t="s">
        <v>37</v>
      </c>
      <c r="K631" t="s">
        <v>591</v>
      </c>
      <c r="L631" t="s">
        <v>39</v>
      </c>
      <c r="M631">
        <v>1561100</v>
      </c>
      <c r="N631">
        <v>0</v>
      </c>
      <c r="O631">
        <v>1561100</v>
      </c>
      <c r="P631">
        <v>0</v>
      </c>
      <c r="Q631" t="s">
        <v>2710</v>
      </c>
      <c r="R631">
        <v>3420</v>
      </c>
      <c r="S631" t="s">
        <v>2646</v>
      </c>
      <c r="T631" t="s">
        <v>593</v>
      </c>
      <c r="U631" t="s">
        <v>2711</v>
      </c>
      <c r="V631" t="s">
        <v>2712</v>
      </c>
      <c r="W631">
        <v>0</v>
      </c>
      <c r="X631" t="str">
        <f t="shared" si="9"/>
        <v>Funcionamiento</v>
      </c>
    </row>
    <row r="632" spans="1:24" x14ac:dyDescent="0.25">
      <c r="A632">
        <v>2920</v>
      </c>
      <c r="B632">
        <v>43972</v>
      </c>
      <c r="C632" s="71">
        <v>43972.585416666669</v>
      </c>
      <c r="D632" t="s">
        <v>588</v>
      </c>
      <c r="E632" t="s">
        <v>589</v>
      </c>
      <c r="F632">
        <v>6</v>
      </c>
      <c r="G632" t="s">
        <v>2635</v>
      </c>
      <c r="H632" t="s">
        <v>177</v>
      </c>
      <c r="I632" t="s">
        <v>131</v>
      </c>
      <c r="J632" t="s">
        <v>37</v>
      </c>
      <c r="K632" t="s">
        <v>591</v>
      </c>
      <c r="L632" t="s">
        <v>39</v>
      </c>
      <c r="M632">
        <v>439500</v>
      </c>
      <c r="N632">
        <v>0</v>
      </c>
      <c r="O632">
        <v>439500</v>
      </c>
      <c r="P632">
        <v>0</v>
      </c>
      <c r="Q632" t="s">
        <v>2710</v>
      </c>
      <c r="R632">
        <v>3420</v>
      </c>
      <c r="S632" t="s">
        <v>2646</v>
      </c>
      <c r="T632" t="s">
        <v>593</v>
      </c>
      <c r="U632" t="s">
        <v>2711</v>
      </c>
      <c r="V632" t="s">
        <v>2712</v>
      </c>
      <c r="W632">
        <v>0</v>
      </c>
      <c r="X632" t="str">
        <f t="shared" si="9"/>
        <v>Funcionamiento</v>
      </c>
    </row>
    <row r="633" spans="1:24" x14ac:dyDescent="0.25">
      <c r="A633">
        <v>2920</v>
      </c>
      <c r="B633">
        <v>43972</v>
      </c>
      <c r="C633" s="71">
        <v>43972.585416666669</v>
      </c>
      <c r="D633" t="s">
        <v>588</v>
      </c>
      <c r="E633" t="s">
        <v>589</v>
      </c>
      <c r="F633">
        <v>6</v>
      </c>
      <c r="G633" t="s">
        <v>2635</v>
      </c>
      <c r="H633" t="s">
        <v>174</v>
      </c>
      <c r="I633" t="s">
        <v>128</v>
      </c>
      <c r="J633" t="s">
        <v>37</v>
      </c>
      <c r="K633" t="s">
        <v>591</v>
      </c>
      <c r="L633" t="s">
        <v>39</v>
      </c>
      <c r="M633">
        <v>4273500</v>
      </c>
      <c r="N633">
        <v>0</v>
      </c>
      <c r="O633">
        <v>4273500</v>
      </c>
      <c r="P633">
        <v>0</v>
      </c>
      <c r="Q633" t="s">
        <v>2710</v>
      </c>
      <c r="R633">
        <v>3420</v>
      </c>
      <c r="S633" t="s">
        <v>2646</v>
      </c>
      <c r="T633" t="s">
        <v>593</v>
      </c>
      <c r="U633" t="s">
        <v>2711</v>
      </c>
      <c r="V633" t="s">
        <v>2712</v>
      </c>
      <c r="W633">
        <v>0</v>
      </c>
      <c r="X633" t="str">
        <f t="shared" si="9"/>
        <v>Funcionamiento</v>
      </c>
    </row>
    <row r="634" spans="1:24" x14ac:dyDescent="0.25">
      <c r="A634">
        <v>2920</v>
      </c>
      <c r="B634">
        <v>43972</v>
      </c>
      <c r="C634" s="71">
        <v>43972.585416666669</v>
      </c>
      <c r="D634" t="s">
        <v>588</v>
      </c>
      <c r="E634" t="s">
        <v>589</v>
      </c>
      <c r="F634">
        <v>6</v>
      </c>
      <c r="G634" t="s">
        <v>2635</v>
      </c>
      <c r="H634" t="s">
        <v>178</v>
      </c>
      <c r="I634" t="s">
        <v>132</v>
      </c>
      <c r="J634" t="s">
        <v>37</v>
      </c>
      <c r="K634" t="s">
        <v>591</v>
      </c>
      <c r="L634" t="s">
        <v>39</v>
      </c>
      <c r="M634">
        <v>1170900</v>
      </c>
      <c r="N634">
        <v>0</v>
      </c>
      <c r="O634">
        <v>1170900</v>
      </c>
      <c r="P634">
        <v>0</v>
      </c>
      <c r="Q634" t="s">
        <v>2710</v>
      </c>
      <c r="R634">
        <v>3420</v>
      </c>
      <c r="S634" t="s">
        <v>2646</v>
      </c>
      <c r="T634" t="s">
        <v>593</v>
      </c>
      <c r="U634" t="s">
        <v>2711</v>
      </c>
      <c r="V634" t="s">
        <v>2712</v>
      </c>
      <c r="W634">
        <v>0</v>
      </c>
      <c r="X634" t="str">
        <f t="shared" si="9"/>
        <v>Funcionamiento</v>
      </c>
    </row>
    <row r="635" spans="1:24" x14ac:dyDescent="0.25">
      <c r="A635">
        <v>2920</v>
      </c>
      <c r="B635">
        <v>43972</v>
      </c>
      <c r="C635" s="71">
        <v>43972.585416666669</v>
      </c>
      <c r="D635" t="s">
        <v>588</v>
      </c>
      <c r="E635" t="s">
        <v>589</v>
      </c>
      <c r="F635">
        <v>6</v>
      </c>
      <c r="G635" t="s">
        <v>2635</v>
      </c>
      <c r="H635" t="s">
        <v>179</v>
      </c>
      <c r="I635" t="s">
        <v>133</v>
      </c>
      <c r="J635" t="s">
        <v>37</v>
      </c>
      <c r="K635" t="s">
        <v>591</v>
      </c>
      <c r="L635" t="s">
        <v>39</v>
      </c>
      <c r="M635">
        <v>780900</v>
      </c>
      <c r="N635">
        <v>0</v>
      </c>
      <c r="O635">
        <v>780900</v>
      </c>
      <c r="P635">
        <v>0</v>
      </c>
      <c r="Q635" t="s">
        <v>2710</v>
      </c>
      <c r="R635">
        <v>3420</v>
      </c>
      <c r="S635" t="s">
        <v>2646</v>
      </c>
      <c r="T635" t="s">
        <v>593</v>
      </c>
      <c r="U635" t="s">
        <v>2711</v>
      </c>
      <c r="V635" t="s">
        <v>2712</v>
      </c>
      <c r="W635">
        <v>0</v>
      </c>
      <c r="X635" t="str">
        <f t="shared" si="9"/>
        <v>Funcionamiento</v>
      </c>
    </row>
    <row r="636" spans="1:24" x14ac:dyDescent="0.25">
      <c r="A636">
        <v>3020</v>
      </c>
      <c r="B636">
        <v>43972</v>
      </c>
      <c r="C636" s="71">
        <v>43972.645138888889</v>
      </c>
      <c r="D636" t="s">
        <v>588</v>
      </c>
      <c r="E636" t="s">
        <v>589</v>
      </c>
      <c r="F636">
        <v>6</v>
      </c>
      <c r="G636" t="s">
        <v>2635</v>
      </c>
      <c r="H636" t="s">
        <v>174</v>
      </c>
      <c r="I636" t="s">
        <v>128</v>
      </c>
      <c r="J636" t="s">
        <v>37</v>
      </c>
      <c r="K636" t="s">
        <v>591</v>
      </c>
      <c r="L636" t="s">
        <v>39</v>
      </c>
      <c r="M636">
        <v>445300</v>
      </c>
      <c r="N636">
        <v>0</v>
      </c>
      <c r="O636">
        <v>445300</v>
      </c>
      <c r="P636">
        <v>0</v>
      </c>
      <c r="Q636" t="s">
        <v>2713</v>
      </c>
      <c r="R636">
        <v>3520</v>
      </c>
      <c r="S636" t="s">
        <v>2649</v>
      </c>
      <c r="T636" t="s">
        <v>593</v>
      </c>
      <c r="U636" t="s">
        <v>2714</v>
      </c>
      <c r="V636" t="s">
        <v>2715</v>
      </c>
      <c r="W636">
        <v>0</v>
      </c>
      <c r="X636" t="str">
        <f t="shared" si="9"/>
        <v>Funcionamiento</v>
      </c>
    </row>
    <row r="637" spans="1:24" x14ac:dyDescent="0.25">
      <c r="A637">
        <v>3020</v>
      </c>
      <c r="B637">
        <v>43972</v>
      </c>
      <c r="C637" s="71">
        <v>43972.645138888889</v>
      </c>
      <c r="D637" t="s">
        <v>588</v>
      </c>
      <c r="E637" t="s">
        <v>589</v>
      </c>
      <c r="F637">
        <v>6</v>
      </c>
      <c r="G637" t="s">
        <v>2635</v>
      </c>
      <c r="H637" t="s">
        <v>175</v>
      </c>
      <c r="I637" t="s">
        <v>129</v>
      </c>
      <c r="J637" t="s">
        <v>37</v>
      </c>
      <c r="K637" t="s">
        <v>591</v>
      </c>
      <c r="L637" t="s">
        <v>39</v>
      </c>
      <c r="M637">
        <v>312400</v>
      </c>
      <c r="N637">
        <v>0</v>
      </c>
      <c r="O637">
        <v>312400</v>
      </c>
      <c r="P637">
        <v>0</v>
      </c>
      <c r="Q637" t="s">
        <v>2713</v>
      </c>
      <c r="R637">
        <v>3520</v>
      </c>
      <c r="S637" t="s">
        <v>2649</v>
      </c>
      <c r="T637" t="s">
        <v>593</v>
      </c>
      <c r="U637" t="s">
        <v>2714</v>
      </c>
      <c r="V637" t="s">
        <v>2715</v>
      </c>
      <c r="W637">
        <v>0</v>
      </c>
      <c r="X637" t="str">
        <f t="shared" si="9"/>
        <v>Funcionamiento</v>
      </c>
    </row>
    <row r="638" spans="1:24" x14ac:dyDescent="0.25">
      <c r="A638">
        <v>3020</v>
      </c>
      <c r="B638">
        <v>43972</v>
      </c>
      <c r="C638" s="71">
        <v>43972.645138888889</v>
      </c>
      <c r="D638" t="s">
        <v>588</v>
      </c>
      <c r="E638" t="s">
        <v>589</v>
      </c>
      <c r="F638">
        <v>6</v>
      </c>
      <c r="G638" t="s">
        <v>2635</v>
      </c>
      <c r="H638" t="s">
        <v>178</v>
      </c>
      <c r="I638" t="s">
        <v>132</v>
      </c>
      <c r="J638" t="s">
        <v>37</v>
      </c>
      <c r="K638" t="s">
        <v>591</v>
      </c>
      <c r="L638" t="s">
        <v>39</v>
      </c>
      <c r="M638">
        <v>114300</v>
      </c>
      <c r="N638">
        <v>0</v>
      </c>
      <c r="O638">
        <v>114300</v>
      </c>
      <c r="P638">
        <v>0</v>
      </c>
      <c r="Q638" t="s">
        <v>2713</v>
      </c>
      <c r="R638">
        <v>3520</v>
      </c>
      <c r="S638" t="s">
        <v>2649</v>
      </c>
      <c r="T638" t="s">
        <v>593</v>
      </c>
      <c r="U638" t="s">
        <v>2714</v>
      </c>
      <c r="V638" t="s">
        <v>2715</v>
      </c>
      <c r="W638">
        <v>0</v>
      </c>
      <c r="X638" t="str">
        <f t="shared" si="9"/>
        <v>Funcionamiento</v>
      </c>
    </row>
    <row r="639" spans="1:24" x14ac:dyDescent="0.25">
      <c r="A639">
        <v>3020</v>
      </c>
      <c r="B639">
        <v>43972</v>
      </c>
      <c r="C639" s="71">
        <v>43972.645138888889</v>
      </c>
      <c r="D639" t="s">
        <v>588</v>
      </c>
      <c r="E639" t="s">
        <v>589</v>
      </c>
      <c r="F639">
        <v>6</v>
      </c>
      <c r="G639" t="s">
        <v>2635</v>
      </c>
      <c r="H639" t="s">
        <v>176</v>
      </c>
      <c r="I639" t="s">
        <v>130</v>
      </c>
      <c r="J639" t="s">
        <v>37</v>
      </c>
      <c r="K639" t="s">
        <v>591</v>
      </c>
      <c r="L639" t="s">
        <v>39</v>
      </c>
      <c r="M639">
        <v>153000</v>
      </c>
      <c r="N639">
        <v>0</v>
      </c>
      <c r="O639">
        <v>153000</v>
      </c>
      <c r="P639">
        <v>0</v>
      </c>
      <c r="Q639" t="s">
        <v>2713</v>
      </c>
      <c r="R639">
        <v>3520</v>
      </c>
      <c r="S639" t="s">
        <v>2649</v>
      </c>
      <c r="T639" t="s">
        <v>593</v>
      </c>
      <c r="U639" t="s">
        <v>2714</v>
      </c>
      <c r="V639" t="s">
        <v>2715</v>
      </c>
      <c r="W639">
        <v>0</v>
      </c>
      <c r="X639" t="str">
        <f t="shared" si="9"/>
        <v>Funcionamiento</v>
      </c>
    </row>
    <row r="640" spans="1:24" x14ac:dyDescent="0.25">
      <c r="A640">
        <v>3020</v>
      </c>
      <c r="B640">
        <v>43972</v>
      </c>
      <c r="C640" s="71">
        <v>43972.645138888889</v>
      </c>
      <c r="D640" t="s">
        <v>588</v>
      </c>
      <c r="E640" t="s">
        <v>589</v>
      </c>
      <c r="F640">
        <v>6</v>
      </c>
      <c r="G640" t="s">
        <v>2635</v>
      </c>
      <c r="H640" t="s">
        <v>177</v>
      </c>
      <c r="I640" t="s">
        <v>131</v>
      </c>
      <c r="J640" t="s">
        <v>37</v>
      </c>
      <c r="K640" t="s">
        <v>591</v>
      </c>
      <c r="L640" t="s">
        <v>39</v>
      </c>
      <c r="M640">
        <v>43900</v>
      </c>
      <c r="N640">
        <v>0</v>
      </c>
      <c r="O640">
        <v>43900</v>
      </c>
      <c r="P640">
        <v>0</v>
      </c>
      <c r="Q640" t="s">
        <v>2713</v>
      </c>
      <c r="R640">
        <v>3520</v>
      </c>
      <c r="S640" t="s">
        <v>2649</v>
      </c>
      <c r="T640" t="s">
        <v>593</v>
      </c>
      <c r="U640" t="s">
        <v>2714</v>
      </c>
      <c r="V640" t="s">
        <v>2715</v>
      </c>
      <c r="W640">
        <v>0</v>
      </c>
      <c r="X640" t="str">
        <f t="shared" si="9"/>
        <v>Funcionamiento</v>
      </c>
    </row>
    <row r="641" spans="1:24" x14ac:dyDescent="0.25">
      <c r="A641">
        <v>3020</v>
      </c>
      <c r="B641">
        <v>43972</v>
      </c>
      <c r="C641" s="71">
        <v>43972.645138888889</v>
      </c>
      <c r="D641" t="s">
        <v>588</v>
      </c>
      <c r="E641" t="s">
        <v>589</v>
      </c>
      <c r="F641">
        <v>6</v>
      </c>
      <c r="G641" t="s">
        <v>2635</v>
      </c>
      <c r="H641" t="s">
        <v>179</v>
      </c>
      <c r="I641" t="s">
        <v>133</v>
      </c>
      <c r="J641" t="s">
        <v>37</v>
      </c>
      <c r="K641" t="s">
        <v>591</v>
      </c>
      <c r="L641" t="s">
        <v>39</v>
      </c>
      <c r="M641">
        <v>76700</v>
      </c>
      <c r="N641">
        <v>0</v>
      </c>
      <c r="O641">
        <v>76700</v>
      </c>
      <c r="P641">
        <v>0</v>
      </c>
      <c r="Q641" t="s">
        <v>2713</v>
      </c>
      <c r="R641">
        <v>3520</v>
      </c>
      <c r="S641" t="s">
        <v>2649</v>
      </c>
      <c r="T641" t="s">
        <v>593</v>
      </c>
      <c r="U641" t="s">
        <v>2714</v>
      </c>
      <c r="V641" t="s">
        <v>2715</v>
      </c>
      <c r="W641">
        <v>0</v>
      </c>
      <c r="X641" t="str">
        <f t="shared" si="9"/>
        <v>Funcionamiento</v>
      </c>
    </row>
    <row r="642" spans="1:24" x14ac:dyDescent="0.25">
      <c r="A642">
        <v>3120</v>
      </c>
      <c r="B642">
        <v>43984</v>
      </c>
      <c r="C642" s="71">
        <v>43984.470833333333</v>
      </c>
      <c r="D642" t="s">
        <v>588</v>
      </c>
      <c r="E642" t="s">
        <v>589</v>
      </c>
      <c r="F642">
        <v>6</v>
      </c>
      <c r="G642" t="s">
        <v>2635</v>
      </c>
      <c r="H642" t="s">
        <v>188</v>
      </c>
      <c r="I642" t="s">
        <v>142</v>
      </c>
      <c r="J642" t="s">
        <v>37</v>
      </c>
      <c r="K642" t="s">
        <v>591</v>
      </c>
      <c r="L642" t="s">
        <v>39</v>
      </c>
      <c r="M642">
        <v>1403379</v>
      </c>
      <c r="N642">
        <v>0</v>
      </c>
      <c r="O642">
        <v>1403379</v>
      </c>
      <c r="P642">
        <v>0</v>
      </c>
      <c r="Q642" t="s">
        <v>2716</v>
      </c>
      <c r="R642">
        <v>3620</v>
      </c>
      <c r="S642" t="s">
        <v>2365</v>
      </c>
      <c r="T642" t="s">
        <v>2646</v>
      </c>
      <c r="U642" t="s">
        <v>2717</v>
      </c>
      <c r="V642" t="s">
        <v>2718</v>
      </c>
      <c r="W642">
        <v>0</v>
      </c>
      <c r="X642" t="str">
        <f t="shared" si="9"/>
        <v>Funcionamiento</v>
      </c>
    </row>
    <row r="643" spans="1:24" x14ac:dyDescent="0.25">
      <c r="A643">
        <v>3120</v>
      </c>
      <c r="B643">
        <v>43984</v>
      </c>
      <c r="C643" s="71">
        <v>43984.470833333333</v>
      </c>
      <c r="D643" t="s">
        <v>588</v>
      </c>
      <c r="E643" t="s">
        <v>589</v>
      </c>
      <c r="F643">
        <v>6</v>
      </c>
      <c r="G643" t="s">
        <v>2635</v>
      </c>
      <c r="H643" t="s">
        <v>192</v>
      </c>
      <c r="I643" t="s">
        <v>147</v>
      </c>
      <c r="J643" t="s">
        <v>37</v>
      </c>
      <c r="K643" t="s">
        <v>591</v>
      </c>
      <c r="L643" t="s">
        <v>39</v>
      </c>
      <c r="M643">
        <v>33001</v>
      </c>
      <c r="N643">
        <v>0</v>
      </c>
      <c r="O643">
        <v>33001</v>
      </c>
      <c r="P643">
        <v>0</v>
      </c>
      <c r="Q643" t="s">
        <v>2716</v>
      </c>
      <c r="R643">
        <v>3620</v>
      </c>
      <c r="S643" t="s">
        <v>2365</v>
      </c>
      <c r="T643" t="s">
        <v>2646</v>
      </c>
      <c r="U643" t="s">
        <v>2717</v>
      </c>
      <c r="V643" t="s">
        <v>2718</v>
      </c>
      <c r="W643">
        <v>0</v>
      </c>
      <c r="X643" t="str">
        <f t="shared" ref="X643:X706" si="10">IF(LEFT(H643,1)="C","Inversión","Funcionamiento")</f>
        <v>Funcionamiento</v>
      </c>
    </row>
    <row r="644" spans="1:24" x14ac:dyDescent="0.25">
      <c r="A644">
        <v>3220</v>
      </c>
      <c r="B644">
        <v>43986</v>
      </c>
      <c r="C644" s="71">
        <v>43986.417361111111</v>
      </c>
      <c r="D644" t="s">
        <v>588</v>
      </c>
      <c r="E644" t="s">
        <v>589</v>
      </c>
      <c r="F644">
        <v>6</v>
      </c>
      <c r="G644" t="s">
        <v>2635</v>
      </c>
      <c r="H644" t="s">
        <v>170</v>
      </c>
      <c r="I644" t="s">
        <v>124</v>
      </c>
      <c r="J644" t="s">
        <v>37</v>
      </c>
      <c r="K644" t="s">
        <v>591</v>
      </c>
      <c r="L644" t="s">
        <v>39</v>
      </c>
      <c r="M644">
        <v>38558553</v>
      </c>
      <c r="N644">
        <v>0</v>
      </c>
      <c r="O644">
        <v>38558553</v>
      </c>
      <c r="P644">
        <v>0</v>
      </c>
      <c r="Q644" t="s">
        <v>2719</v>
      </c>
      <c r="R644">
        <v>3720</v>
      </c>
      <c r="S644" t="s">
        <v>2720</v>
      </c>
      <c r="T644" t="s">
        <v>593</v>
      </c>
      <c r="U644" t="s">
        <v>2721</v>
      </c>
      <c r="V644" t="s">
        <v>2722</v>
      </c>
      <c r="W644">
        <v>0</v>
      </c>
      <c r="X644" t="str">
        <f t="shared" si="10"/>
        <v>Funcionamiento</v>
      </c>
    </row>
    <row r="645" spans="1:24" x14ac:dyDescent="0.25">
      <c r="A645">
        <v>3320</v>
      </c>
      <c r="B645">
        <v>43993</v>
      </c>
      <c r="C645" s="71">
        <v>43993.444444444445</v>
      </c>
      <c r="D645" t="s">
        <v>588</v>
      </c>
      <c r="E645" t="s">
        <v>589</v>
      </c>
      <c r="F645">
        <v>200</v>
      </c>
      <c r="G645" t="s">
        <v>590</v>
      </c>
      <c r="H645" t="s">
        <v>202</v>
      </c>
      <c r="I645" t="s">
        <v>163</v>
      </c>
      <c r="J645" t="s">
        <v>37</v>
      </c>
      <c r="K645" t="s">
        <v>591</v>
      </c>
      <c r="L645" t="s">
        <v>39</v>
      </c>
      <c r="M645">
        <v>1315600</v>
      </c>
      <c r="N645">
        <v>0</v>
      </c>
      <c r="O645">
        <v>1315600</v>
      </c>
      <c r="P645">
        <v>0</v>
      </c>
      <c r="Q645" t="s">
        <v>2723</v>
      </c>
      <c r="R645">
        <v>3820</v>
      </c>
      <c r="S645" t="s">
        <v>2329</v>
      </c>
      <c r="T645" t="s">
        <v>2575</v>
      </c>
      <c r="U645" t="s">
        <v>2724</v>
      </c>
      <c r="V645" t="s">
        <v>2725</v>
      </c>
      <c r="W645">
        <v>0</v>
      </c>
      <c r="X645" t="str">
        <f t="shared" si="10"/>
        <v>Inversión</v>
      </c>
    </row>
    <row r="646" spans="1:24" x14ac:dyDescent="0.25">
      <c r="A646">
        <v>3420</v>
      </c>
      <c r="B646">
        <v>44001</v>
      </c>
      <c r="C646" s="71">
        <v>44001.54583333333</v>
      </c>
      <c r="D646" t="s">
        <v>588</v>
      </c>
      <c r="E646" t="s">
        <v>589</v>
      </c>
      <c r="F646">
        <v>6</v>
      </c>
      <c r="G646" t="s">
        <v>2635</v>
      </c>
      <c r="H646" t="s">
        <v>166</v>
      </c>
      <c r="I646" t="s">
        <v>120</v>
      </c>
      <c r="J646" t="s">
        <v>37</v>
      </c>
      <c r="K646" t="s">
        <v>591</v>
      </c>
      <c r="L646" t="s">
        <v>39</v>
      </c>
      <c r="M646">
        <v>33586857</v>
      </c>
      <c r="N646">
        <v>0</v>
      </c>
      <c r="O646">
        <v>33586857</v>
      </c>
      <c r="P646">
        <v>0</v>
      </c>
      <c r="Q646" t="s">
        <v>2726</v>
      </c>
      <c r="R646">
        <v>3920</v>
      </c>
      <c r="S646" t="s">
        <v>2727</v>
      </c>
      <c r="T646" t="s">
        <v>593</v>
      </c>
      <c r="U646" t="s">
        <v>2728</v>
      </c>
      <c r="V646" t="s">
        <v>2729</v>
      </c>
      <c r="W646">
        <v>0</v>
      </c>
      <c r="X646" t="str">
        <f t="shared" si="10"/>
        <v>Funcionamiento</v>
      </c>
    </row>
    <row r="647" spans="1:24" x14ac:dyDescent="0.25">
      <c r="A647">
        <v>3420</v>
      </c>
      <c r="B647">
        <v>44001</v>
      </c>
      <c r="C647" s="71">
        <v>44001.54583333333</v>
      </c>
      <c r="D647" t="s">
        <v>588</v>
      </c>
      <c r="E647" t="s">
        <v>589</v>
      </c>
      <c r="F647">
        <v>6</v>
      </c>
      <c r="G647" t="s">
        <v>2635</v>
      </c>
      <c r="H647" t="s">
        <v>173</v>
      </c>
      <c r="I647" t="s">
        <v>127</v>
      </c>
      <c r="J647" t="s">
        <v>37</v>
      </c>
      <c r="K647" t="s">
        <v>591</v>
      </c>
      <c r="L647" t="s">
        <v>39</v>
      </c>
      <c r="M647">
        <v>54578</v>
      </c>
      <c r="N647">
        <v>0</v>
      </c>
      <c r="O647">
        <v>54578</v>
      </c>
      <c r="P647">
        <v>0</v>
      </c>
      <c r="Q647" t="s">
        <v>2726</v>
      </c>
      <c r="R647">
        <v>3920</v>
      </c>
      <c r="S647" t="s">
        <v>2727</v>
      </c>
      <c r="T647" t="s">
        <v>593</v>
      </c>
      <c r="U647" t="s">
        <v>2728</v>
      </c>
      <c r="V647" t="s">
        <v>2729</v>
      </c>
      <c r="W647">
        <v>0</v>
      </c>
      <c r="X647" t="str">
        <f t="shared" si="10"/>
        <v>Funcionamiento</v>
      </c>
    </row>
    <row r="648" spans="1:24" x14ac:dyDescent="0.25">
      <c r="A648">
        <v>3420</v>
      </c>
      <c r="B648">
        <v>44001</v>
      </c>
      <c r="C648" s="71">
        <v>44001.54583333333</v>
      </c>
      <c r="D648" t="s">
        <v>588</v>
      </c>
      <c r="E648" t="s">
        <v>589</v>
      </c>
      <c r="F648">
        <v>6</v>
      </c>
      <c r="G648" t="s">
        <v>2635</v>
      </c>
      <c r="H648" t="s">
        <v>183</v>
      </c>
      <c r="I648" t="s">
        <v>137</v>
      </c>
      <c r="J648" t="s">
        <v>37</v>
      </c>
      <c r="K648" t="s">
        <v>591</v>
      </c>
      <c r="L648" t="s">
        <v>39</v>
      </c>
      <c r="M648">
        <v>2354967</v>
      </c>
      <c r="N648">
        <v>0</v>
      </c>
      <c r="O648">
        <v>2354967</v>
      </c>
      <c r="P648">
        <v>0</v>
      </c>
      <c r="Q648" t="s">
        <v>2726</v>
      </c>
      <c r="R648">
        <v>3920</v>
      </c>
      <c r="S648" t="s">
        <v>2727</v>
      </c>
      <c r="T648" t="s">
        <v>593</v>
      </c>
      <c r="U648" t="s">
        <v>2728</v>
      </c>
      <c r="V648" t="s">
        <v>2729</v>
      </c>
      <c r="W648">
        <v>0</v>
      </c>
      <c r="X648" t="str">
        <f t="shared" si="10"/>
        <v>Funcionamiento</v>
      </c>
    </row>
    <row r="649" spans="1:24" x14ac:dyDescent="0.25">
      <c r="A649">
        <v>3420</v>
      </c>
      <c r="B649">
        <v>44001</v>
      </c>
      <c r="C649" s="71">
        <v>44001.54583333333</v>
      </c>
      <c r="D649" t="s">
        <v>588</v>
      </c>
      <c r="E649" t="s">
        <v>589</v>
      </c>
      <c r="F649">
        <v>6</v>
      </c>
      <c r="G649" t="s">
        <v>2635</v>
      </c>
      <c r="H649" t="s">
        <v>168</v>
      </c>
      <c r="I649" t="s">
        <v>122</v>
      </c>
      <c r="J649" t="s">
        <v>37</v>
      </c>
      <c r="K649" t="s">
        <v>591</v>
      </c>
      <c r="L649" t="s">
        <v>39</v>
      </c>
      <c r="M649">
        <v>378962</v>
      </c>
      <c r="N649">
        <v>0</v>
      </c>
      <c r="O649">
        <v>378962</v>
      </c>
      <c r="P649">
        <v>0</v>
      </c>
      <c r="Q649" t="s">
        <v>2726</v>
      </c>
      <c r="R649">
        <v>3920</v>
      </c>
      <c r="S649" t="s">
        <v>2727</v>
      </c>
      <c r="T649" t="s">
        <v>593</v>
      </c>
      <c r="U649" t="s">
        <v>2728</v>
      </c>
      <c r="V649" t="s">
        <v>2729</v>
      </c>
      <c r="W649">
        <v>0</v>
      </c>
      <c r="X649" t="str">
        <f t="shared" si="10"/>
        <v>Funcionamiento</v>
      </c>
    </row>
    <row r="650" spans="1:24" x14ac:dyDescent="0.25">
      <c r="A650">
        <v>3420</v>
      </c>
      <c r="B650">
        <v>44001</v>
      </c>
      <c r="C650" s="71">
        <v>44001.54583333333</v>
      </c>
      <c r="D650" t="s">
        <v>588</v>
      </c>
      <c r="E650" t="s">
        <v>589</v>
      </c>
      <c r="F650">
        <v>6</v>
      </c>
      <c r="G650" t="s">
        <v>2635</v>
      </c>
      <c r="H650" t="s">
        <v>169</v>
      </c>
      <c r="I650" t="s">
        <v>123</v>
      </c>
      <c r="J650" t="s">
        <v>37</v>
      </c>
      <c r="K650" t="s">
        <v>591</v>
      </c>
      <c r="L650" t="s">
        <v>39</v>
      </c>
      <c r="M650">
        <v>449129</v>
      </c>
      <c r="N650">
        <v>0</v>
      </c>
      <c r="O650">
        <v>449129</v>
      </c>
      <c r="P650">
        <v>0</v>
      </c>
      <c r="Q650" t="s">
        <v>2726</v>
      </c>
      <c r="R650">
        <v>3920</v>
      </c>
      <c r="S650" t="s">
        <v>2727</v>
      </c>
      <c r="T650" t="s">
        <v>593</v>
      </c>
      <c r="U650" t="s">
        <v>2728</v>
      </c>
      <c r="V650" t="s">
        <v>2729</v>
      </c>
      <c r="W650">
        <v>0</v>
      </c>
      <c r="X650" t="str">
        <f t="shared" si="10"/>
        <v>Funcionamiento</v>
      </c>
    </row>
    <row r="651" spans="1:24" x14ac:dyDescent="0.25">
      <c r="A651">
        <v>3420</v>
      </c>
      <c r="B651">
        <v>44001</v>
      </c>
      <c r="C651" s="71">
        <v>44001.54583333333</v>
      </c>
      <c r="D651" t="s">
        <v>588</v>
      </c>
      <c r="E651" t="s">
        <v>589</v>
      </c>
      <c r="F651">
        <v>6</v>
      </c>
      <c r="G651" t="s">
        <v>2635</v>
      </c>
      <c r="H651" t="s">
        <v>171</v>
      </c>
      <c r="I651" t="s">
        <v>125</v>
      </c>
      <c r="J651" t="s">
        <v>37</v>
      </c>
      <c r="K651" t="s">
        <v>591</v>
      </c>
      <c r="L651" t="s">
        <v>39</v>
      </c>
      <c r="M651">
        <v>1192595</v>
      </c>
      <c r="N651">
        <v>0</v>
      </c>
      <c r="O651">
        <v>1192595</v>
      </c>
      <c r="P651">
        <v>0</v>
      </c>
      <c r="Q651" t="s">
        <v>2726</v>
      </c>
      <c r="R651">
        <v>3920</v>
      </c>
      <c r="S651" t="s">
        <v>2727</v>
      </c>
      <c r="T651" t="s">
        <v>593</v>
      </c>
      <c r="U651" t="s">
        <v>2728</v>
      </c>
      <c r="V651" t="s">
        <v>2729</v>
      </c>
      <c r="W651">
        <v>0</v>
      </c>
      <c r="X651" t="str">
        <f t="shared" si="10"/>
        <v>Funcionamiento</v>
      </c>
    </row>
    <row r="652" spans="1:24" x14ac:dyDescent="0.25">
      <c r="A652">
        <v>3420</v>
      </c>
      <c r="B652">
        <v>44001</v>
      </c>
      <c r="C652" s="71">
        <v>44001.54583333333</v>
      </c>
      <c r="D652" t="s">
        <v>588</v>
      </c>
      <c r="E652" t="s">
        <v>589</v>
      </c>
      <c r="F652">
        <v>6</v>
      </c>
      <c r="G652" t="s">
        <v>2635</v>
      </c>
      <c r="H652" t="s">
        <v>180</v>
      </c>
      <c r="I652" t="s">
        <v>134</v>
      </c>
      <c r="J652" t="s">
        <v>37</v>
      </c>
      <c r="K652" t="s">
        <v>591</v>
      </c>
      <c r="L652" t="s">
        <v>39</v>
      </c>
      <c r="M652">
        <v>91029</v>
      </c>
      <c r="N652">
        <v>0</v>
      </c>
      <c r="O652">
        <v>91029</v>
      </c>
      <c r="P652">
        <v>0</v>
      </c>
      <c r="Q652" t="s">
        <v>2726</v>
      </c>
      <c r="R652">
        <v>3920</v>
      </c>
      <c r="S652" t="s">
        <v>2727</v>
      </c>
      <c r="T652" t="s">
        <v>593</v>
      </c>
      <c r="U652" t="s">
        <v>2728</v>
      </c>
      <c r="V652" t="s">
        <v>2729</v>
      </c>
      <c r="W652">
        <v>0</v>
      </c>
      <c r="X652" t="str">
        <f t="shared" si="10"/>
        <v>Funcionamiento</v>
      </c>
    </row>
    <row r="653" spans="1:24" x14ac:dyDescent="0.25">
      <c r="A653">
        <v>3520</v>
      </c>
      <c r="B653">
        <v>44001</v>
      </c>
      <c r="C653" s="71">
        <v>44001.548611111109</v>
      </c>
      <c r="D653" t="s">
        <v>588</v>
      </c>
      <c r="E653" t="s">
        <v>589</v>
      </c>
      <c r="F653">
        <v>6</v>
      </c>
      <c r="G653" t="s">
        <v>2635</v>
      </c>
      <c r="H653" t="s">
        <v>178</v>
      </c>
      <c r="I653" t="s">
        <v>132</v>
      </c>
      <c r="J653" t="s">
        <v>37</v>
      </c>
      <c r="K653" t="s">
        <v>591</v>
      </c>
      <c r="L653" t="s">
        <v>39</v>
      </c>
      <c r="M653">
        <v>2286800</v>
      </c>
      <c r="N653">
        <v>0</v>
      </c>
      <c r="O653">
        <v>2286800</v>
      </c>
      <c r="P653">
        <v>0</v>
      </c>
      <c r="Q653" t="s">
        <v>2730</v>
      </c>
      <c r="R653">
        <v>4020</v>
      </c>
      <c r="S653" t="s">
        <v>2387</v>
      </c>
      <c r="T653" t="s">
        <v>593</v>
      </c>
      <c r="U653" t="s">
        <v>2731</v>
      </c>
      <c r="V653" t="s">
        <v>2732</v>
      </c>
      <c r="W653">
        <v>0</v>
      </c>
      <c r="X653" t="str">
        <f t="shared" si="10"/>
        <v>Funcionamiento</v>
      </c>
    </row>
    <row r="654" spans="1:24" x14ac:dyDescent="0.25">
      <c r="A654">
        <v>3520</v>
      </c>
      <c r="B654">
        <v>44001</v>
      </c>
      <c r="C654" s="71">
        <v>44001.548611111109</v>
      </c>
      <c r="D654" t="s">
        <v>588</v>
      </c>
      <c r="E654" t="s">
        <v>589</v>
      </c>
      <c r="F654">
        <v>6</v>
      </c>
      <c r="G654" t="s">
        <v>2635</v>
      </c>
      <c r="H654" t="s">
        <v>179</v>
      </c>
      <c r="I654" t="s">
        <v>133</v>
      </c>
      <c r="J654" t="s">
        <v>37</v>
      </c>
      <c r="K654" t="s">
        <v>591</v>
      </c>
      <c r="L654" t="s">
        <v>39</v>
      </c>
      <c r="M654">
        <v>1524700</v>
      </c>
      <c r="N654">
        <v>0</v>
      </c>
      <c r="O654">
        <v>1524700</v>
      </c>
      <c r="P654">
        <v>0</v>
      </c>
      <c r="Q654" t="s">
        <v>2730</v>
      </c>
      <c r="R654">
        <v>4020</v>
      </c>
      <c r="S654" t="s">
        <v>2387</v>
      </c>
      <c r="T654" t="s">
        <v>593</v>
      </c>
      <c r="U654" t="s">
        <v>2731</v>
      </c>
      <c r="V654" t="s">
        <v>2732</v>
      </c>
      <c r="W654">
        <v>0</v>
      </c>
      <c r="X654" t="str">
        <f t="shared" si="10"/>
        <v>Funcionamiento</v>
      </c>
    </row>
    <row r="655" spans="1:24" x14ac:dyDescent="0.25">
      <c r="A655">
        <v>3520</v>
      </c>
      <c r="B655">
        <v>44001</v>
      </c>
      <c r="C655" s="71">
        <v>44001.548611111109</v>
      </c>
      <c r="D655" t="s">
        <v>588</v>
      </c>
      <c r="E655" t="s">
        <v>589</v>
      </c>
      <c r="F655">
        <v>6</v>
      </c>
      <c r="G655" t="s">
        <v>2635</v>
      </c>
      <c r="H655" t="s">
        <v>174</v>
      </c>
      <c r="I655" t="s">
        <v>128</v>
      </c>
      <c r="J655" t="s">
        <v>37</v>
      </c>
      <c r="K655" t="s">
        <v>591</v>
      </c>
      <c r="L655" t="s">
        <v>39</v>
      </c>
      <c r="M655">
        <v>4416600</v>
      </c>
      <c r="N655">
        <v>0</v>
      </c>
      <c r="O655">
        <v>4416600</v>
      </c>
      <c r="P655">
        <v>0</v>
      </c>
      <c r="Q655" t="s">
        <v>2730</v>
      </c>
      <c r="R655">
        <v>4020</v>
      </c>
      <c r="S655" t="s">
        <v>2387</v>
      </c>
      <c r="T655" t="s">
        <v>593</v>
      </c>
      <c r="U655" t="s">
        <v>2731</v>
      </c>
      <c r="V655" t="s">
        <v>2732</v>
      </c>
      <c r="W655">
        <v>0</v>
      </c>
      <c r="X655" t="str">
        <f t="shared" si="10"/>
        <v>Funcionamiento</v>
      </c>
    </row>
    <row r="656" spans="1:24" x14ac:dyDescent="0.25">
      <c r="A656">
        <v>3520</v>
      </c>
      <c r="B656">
        <v>44001</v>
      </c>
      <c r="C656" s="71">
        <v>44001.548611111109</v>
      </c>
      <c r="D656" t="s">
        <v>588</v>
      </c>
      <c r="E656" t="s">
        <v>589</v>
      </c>
      <c r="F656">
        <v>6</v>
      </c>
      <c r="G656" t="s">
        <v>2635</v>
      </c>
      <c r="H656" t="s">
        <v>175</v>
      </c>
      <c r="I656" t="s">
        <v>129</v>
      </c>
      <c r="J656" t="s">
        <v>37</v>
      </c>
      <c r="K656" t="s">
        <v>591</v>
      </c>
      <c r="L656" t="s">
        <v>39</v>
      </c>
      <c r="M656">
        <v>3128500</v>
      </c>
      <c r="N656">
        <v>0</v>
      </c>
      <c r="O656">
        <v>3128500</v>
      </c>
      <c r="P656">
        <v>0</v>
      </c>
      <c r="Q656" t="s">
        <v>2730</v>
      </c>
      <c r="R656">
        <v>4020</v>
      </c>
      <c r="S656" t="s">
        <v>2387</v>
      </c>
      <c r="T656" t="s">
        <v>593</v>
      </c>
      <c r="U656" t="s">
        <v>2731</v>
      </c>
      <c r="V656" t="s">
        <v>2732</v>
      </c>
      <c r="W656">
        <v>0</v>
      </c>
      <c r="X656" t="str">
        <f t="shared" si="10"/>
        <v>Funcionamiento</v>
      </c>
    </row>
    <row r="657" spans="1:24" x14ac:dyDescent="0.25">
      <c r="A657">
        <v>3520</v>
      </c>
      <c r="B657">
        <v>44001</v>
      </c>
      <c r="C657" s="71">
        <v>44001.548611111109</v>
      </c>
      <c r="D657" t="s">
        <v>588</v>
      </c>
      <c r="E657" t="s">
        <v>589</v>
      </c>
      <c r="F657">
        <v>6</v>
      </c>
      <c r="G657" t="s">
        <v>2635</v>
      </c>
      <c r="H657" t="s">
        <v>177</v>
      </c>
      <c r="I657" t="s">
        <v>131</v>
      </c>
      <c r="J657" t="s">
        <v>37</v>
      </c>
      <c r="K657" t="s">
        <v>591</v>
      </c>
      <c r="L657" t="s">
        <v>39</v>
      </c>
      <c r="M657">
        <v>408400</v>
      </c>
      <c r="N657">
        <v>0</v>
      </c>
      <c r="O657">
        <v>408400</v>
      </c>
      <c r="P657">
        <v>0</v>
      </c>
      <c r="Q657" t="s">
        <v>2730</v>
      </c>
      <c r="R657">
        <v>4020</v>
      </c>
      <c r="S657" t="s">
        <v>2387</v>
      </c>
      <c r="T657" t="s">
        <v>593</v>
      </c>
      <c r="U657" t="s">
        <v>2731</v>
      </c>
      <c r="V657" t="s">
        <v>2732</v>
      </c>
      <c r="W657">
        <v>0</v>
      </c>
      <c r="X657" t="str">
        <f t="shared" si="10"/>
        <v>Funcionamiento</v>
      </c>
    </row>
    <row r="658" spans="1:24" x14ac:dyDescent="0.25">
      <c r="A658">
        <v>3520</v>
      </c>
      <c r="B658">
        <v>44001</v>
      </c>
      <c r="C658" s="71">
        <v>44001.548611111109</v>
      </c>
      <c r="D658" t="s">
        <v>588</v>
      </c>
      <c r="E658" t="s">
        <v>589</v>
      </c>
      <c r="F658">
        <v>6</v>
      </c>
      <c r="G658" t="s">
        <v>2635</v>
      </c>
      <c r="H658" t="s">
        <v>176</v>
      </c>
      <c r="I658" t="s">
        <v>130</v>
      </c>
      <c r="J658" t="s">
        <v>37</v>
      </c>
      <c r="K658" t="s">
        <v>591</v>
      </c>
      <c r="L658" t="s">
        <v>39</v>
      </c>
      <c r="M658">
        <v>3048400</v>
      </c>
      <c r="N658">
        <v>0</v>
      </c>
      <c r="O658">
        <v>3048400</v>
      </c>
      <c r="P658">
        <v>0</v>
      </c>
      <c r="Q658" t="s">
        <v>2730</v>
      </c>
      <c r="R658">
        <v>4020</v>
      </c>
      <c r="S658" t="s">
        <v>2387</v>
      </c>
      <c r="T658" t="s">
        <v>593</v>
      </c>
      <c r="U658" t="s">
        <v>2731</v>
      </c>
      <c r="V658" t="s">
        <v>2732</v>
      </c>
      <c r="W658">
        <v>0</v>
      </c>
      <c r="X658" t="str">
        <f t="shared" si="10"/>
        <v>Funcionamiento</v>
      </c>
    </row>
    <row r="659" spans="1:24" x14ac:dyDescent="0.25">
      <c r="A659">
        <v>3620</v>
      </c>
      <c r="B659">
        <v>44013</v>
      </c>
      <c r="C659" s="71">
        <v>44013.629166666666</v>
      </c>
      <c r="D659" t="s">
        <v>588</v>
      </c>
      <c r="E659" t="s">
        <v>589</v>
      </c>
      <c r="F659">
        <v>6</v>
      </c>
      <c r="G659" t="s">
        <v>2635</v>
      </c>
      <c r="H659" t="s">
        <v>192</v>
      </c>
      <c r="I659" t="s">
        <v>147</v>
      </c>
      <c r="J659" t="s">
        <v>37</v>
      </c>
      <c r="K659" t="s">
        <v>591</v>
      </c>
      <c r="L659" t="s">
        <v>39</v>
      </c>
      <c r="M659">
        <v>33046</v>
      </c>
      <c r="N659">
        <v>0</v>
      </c>
      <c r="O659">
        <v>33046</v>
      </c>
      <c r="P659">
        <v>0</v>
      </c>
      <c r="Q659" t="s">
        <v>2733</v>
      </c>
      <c r="R659">
        <v>4120</v>
      </c>
      <c r="S659" t="s">
        <v>2338</v>
      </c>
      <c r="T659" t="s">
        <v>2387</v>
      </c>
      <c r="U659" t="s">
        <v>2734</v>
      </c>
      <c r="V659" t="s">
        <v>2735</v>
      </c>
      <c r="W659">
        <v>0</v>
      </c>
      <c r="X659" t="str">
        <f t="shared" si="10"/>
        <v>Funcionamiento</v>
      </c>
    </row>
    <row r="660" spans="1:24" x14ac:dyDescent="0.25">
      <c r="A660">
        <v>3620</v>
      </c>
      <c r="B660">
        <v>44013</v>
      </c>
      <c r="C660" s="71">
        <v>44013.629166666666</v>
      </c>
      <c r="D660" t="s">
        <v>588</v>
      </c>
      <c r="E660" t="s">
        <v>589</v>
      </c>
      <c r="F660">
        <v>6</v>
      </c>
      <c r="G660" t="s">
        <v>2635</v>
      </c>
      <c r="H660" t="s">
        <v>188</v>
      </c>
      <c r="I660" t="s">
        <v>142</v>
      </c>
      <c r="J660" t="s">
        <v>37</v>
      </c>
      <c r="K660" t="s">
        <v>591</v>
      </c>
      <c r="L660" t="s">
        <v>39</v>
      </c>
      <c r="M660">
        <v>1825094</v>
      </c>
      <c r="N660">
        <v>0</v>
      </c>
      <c r="O660">
        <v>1825094</v>
      </c>
      <c r="P660">
        <v>0</v>
      </c>
      <c r="Q660" t="s">
        <v>2733</v>
      </c>
      <c r="R660">
        <v>4120</v>
      </c>
      <c r="S660" t="s">
        <v>2338</v>
      </c>
      <c r="T660" t="s">
        <v>2387</v>
      </c>
      <c r="U660" t="s">
        <v>2734</v>
      </c>
      <c r="V660" t="s">
        <v>2735</v>
      </c>
      <c r="W660">
        <v>0</v>
      </c>
      <c r="X660" t="str">
        <f t="shared" si="10"/>
        <v>Funcionamiento</v>
      </c>
    </row>
    <row r="661" spans="1:24" x14ac:dyDescent="0.25">
      <c r="A661">
        <v>3720</v>
      </c>
      <c r="B661">
        <v>44020</v>
      </c>
      <c r="C661" s="71">
        <v>44020.504166666666</v>
      </c>
      <c r="D661" t="s">
        <v>588</v>
      </c>
      <c r="E661" t="s">
        <v>589</v>
      </c>
      <c r="F661">
        <v>6</v>
      </c>
      <c r="G661" t="s">
        <v>2635</v>
      </c>
      <c r="H661" t="s">
        <v>192</v>
      </c>
      <c r="I661" t="s">
        <v>147</v>
      </c>
      <c r="J661" t="s">
        <v>37</v>
      </c>
      <c r="K661" t="s">
        <v>591</v>
      </c>
      <c r="L661" t="s">
        <v>39</v>
      </c>
      <c r="M661">
        <v>134337</v>
      </c>
      <c r="N661">
        <v>-134337</v>
      </c>
      <c r="O661">
        <v>0</v>
      </c>
      <c r="P661">
        <v>0</v>
      </c>
      <c r="Q661" t="s">
        <v>2736</v>
      </c>
      <c r="R661">
        <v>4220</v>
      </c>
      <c r="S661" t="s">
        <v>2258</v>
      </c>
      <c r="T661" t="s">
        <v>2590</v>
      </c>
      <c r="U661" t="s">
        <v>593</v>
      </c>
      <c r="V661" t="s">
        <v>593</v>
      </c>
      <c r="W661">
        <v>0</v>
      </c>
      <c r="X661" t="str">
        <f t="shared" si="10"/>
        <v>Funcionamiento</v>
      </c>
    </row>
    <row r="662" spans="1:24" x14ac:dyDescent="0.25">
      <c r="A662">
        <v>3820</v>
      </c>
      <c r="B662">
        <v>44022</v>
      </c>
      <c r="C662" s="71">
        <v>44022.491666666669</v>
      </c>
      <c r="D662" t="s">
        <v>588</v>
      </c>
      <c r="E662" t="s">
        <v>589</v>
      </c>
      <c r="F662">
        <v>6</v>
      </c>
      <c r="G662" t="s">
        <v>2635</v>
      </c>
      <c r="H662" t="s">
        <v>188</v>
      </c>
      <c r="I662" t="s">
        <v>142</v>
      </c>
      <c r="J662" t="s">
        <v>37</v>
      </c>
      <c r="K662" t="s">
        <v>591</v>
      </c>
      <c r="L662" t="s">
        <v>39</v>
      </c>
      <c r="M662">
        <v>53566</v>
      </c>
      <c r="N662">
        <v>0</v>
      </c>
      <c r="O662">
        <v>53566</v>
      </c>
      <c r="P662">
        <v>0</v>
      </c>
      <c r="Q662" t="s">
        <v>2737</v>
      </c>
      <c r="R662">
        <v>4320</v>
      </c>
      <c r="S662" t="s">
        <v>2584</v>
      </c>
      <c r="T662" t="s">
        <v>2271</v>
      </c>
      <c r="U662" t="s">
        <v>2738</v>
      </c>
      <c r="V662" t="s">
        <v>2739</v>
      </c>
      <c r="W662">
        <v>0</v>
      </c>
      <c r="X662" t="str">
        <f t="shared" si="10"/>
        <v>Funcionamiento</v>
      </c>
    </row>
    <row r="663" spans="1:24" x14ac:dyDescent="0.25">
      <c r="A663">
        <v>3820</v>
      </c>
      <c r="B663">
        <v>44022</v>
      </c>
      <c r="C663" s="71">
        <v>44022.491666666669</v>
      </c>
      <c r="D663" t="s">
        <v>588</v>
      </c>
      <c r="E663" t="s">
        <v>589</v>
      </c>
      <c r="F663">
        <v>6</v>
      </c>
      <c r="G663" t="s">
        <v>2635</v>
      </c>
      <c r="H663" t="s">
        <v>192</v>
      </c>
      <c r="I663" t="s">
        <v>147</v>
      </c>
      <c r="J663" t="s">
        <v>37</v>
      </c>
      <c r="K663" t="s">
        <v>591</v>
      </c>
      <c r="L663" t="s">
        <v>39</v>
      </c>
      <c r="M663">
        <v>13856</v>
      </c>
      <c r="N663">
        <v>0</v>
      </c>
      <c r="O663">
        <v>13856</v>
      </c>
      <c r="P663">
        <v>0</v>
      </c>
      <c r="Q663" t="s">
        <v>2737</v>
      </c>
      <c r="R663">
        <v>4320</v>
      </c>
      <c r="S663" t="s">
        <v>2584</v>
      </c>
      <c r="T663" t="s">
        <v>2271</v>
      </c>
      <c r="U663" t="s">
        <v>2738</v>
      </c>
      <c r="V663" t="s">
        <v>2739</v>
      </c>
      <c r="W663">
        <v>0</v>
      </c>
      <c r="X663" t="str">
        <f t="shared" si="10"/>
        <v>Funcionamiento</v>
      </c>
    </row>
    <row r="664" spans="1:24" x14ac:dyDescent="0.25">
      <c r="A664">
        <v>3920</v>
      </c>
      <c r="B664">
        <v>44034</v>
      </c>
      <c r="C664" s="71">
        <v>44034.495833333334</v>
      </c>
      <c r="D664" t="s">
        <v>588</v>
      </c>
      <c r="E664" t="s">
        <v>589</v>
      </c>
      <c r="F664">
        <v>6</v>
      </c>
      <c r="G664" t="s">
        <v>2635</v>
      </c>
      <c r="H664" t="s">
        <v>182</v>
      </c>
      <c r="I664" t="s">
        <v>136</v>
      </c>
      <c r="J664" t="s">
        <v>37</v>
      </c>
      <c r="K664" t="s">
        <v>591</v>
      </c>
      <c r="L664" t="s">
        <v>39</v>
      </c>
      <c r="M664">
        <v>431055</v>
      </c>
      <c r="N664">
        <v>0</v>
      </c>
      <c r="O664">
        <v>431055</v>
      </c>
      <c r="P664">
        <v>0</v>
      </c>
      <c r="Q664" t="s">
        <v>2740</v>
      </c>
      <c r="R664">
        <v>4420</v>
      </c>
      <c r="S664" t="s">
        <v>2741</v>
      </c>
      <c r="T664" t="s">
        <v>593</v>
      </c>
      <c r="U664" t="s">
        <v>2742</v>
      </c>
      <c r="V664" t="s">
        <v>2743</v>
      </c>
      <c r="W664">
        <v>0</v>
      </c>
      <c r="X664" t="str">
        <f t="shared" si="10"/>
        <v>Funcionamiento</v>
      </c>
    </row>
    <row r="665" spans="1:24" x14ac:dyDescent="0.25">
      <c r="A665">
        <v>3920</v>
      </c>
      <c r="B665">
        <v>44034</v>
      </c>
      <c r="C665" s="71">
        <v>44034.495833333334</v>
      </c>
      <c r="D665" t="s">
        <v>588</v>
      </c>
      <c r="E665" t="s">
        <v>589</v>
      </c>
      <c r="F665">
        <v>6</v>
      </c>
      <c r="G665" t="s">
        <v>2635</v>
      </c>
      <c r="H665" t="s">
        <v>183</v>
      </c>
      <c r="I665" t="s">
        <v>137</v>
      </c>
      <c r="J665" t="s">
        <v>37</v>
      </c>
      <c r="K665" t="s">
        <v>591</v>
      </c>
      <c r="L665" t="s">
        <v>39</v>
      </c>
      <c r="M665">
        <v>2354967</v>
      </c>
      <c r="N665">
        <v>0</v>
      </c>
      <c r="O665">
        <v>2354967</v>
      </c>
      <c r="P665">
        <v>0</v>
      </c>
      <c r="Q665" t="s">
        <v>2740</v>
      </c>
      <c r="R665">
        <v>4420</v>
      </c>
      <c r="S665" t="s">
        <v>2741</v>
      </c>
      <c r="T665" t="s">
        <v>593</v>
      </c>
      <c r="U665" t="s">
        <v>2742</v>
      </c>
      <c r="V665" t="s">
        <v>2743</v>
      </c>
      <c r="W665">
        <v>0</v>
      </c>
      <c r="X665" t="str">
        <f t="shared" si="10"/>
        <v>Funcionamiento</v>
      </c>
    </row>
    <row r="666" spans="1:24" x14ac:dyDescent="0.25">
      <c r="A666">
        <v>3920</v>
      </c>
      <c r="B666">
        <v>44034</v>
      </c>
      <c r="C666" s="71">
        <v>44034.495833333334</v>
      </c>
      <c r="D666" t="s">
        <v>588</v>
      </c>
      <c r="E666" t="s">
        <v>589</v>
      </c>
      <c r="F666">
        <v>6</v>
      </c>
      <c r="G666" t="s">
        <v>2635</v>
      </c>
      <c r="H666" t="s">
        <v>563</v>
      </c>
      <c r="I666" t="s">
        <v>564</v>
      </c>
      <c r="J666" t="s">
        <v>37</v>
      </c>
      <c r="K666" t="s">
        <v>591</v>
      </c>
      <c r="L666" t="s">
        <v>39</v>
      </c>
      <c r="M666">
        <v>490271</v>
      </c>
      <c r="N666">
        <v>0</v>
      </c>
      <c r="O666">
        <v>490271</v>
      </c>
      <c r="P666">
        <v>0</v>
      </c>
      <c r="Q666" t="s">
        <v>2740</v>
      </c>
      <c r="R666">
        <v>4420</v>
      </c>
      <c r="S666" t="s">
        <v>2741</v>
      </c>
      <c r="T666" t="s">
        <v>593</v>
      </c>
      <c r="U666" t="s">
        <v>2742</v>
      </c>
      <c r="V666" t="s">
        <v>2743</v>
      </c>
      <c r="W666">
        <v>0</v>
      </c>
      <c r="X666" t="str">
        <f t="shared" si="10"/>
        <v>Funcionamiento</v>
      </c>
    </row>
    <row r="667" spans="1:24" x14ac:dyDescent="0.25">
      <c r="A667">
        <v>3920</v>
      </c>
      <c r="B667">
        <v>44034</v>
      </c>
      <c r="C667" s="71">
        <v>44034.495833333334</v>
      </c>
      <c r="D667" t="s">
        <v>588</v>
      </c>
      <c r="E667" t="s">
        <v>589</v>
      </c>
      <c r="F667">
        <v>6</v>
      </c>
      <c r="G667" t="s">
        <v>2635</v>
      </c>
      <c r="H667" t="s">
        <v>166</v>
      </c>
      <c r="I667" t="s">
        <v>120</v>
      </c>
      <c r="J667" t="s">
        <v>37</v>
      </c>
      <c r="K667" t="s">
        <v>591</v>
      </c>
      <c r="L667" t="s">
        <v>39</v>
      </c>
      <c r="M667">
        <v>34867485</v>
      </c>
      <c r="N667">
        <v>0</v>
      </c>
      <c r="O667">
        <v>34867485</v>
      </c>
      <c r="P667">
        <v>0</v>
      </c>
      <c r="Q667" t="s">
        <v>2740</v>
      </c>
      <c r="R667">
        <v>4420</v>
      </c>
      <c r="S667" t="s">
        <v>2741</v>
      </c>
      <c r="T667" t="s">
        <v>593</v>
      </c>
      <c r="U667" t="s">
        <v>2742</v>
      </c>
      <c r="V667" t="s">
        <v>2743</v>
      </c>
      <c r="W667">
        <v>0</v>
      </c>
      <c r="X667" t="str">
        <f t="shared" si="10"/>
        <v>Funcionamiento</v>
      </c>
    </row>
    <row r="668" spans="1:24" x14ac:dyDescent="0.25">
      <c r="A668">
        <v>3920</v>
      </c>
      <c r="B668">
        <v>44034</v>
      </c>
      <c r="C668" s="71">
        <v>44034.495833333334</v>
      </c>
      <c r="D668" t="s">
        <v>588</v>
      </c>
      <c r="E668" t="s">
        <v>589</v>
      </c>
      <c r="F668">
        <v>6</v>
      </c>
      <c r="G668" t="s">
        <v>2635</v>
      </c>
      <c r="H668" t="s">
        <v>168</v>
      </c>
      <c r="I668" t="s">
        <v>122</v>
      </c>
      <c r="J668" t="s">
        <v>37</v>
      </c>
      <c r="K668" t="s">
        <v>591</v>
      </c>
      <c r="L668" t="s">
        <v>39</v>
      </c>
      <c r="M668">
        <v>431840</v>
      </c>
      <c r="N668">
        <v>0</v>
      </c>
      <c r="O668">
        <v>431840</v>
      </c>
      <c r="P668">
        <v>0</v>
      </c>
      <c r="Q668" t="s">
        <v>2740</v>
      </c>
      <c r="R668">
        <v>4420</v>
      </c>
      <c r="S668" t="s">
        <v>2741</v>
      </c>
      <c r="T668" t="s">
        <v>593</v>
      </c>
      <c r="U668" t="s">
        <v>2742</v>
      </c>
      <c r="V668" t="s">
        <v>2743</v>
      </c>
      <c r="W668">
        <v>0</v>
      </c>
      <c r="X668" t="str">
        <f t="shared" si="10"/>
        <v>Funcionamiento</v>
      </c>
    </row>
    <row r="669" spans="1:24" x14ac:dyDescent="0.25">
      <c r="A669">
        <v>3920</v>
      </c>
      <c r="B669">
        <v>44034</v>
      </c>
      <c r="C669" s="71">
        <v>44034.495833333334</v>
      </c>
      <c r="D669" t="s">
        <v>588</v>
      </c>
      <c r="E669" t="s">
        <v>589</v>
      </c>
      <c r="F669">
        <v>6</v>
      </c>
      <c r="G669" t="s">
        <v>2635</v>
      </c>
      <c r="H669" t="s">
        <v>171</v>
      </c>
      <c r="I669" t="s">
        <v>125</v>
      </c>
      <c r="J669" t="s">
        <v>37</v>
      </c>
      <c r="K669" t="s">
        <v>591</v>
      </c>
      <c r="L669" t="s">
        <v>39</v>
      </c>
      <c r="M669">
        <v>1665884</v>
      </c>
      <c r="N669">
        <v>0</v>
      </c>
      <c r="O669">
        <v>1665884</v>
      </c>
      <c r="P669">
        <v>0</v>
      </c>
      <c r="Q669" t="s">
        <v>2740</v>
      </c>
      <c r="R669">
        <v>4420</v>
      </c>
      <c r="S669" t="s">
        <v>2741</v>
      </c>
      <c r="T669" t="s">
        <v>593</v>
      </c>
      <c r="U669" t="s">
        <v>2742</v>
      </c>
      <c r="V669" t="s">
        <v>2743</v>
      </c>
      <c r="W669">
        <v>0</v>
      </c>
      <c r="X669" t="str">
        <f t="shared" si="10"/>
        <v>Funcionamiento</v>
      </c>
    </row>
    <row r="670" spans="1:24" x14ac:dyDescent="0.25">
      <c r="A670">
        <v>3920</v>
      </c>
      <c r="B670">
        <v>44034</v>
      </c>
      <c r="C670" s="71">
        <v>44034.495833333334</v>
      </c>
      <c r="D670" t="s">
        <v>588</v>
      </c>
      <c r="E670" t="s">
        <v>589</v>
      </c>
      <c r="F670">
        <v>6</v>
      </c>
      <c r="G670" t="s">
        <v>2635</v>
      </c>
      <c r="H670" t="s">
        <v>173</v>
      </c>
      <c r="I670" t="s">
        <v>127</v>
      </c>
      <c r="J670" t="s">
        <v>37</v>
      </c>
      <c r="K670" t="s">
        <v>591</v>
      </c>
      <c r="L670" t="s">
        <v>39</v>
      </c>
      <c r="M670">
        <v>4604290</v>
      </c>
      <c r="N670">
        <v>0</v>
      </c>
      <c r="O670">
        <v>4604290</v>
      </c>
      <c r="P670">
        <v>0</v>
      </c>
      <c r="Q670" t="s">
        <v>2740</v>
      </c>
      <c r="R670">
        <v>4420</v>
      </c>
      <c r="S670" t="s">
        <v>2741</v>
      </c>
      <c r="T670" t="s">
        <v>593</v>
      </c>
      <c r="U670" t="s">
        <v>2742</v>
      </c>
      <c r="V670" t="s">
        <v>2743</v>
      </c>
      <c r="W670">
        <v>0</v>
      </c>
      <c r="X670" t="str">
        <f t="shared" si="10"/>
        <v>Funcionamiento</v>
      </c>
    </row>
    <row r="671" spans="1:24" x14ac:dyDescent="0.25">
      <c r="A671">
        <v>3920</v>
      </c>
      <c r="B671">
        <v>44034</v>
      </c>
      <c r="C671" s="71">
        <v>44034.495833333334</v>
      </c>
      <c r="D671" t="s">
        <v>588</v>
      </c>
      <c r="E671" t="s">
        <v>589</v>
      </c>
      <c r="F671">
        <v>6</v>
      </c>
      <c r="G671" t="s">
        <v>2635</v>
      </c>
      <c r="H671" t="s">
        <v>180</v>
      </c>
      <c r="I671" t="s">
        <v>134</v>
      </c>
      <c r="J671" t="s">
        <v>37</v>
      </c>
      <c r="K671" t="s">
        <v>591</v>
      </c>
      <c r="L671" t="s">
        <v>39</v>
      </c>
      <c r="M671">
        <v>5675355</v>
      </c>
      <c r="N671">
        <v>0</v>
      </c>
      <c r="O671">
        <v>5675355</v>
      </c>
      <c r="P671">
        <v>0</v>
      </c>
      <c r="Q671" t="s">
        <v>2740</v>
      </c>
      <c r="R671">
        <v>4420</v>
      </c>
      <c r="S671" t="s">
        <v>2741</v>
      </c>
      <c r="T671" t="s">
        <v>593</v>
      </c>
      <c r="U671" t="s">
        <v>2742</v>
      </c>
      <c r="V671" t="s">
        <v>2743</v>
      </c>
      <c r="W671">
        <v>0</v>
      </c>
      <c r="X671" t="str">
        <f t="shared" si="10"/>
        <v>Funcionamiento</v>
      </c>
    </row>
    <row r="672" spans="1:24" x14ac:dyDescent="0.25">
      <c r="A672">
        <v>4020</v>
      </c>
      <c r="B672">
        <v>44034</v>
      </c>
      <c r="C672" s="71">
        <v>44034.5</v>
      </c>
      <c r="D672" t="s">
        <v>588</v>
      </c>
      <c r="E672" t="s">
        <v>589</v>
      </c>
      <c r="F672">
        <v>6</v>
      </c>
      <c r="G672" t="s">
        <v>2635</v>
      </c>
      <c r="H672" t="s">
        <v>174</v>
      </c>
      <c r="I672" t="s">
        <v>128</v>
      </c>
      <c r="J672" t="s">
        <v>37</v>
      </c>
      <c r="K672" t="s">
        <v>591</v>
      </c>
      <c r="L672" t="s">
        <v>39</v>
      </c>
      <c r="M672">
        <v>4473400</v>
      </c>
      <c r="N672">
        <v>0</v>
      </c>
      <c r="O672">
        <v>4473400</v>
      </c>
      <c r="P672">
        <v>0</v>
      </c>
      <c r="Q672" t="s">
        <v>2744</v>
      </c>
      <c r="R672">
        <v>4520</v>
      </c>
      <c r="S672" t="s">
        <v>2267</v>
      </c>
      <c r="T672" t="s">
        <v>593</v>
      </c>
      <c r="U672" t="s">
        <v>2745</v>
      </c>
      <c r="V672" t="s">
        <v>2746</v>
      </c>
      <c r="W672">
        <v>0</v>
      </c>
      <c r="X672" t="str">
        <f t="shared" si="10"/>
        <v>Funcionamiento</v>
      </c>
    </row>
    <row r="673" spans="1:24" x14ac:dyDescent="0.25">
      <c r="A673">
        <v>4020</v>
      </c>
      <c r="B673">
        <v>44034</v>
      </c>
      <c r="C673" s="71">
        <v>44034.5</v>
      </c>
      <c r="D673" t="s">
        <v>588</v>
      </c>
      <c r="E673" t="s">
        <v>589</v>
      </c>
      <c r="F673">
        <v>6</v>
      </c>
      <c r="G673" t="s">
        <v>2635</v>
      </c>
      <c r="H673" t="s">
        <v>175</v>
      </c>
      <c r="I673" t="s">
        <v>129</v>
      </c>
      <c r="J673" t="s">
        <v>37</v>
      </c>
      <c r="K673" t="s">
        <v>591</v>
      </c>
      <c r="L673" t="s">
        <v>39</v>
      </c>
      <c r="M673">
        <v>3168900</v>
      </c>
      <c r="N673">
        <v>0</v>
      </c>
      <c r="O673">
        <v>3168900</v>
      </c>
      <c r="P673">
        <v>0</v>
      </c>
      <c r="Q673" t="s">
        <v>2744</v>
      </c>
      <c r="R673">
        <v>4520</v>
      </c>
      <c r="S673" t="s">
        <v>2267</v>
      </c>
      <c r="T673" t="s">
        <v>593</v>
      </c>
      <c r="U673" t="s">
        <v>2745</v>
      </c>
      <c r="V673" t="s">
        <v>2746</v>
      </c>
      <c r="W673">
        <v>0</v>
      </c>
      <c r="X673" t="str">
        <f t="shared" si="10"/>
        <v>Funcionamiento</v>
      </c>
    </row>
    <row r="674" spans="1:24" x14ac:dyDescent="0.25">
      <c r="A674">
        <v>4020</v>
      </c>
      <c r="B674">
        <v>44034</v>
      </c>
      <c r="C674" s="71">
        <v>44034.5</v>
      </c>
      <c r="D674" t="s">
        <v>588</v>
      </c>
      <c r="E674" t="s">
        <v>589</v>
      </c>
      <c r="F674">
        <v>6</v>
      </c>
      <c r="G674" t="s">
        <v>2635</v>
      </c>
      <c r="H674" t="s">
        <v>176</v>
      </c>
      <c r="I674" t="s">
        <v>130</v>
      </c>
      <c r="J674" t="s">
        <v>37</v>
      </c>
      <c r="K674" t="s">
        <v>591</v>
      </c>
      <c r="L674" t="s">
        <v>39</v>
      </c>
      <c r="M674">
        <v>1713000</v>
      </c>
      <c r="N674">
        <v>0</v>
      </c>
      <c r="O674">
        <v>1713000</v>
      </c>
      <c r="P674">
        <v>0</v>
      </c>
      <c r="Q674" t="s">
        <v>2744</v>
      </c>
      <c r="R674">
        <v>4520</v>
      </c>
      <c r="S674" t="s">
        <v>2267</v>
      </c>
      <c r="T674" t="s">
        <v>593</v>
      </c>
      <c r="U674" t="s">
        <v>2745</v>
      </c>
      <c r="V674" t="s">
        <v>2746</v>
      </c>
      <c r="W674">
        <v>0</v>
      </c>
      <c r="X674" t="str">
        <f t="shared" si="10"/>
        <v>Funcionamiento</v>
      </c>
    </row>
    <row r="675" spans="1:24" x14ac:dyDescent="0.25">
      <c r="A675">
        <v>4020</v>
      </c>
      <c r="B675">
        <v>44034</v>
      </c>
      <c r="C675" s="71">
        <v>44034.5</v>
      </c>
      <c r="D675" t="s">
        <v>588</v>
      </c>
      <c r="E675" t="s">
        <v>589</v>
      </c>
      <c r="F675">
        <v>6</v>
      </c>
      <c r="G675" t="s">
        <v>2635</v>
      </c>
      <c r="H675" t="s">
        <v>177</v>
      </c>
      <c r="I675" t="s">
        <v>131</v>
      </c>
      <c r="J675" t="s">
        <v>37</v>
      </c>
      <c r="K675" t="s">
        <v>591</v>
      </c>
      <c r="L675" t="s">
        <v>39</v>
      </c>
      <c r="M675">
        <v>480100</v>
      </c>
      <c r="N675">
        <v>0</v>
      </c>
      <c r="O675">
        <v>480100</v>
      </c>
      <c r="P675">
        <v>0</v>
      </c>
      <c r="Q675" t="s">
        <v>2744</v>
      </c>
      <c r="R675">
        <v>4520</v>
      </c>
      <c r="S675" t="s">
        <v>2267</v>
      </c>
      <c r="T675" t="s">
        <v>593</v>
      </c>
      <c r="U675" t="s">
        <v>2745</v>
      </c>
      <c r="V675" t="s">
        <v>2746</v>
      </c>
      <c r="W675">
        <v>0</v>
      </c>
      <c r="X675" t="str">
        <f t="shared" si="10"/>
        <v>Funcionamiento</v>
      </c>
    </row>
    <row r="676" spans="1:24" x14ac:dyDescent="0.25">
      <c r="A676">
        <v>4020</v>
      </c>
      <c r="B676">
        <v>44034</v>
      </c>
      <c r="C676" s="71">
        <v>44034.5</v>
      </c>
      <c r="D676" t="s">
        <v>588</v>
      </c>
      <c r="E676" t="s">
        <v>589</v>
      </c>
      <c r="F676">
        <v>6</v>
      </c>
      <c r="G676" t="s">
        <v>2635</v>
      </c>
      <c r="H676" t="s">
        <v>178</v>
      </c>
      <c r="I676" t="s">
        <v>132</v>
      </c>
      <c r="J676" t="s">
        <v>37</v>
      </c>
      <c r="K676" t="s">
        <v>591</v>
      </c>
      <c r="L676" t="s">
        <v>39</v>
      </c>
      <c r="M676">
        <v>1284900</v>
      </c>
      <c r="N676">
        <v>0</v>
      </c>
      <c r="O676">
        <v>1284900</v>
      </c>
      <c r="P676">
        <v>0</v>
      </c>
      <c r="Q676" t="s">
        <v>2744</v>
      </c>
      <c r="R676">
        <v>4520</v>
      </c>
      <c r="S676" t="s">
        <v>2267</v>
      </c>
      <c r="T676" t="s">
        <v>593</v>
      </c>
      <c r="U676" t="s">
        <v>2745</v>
      </c>
      <c r="V676" t="s">
        <v>2746</v>
      </c>
      <c r="W676">
        <v>0</v>
      </c>
      <c r="X676" t="str">
        <f t="shared" si="10"/>
        <v>Funcionamiento</v>
      </c>
    </row>
    <row r="677" spans="1:24" x14ac:dyDescent="0.25">
      <c r="A677">
        <v>4020</v>
      </c>
      <c r="B677">
        <v>44034</v>
      </c>
      <c r="C677" s="71">
        <v>44034.5</v>
      </c>
      <c r="D677" t="s">
        <v>588</v>
      </c>
      <c r="E677" t="s">
        <v>589</v>
      </c>
      <c r="F677">
        <v>6</v>
      </c>
      <c r="G677" t="s">
        <v>2635</v>
      </c>
      <c r="H677" t="s">
        <v>179</v>
      </c>
      <c r="I677" t="s">
        <v>133</v>
      </c>
      <c r="J677" t="s">
        <v>37</v>
      </c>
      <c r="K677" t="s">
        <v>591</v>
      </c>
      <c r="L677" t="s">
        <v>39</v>
      </c>
      <c r="M677">
        <v>856800</v>
      </c>
      <c r="N677">
        <v>0</v>
      </c>
      <c r="O677">
        <v>856800</v>
      </c>
      <c r="P677">
        <v>0</v>
      </c>
      <c r="Q677" t="s">
        <v>2744</v>
      </c>
      <c r="R677">
        <v>4520</v>
      </c>
      <c r="S677" t="s">
        <v>2267</v>
      </c>
      <c r="T677" t="s">
        <v>593</v>
      </c>
      <c r="U677" t="s">
        <v>2745</v>
      </c>
      <c r="V677" t="s">
        <v>2746</v>
      </c>
      <c r="W677">
        <v>0</v>
      </c>
      <c r="X677" t="str">
        <f t="shared" si="10"/>
        <v>Funcionamiento</v>
      </c>
    </row>
    <row r="678" spans="1:24" x14ac:dyDescent="0.25">
      <c r="A678">
        <v>4120</v>
      </c>
      <c r="B678">
        <v>44046</v>
      </c>
      <c r="C678" s="71">
        <v>44046.671527777777</v>
      </c>
      <c r="D678" t="s">
        <v>588</v>
      </c>
      <c r="E678" t="s">
        <v>589</v>
      </c>
      <c r="F678">
        <v>6</v>
      </c>
      <c r="G678" t="s">
        <v>2635</v>
      </c>
      <c r="H678" t="s">
        <v>188</v>
      </c>
      <c r="I678" t="s">
        <v>142</v>
      </c>
      <c r="J678" t="s">
        <v>37</v>
      </c>
      <c r="K678" t="s">
        <v>591</v>
      </c>
      <c r="L678" t="s">
        <v>39</v>
      </c>
      <c r="M678">
        <v>50482</v>
      </c>
      <c r="N678">
        <v>0</v>
      </c>
      <c r="O678">
        <v>50482</v>
      </c>
      <c r="P678">
        <v>0</v>
      </c>
      <c r="Q678" t="s">
        <v>5376</v>
      </c>
      <c r="R678">
        <v>4620</v>
      </c>
      <c r="S678" t="s">
        <v>2271</v>
      </c>
      <c r="T678" t="s">
        <v>2391</v>
      </c>
      <c r="U678" t="s">
        <v>5377</v>
      </c>
      <c r="V678" t="s">
        <v>5378</v>
      </c>
      <c r="W678">
        <v>0</v>
      </c>
      <c r="X678" t="str">
        <f t="shared" si="10"/>
        <v>Funcionamiento</v>
      </c>
    </row>
    <row r="679" spans="1:24" x14ac:dyDescent="0.25">
      <c r="A679">
        <v>4120</v>
      </c>
      <c r="B679">
        <v>44046</v>
      </c>
      <c r="C679" s="71">
        <v>44046.671527777777</v>
      </c>
      <c r="D679" t="s">
        <v>588</v>
      </c>
      <c r="E679" t="s">
        <v>589</v>
      </c>
      <c r="F679">
        <v>6</v>
      </c>
      <c r="G679" t="s">
        <v>2635</v>
      </c>
      <c r="H679" t="s">
        <v>192</v>
      </c>
      <c r="I679" t="s">
        <v>147</v>
      </c>
      <c r="J679" t="s">
        <v>37</v>
      </c>
      <c r="K679" t="s">
        <v>591</v>
      </c>
      <c r="L679" t="s">
        <v>39</v>
      </c>
      <c r="M679">
        <v>25180</v>
      </c>
      <c r="N679">
        <v>0</v>
      </c>
      <c r="O679">
        <v>25180</v>
      </c>
      <c r="P679">
        <v>0</v>
      </c>
      <c r="Q679" t="s">
        <v>5376</v>
      </c>
      <c r="R679">
        <v>4620</v>
      </c>
      <c r="S679" t="s">
        <v>2271</v>
      </c>
      <c r="T679" t="s">
        <v>2391</v>
      </c>
      <c r="U679" t="s">
        <v>5377</v>
      </c>
      <c r="V679" t="s">
        <v>5378</v>
      </c>
      <c r="W679">
        <v>0</v>
      </c>
      <c r="X679" t="str">
        <f t="shared" si="10"/>
        <v>Funcionamiento</v>
      </c>
    </row>
    <row r="680" spans="1:24" x14ac:dyDescent="0.25">
      <c r="A680">
        <v>4220</v>
      </c>
      <c r="B680">
        <v>44046</v>
      </c>
      <c r="C680" s="71">
        <v>44046.67291666667</v>
      </c>
      <c r="D680" t="s">
        <v>588</v>
      </c>
      <c r="E680" t="s">
        <v>589</v>
      </c>
      <c r="F680">
        <v>6</v>
      </c>
      <c r="G680" t="s">
        <v>2635</v>
      </c>
      <c r="H680" t="s">
        <v>188</v>
      </c>
      <c r="I680" t="s">
        <v>142</v>
      </c>
      <c r="J680" t="s">
        <v>37</v>
      </c>
      <c r="K680" t="s">
        <v>591</v>
      </c>
      <c r="L680" t="s">
        <v>39</v>
      </c>
      <c r="M680">
        <v>1761786</v>
      </c>
      <c r="N680">
        <v>0</v>
      </c>
      <c r="O680">
        <v>1761786</v>
      </c>
      <c r="P680">
        <v>0</v>
      </c>
      <c r="Q680" t="s">
        <v>5379</v>
      </c>
      <c r="R680">
        <v>4720</v>
      </c>
      <c r="S680" t="s">
        <v>2391</v>
      </c>
      <c r="T680" t="s">
        <v>2445</v>
      </c>
      <c r="U680" t="s">
        <v>5380</v>
      </c>
      <c r="V680" t="s">
        <v>5381</v>
      </c>
      <c r="W680">
        <v>0</v>
      </c>
      <c r="X680" t="str">
        <f t="shared" si="10"/>
        <v>Funcionamiento</v>
      </c>
    </row>
    <row r="681" spans="1:24" x14ac:dyDescent="0.25">
      <c r="A681">
        <v>4220</v>
      </c>
      <c r="B681">
        <v>44046</v>
      </c>
      <c r="C681" s="71">
        <v>44046.67291666667</v>
      </c>
      <c r="D681" t="s">
        <v>588</v>
      </c>
      <c r="E681" t="s">
        <v>589</v>
      </c>
      <c r="F681">
        <v>6</v>
      </c>
      <c r="G681" t="s">
        <v>2635</v>
      </c>
      <c r="H681" t="s">
        <v>192</v>
      </c>
      <c r="I681" t="s">
        <v>147</v>
      </c>
      <c r="J681" t="s">
        <v>37</v>
      </c>
      <c r="K681" t="s">
        <v>591</v>
      </c>
      <c r="L681" t="s">
        <v>39</v>
      </c>
      <c r="M681">
        <v>31334</v>
      </c>
      <c r="N681">
        <v>0</v>
      </c>
      <c r="O681">
        <v>31334</v>
      </c>
      <c r="P681">
        <v>0</v>
      </c>
      <c r="Q681" t="s">
        <v>5379</v>
      </c>
      <c r="R681">
        <v>4720</v>
      </c>
      <c r="S681" t="s">
        <v>2391</v>
      </c>
      <c r="T681" t="s">
        <v>2445</v>
      </c>
      <c r="U681" t="s">
        <v>5380</v>
      </c>
      <c r="V681" t="s">
        <v>5381</v>
      </c>
      <c r="W681">
        <v>0</v>
      </c>
      <c r="X681" t="str">
        <f t="shared" si="10"/>
        <v>Funcionamiento</v>
      </c>
    </row>
    <row r="682" spans="1:24" x14ac:dyDescent="0.25">
      <c r="A682">
        <v>120</v>
      </c>
      <c r="B682">
        <v>43839</v>
      </c>
      <c r="C682" s="71">
        <v>43839.574305555558</v>
      </c>
      <c r="D682" t="s">
        <v>588</v>
      </c>
      <c r="E682" t="s">
        <v>589</v>
      </c>
      <c r="F682">
        <v>7</v>
      </c>
      <c r="G682" t="s">
        <v>2747</v>
      </c>
      <c r="H682" t="s">
        <v>188</v>
      </c>
      <c r="I682" t="s">
        <v>142</v>
      </c>
      <c r="J682" t="s">
        <v>37</v>
      </c>
      <c r="K682" t="s">
        <v>591</v>
      </c>
      <c r="L682" t="s">
        <v>39</v>
      </c>
      <c r="M682">
        <v>22000000</v>
      </c>
      <c r="N682">
        <v>0</v>
      </c>
      <c r="O682">
        <v>22000000</v>
      </c>
      <c r="P682">
        <v>3246056</v>
      </c>
      <c r="Q682" t="s">
        <v>2748</v>
      </c>
      <c r="R682">
        <v>120</v>
      </c>
      <c r="S682" t="s">
        <v>5791</v>
      </c>
      <c r="T682" t="s">
        <v>5792</v>
      </c>
      <c r="U682" t="s">
        <v>5793</v>
      </c>
      <c r="V682" t="s">
        <v>5794</v>
      </c>
      <c r="W682">
        <v>0</v>
      </c>
      <c r="X682" t="str">
        <f t="shared" si="10"/>
        <v>Funcionamiento</v>
      </c>
    </row>
    <row r="683" spans="1:24" x14ac:dyDescent="0.25">
      <c r="A683">
        <v>120</v>
      </c>
      <c r="B683">
        <v>43839</v>
      </c>
      <c r="C683" s="71">
        <v>43839.574305555558</v>
      </c>
      <c r="D683" t="s">
        <v>588</v>
      </c>
      <c r="E683" t="s">
        <v>589</v>
      </c>
      <c r="F683">
        <v>7</v>
      </c>
      <c r="G683" t="s">
        <v>2747</v>
      </c>
      <c r="H683" t="s">
        <v>192</v>
      </c>
      <c r="I683" t="s">
        <v>147</v>
      </c>
      <c r="J683" t="s">
        <v>37</v>
      </c>
      <c r="K683" t="s">
        <v>591</v>
      </c>
      <c r="L683" t="s">
        <v>39</v>
      </c>
      <c r="M683">
        <v>900000</v>
      </c>
      <c r="N683">
        <v>0</v>
      </c>
      <c r="O683">
        <v>900000</v>
      </c>
      <c r="P683">
        <v>278719</v>
      </c>
      <c r="Q683" t="s">
        <v>2748</v>
      </c>
      <c r="R683">
        <v>120</v>
      </c>
      <c r="S683" t="s">
        <v>5791</v>
      </c>
      <c r="T683" t="s">
        <v>5792</v>
      </c>
      <c r="U683" t="s">
        <v>5793</v>
      </c>
      <c r="V683" t="s">
        <v>5794</v>
      </c>
      <c r="W683">
        <v>0</v>
      </c>
      <c r="X683" t="str">
        <f t="shared" si="10"/>
        <v>Funcionamiento</v>
      </c>
    </row>
    <row r="684" spans="1:24" x14ac:dyDescent="0.25">
      <c r="A684">
        <v>220</v>
      </c>
      <c r="B684">
        <v>43839</v>
      </c>
      <c r="C684" s="71">
        <v>43839.576388888891</v>
      </c>
      <c r="D684" t="s">
        <v>588</v>
      </c>
      <c r="E684" t="s">
        <v>589</v>
      </c>
      <c r="F684">
        <v>7</v>
      </c>
      <c r="G684" t="s">
        <v>2747</v>
      </c>
      <c r="H684" t="s">
        <v>191</v>
      </c>
      <c r="I684" t="s">
        <v>146</v>
      </c>
      <c r="J684" t="s">
        <v>37</v>
      </c>
      <c r="K684" t="s">
        <v>591</v>
      </c>
      <c r="L684" t="s">
        <v>39</v>
      </c>
      <c r="M684">
        <v>1100000</v>
      </c>
      <c r="N684">
        <v>0</v>
      </c>
      <c r="O684">
        <v>1100000</v>
      </c>
      <c r="P684">
        <v>443140</v>
      </c>
      <c r="Q684" t="s">
        <v>2749</v>
      </c>
      <c r="R684">
        <v>220</v>
      </c>
      <c r="S684" t="s">
        <v>5795</v>
      </c>
      <c r="T684" t="s">
        <v>5796</v>
      </c>
      <c r="U684" t="s">
        <v>5797</v>
      </c>
      <c r="V684" t="s">
        <v>5798</v>
      </c>
      <c r="W684">
        <v>0</v>
      </c>
      <c r="X684" t="str">
        <f t="shared" si="10"/>
        <v>Funcionamiento</v>
      </c>
    </row>
    <row r="685" spans="1:24" x14ac:dyDescent="0.25">
      <c r="A685">
        <v>320</v>
      </c>
      <c r="B685">
        <v>43850</v>
      </c>
      <c r="C685" s="71">
        <v>43850.649305555555</v>
      </c>
      <c r="D685" t="s">
        <v>588</v>
      </c>
      <c r="E685" t="s">
        <v>589</v>
      </c>
      <c r="F685">
        <v>7</v>
      </c>
      <c r="G685" t="s">
        <v>2747</v>
      </c>
      <c r="H685" t="s">
        <v>171</v>
      </c>
      <c r="I685" t="s">
        <v>125</v>
      </c>
      <c r="J685" t="s">
        <v>37</v>
      </c>
      <c r="K685" t="s">
        <v>591</v>
      </c>
      <c r="L685" t="s">
        <v>39</v>
      </c>
      <c r="M685">
        <v>1981712</v>
      </c>
      <c r="N685">
        <v>0</v>
      </c>
      <c r="O685">
        <v>1981712</v>
      </c>
      <c r="P685">
        <v>0</v>
      </c>
      <c r="Q685" t="s">
        <v>2750</v>
      </c>
      <c r="R685">
        <v>320</v>
      </c>
      <c r="S685" t="s">
        <v>2751</v>
      </c>
      <c r="T685" t="s">
        <v>593</v>
      </c>
      <c r="U685" t="s">
        <v>2752</v>
      </c>
      <c r="V685" t="s">
        <v>2753</v>
      </c>
      <c r="W685">
        <v>0</v>
      </c>
      <c r="X685" t="str">
        <f t="shared" si="10"/>
        <v>Funcionamiento</v>
      </c>
    </row>
    <row r="686" spans="1:24" x14ac:dyDescent="0.25">
      <c r="A686">
        <v>320</v>
      </c>
      <c r="B686">
        <v>43850</v>
      </c>
      <c r="C686" s="71">
        <v>43850.649305555555</v>
      </c>
      <c r="D686" t="s">
        <v>588</v>
      </c>
      <c r="E686" t="s">
        <v>589</v>
      </c>
      <c r="F686">
        <v>7</v>
      </c>
      <c r="G686" t="s">
        <v>2747</v>
      </c>
      <c r="H686" t="s">
        <v>182</v>
      </c>
      <c r="I686" t="s">
        <v>136</v>
      </c>
      <c r="J686" t="s">
        <v>37</v>
      </c>
      <c r="K686" t="s">
        <v>591</v>
      </c>
      <c r="L686" t="s">
        <v>39</v>
      </c>
      <c r="M686">
        <v>189517</v>
      </c>
      <c r="N686">
        <v>0</v>
      </c>
      <c r="O686">
        <v>189517</v>
      </c>
      <c r="P686">
        <v>0</v>
      </c>
      <c r="Q686" t="s">
        <v>2750</v>
      </c>
      <c r="R686">
        <v>320</v>
      </c>
      <c r="S686" t="s">
        <v>2751</v>
      </c>
      <c r="T686" t="s">
        <v>593</v>
      </c>
      <c r="U686" t="s">
        <v>2752</v>
      </c>
      <c r="V686" t="s">
        <v>2753</v>
      </c>
      <c r="W686">
        <v>0</v>
      </c>
      <c r="X686" t="str">
        <f t="shared" si="10"/>
        <v>Funcionamiento</v>
      </c>
    </row>
    <row r="687" spans="1:24" x14ac:dyDescent="0.25">
      <c r="A687">
        <v>320</v>
      </c>
      <c r="B687">
        <v>43850</v>
      </c>
      <c r="C687" s="71">
        <v>43850.649305555555</v>
      </c>
      <c r="D687" t="s">
        <v>588</v>
      </c>
      <c r="E687" t="s">
        <v>589</v>
      </c>
      <c r="F687">
        <v>7</v>
      </c>
      <c r="G687" t="s">
        <v>2747</v>
      </c>
      <c r="H687" t="s">
        <v>166</v>
      </c>
      <c r="I687" t="s">
        <v>120</v>
      </c>
      <c r="J687" t="s">
        <v>37</v>
      </c>
      <c r="K687" t="s">
        <v>591</v>
      </c>
      <c r="L687" t="s">
        <v>39</v>
      </c>
      <c r="M687">
        <v>37060734</v>
      </c>
      <c r="N687">
        <v>0</v>
      </c>
      <c r="O687">
        <v>37060734</v>
      </c>
      <c r="P687">
        <v>0</v>
      </c>
      <c r="Q687" t="s">
        <v>2750</v>
      </c>
      <c r="R687">
        <v>320</v>
      </c>
      <c r="S687" t="s">
        <v>2751</v>
      </c>
      <c r="T687" t="s">
        <v>593</v>
      </c>
      <c r="U687" t="s">
        <v>2752</v>
      </c>
      <c r="V687" t="s">
        <v>2753</v>
      </c>
      <c r="W687">
        <v>0</v>
      </c>
      <c r="X687" t="str">
        <f t="shared" si="10"/>
        <v>Funcionamiento</v>
      </c>
    </row>
    <row r="688" spans="1:24" x14ac:dyDescent="0.25">
      <c r="A688">
        <v>320</v>
      </c>
      <c r="B688">
        <v>43850</v>
      </c>
      <c r="C688" s="71">
        <v>43850.649305555555</v>
      </c>
      <c r="D688" t="s">
        <v>588</v>
      </c>
      <c r="E688" t="s">
        <v>589</v>
      </c>
      <c r="F688">
        <v>7</v>
      </c>
      <c r="G688" t="s">
        <v>2747</v>
      </c>
      <c r="H688" t="s">
        <v>168</v>
      </c>
      <c r="I688" t="s">
        <v>122</v>
      </c>
      <c r="J688" t="s">
        <v>37</v>
      </c>
      <c r="K688" t="s">
        <v>591</v>
      </c>
      <c r="L688" t="s">
        <v>39</v>
      </c>
      <c r="M688">
        <v>779686</v>
      </c>
      <c r="N688">
        <v>0</v>
      </c>
      <c r="O688">
        <v>779686</v>
      </c>
      <c r="P688">
        <v>0</v>
      </c>
      <c r="Q688" t="s">
        <v>2750</v>
      </c>
      <c r="R688">
        <v>320</v>
      </c>
      <c r="S688" t="s">
        <v>2751</v>
      </c>
      <c r="T688" t="s">
        <v>593</v>
      </c>
      <c r="U688" t="s">
        <v>2752</v>
      </c>
      <c r="V688" t="s">
        <v>2753</v>
      </c>
      <c r="W688">
        <v>0</v>
      </c>
      <c r="X688" t="str">
        <f t="shared" si="10"/>
        <v>Funcionamiento</v>
      </c>
    </row>
    <row r="689" spans="1:24" x14ac:dyDescent="0.25">
      <c r="A689">
        <v>320</v>
      </c>
      <c r="B689">
        <v>43850</v>
      </c>
      <c r="C689" s="71">
        <v>43850.649305555555</v>
      </c>
      <c r="D689" t="s">
        <v>588</v>
      </c>
      <c r="E689" t="s">
        <v>589</v>
      </c>
      <c r="F689">
        <v>7</v>
      </c>
      <c r="G689" t="s">
        <v>2747</v>
      </c>
      <c r="H689" t="s">
        <v>169</v>
      </c>
      <c r="I689" t="s">
        <v>123</v>
      </c>
      <c r="J689" t="s">
        <v>37</v>
      </c>
      <c r="K689" t="s">
        <v>591</v>
      </c>
      <c r="L689" t="s">
        <v>39</v>
      </c>
      <c r="M689">
        <v>1127966</v>
      </c>
      <c r="N689">
        <v>0</v>
      </c>
      <c r="O689">
        <v>1127966</v>
      </c>
      <c r="P689">
        <v>0</v>
      </c>
      <c r="Q689" t="s">
        <v>2750</v>
      </c>
      <c r="R689">
        <v>320</v>
      </c>
      <c r="S689" t="s">
        <v>2751</v>
      </c>
      <c r="T689" t="s">
        <v>593</v>
      </c>
      <c r="U689" t="s">
        <v>2752</v>
      </c>
      <c r="V689" t="s">
        <v>2753</v>
      </c>
      <c r="W689">
        <v>0</v>
      </c>
      <c r="X689" t="str">
        <f t="shared" si="10"/>
        <v>Funcionamiento</v>
      </c>
    </row>
    <row r="690" spans="1:24" x14ac:dyDescent="0.25">
      <c r="A690">
        <v>320</v>
      </c>
      <c r="B690">
        <v>43850</v>
      </c>
      <c r="C690" s="71">
        <v>43850.649305555555</v>
      </c>
      <c r="D690" t="s">
        <v>588</v>
      </c>
      <c r="E690" t="s">
        <v>589</v>
      </c>
      <c r="F690">
        <v>7</v>
      </c>
      <c r="G690" t="s">
        <v>2747</v>
      </c>
      <c r="H690" t="s">
        <v>173</v>
      </c>
      <c r="I690" t="s">
        <v>127</v>
      </c>
      <c r="J690" t="s">
        <v>37</v>
      </c>
      <c r="K690" t="s">
        <v>591</v>
      </c>
      <c r="L690" t="s">
        <v>39</v>
      </c>
      <c r="M690">
        <v>2696201</v>
      </c>
      <c r="N690">
        <v>0</v>
      </c>
      <c r="O690">
        <v>2696201</v>
      </c>
      <c r="P690">
        <v>0</v>
      </c>
      <c r="Q690" t="s">
        <v>2750</v>
      </c>
      <c r="R690">
        <v>320</v>
      </c>
      <c r="S690" t="s">
        <v>2751</v>
      </c>
      <c r="T690" t="s">
        <v>593</v>
      </c>
      <c r="U690" t="s">
        <v>2752</v>
      </c>
      <c r="V690" t="s">
        <v>2753</v>
      </c>
      <c r="W690">
        <v>0</v>
      </c>
      <c r="X690" t="str">
        <f t="shared" si="10"/>
        <v>Funcionamiento</v>
      </c>
    </row>
    <row r="691" spans="1:24" x14ac:dyDescent="0.25">
      <c r="A691">
        <v>320</v>
      </c>
      <c r="B691">
        <v>43850</v>
      </c>
      <c r="C691" s="71">
        <v>43850.649305555555</v>
      </c>
      <c r="D691" t="s">
        <v>588</v>
      </c>
      <c r="E691" t="s">
        <v>589</v>
      </c>
      <c r="F691">
        <v>7</v>
      </c>
      <c r="G691" t="s">
        <v>2747</v>
      </c>
      <c r="H691" t="s">
        <v>180</v>
      </c>
      <c r="I691" t="s">
        <v>134</v>
      </c>
      <c r="J691" t="s">
        <v>37</v>
      </c>
      <c r="K691" t="s">
        <v>591</v>
      </c>
      <c r="L691" t="s">
        <v>39</v>
      </c>
      <c r="M691">
        <v>2280800</v>
      </c>
      <c r="N691">
        <v>0</v>
      </c>
      <c r="O691">
        <v>2280800</v>
      </c>
      <c r="P691">
        <v>0</v>
      </c>
      <c r="Q691" t="s">
        <v>2750</v>
      </c>
      <c r="R691">
        <v>320</v>
      </c>
      <c r="S691" t="s">
        <v>2751</v>
      </c>
      <c r="T691" t="s">
        <v>593</v>
      </c>
      <c r="U691" t="s">
        <v>2752</v>
      </c>
      <c r="V691" t="s">
        <v>2753</v>
      </c>
      <c r="W691">
        <v>0</v>
      </c>
      <c r="X691" t="str">
        <f t="shared" si="10"/>
        <v>Funcionamiento</v>
      </c>
    </row>
    <row r="692" spans="1:24" x14ac:dyDescent="0.25">
      <c r="A692">
        <v>320</v>
      </c>
      <c r="B692">
        <v>43850</v>
      </c>
      <c r="C692" s="71">
        <v>43850.649305555555</v>
      </c>
      <c r="D692" t="s">
        <v>588</v>
      </c>
      <c r="E692" t="s">
        <v>589</v>
      </c>
      <c r="F692">
        <v>7</v>
      </c>
      <c r="G692" t="s">
        <v>2747</v>
      </c>
      <c r="H692" t="s">
        <v>183</v>
      </c>
      <c r="I692" t="s">
        <v>137</v>
      </c>
      <c r="J692" t="s">
        <v>37</v>
      </c>
      <c r="K692" t="s">
        <v>591</v>
      </c>
      <c r="L692" t="s">
        <v>39</v>
      </c>
      <c r="M692">
        <v>2240265</v>
      </c>
      <c r="N692">
        <v>0</v>
      </c>
      <c r="O692">
        <v>2240265</v>
      </c>
      <c r="P692">
        <v>0</v>
      </c>
      <c r="Q692" t="s">
        <v>2750</v>
      </c>
      <c r="R692">
        <v>320</v>
      </c>
      <c r="S692" t="s">
        <v>2751</v>
      </c>
      <c r="T692" t="s">
        <v>593</v>
      </c>
      <c r="U692" t="s">
        <v>2752</v>
      </c>
      <c r="V692" t="s">
        <v>2753</v>
      </c>
      <c r="W692">
        <v>0</v>
      </c>
      <c r="X692" t="str">
        <f t="shared" si="10"/>
        <v>Funcionamiento</v>
      </c>
    </row>
    <row r="693" spans="1:24" x14ac:dyDescent="0.25">
      <c r="A693">
        <v>420</v>
      </c>
      <c r="B693">
        <v>43852</v>
      </c>
      <c r="C693" s="71">
        <v>43852.413888888892</v>
      </c>
      <c r="D693" t="s">
        <v>588</v>
      </c>
      <c r="E693" t="s">
        <v>589</v>
      </c>
      <c r="F693">
        <v>7</v>
      </c>
      <c r="G693" t="s">
        <v>2747</v>
      </c>
      <c r="H693" t="s">
        <v>175</v>
      </c>
      <c r="I693" t="s">
        <v>129</v>
      </c>
      <c r="J693" t="s">
        <v>37</v>
      </c>
      <c r="K693" t="s">
        <v>591</v>
      </c>
      <c r="L693" t="s">
        <v>39</v>
      </c>
      <c r="M693">
        <v>4083800</v>
      </c>
      <c r="N693">
        <v>0</v>
      </c>
      <c r="O693">
        <v>4083800</v>
      </c>
      <c r="P693">
        <v>0</v>
      </c>
      <c r="Q693" t="s">
        <v>2754</v>
      </c>
      <c r="R693">
        <v>420</v>
      </c>
      <c r="S693" t="s">
        <v>2175</v>
      </c>
      <c r="T693" t="s">
        <v>593</v>
      </c>
      <c r="U693" t="s">
        <v>2755</v>
      </c>
      <c r="V693" t="s">
        <v>2756</v>
      </c>
      <c r="W693">
        <v>0</v>
      </c>
      <c r="X693" t="str">
        <f t="shared" si="10"/>
        <v>Funcionamiento</v>
      </c>
    </row>
    <row r="694" spans="1:24" x14ac:dyDescent="0.25">
      <c r="A694">
        <v>420</v>
      </c>
      <c r="B694">
        <v>43852</v>
      </c>
      <c r="C694" s="71">
        <v>43852.413888888892</v>
      </c>
      <c r="D694" t="s">
        <v>588</v>
      </c>
      <c r="E694" t="s">
        <v>589</v>
      </c>
      <c r="F694">
        <v>7</v>
      </c>
      <c r="G694" t="s">
        <v>2747</v>
      </c>
      <c r="H694" t="s">
        <v>176</v>
      </c>
      <c r="I694" t="s">
        <v>130</v>
      </c>
      <c r="J694" t="s">
        <v>37</v>
      </c>
      <c r="K694" t="s">
        <v>591</v>
      </c>
      <c r="L694" t="s">
        <v>39</v>
      </c>
      <c r="M694">
        <v>2106900</v>
      </c>
      <c r="N694">
        <v>0</v>
      </c>
      <c r="O694">
        <v>2106900</v>
      </c>
      <c r="P694">
        <v>0</v>
      </c>
      <c r="Q694" t="s">
        <v>2754</v>
      </c>
      <c r="R694">
        <v>420</v>
      </c>
      <c r="S694" t="s">
        <v>2175</v>
      </c>
      <c r="T694" t="s">
        <v>593</v>
      </c>
      <c r="U694" t="s">
        <v>2755</v>
      </c>
      <c r="V694" t="s">
        <v>2756</v>
      </c>
      <c r="W694">
        <v>0</v>
      </c>
      <c r="X694" t="str">
        <f t="shared" si="10"/>
        <v>Funcionamiento</v>
      </c>
    </row>
    <row r="695" spans="1:24" x14ac:dyDescent="0.25">
      <c r="A695">
        <v>420</v>
      </c>
      <c r="B695">
        <v>43852</v>
      </c>
      <c r="C695" s="71">
        <v>43852.413888888892</v>
      </c>
      <c r="D695" t="s">
        <v>588</v>
      </c>
      <c r="E695" t="s">
        <v>589</v>
      </c>
      <c r="F695">
        <v>7</v>
      </c>
      <c r="G695" t="s">
        <v>2747</v>
      </c>
      <c r="H695" t="s">
        <v>177</v>
      </c>
      <c r="I695" t="s">
        <v>131</v>
      </c>
      <c r="J695" t="s">
        <v>37</v>
      </c>
      <c r="K695" t="s">
        <v>591</v>
      </c>
      <c r="L695" t="s">
        <v>39</v>
      </c>
      <c r="M695">
        <v>519100</v>
      </c>
      <c r="N695">
        <v>0</v>
      </c>
      <c r="O695">
        <v>519100</v>
      </c>
      <c r="P695">
        <v>0</v>
      </c>
      <c r="Q695" t="s">
        <v>2754</v>
      </c>
      <c r="R695">
        <v>420</v>
      </c>
      <c r="S695" t="s">
        <v>2175</v>
      </c>
      <c r="T695" t="s">
        <v>593</v>
      </c>
      <c r="U695" t="s">
        <v>2755</v>
      </c>
      <c r="V695" t="s">
        <v>2756</v>
      </c>
      <c r="W695">
        <v>0</v>
      </c>
      <c r="X695" t="str">
        <f t="shared" si="10"/>
        <v>Funcionamiento</v>
      </c>
    </row>
    <row r="696" spans="1:24" x14ac:dyDescent="0.25">
      <c r="A696">
        <v>420</v>
      </c>
      <c r="B696">
        <v>43852</v>
      </c>
      <c r="C696" s="71">
        <v>43852.413888888892</v>
      </c>
      <c r="D696" t="s">
        <v>588</v>
      </c>
      <c r="E696" t="s">
        <v>589</v>
      </c>
      <c r="F696">
        <v>7</v>
      </c>
      <c r="G696" t="s">
        <v>2747</v>
      </c>
      <c r="H696" t="s">
        <v>178</v>
      </c>
      <c r="I696" t="s">
        <v>132</v>
      </c>
      <c r="J696" t="s">
        <v>37</v>
      </c>
      <c r="K696" t="s">
        <v>591</v>
      </c>
      <c r="L696" t="s">
        <v>39</v>
      </c>
      <c r="M696">
        <v>1580900</v>
      </c>
      <c r="N696">
        <v>0</v>
      </c>
      <c r="O696">
        <v>1580900</v>
      </c>
      <c r="P696">
        <v>0</v>
      </c>
      <c r="Q696" t="s">
        <v>2754</v>
      </c>
      <c r="R696">
        <v>420</v>
      </c>
      <c r="S696" t="s">
        <v>2175</v>
      </c>
      <c r="T696" t="s">
        <v>593</v>
      </c>
      <c r="U696" t="s">
        <v>2755</v>
      </c>
      <c r="V696" t="s">
        <v>2756</v>
      </c>
      <c r="W696">
        <v>0</v>
      </c>
      <c r="X696" t="str">
        <f t="shared" si="10"/>
        <v>Funcionamiento</v>
      </c>
    </row>
    <row r="697" spans="1:24" x14ac:dyDescent="0.25">
      <c r="A697">
        <v>420</v>
      </c>
      <c r="B697">
        <v>43852</v>
      </c>
      <c r="C697" s="71">
        <v>43852.413888888892</v>
      </c>
      <c r="D697" t="s">
        <v>588</v>
      </c>
      <c r="E697" t="s">
        <v>589</v>
      </c>
      <c r="F697">
        <v>7</v>
      </c>
      <c r="G697" t="s">
        <v>2747</v>
      </c>
      <c r="H697" t="s">
        <v>174</v>
      </c>
      <c r="I697" t="s">
        <v>128</v>
      </c>
      <c r="J697" t="s">
        <v>37</v>
      </c>
      <c r="K697" t="s">
        <v>591</v>
      </c>
      <c r="L697" t="s">
        <v>39</v>
      </c>
      <c r="M697">
        <v>5765400</v>
      </c>
      <c r="N697">
        <v>0</v>
      </c>
      <c r="O697">
        <v>5765400</v>
      </c>
      <c r="P697">
        <v>0</v>
      </c>
      <c r="Q697" t="s">
        <v>2754</v>
      </c>
      <c r="R697">
        <v>420</v>
      </c>
      <c r="S697" t="s">
        <v>2175</v>
      </c>
      <c r="T697" t="s">
        <v>593</v>
      </c>
      <c r="U697" t="s">
        <v>2755</v>
      </c>
      <c r="V697" t="s">
        <v>2756</v>
      </c>
      <c r="W697">
        <v>0</v>
      </c>
      <c r="X697" t="str">
        <f t="shared" si="10"/>
        <v>Funcionamiento</v>
      </c>
    </row>
    <row r="698" spans="1:24" x14ac:dyDescent="0.25">
      <c r="A698">
        <v>420</v>
      </c>
      <c r="B698">
        <v>43852</v>
      </c>
      <c r="C698" s="71">
        <v>43852.413888888892</v>
      </c>
      <c r="D698" t="s">
        <v>588</v>
      </c>
      <c r="E698" t="s">
        <v>589</v>
      </c>
      <c r="F698">
        <v>7</v>
      </c>
      <c r="G698" t="s">
        <v>2747</v>
      </c>
      <c r="H698" t="s">
        <v>179</v>
      </c>
      <c r="I698" t="s">
        <v>133</v>
      </c>
      <c r="J698" t="s">
        <v>37</v>
      </c>
      <c r="K698" t="s">
        <v>591</v>
      </c>
      <c r="L698" t="s">
        <v>39</v>
      </c>
      <c r="M698">
        <v>1054000</v>
      </c>
      <c r="N698">
        <v>0</v>
      </c>
      <c r="O698">
        <v>1054000</v>
      </c>
      <c r="P698">
        <v>0</v>
      </c>
      <c r="Q698" t="s">
        <v>2754</v>
      </c>
      <c r="R698">
        <v>420</v>
      </c>
      <c r="S698" t="s">
        <v>2175</v>
      </c>
      <c r="T698" t="s">
        <v>593</v>
      </c>
      <c r="U698" t="s">
        <v>2755</v>
      </c>
      <c r="V698" t="s">
        <v>2756</v>
      </c>
      <c r="W698">
        <v>0</v>
      </c>
      <c r="X698" t="str">
        <f t="shared" si="10"/>
        <v>Funcionamiento</v>
      </c>
    </row>
    <row r="699" spans="1:24" x14ac:dyDescent="0.25">
      <c r="A699">
        <v>520</v>
      </c>
      <c r="B699">
        <v>43871</v>
      </c>
      <c r="C699" s="71">
        <v>43871.654166666667</v>
      </c>
      <c r="D699" t="s">
        <v>588</v>
      </c>
      <c r="E699" t="s">
        <v>589</v>
      </c>
      <c r="F699">
        <v>7</v>
      </c>
      <c r="G699" t="s">
        <v>2747</v>
      </c>
      <c r="H699" t="s">
        <v>101</v>
      </c>
      <c r="I699" t="s">
        <v>144</v>
      </c>
      <c r="J699" t="s">
        <v>48</v>
      </c>
      <c r="K699" t="s">
        <v>601</v>
      </c>
      <c r="L699" t="s">
        <v>39</v>
      </c>
      <c r="M699">
        <v>25543550</v>
      </c>
      <c r="N699">
        <v>-50</v>
      </c>
      <c r="O699">
        <v>25543500</v>
      </c>
      <c r="P699">
        <v>0</v>
      </c>
      <c r="Q699" t="s">
        <v>2757</v>
      </c>
      <c r="R699">
        <v>520</v>
      </c>
      <c r="S699" t="s">
        <v>2226</v>
      </c>
      <c r="T699" t="s">
        <v>2225</v>
      </c>
      <c r="U699" t="s">
        <v>5799</v>
      </c>
      <c r="V699" t="s">
        <v>5800</v>
      </c>
      <c r="W699">
        <v>0</v>
      </c>
      <c r="X699" t="str">
        <f t="shared" si="10"/>
        <v>Funcionamiento</v>
      </c>
    </row>
    <row r="700" spans="1:24" x14ac:dyDescent="0.25">
      <c r="A700">
        <v>620</v>
      </c>
      <c r="B700">
        <v>43871</v>
      </c>
      <c r="C700" s="71">
        <v>43871.720138888886</v>
      </c>
      <c r="D700" t="s">
        <v>588</v>
      </c>
      <c r="E700" t="s">
        <v>589</v>
      </c>
      <c r="F700">
        <v>7</v>
      </c>
      <c r="G700" t="s">
        <v>2747</v>
      </c>
      <c r="H700" t="s">
        <v>187</v>
      </c>
      <c r="I700" t="s">
        <v>141</v>
      </c>
      <c r="J700" t="s">
        <v>37</v>
      </c>
      <c r="K700" t="s">
        <v>591</v>
      </c>
      <c r="L700" t="s">
        <v>39</v>
      </c>
      <c r="M700">
        <v>78400</v>
      </c>
      <c r="N700">
        <v>0</v>
      </c>
      <c r="O700">
        <v>78400</v>
      </c>
      <c r="P700">
        <v>0</v>
      </c>
      <c r="Q700" t="s">
        <v>2758</v>
      </c>
      <c r="R700">
        <v>620</v>
      </c>
      <c r="S700" t="s">
        <v>2180</v>
      </c>
      <c r="T700" t="s">
        <v>2186</v>
      </c>
      <c r="U700" t="s">
        <v>2271</v>
      </c>
      <c r="V700" t="s">
        <v>2759</v>
      </c>
      <c r="W700">
        <v>0</v>
      </c>
      <c r="X700" t="str">
        <f t="shared" si="10"/>
        <v>Funcionamiento</v>
      </c>
    </row>
    <row r="701" spans="1:24" x14ac:dyDescent="0.25">
      <c r="A701">
        <v>620</v>
      </c>
      <c r="B701">
        <v>43871</v>
      </c>
      <c r="C701" s="71">
        <v>43871.720138888886</v>
      </c>
      <c r="D701" t="s">
        <v>588</v>
      </c>
      <c r="E701" t="s">
        <v>589</v>
      </c>
      <c r="F701">
        <v>7</v>
      </c>
      <c r="G701" t="s">
        <v>2747</v>
      </c>
      <c r="H701" t="s">
        <v>193</v>
      </c>
      <c r="I701" t="s">
        <v>148</v>
      </c>
      <c r="J701" t="s">
        <v>37</v>
      </c>
      <c r="K701" t="s">
        <v>591</v>
      </c>
      <c r="L701" t="s">
        <v>39</v>
      </c>
      <c r="M701">
        <v>258320</v>
      </c>
      <c r="N701">
        <v>0</v>
      </c>
      <c r="O701">
        <v>258320</v>
      </c>
      <c r="P701">
        <v>0</v>
      </c>
      <c r="Q701" t="s">
        <v>2758</v>
      </c>
      <c r="R701">
        <v>620</v>
      </c>
      <c r="S701" t="s">
        <v>2180</v>
      </c>
      <c r="T701" t="s">
        <v>2186</v>
      </c>
      <c r="U701" t="s">
        <v>2271</v>
      </c>
      <c r="V701" t="s">
        <v>2759</v>
      </c>
      <c r="W701">
        <v>0</v>
      </c>
      <c r="X701" t="str">
        <f t="shared" si="10"/>
        <v>Funcionamiento</v>
      </c>
    </row>
    <row r="702" spans="1:24" x14ac:dyDescent="0.25">
      <c r="A702">
        <v>720</v>
      </c>
      <c r="B702">
        <v>43872</v>
      </c>
      <c r="C702" s="71">
        <v>43872.698611111111</v>
      </c>
      <c r="D702" t="s">
        <v>588</v>
      </c>
      <c r="E702" t="s">
        <v>607</v>
      </c>
      <c r="F702">
        <v>500</v>
      </c>
      <c r="G702" t="s">
        <v>631</v>
      </c>
      <c r="H702" t="s">
        <v>199</v>
      </c>
      <c r="I702" t="s">
        <v>157</v>
      </c>
      <c r="J702" t="s">
        <v>37</v>
      </c>
      <c r="K702" t="s">
        <v>714</v>
      </c>
      <c r="L702" t="s">
        <v>39</v>
      </c>
      <c r="M702">
        <v>22706525</v>
      </c>
      <c r="N702">
        <v>0</v>
      </c>
      <c r="O702">
        <v>22706525</v>
      </c>
      <c r="P702">
        <v>22706525</v>
      </c>
      <c r="Q702" t="s">
        <v>2760</v>
      </c>
      <c r="R702">
        <v>720</v>
      </c>
      <c r="S702" t="s">
        <v>593</v>
      </c>
      <c r="T702" t="s">
        <v>593</v>
      </c>
      <c r="U702" t="s">
        <v>593</v>
      </c>
      <c r="V702" t="s">
        <v>593</v>
      </c>
      <c r="W702">
        <v>0</v>
      </c>
      <c r="X702" t="str">
        <f t="shared" si="10"/>
        <v>Inversión</v>
      </c>
    </row>
    <row r="703" spans="1:24" x14ac:dyDescent="0.25">
      <c r="A703">
        <v>820</v>
      </c>
      <c r="B703">
        <v>43879</v>
      </c>
      <c r="C703" s="71">
        <v>43879.318055555559</v>
      </c>
      <c r="D703" t="s">
        <v>588</v>
      </c>
      <c r="E703" t="s">
        <v>607</v>
      </c>
      <c r="F703">
        <v>510</v>
      </c>
      <c r="G703" t="s">
        <v>713</v>
      </c>
      <c r="H703" t="s">
        <v>200</v>
      </c>
      <c r="I703" t="s">
        <v>159</v>
      </c>
      <c r="J703" t="s">
        <v>48</v>
      </c>
      <c r="K703" t="s">
        <v>601</v>
      </c>
      <c r="L703" t="s">
        <v>39</v>
      </c>
      <c r="M703">
        <v>2000000</v>
      </c>
      <c r="N703">
        <v>0</v>
      </c>
      <c r="O703">
        <v>2000000</v>
      </c>
      <c r="P703">
        <v>2000000</v>
      </c>
      <c r="Q703" t="s">
        <v>2761</v>
      </c>
      <c r="R703">
        <v>920</v>
      </c>
      <c r="S703" t="s">
        <v>593</v>
      </c>
      <c r="T703" t="s">
        <v>593</v>
      </c>
      <c r="U703" t="s">
        <v>593</v>
      </c>
      <c r="V703" t="s">
        <v>593</v>
      </c>
      <c r="W703">
        <v>0</v>
      </c>
      <c r="X703" t="str">
        <f t="shared" si="10"/>
        <v>Inversión</v>
      </c>
    </row>
    <row r="704" spans="1:24" x14ac:dyDescent="0.25">
      <c r="A704">
        <v>920</v>
      </c>
      <c r="B704">
        <v>43880</v>
      </c>
      <c r="C704" s="71">
        <v>43880.692361111112</v>
      </c>
      <c r="D704" t="s">
        <v>588</v>
      </c>
      <c r="E704" t="s">
        <v>589</v>
      </c>
      <c r="F704">
        <v>7</v>
      </c>
      <c r="G704" t="s">
        <v>2747</v>
      </c>
      <c r="H704" t="s">
        <v>171</v>
      </c>
      <c r="I704" t="s">
        <v>125</v>
      </c>
      <c r="J704" t="s">
        <v>37</v>
      </c>
      <c r="K704" t="s">
        <v>591</v>
      </c>
      <c r="L704" t="s">
        <v>39</v>
      </c>
      <c r="M704">
        <v>1134508</v>
      </c>
      <c r="N704">
        <v>0</v>
      </c>
      <c r="O704">
        <v>1134508</v>
      </c>
      <c r="P704">
        <v>0</v>
      </c>
      <c r="Q704" t="s">
        <v>2762</v>
      </c>
      <c r="R704">
        <v>1020</v>
      </c>
      <c r="S704" t="s">
        <v>2190</v>
      </c>
      <c r="T704" t="s">
        <v>593</v>
      </c>
      <c r="U704" t="s">
        <v>2763</v>
      </c>
      <c r="V704" t="s">
        <v>2764</v>
      </c>
      <c r="W704">
        <v>0</v>
      </c>
      <c r="X704" t="str">
        <f t="shared" si="10"/>
        <v>Funcionamiento</v>
      </c>
    </row>
    <row r="705" spans="1:24" x14ac:dyDescent="0.25">
      <c r="A705">
        <v>920</v>
      </c>
      <c r="B705">
        <v>43880</v>
      </c>
      <c r="C705" s="71">
        <v>43880.692361111112</v>
      </c>
      <c r="D705" t="s">
        <v>588</v>
      </c>
      <c r="E705" t="s">
        <v>589</v>
      </c>
      <c r="F705">
        <v>7</v>
      </c>
      <c r="G705" t="s">
        <v>2747</v>
      </c>
      <c r="H705" t="s">
        <v>173</v>
      </c>
      <c r="I705" t="s">
        <v>127</v>
      </c>
      <c r="J705" t="s">
        <v>37</v>
      </c>
      <c r="K705" t="s">
        <v>591</v>
      </c>
      <c r="L705" t="s">
        <v>39</v>
      </c>
      <c r="M705">
        <v>1997610</v>
      </c>
      <c r="N705">
        <v>0</v>
      </c>
      <c r="O705">
        <v>1997610</v>
      </c>
      <c r="P705">
        <v>0</v>
      </c>
      <c r="Q705" t="s">
        <v>2762</v>
      </c>
      <c r="R705">
        <v>1020</v>
      </c>
      <c r="S705" t="s">
        <v>2190</v>
      </c>
      <c r="T705" t="s">
        <v>593</v>
      </c>
      <c r="U705" t="s">
        <v>2763</v>
      </c>
      <c r="V705" t="s">
        <v>2764</v>
      </c>
      <c r="W705">
        <v>0</v>
      </c>
      <c r="X705" t="str">
        <f t="shared" si="10"/>
        <v>Funcionamiento</v>
      </c>
    </row>
    <row r="706" spans="1:24" x14ac:dyDescent="0.25">
      <c r="A706">
        <v>920</v>
      </c>
      <c r="B706">
        <v>43880</v>
      </c>
      <c r="C706" s="71">
        <v>43880.692361111112</v>
      </c>
      <c r="D706" t="s">
        <v>588</v>
      </c>
      <c r="E706" t="s">
        <v>589</v>
      </c>
      <c r="F706">
        <v>7</v>
      </c>
      <c r="G706" t="s">
        <v>2747</v>
      </c>
      <c r="H706" t="s">
        <v>180</v>
      </c>
      <c r="I706" t="s">
        <v>134</v>
      </c>
      <c r="J706" t="s">
        <v>37</v>
      </c>
      <c r="K706" t="s">
        <v>591</v>
      </c>
      <c r="L706" t="s">
        <v>39</v>
      </c>
      <c r="M706">
        <v>1953219</v>
      </c>
      <c r="N706">
        <v>0</v>
      </c>
      <c r="O706">
        <v>1953219</v>
      </c>
      <c r="P706">
        <v>0</v>
      </c>
      <c r="Q706" t="s">
        <v>2762</v>
      </c>
      <c r="R706">
        <v>1020</v>
      </c>
      <c r="S706" t="s">
        <v>2190</v>
      </c>
      <c r="T706" t="s">
        <v>593</v>
      </c>
      <c r="U706" t="s">
        <v>2763</v>
      </c>
      <c r="V706" t="s">
        <v>2764</v>
      </c>
      <c r="W706">
        <v>0</v>
      </c>
      <c r="X706" t="str">
        <f t="shared" si="10"/>
        <v>Funcionamiento</v>
      </c>
    </row>
    <row r="707" spans="1:24" x14ac:dyDescent="0.25">
      <c r="A707">
        <v>920</v>
      </c>
      <c r="B707">
        <v>43880</v>
      </c>
      <c r="C707" s="71">
        <v>43880.692361111112</v>
      </c>
      <c r="D707" t="s">
        <v>588</v>
      </c>
      <c r="E707" t="s">
        <v>589</v>
      </c>
      <c r="F707">
        <v>7</v>
      </c>
      <c r="G707" t="s">
        <v>2747</v>
      </c>
      <c r="H707" t="s">
        <v>183</v>
      </c>
      <c r="I707" t="s">
        <v>137</v>
      </c>
      <c r="J707" t="s">
        <v>37</v>
      </c>
      <c r="K707" t="s">
        <v>591</v>
      </c>
      <c r="L707" t="s">
        <v>39</v>
      </c>
      <c r="M707">
        <v>2240265</v>
      </c>
      <c r="N707">
        <v>0</v>
      </c>
      <c r="O707">
        <v>2240265</v>
      </c>
      <c r="P707">
        <v>0</v>
      </c>
      <c r="Q707" t="s">
        <v>2762</v>
      </c>
      <c r="R707">
        <v>1020</v>
      </c>
      <c r="S707" t="s">
        <v>2190</v>
      </c>
      <c r="T707" t="s">
        <v>593</v>
      </c>
      <c r="U707" t="s">
        <v>2763</v>
      </c>
      <c r="V707" t="s">
        <v>2764</v>
      </c>
      <c r="W707">
        <v>0</v>
      </c>
      <c r="X707" t="str">
        <f t="shared" ref="X707:X770" si="11">IF(LEFT(H707,1)="C","Inversión","Funcionamiento")</f>
        <v>Funcionamiento</v>
      </c>
    </row>
    <row r="708" spans="1:24" x14ac:dyDescent="0.25">
      <c r="A708">
        <v>920</v>
      </c>
      <c r="B708">
        <v>43880</v>
      </c>
      <c r="C708" s="71">
        <v>43880.692361111112</v>
      </c>
      <c r="D708" t="s">
        <v>588</v>
      </c>
      <c r="E708" t="s">
        <v>589</v>
      </c>
      <c r="F708">
        <v>7</v>
      </c>
      <c r="G708" t="s">
        <v>2747</v>
      </c>
      <c r="H708" t="s">
        <v>194</v>
      </c>
      <c r="I708" t="s">
        <v>149</v>
      </c>
      <c r="J708" t="s">
        <v>37</v>
      </c>
      <c r="K708" t="s">
        <v>591</v>
      </c>
      <c r="L708" t="s">
        <v>39</v>
      </c>
      <c r="M708">
        <v>882376</v>
      </c>
      <c r="N708">
        <v>0</v>
      </c>
      <c r="O708">
        <v>882376</v>
      </c>
      <c r="P708">
        <v>0</v>
      </c>
      <c r="Q708" t="s">
        <v>2762</v>
      </c>
      <c r="R708">
        <v>1020</v>
      </c>
      <c r="S708" t="s">
        <v>2190</v>
      </c>
      <c r="T708" t="s">
        <v>593</v>
      </c>
      <c r="U708" t="s">
        <v>2763</v>
      </c>
      <c r="V708" t="s">
        <v>2764</v>
      </c>
      <c r="W708">
        <v>0</v>
      </c>
      <c r="X708" t="str">
        <f t="shared" si="11"/>
        <v>Funcionamiento</v>
      </c>
    </row>
    <row r="709" spans="1:24" x14ac:dyDescent="0.25">
      <c r="A709">
        <v>920</v>
      </c>
      <c r="B709">
        <v>43880</v>
      </c>
      <c r="C709" s="71">
        <v>43880.692361111112</v>
      </c>
      <c r="D709" t="s">
        <v>588</v>
      </c>
      <c r="E709" t="s">
        <v>589</v>
      </c>
      <c r="F709">
        <v>7</v>
      </c>
      <c r="G709" t="s">
        <v>2747</v>
      </c>
      <c r="H709" t="s">
        <v>168</v>
      </c>
      <c r="I709" t="s">
        <v>122</v>
      </c>
      <c r="J709" t="s">
        <v>37</v>
      </c>
      <c r="K709" t="s">
        <v>591</v>
      </c>
      <c r="L709" t="s">
        <v>39</v>
      </c>
      <c r="M709">
        <v>886579</v>
      </c>
      <c r="N709">
        <v>0</v>
      </c>
      <c r="O709">
        <v>886579</v>
      </c>
      <c r="P709">
        <v>0</v>
      </c>
      <c r="Q709" t="s">
        <v>2762</v>
      </c>
      <c r="R709">
        <v>1020</v>
      </c>
      <c r="S709" t="s">
        <v>2190</v>
      </c>
      <c r="T709" t="s">
        <v>593</v>
      </c>
      <c r="U709" t="s">
        <v>2763</v>
      </c>
      <c r="V709" t="s">
        <v>2764</v>
      </c>
      <c r="W709">
        <v>0</v>
      </c>
      <c r="X709" t="str">
        <f t="shared" si="11"/>
        <v>Funcionamiento</v>
      </c>
    </row>
    <row r="710" spans="1:24" x14ac:dyDescent="0.25">
      <c r="A710">
        <v>920</v>
      </c>
      <c r="B710">
        <v>43880</v>
      </c>
      <c r="C710" s="71">
        <v>43880.692361111112</v>
      </c>
      <c r="D710" t="s">
        <v>588</v>
      </c>
      <c r="E710" t="s">
        <v>589</v>
      </c>
      <c r="F710">
        <v>7</v>
      </c>
      <c r="G710" t="s">
        <v>2747</v>
      </c>
      <c r="H710" t="s">
        <v>166</v>
      </c>
      <c r="I710" t="s">
        <v>120</v>
      </c>
      <c r="J710" t="s">
        <v>37</v>
      </c>
      <c r="K710" t="s">
        <v>591</v>
      </c>
      <c r="L710" t="s">
        <v>39</v>
      </c>
      <c r="M710">
        <v>43121188</v>
      </c>
      <c r="N710">
        <v>0</v>
      </c>
      <c r="O710">
        <v>43121188</v>
      </c>
      <c r="P710">
        <v>0</v>
      </c>
      <c r="Q710" t="s">
        <v>2762</v>
      </c>
      <c r="R710">
        <v>1020</v>
      </c>
      <c r="S710" t="s">
        <v>2190</v>
      </c>
      <c r="T710" t="s">
        <v>593</v>
      </c>
      <c r="U710" t="s">
        <v>2763</v>
      </c>
      <c r="V710" t="s">
        <v>2764</v>
      </c>
      <c r="W710">
        <v>0</v>
      </c>
      <c r="X710" t="str">
        <f t="shared" si="11"/>
        <v>Funcionamiento</v>
      </c>
    </row>
    <row r="711" spans="1:24" x14ac:dyDescent="0.25">
      <c r="A711">
        <v>920</v>
      </c>
      <c r="B711">
        <v>43880</v>
      </c>
      <c r="C711" s="71">
        <v>43880.692361111112</v>
      </c>
      <c r="D711" t="s">
        <v>588</v>
      </c>
      <c r="E711" t="s">
        <v>589</v>
      </c>
      <c r="F711">
        <v>7</v>
      </c>
      <c r="G711" t="s">
        <v>2747</v>
      </c>
      <c r="H711" t="s">
        <v>169</v>
      </c>
      <c r="I711" t="s">
        <v>123</v>
      </c>
      <c r="J711" t="s">
        <v>37</v>
      </c>
      <c r="K711" t="s">
        <v>591</v>
      </c>
      <c r="L711" t="s">
        <v>39</v>
      </c>
      <c r="M711">
        <v>1313103</v>
      </c>
      <c r="N711">
        <v>0</v>
      </c>
      <c r="O711">
        <v>1313103</v>
      </c>
      <c r="P711">
        <v>0</v>
      </c>
      <c r="Q711" t="s">
        <v>2762</v>
      </c>
      <c r="R711">
        <v>1020</v>
      </c>
      <c r="S711" t="s">
        <v>2190</v>
      </c>
      <c r="T711" t="s">
        <v>593</v>
      </c>
      <c r="U711" t="s">
        <v>2763</v>
      </c>
      <c r="V711" t="s">
        <v>2764</v>
      </c>
      <c r="W711">
        <v>0</v>
      </c>
      <c r="X711" t="str">
        <f t="shared" si="11"/>
        <v>Funcionamiento</v>
      </c>
    </row>
    <row r="712" spans="1:24" x14ac:dyDescent="0.25">
      <c r="A712">
        <v>920</v>
      </c>
      <c r="B712">
        <v>43880</v>
      </c>
      <c r="C712" s="71">
        <v>43880.692361111112</v>
      </c>
      <c r="D712" t="s">
        <v>588</v>
      </c>
      <c r="E712" t="s">
        <v>589</v>
      </c>
      <c r="F712">
        <v>7</v>
      </c>
      <c r="G712" t="s">
        <v>2747</v>
      </c>
      <c r="H712" t="s">
        <v>182</v>
      </c>
      <c r="I712" t="s">
        <v>136</v>
      </c>
      <c r="J712" t="s">
        <v>37</v>
      </c>
      <c r="K712" t="s">
        <v>591</v>
      </c>
      <c r="L712" t="s">
        <v>39</v>
      </c>
      <c r="M712">
        <v>158945</v>
      </c>
      <c r="N712">
        <v>0</v>
      </c>
      <c r="O712">
        <v>158945</v>
      </c>
      <c r="P712">
        <v>0</v>
      </c>
      <c r="Q712" t="s">
        <v>2762</v>
      </c>
      <c r="R712">
        <v>1020</v>
      </c>
      <c r="S712" t="s">
        <v>2190</v>
      </c>
      <c r="T712" t="s">
        <v>593</v>
      </c>
      <c r="U712" t="s">
        <v>2763</v>
      </c>
      <c r="V712" t="s">
        <v>2764</v>
      </c>
      <c r="W712">
        <v>0</v>
      </c>
      <c r="X712" t="str">
        <f t="shared" si="11"/>
        <v>Funcionamiento</v>
      </c>
    </row>
    <row r="713" spans="1:24" x14ac:dyDescent="0.25">
      <c r="A713">
        <v>1020</v>
      </c>
      <c r="B713">
        <v>43882</v>
      </c>
      <c r="C713" s="71">
        <v>43882.468055555553</v>
      </c>
      <c r="D713" t="s">
        <v>588</v>
      </c>
      <c r="E713" t="s">
        <v>589</v>
      </c>
      <c r="F713">
        <v>7</v>
      </c>
      <c r="G713" t="s">
        <v>2747</v>
      </c>
      <c r="H713" t="s">
        <v>178</v>
      </c>
      <c r="I713" t="s">
        <v>132</v>
      </c>
      <c r="J713" t="s">
        <v>37</v>
      </c>
      <c r="K713" t="s">
        <v>591</v>
      </c>
      <c r="L713" t="s">
        <v>39</v>
      </c>
      <c r="M713">
        <v>1521000</v>
      </c>
      <c r="N713">
        <v>0</v>
      </c>
      <c r="O713">
        <v>1521000</v>
      </c>
      <c r="P713">
        <v>0</v>
      </c>
      <c r="Q713" t="s">
        <v>2765</v>
      </c>
      <c r="R713">
        <v>1120</v>
      </c>
      <c r="S713" t="s">
        <v>2194</v>
      </c>
      <c r="T713" t="s">
        <v>593</v>
      </c>
      <c r="U713" t="s">
        <v>2766</v>
      </c>
      <c r="V713" t="s">
        <v>2767</v>
      </c>
      <c r="W713">
        <v>0</v>
      </c>
      <c r="X713" t="str">
        <f t="shared" si="11"/>
        <v>Funcionamiento</v>
      </c>
    </row>
    <row r="714" spans="1:24" x14ac:dyDescent="0.25">
      <c r="A714">
        <v>1020</v>
      </c>
      <c r="B714">
        <v>43882</v>
      </c>
      <c r="C714" s="71">
        <v>43882.468055555553</v>
      </c>
      <c r="D714" t="s">
        <v>588</v>
      </c>
      <c r="E714" t="s">
        <v>589</v>
      </c>
      <c r="F714">
        <v>7</v>
      </c>
      <c r="G714" t="s">
        <v>2747</v>
      </c>
      <c r="H714" t="s">
        <v>179</v>
      </c>
      <c r="I714" t="s">
        <v>133</v>
      </c>
      <c r="J714" t="s">
        <v>37</v>
      </c>
      <c r="K714" t="s">
        <v>591</v>
      </c>
      <c r="L714" t="s">
        <v>39</v>
      </c>
      <c r="M714">
        <v>1014000</v>
      </c>
      <c r="N714">
        <v>0</v>
      </c>
      <c r="O714">
        <v>1014000</v>
      </c>
      <c r="P714">
        <v>0</v>
      </c>
      <c r="Q714" t="s">
        <v>2765</v>
      </c>
      <c r="R714">
        <v>1120</v>
      </c>
      <c r="S714" t="s">
        <v>2194</v>
      </c>
      <c r="T714" t="s">
        <v>593</v>
      </c>
      <c r="U714" t="s">
        <v>2766</v>
      </c>
      <c r="V714" t="s">
        <v>2767</v>
      </c>
      <c r="W714">
        <v>0</v>
      </c>
      <c r="X714" t="str">
        <f t="shared" si="11"/>
        <v>Funcionamiento</v>
      </c>
    </row>
    <row r="715" spans="1:24" x14ac:dyDescent="0.25">
      <c r="A715">
        <v>1020</v>
      </c>
      <c r="B715">
        <v>43882</v>
      </c>
      <c r="C715" s="71">
        <v>43882.468055555553</v>
      </c>
      <c r="D715" t="s">
        <v>588</v>
      </c>
      <c r="E715" t="s">
        <v>589</v>
      </c>
      <c r="F715">
        <v>7</v>
      </c>
      <c r="G715" t="s">
        <v>2747</v>
      </c>
      <c r="H715" t="s">
        <v>174</v>
      </c>
      <c r="I715" t="s">
        <v>128</v>
      </c>
      <c r="J715" t="s">
        <v>37</v>
      </c>
      <c r="K715" t="s">
        <v>591</v>
      </c>
      <c r="L715" t="s">
        <v>39</v>
      </c>
      <c r="M715">
        <v>5650800</v>
      </c>
      <c r="N715">
        <v>0</v>
      </c>
      <c r="O715">
        <v>5650800</v>
      </c>
      <c r="P715">
        <v>0</v>
      </c>
      <c r="Q715" t="s">
        <v>2765</v>
      </c>
      <c r="R715">
        <v>1120</v>
      </c>
      <c r="S715" t="s">
        <v>2194</v>
      </c>
      <c r="T715" t="s">
        <v>593</v>
      </c>
      <c r="U715" t="s">
        <v>2766</v>
      </c>
      <c r="V715" t="s">
        <v>2767</v>
      </c>
      <c r="W715">
        <v>0</v>
      </c>
      <c r="X715" t="str">
        <f t="shared" si="11"/>
        <v>Funcionamiento</v>
      </c>
    </row>
    <row r="716" spans="1:24" x14ac:dyDescent="0.25">
      <c r="A716">
        <v>1020</v>
      </c>
      <c r="B716">
        <v>43882</v>
      </c>
      <c r="C716" s="71">
        <v>43882.468055555553</v>
      </c>
      <c r="D716" t="s">
        <v>588</v>
      </c>
      <c r="E716" t="s">
        <v>589</v>
      </c>
      <c r="F716">
        <v>7</v>
      </c>
      <c r="G716" t="s">
        <v>2747</v>
      </c>
      <c r="H716" t="s">
        <v>175</v>
      </c>
      <c r="I716" t="s">
        <v>129</v>
      </c>
      <c r="J716" t="s">
        <v>37</v>
      </c>
      <c r="K716" t="s">
        <v>591</v>
      </c>
      <c r="L716" t="s">
        <v>39</v>
      </c>
      <c r="M716">
        <v>4002800</v>
      </c>
      <c r="N716">
        <v>0</v>
      </c>
      <c r="O716">
        <v>4002800</v>
      </c>
      <c r="P716">
        <v>0</v>
      </c>
      <c r="Q716" t="s">
        <v>2765</v>
      </c>
      <c r="R716">
        <v>1120</v>
      </c>
      <c r="S716" t="s">
        <v>2194</v>
      </c>
      <c r="T716" t="s">
        <v>593</v>
      </c>
      <c r="U716" t="s">
        <v>2766</v>
      </c>
      <c r="V716" t="s">
        <v>2767</v>
      </c>
      <c r="W716">
        <v>0</v>
      </c>
      <c r="X716" t="str">
        <f t="shared" si="11"/>
        <v>Funcionamiento</v>
      </c>
    </row>
    <row r="717" spans="1:24" x14ac:dyDescent="0.25">
      <c r="A717">
        <v>1020</v>
      </c>
      <c r="B717">
        <v>43882</v>
      </c>
      <c r="C717" s="71">
        <v>43882.468055555553</v>
      </c>
      <c r="D717" t="s">
        <v>588</v>
      </c>
      <c r="E717" t="s">
        <v>589</v>
      </c>
      <c r="F717">
        <v>7</v>
      </c>
      <c r="G717" t="s">
        <v>2747</v>
      </c>
      <c r="H717" t="s">
        <v>176</v>
      </c>
      <c r="I717" t="s">
        <v>130</v>
      </c>
      <c r="J717" t="s">
        <v>37</v>
      </c>
      <c r="K717" t="s">
        <v>591</v>
      </c>
      <c r="L717" t="s">
        <v>39</v>
      </c>
      <c r="M717">
        <v>2027300</v>
      </c>
      <c r="N717">
        <v>0</v>
      </c>
      <c r="O717">
        <v>2027300</v>
      </c>
      <c r="P717">
        <v>0</v>
      </c>
      <c r="Q717" t="s">
        <v>2765</v>
      </c>
      <c r="R717">
        <v>1120</v>
      </c>
      <c r="S717" t="s">
        <v>2194</v>
      </c>
      <c r="T717" t="s">
        <v>593</v>
      </c>
      <c r="U717" t="s">
        <v>2766</v>
      </c>
      <c r="V717" t="s">
        <v>2767</v>
      </c>
      <c r="W717">
        <v>0</v>
      </c>
      <c r="X717" t="str">
        <f t="shared" si="11"/>
        <v>Funcionamiento</v>
      </c>
    </row>
    <row r="718" spans="1:24" x14ac:dyDescent="0.25">
      <c r="A718">
        <v>1020</v>
      </c>
      <c r="B718">
        <v>43882</v>
      </c>
      <c r="C718" s="71">
        <v>43882.468055555553</v>
      </c>
      <c r="D718" t="s">
        <v>588</v>
      </c>
      <c r="E718" t="s">
        <v>589</v>
      </c>
      <c r="F718">
        <v>7</v>
      </c>
      <c r="G718" t="s">
        <v>2747</v>
      </c>
      <c r="H718" t="s">
        <v>177</v>
      </c>
      <c r="I718" t="s">
        <v>131</v>
      </c>
      <c r="J718" t="s">
        <v>37</v>
      </c>
      <c r="K718" t="s">
        <v>591</v>
      </c>
      <c r="L718" t="s">
        <v>39</v>
      </c>
      <c r="M718">
        <v>602400</v>
      </c>
      <c r="N718">
        <v>0</v>
      </c>
      <c r="O718">
        <v>602400</v>
      </c>
      <c r="P718">
        <v>0</v>
      </c>
      <c r="Q718" t="s">
        <v>2765</v>
      </c>
      <c r="R718">
        <v>1120</v>
      </c>
      <c r="S718" t="s">
        <v>2194</v>
      </c>
      <c r="T718" t="s">
        <v>593</v>
      </c>
      <c r="U718" t="s">
        <v>2766</v>
      </c>
      <c r="V718" t="s">
        <v>2767</v>
      </c>
      <c r="W718">
        <v>0</v>
      </c>
      <c r="X718" t="str">
        <f t="shared" si="11"/>
        <v>Funcionamiento</v>
      </c>
    </row>
    <row r="719" spans="1:24" x14ac:dyDescent="0.25">
      <c r="A719">
        <v>1120</v>
      </c>
      <c r="B719">
        <v>43885</v>
      </c>
      <c r="C719" s="71">
        <v>43885.327777777777</v>
      </c>
      <c r="D719" t="s">
        <v>588</v>
      </c>
      <c r="E719" t="s">
        <v>607</v>
      </c>
      <c r="F719">
        <v>7</v>
      </c>
      <c r="G719" t="s">
        <v>2747</v>
      </c>
      <c r="H719" t="s">
        <v>186</v>
      </c>
      <c r="I719" t="s">
        <v>140</v>
      </c>
      <c r="J719" t="s">
        <v>37</v>
      </c>
      <c r="K719" t="s">
        <v>591</v>
      </c>
      <c r="L719" t="s">
        <v>39</v>
      </c>
      <c r="M719">
        <v>900000</v>
      </c>
      <c r="N719">
        <v>0</v>
      </c>
      <c r="O719">
        <v>900000</v>
      </c>
      <c r="P719">
        <v>900000</v>
      </c>
      <c r="Q719" t="s">
        <v>2768</v>
      </c>
      <c r="R719">
        <v>1220</v>
      </c>
      <c r="S719" t="s">
        <v>593</v>
      </c>
      <c r="T719" t="s">
        <v>593</v>
      </c>
      <c r="U719" t="s">
        <v>593</v>
      </c>
      <c r="V719" t="s">
        <v>593</v>
      </c>
      <c r="W719">
        <v>0</v>
      </c>
      <c r="X719" t="str">
        <f t="shared" si="11"/>
        <v>Funcionamiento</v>
      </c>
    </row>
    <row r="720" spans="1:24" x14ac:dyDescent="0.25">
      <c r="A720">
        <v>1220</v>
      </c>
      <c r="B720">
        <v>43886</v>
      </c>
      <c r="C720" s="71">
        <v>43886.572916666664</v>
      </c>
      <c r="D720" t="s">
        <v>588</v>
      </c>
      <c r="E720" t="s">
        <v>589</v>
      </c>
      <c r="F720">
        <v>7</v>
      </c>
      <c r="G720" t="s">
        <v>2747</v>
      </c>
      <c r="H720" t="s">
        <v>196</v>
      </c>
      <c r="I720" t="s">
        <v>151</v>
      </c>
      <c r="J720" t="s">
        <v>37</v>
      </c>
      <c r="K720" t="s">
        <v>591</v>
      </c>
      <c r="L720" t="s">
        <v>39</v>
      </c>
      <c r="M720">
        <v>6590000</v>
      </c>
      <c r="N720">
        <v>0</v>
      </c>
      <c r="O720">
        <v>6590000</v>
      </c>
      <c r="P720">
        <v>0</v>
      </c>
      <c r="Q720" t="s">
        <v>2769</v>
      </c>
      <c r="R720">
        <v>1320</v>
      </c>
      <c r="S720" t="s">
        <v>2770</v>
      </c>
      <c r="T720" t="s">
        <v>2194</v>
      </c>
      <c r="U720" t="s">
        <v>2771</v>
      </c>
      <c r="V720" t="s">
        <v>2772</v>
      </c>
      <c r="W720">
        <v>0</v>
      </c>
      <c r="X720" t="str">
        <f t="shared" si="11"/>
        <v>Funcionamiento</v>
      </c>
    </row>
    <row r="721" spans="1:24" x14ac:dyDescent="0.25">
      <c r="A721">
        <v>1320</v>
      </c>
      <c r="B721">
        <v>43886</v>
      </c>
      <c r="C721" s="71">
        <v>43886.575694444444</v>
      </c>
      <c r="D721" t="s">
        <v>588</v>
      </c>
      <c r="E721" t="s">
        <v>589</v>
      </c>
      <c r="F721">
        <v>7</v>
      </c>
      <c r="G721" t="s">
        <v>2747</v>
      </c>
      <c r="H721" t="s">
        <v>197</v>
      </c>
      <c r="I721" t="s">
        <v>152</v>
      </c>
      <c r="J721" t="s">
        <v>48</v>
      </c>
      <c r="K721" t="s">
        <v>601</v>
      </c>
      <c r="L721" t="s">
        <v>39</v>
      </c>
      <c r="M721">
        <v>265000</v>
      </c>
      <c r="N721">
        <v>0</v>
      </c>
      <c r="O721">
        <v>265000</v>
      </c>
      <c r="P721">
        <v>2000</v>
      </c>
      <c r="Q721" t="s">
        <v>2773</v>
      </c>
      <c r="R721">
        <v>1420</v>
      </c>
      <c r="S721" t="s">
        <v>2254</v>
      </c>
      <c r="T721" t="s">
        <v>2362</v>
      </c>
      <c r="U721" t="s">
        <v>2774</v>
      </c>
      <c r="V721" t="s">
        <v>2775</v>
      </c>
      <c r="W721">
        <v>0</v>
      </c>
      <c r="X721" t="str">
        <f t="shared" si="11"/>
        <v>Funcionamiento</v>
      </c>
    </row>
    <row r="722" spans="1:24" x14ac:dyDescent="0.25">
      <c r="A722">
        <v>1420</v>
      </c>
      <c r="B722">
        <v>43894</v>
      </c>
      <c r="C722" s="71">
        <v>43894.731944444444</v>
      </c>
      <c r="D722" t="s">
        <v>588</v>
      </c>
      <c r="E722" t="s">
        <v>589</v>
      </c>
      <c r="F722">
        <v>500</v>
      </c>
      <c r="G722" t="s">
        <v>631</v>
      </c>
      <c r="H722" t="s">
        <v>199</v>
      </c>
      <c r="I722" t="s">
        <v>157</v>
      </c>
      <c r="J722" t="s">
        <v>37</v>
      </c>
      <c r="K722" t="s">
        <v>591</v>
      </c>
      <c r="L722" t="s">
        <v>39</v>
      </c>
      <c r="M722">
        <v>19352469</v>
      </c>
      <c r="N722">
        <v>0</v>
      </c>
      <c r="O722">
        <v>19352469</v>
      </c>
      <c r="P722">
        <v>0</v>
      </c>
      <c r="Q722" t="s">
        <v>2776</v>
      </c>
      <c r="R722">
        <v>1520</v>
      </c>
      <c r="S722" t="s">
        <v>2239</v>
      </c>
      <c r="T722" t="s">
        <v>2673</v>
      </c>
      <c r="U722" t="s">
        <v>5801</v>
      </c>
      <c r="V722" t="s">
        <v>5802</v>
      </c>
      <c r="W722">
        <v>0</v>
      </c>
      <c r="X722" t="str">
        <f t="shared" si="11"/>
        <v>Inversión</v>
      </c>
    </row>
    <row r="723" spans="1:24" x14ac:dyDescent="0.25">
      <c r="A723">
        <v>1520</v>
      </c>
      <c r="B723">
        <v>43894</v>
      </c>
      <c r="C723" s="71">
        <v>43894.745138888888</v>
      </c>
      <c r="D723" t="s">
        <v>588</v>
      </c>
      <c r="E723" t="s">
        <v>589</v>
      </c>
      <c r="F723">
        <v>500</v>
      </c>
      <c r="G723" t="s">
        <v>631</v>
      </c>
      <c r="H723" t="s">
        <v>199</v>
      </c>
      <c r="I723" t="s">
        <v>157</v>
      </c>
      <c r="J723" t="s">
        <v>37</v>
      </c>
      <c r="K723" t="s">
        <v>591</v>
      </c>
      <c r="L723" t="s">
        <v>39</v>
      </c>
      <c r="M723">
        <v>47073222</v>
      </c>
      <c r="N723">
        <v>0</v>
      </c>
      <c r="O723">
        <v>47073222</v>
      </c>
      <c r="P723">
        <v>0</v>
      </c>
      <c r="Q723" t="s">
        <v>2777</v>
      </c>
      <c r="R723">
        <v>1620</v>
      </c>
      <c r="S723" t="s">
        <v>2778</v>
      </c>
      <c r="T723" t="s">
        <v>2779</v>
      </c>
      <c r="U723" t="s">
        <v>5803</v>
      </c>
      <c r="V723" t="s">
        <v>5804</v>
      </c>
      <c r="W723">
        <v>0</v>
      </c>
      <c r="X723" t="str">
        <f t="shared" si="11"/>
        <v>Inversión</v>
      </c>
    </row>
    <row r="724" spans="1:24" x14ac:dyDescent="0.25">
      <c r="A724">
        <v>1620</v>
      </c>
      <c r="B724">
        <v>43894</v>
      </c>
      <c r="C724" s="71">
        <v>43894.750694444447</v>
      </c>
      <c r="D724" t="s">
        <v>588</v>
      </c>
      <c r="E724" t="s">
        <v>589</v>
      </c>
      <c r="F724">
        <v>500</v>
      </c>
      <c r="G724" t="s">
        <v>631</v>
      </c>
      <c r="H724" t="s">
        <v>199</v>
      </c>
      <c r="I724" t="s">
        <v>157</v>
      </c>
      <c r="J724" t="s">
        <v>37</v>
      </c>
      <c r="K724" t="s">
        <v>591</v>
      </c>
      <c r="L724" t="s">
        <v>39</v>
      </c>
      <c r="M724">
        <v>86461020</v>
      </c>
      <c r="N724">
        <v>0</v>
      </c>
      <c r="O724">
        <v>86461020</v>
      </c>
      <c r="P724">
        <v>0</v>
      </c>
      <c r="Q724" t="s">
        <v>2780</v>
      </c>
      <c r="R724">
        <v>1720</v>
      </c>
      <c r="S724" t="s">
        <v>2781</v>
      </c>
      <c r="T724" t="s">
        <v>2782</v>
      </c>
      <c r="U724" t="s">
        <v>5805</v>
      </c>
      <c r="V724" t="s">
        <v>5806</v>
      </c>
      <c r="W724">
        <v>0</v>
      </c>
      <c r="X724" t="str">
        <f t="shared" si="11"/>
        <v>Inversión</v>
      </c>
    </row>
    <row r="725" spans="1:24" x14ac:dyDescent="0.25">
      <c r="A725">
        <v>1720</v>
      </c>
      <c r="B725">
        <v>43894</v>
      </c>
      <c r="C725" s="71">
        <v>43894.756249999999</v>
      </c>
      <c r="D725" t="s">
        <v>588</v>
      </c>
      <c r="E725" t="s">
        <v>589</v>
      </c>
      <c r="F725">
        <v>500</v>
      </c>
      <c r="G725" t="s">
        <v>631</v>
      </c>
      <c r="H725" t="s">
        <v>199</v>
      </c>
      <c r="I725" t="s">
        <v>157</v>
      </c>
      <c r="J725" t="s">
        <v>37</v>
      </c>
      <c r="K725" t="s">
        <v>714</v>
      </c>
      <c r="L725" t="s">
        <v>39</v>
      </c>
      <c r="M725">
        <v>16516920</v>
      </c>
      <c r="N725">
        <v>0</v>
      </c>
      <c r="O725">
        <v>16516920</v>
      </c>
      <c r="P725">
        <v>495508</v>
      </c>
      <c r="Q725" t="s">
        <v>2783</v>
      </c>
      <c r="R725">
        <v>1820</v>
      </c>
      <c r="S725" t="s">
        <v>2223</v>
      </c>
      <c r="T725" t="s">
        <v>2361</v>
      </c>
      <c r="U725" t="s">
        <v>5807</v>
      </c>
      <c r="V725" t="s">
        <v>5808</v>
      </c>
      <c r="W725">
        <v>0</v>
      </c>
      <c r="X725" t="str">
        <f t="shared" si="11"/>
        <v>Inversión</v>
      </c>
    </row>
    <row r="726" spans="1:24" x14ac:dyDescent="0.25">
      <c r="A726">
        <v>1820</v>
      </c>
      <c r="B726">
        <v>43894</v>
      </c>
      <c r="C726" s="71">
        <v>43894.761111111111</v>
      </c>
      <c r="D726" t="s">
        <v>588</v>
      </c>
      <c r="E726" t="s">
        <v>589</v>
      </c>
      <c r="F726">
        <v>500</v>
      </c>
      <c r="G726" t="s">
        <v>631</v>
      </c>
      <c r="H726" t="s">
        <v>199</v>
      </c>
      <c r="I726" t="s">
        <v>157</v>
      </c>
      <c r="J726" t="s">
        <v>37</v>
      </c>
      <c r="K726" t="s">
        <v>714</v>
      </c>
      <c r="L726" t="s">
        <v>39</v>
      </c>
      <c r="M726">
        <v>27500000</v>
      </c>
      <c r="N726">
        <v>0</v>
      </c>
      <c r="O726">
        <v>27500000</v>
      </c>
      <c r="P726">
        <v>825000</v>
      </c>
      <c r="Q726" t="s">
        <v>2784</v>
      </c>
      <c r="R726">
        <v>1920</v>
      </c>
      <c r="S726" t="s">
        <v>2673</v>
      </c>
      <c r="T726" t="s">
        <v>2223</v>
      </c>
      <c r="U726" t="s">
        <v>5809</v>
      </c>
      <c r="V726" t="s">
        <v>5810</v>
      </c>
      <c r="W726">
        <v>0</v>
      </c>
      <c r="X726" t="str">
        <f t="shared" si="11"/>
        <v>Inversión</v>
      </c>
    </row>
    <row r="727" spans="1:24" x14ac:dyDescent="0.25">
      <c r="A727">
        <v>1920</v>
      </c>
      <c r="B727">
        <v>43908</v>
      </c>
      <c r="C727" s="71">
        <v>43908.578472222223</v>
      </c>
      <c r="D727" t="s">
        <v>588</v>
      </c>
      <c r="E727" t="s">
        <v>589</v>
      </c>
      <c r="F727">
        <v>7</v>
      </c>
      <c r="G727" t="s">
        <v>2747</v>
      </c>
      <c r="H727" t="s">
        <v>173</v>
      </c>
      <c r="I727" t="s">
        <v>127</v>
      </c>
      <c r="J727" t="s">
        <v>37</v>
      </c>
      <c r="K727" t="s">
        <v>591</v>
      </c>
      <c r="L727" t="s">
        <v>39</v>
      </c>
      <c r="M727">
        <v>1580097</v>
      </c>
      <c r="N727">
        <v>0</v>
      </c>
      <c r="O727">
        <v>1580097</v>
      </c>
      <c r="P727">
        <v>0</v>
      </c>
      <c r="Q727" t="s">
        <v>2785</v>
      </c>
      <c r="R727">
        <v>2020</v>
      </c>
      <c r="S727" t="s">
        <v>2786</v>
      </c>
      <c r="T727" t="s">
        <v>593</v>
      </c>
      <c r="U727" t="s">
        <v>2787</v>
      </c>
      <c r="V727" t="s">
        <v>2788</v>
      </c>
      <c r="W727">
        <v>0</v>
      </c>
      <c r="X727" t="str">
        <f t="shared" si="11"/>
        <v>Funcionamiento</v>
      </c>
    </row>
    <row r="728" spans="1:24" x14ac:dyDescent="0.25">
      <c r="A728">
        <v>1920</v>
      </c>
      <c r="B728">
        <v>43908</v>
      </c>
      <c r="C728" s="71">
        <v>43908.578472222223</v>
      </c>
      <c r="D728" t="s">
        <v>588</v>
      </c>
      <c r="E728" t="s">
        <v>589</v>
      </c>
      <c r="F728">
        <v>7</v>
      </c>
      <c r="G728" t="s">
        <v>2747</v>
      </c>
      <c r="H728" t="s">
        <v>180</v>
      </c>
      <c r="I728" t="s">
        <v>134</v>
      </c>
      <c r="J728" t="s">
        <v>37</v>
      </c>
      <c r="K728" t="s">
        <v>591</v>
      </c>
      <c r="L728" t="s">
        <v>39</v>
      </c>
      <c r="M728">
        <v>2026026</v>
      </c>
      <c r="N728">
        <v>0</v>
      </c>
      <c r="O728">
        <v>2026026</v>
      </c>
      <c r="P728">
        <v>0</v>
      </c>
      <c r="Q728" t="s">
        <v>2785</v>
      </c>
      <c r="R728">
        <v>2020</v>
      </c>
      <c r="S728" t="s">
        <v>2786</v>
      </c>
      <c r="T728" t="s">
        <v>593</v>
      </c>
      <c r="U728" t="s">
        <v>2787</v>
      </c>
      <c r="V728" t="s">
        <v>2788</v>
      </c>
      <c r="W728">
        <v>0</v>
      </c>
      <c r="X728" t="str">
        <f t="shared" si="11"/>
        <v>Funcionamiento</v>
      </c>
    </row>
    <row r="729" spans="1:24" x14ac:dyDescent="0.25">
      <c r="A729">
        <v>1920</v>
      </c>
      <c r="B729">
        <v>43908</v>
      </c>
      <c r="C729" s="71">
        <v>43908.578472222223</v>
      </c>
      <c r="D729" t="s">
        <v>588</v>
      </c>
      <c r="E729" t="s">
        <v>589</v>
      </c>
      <c r="F729">
        <v>7</v>
      </c>
      <c r="G729" t="s">
        <v>2747</v>
      </c>
      <c r="H729" t="s">
        <v>182</v>
      </c>
      <c r="I729" t="s">
        <v>136</v>
      </c>
      <c r="J729" t="s">
        <v>37</v>
      </c>
      <c r="K729" t="s">
        <v>591</v>
      </c>
      <c r="L729" t="s">
        <v>39</v>
      </c>
      <c r="M729">
        <v>159072</v>
      </c>
      <c r="N729">
        <v>0</v>
      </c>
      <c r="O729">
        <v>159072</v>
      </c>
      <c r="P729">
        <v>0</v>
      </c>
      <c r="Q729" t="s">
        <v>2785</v>
      </c>
      <c r="R729">
        <v>2020</v>
      </c>
      <c r="S729" t="s">
        <v>2786</v>
      </c>
      <c r="T729" t="s">
        <v>593</v>
      </c>
      <c r="U729" t="s">
        <v>2787</v>
      </c>
      <c r="V729" t="s">
        <v>2788</v>
      </c>
      <c r="W729">
        <v>0</v>
      </c>
      <c r="X729" t="str">
        <f t="shared" si="11"/>
        <v>Funcionamiento</v>
      </c>
    </row>
    <row r="730" spans="1:24" x14ac:dyDescent="0.25">
      <c r="A730">
        <v>1920</v>
      </c>
      <c r="B730">
        <v>43908</v>
      </c>
      <c r="C730" s="71">
        <v>43908.578472222223</v>
      </c>
      <c r="D730" t="s">
        <v>588</v>
      </c>
      <c r="E730" t="s">
        <v>589</v>
      </c>
      <c r="F730">
        <v>7</v>
      </c>
      <c r="G730" t="s">
        <v>2747</v>
      </c>
      <c r="H730" t="s">
        <v>168</v>
      </c>
      <c r="I730" t="s">
        <v>122</v>
      </c>
      <c r="J730" t="s">
        <v>37</v>
      </c>
      <c r="K730" t="s">
        <v>591</v>
      </c>
      <c r="L730" t="s">
        <v>39</v>
      </c>
      <c r="M730">
        <v>1078625</v>
      </c>
      <c r="N730">
        <v>0</v>
      </c>
      <c r="O730">
        <v>1078625</v>
      </c>
      <c r="P730">
        <v>0</v>
      </c>
      <c r="Q730" t="s">
        <v>2785</v>
      </c>
      <c r="R730">
        <v>2020</v>
      </c>
      <c r="S730" t="s">
        <v>2786</v>
      </c>
      <c r="T730" t="s">
        <v>593</v>
      </c>
      <c r="U730" t="s">
        <v>2787</v>
      </c>
      <c r="V730" t="s">
        <v>2788</v>
      </c>
      <c r="W730">
        <v>0</v>
      </c>
      <c r="X730" t="str">
        <f t="shared" si="11"/>
        <v>Funcionamiento</v>
      </c>
    </row>
    <row r="731" spans="1:24" x14ac:dyDescent="0.25">
      <c r="A731">
        <v>1920</v>
      </c>
      <c r="B731">
        <v>43908</v>
      </c>
      <c r="C731" s="71">
        <v>43908.578472222223</v>
      </c>
      <c r="D731" t="s">
        <v>588</v>
      </c>
      <c r="E731" t="s">
        <v>589</v>
      </c>
      <c r="F731">
        <v>7</v>
      </c>
      <c r="G731" t="s">
        <v>2747</v>
      </c>
      <c r="H731" t="s">
        <v>183</v>
      </c>
      <c r="I731" t="s">
        <v>137</v>
      </c>
      <c r="J731" t="s">
        <v>37</v>
      </c>
      <c r="K731" t="s">
        <v>591</v>
      </c>
      <c r="L731" t="s">
        <v>39</v>
      </c>
      <c r="M731">
        <v>2584371</v>
      </c>
      <c r="N731">
        <v>0</v>
      </c>
      <c r="O731">
        <v>2584371</v>
      </c>
      <c r="P731">
        <v>0</v>
      </c>
      <c r="Q731" t="s">
        <v>2785</v>
      </c>
      <c r="R731">
        <v>2020</v>
      </c>
      <c r="S731" t="s">
        <v>2786</v>
      </c>
      <c r="T731" t="s">
        <v>593</v>
      </c>
      <c r="U731" t="s">
        <v>2787</v>
      </c>
      <c r="V731" t="s">
        <v>2788</v>
      </c>
      <c r="W731">
        <v>0</v>
      </c>
      <c r="X731" t="str">
        <f t="shared" si="11"/>
        <v>Funcionamiento</v>
      </c>
    </row>
    <row r="732" spans="1:24" x14ac:dyDescent="0.25">
      <c r="A732">
        <v>1920</v>
      </c>
      <c r="B732">
        <v>43908</v>
      </c>
      <c r="C732" s="71">
        <v>43908.578472222223</v>
      </c>
      <c r="D732" t="s">
        <v>588</v>
      </c>
      <c r="E732" t="s">
        <v>589</v>
      </c>
      <c r="F732">
        <v>7</v>
      </c>
      <c r="G732" t="s">
        <v>2747</v>
      </c>
      <c r="H732" t="s">
        <v>166</v>
      </c>
      <c r="I732" t="s">
        <v>120</v>
      </c>
      <c r="J732" t="s">
        <v>37</v>
      </c>
      <c r="K732" t="s">
        <v>591</v>
      </c>
      <c r="L732" t="s">
        <v>39</v>
      </c>
      <c r="M732">
        <v>48903643</v>
      </c>
      <c r="N732">
        <v>0</v>
      </c>
      <c r="O732">
        <v>48903643</v>
      </c>
      <c r="P732">
        <v>0</v>
      </c>
      <c r="Q732" t="s">
        <v>2785</v>
      </c>
      <c r="R732">
        <v>2020</v>
      </c>
      <c r="S732" t="s">
        <v>2786</v>
      </c>
      <c r="T732" t="s">
        <v>593</v>
      </c>
      <c r="U732" t="s">
        <v>2787</v>
      </c>
      <c r="V732" t="s">
        <v>2788</v>
      </c>
      <c r="W732">
        <v>0</v>
      </c>
      <c r="X732" t="str">
        <f t="shared" si="11"/>
        <v>Funcionamiento</v>
      </c>
    </row>
    <row r="733" spans="1:24" x14ac:dyDescent="0.25">
      <c r="A733">
        <v>1920</v>
      </c>
      <c r="B733">
        <v>43908</v>
      </c>
      <c r="C733" s="71">
        <v>43908.578472222223</v>
      </c>
      <c r="D733" t="s">
        <v>588</v>
      </c>
      <c r="E733" t="s">
        <v>589</v>
      </c>
      <c r="F733">
        <v>7</v>
      </c>
      <c r="G733" t="s">
        <v>2747</v>
      </c>
      <c r="H733" t="s">
        <v>169</v>
      </c>
      <c r="I733" t="s">
        <v>123</v>
      </c>
      <c r="J733" t="s">
        <v>37</v>
      </c>
      <c r="K733" t="s">
        <v>591</v>
      </c>
      <c r="L733" t="s">
        <v>39</v>
      </c>
      <c r="M733">
        <v>1439956</v>
      </c>
      <c r="N733">
        <v>0</v>
      </c>
      <c r="O733">
        <v>1439956</v>
      </c>
      <c r="P733">
        <v>0</v>
      </c>
      <c r="Q733" t="s">
        <v>2785</v>
      </c>
      <c r="R733">
        <v>2020</v>
      </c>
      <c r="S733" t="s">
        <v>2786</v>
      </c>
      <c r="T733" t="s">
        <v>593</v>
      </c>
      <c r="U733" t="s">
        <v>2787</v>
      </c>
      <c r="V733" t="s">
        <v>2788</v>
      </c>
      <c r="W733">
        <v>0</v>
      </c>
      <c r="X733" t="str">
        <f t="shared" si="11"/>
        <v>Funcionamiento</v>
      </c>
    </row>
    <row r="734" spans="1:24" x14ac:dyDescent="0.25">
      <c r="A734">
        <v>1920</v>
      </c>
      <c r="B734">
        <v>43908</v>
      </c>
      <c r="C734" s="71">
        <v>43908.578472222223</v>
      </c>
      <c r="D734" t="s">
        <v>588</v>
      </c>
      <c r="E734" t="s">
        <v>589</v>
      </c>
      <c r="F734">
        <v>7</v>
      </c>
      <c r="G734" t="s">
        <v>2747</v>
      </c>
      <c r="H734" t="s">
        <v>171</v>
      </c>
      <c r="I734" t="s">
        <v>125</v>
      </c>
      <c r="J734" t="s">
        <v>37</v>
      </c>
      <c r="K734" t="s">
        <v>591</v>
      </c>
      <c r="L734" t="s">
        <v>39</v>
      </c>
      <c r="M734">
        <v>791782</v>
      </c>
      <c r="N734">
        <v>0</v>
      </c>
      <c r="O734">
        <v>791782</v>
      </c>
      <c r="P734">
        <v>0</v>
      </c>
      <c r="Q734" t="s">
        <v>2785</v>
      </c>
      <c r="R734">
        <v>2020</v>
      </c>
      <c r="S734" t="s">
        <v>2786</v>
      </c>
      <c r="T734" t="s">
        <v>593</v>
      </c>
      <c r="U734" t="s">
        <v>2787</v>
      </c>
      <c r="V734" t="s">
        <v>2788</v>
      </c>
      <c r="W734">
        <v>0</v>
      </c>
      <c r="X734" t="str">
        <f t="shared" si="11"/>
        <v>Funcionamiento</v>
      </c>
    </row>
    <row r="735" spans="1:24" x14ac:dyDescent="0.25">
      <c r="A735">
        <v>1920</v>
      </c>
      <c r="B735">
        <v>43908</v>
      </c>
      <c r="C735" s="71">
        <v>43908.578472222223</v>
      </c>
      <c r="D735" t="s">
        <v>588</v>
      </c>
      <c r="E735" t="s">
        <v>589</v>
      </c>
      <c r="F735">
        <v>7</v>
      </c>
      <c r="G735" t="s">
        <v>2747</v>
      </c>
      <c r="H735" t="s">
        <v>194</v>
      </c>
      <c r="I735" t="s">
        <v>149</v>
      </c>
      <c r="J735" t="s">
        <v>37</v>
      </c>
      <c r="K735" t="s">
        <v>591</v>
      </c>
      <c r="L735" t="s">
        <v>39</v>
      </c>
      <c r="M735">
        <v>1622784</v>
      </c>
      <c r="N735">
        <v>0</v>
      </c>
      <c r="O735">
        <v>1622784</v>
      </c>
      <c r="P735">
        <v>0</v>
      </c>
      <c r="Q735" t="s">
        <v>2785</v>
      </c>
      <c r="R735">
        <v>2020</v>
      </c>
      <c r="S735" t="s">
        <v>2786</v>
      </c>
      <c r="T735" t="s">
        <v>593</v>
      </c>
      <c r="U735" t="s">
        <v>2787</v>
      </c>
      <c r="V735" t="s">
        <v>2788</v>
      </c>
      <c r="W735">
        <v>0</v>
      </c>
      <c r="X735" t="str">
        <f t="shared" si="11"/>
        <v>Funcionamiento</v>
      </c>
    </row>
    <row r="736" spans="1:24" x14ac:dyDescent="0.25">
      <c r="A736">
        <v>2020</v>
      </c>
      <c r="B736">
        <v>43908</v>
      </c>
      <c r="C736" s="71">
        <v>43908.593055555553</v>
      </c>
      <c r="D736" t="s">
        <v>588</v>
      </c>
      <c r="E736" t="s">
        <v>589</v>
      </c>
      <c r="F736">
        <v>7</v>
      </c>
      <c r="G736" t="s">
        <v>2747</v>
      </c>
      <c r="H736" t="s">
        <v>177</v>
      </c>
      <c r="I736" t="s">
        <v>131</v>
      </c>
      <c r="J736" t="s">
        <v>37</v>
      </c>
      <c r="K736" t="s">
        <v>591</v>
      </c>
      <c r="L736" t="s">
        <v>39</v>
      </c>
      <c r="M736">
        <v>669200</v>
      </c>
      <c r="N736">
        <v>0</v>
      </c>
      <c r="O736">
        <v>669200</v>
      </c>
      <c r="P736">
        <v>0</v>
      </c>
      <c r="Q736" t="s">
        <v>2789</v>
      </c>
      <c r="R736">
        <v>2120</v>
      </c>
      <c r="S736" t="s">
        <v>2372</v>
      </c>
      <c r="T736" t="s">
        <v>593</v>
      </c>
      <c r="U736" t="s">
        <v>2790</v>
      </c>
      <c r="V736" t="s">
        <v>2791</v>
      </c>
      <c r="W736">
        <v>0</v>
      </c>
      <c r="X736" t="str">
        <f t="shared" si="11"/>
        <v>Funcionamiento</v>
      </c>
    </row>
    <row r="737" spans="1:24" x14ac:dyDescent="0.25">
      <c r="A737">
        <v>2020</v>
      </c>
      <c r="B737">
        <v>43908</v>
      </c>
      <c r="C737" s="71">
        <v>43908.593055555553</v>
      </c>
      <c r="D737" t="s">
        <v>588</v>
      </c>
      <c r="E737" t="s">
        <v>589</v>
      </c>
      <c r="F737">
        <v>7</v>
      </c>
      <c r="G737" t="s">
        <v>2747</v>
      </c>
      <c r="H737" t="s">
        <v>175</v>
      </c>
      <c r="I737" t="s">
        <v>129</v>
      </c>
      <c r="J737" t="s">
        <v>37</v>
      </c>
      <c r="K737" t="s">
        <v>591</v>
      </c>
      <c r="L737" t="s">
        <v>39</v>
      </c>
      <c r="M737">
        <v>4151800</v>
      </c>
      <c r="N737">
        <v>0</v>
      </c>
      <c r="O737">
        <v>4151800</v>
      </c>
      <c r="P737">
        <v>0</v>
      </c>
      <c r="Q737" t="s">
        <v>2789</v>
      </c>
      <c r="R737">
        <v>2120</v>
      </c>
      <c r="S737" t="s">
        <v>2372</v>
      </c>
      <c r="T737" t="s">
        <v>593</v>
      </c>
      <c r="U737" t="s">
        <v>2790</v>
      </c>
      <c r="V737" t="s">
        <v>2791</v>
      </c>
      <c r="W737">
        <v>0</v>
      </c>
      <c r="X737" t="str">
        <f t="shared" si="11"/>
        <v>Funcionamiento</v>
      </c>
    </row>
    <row r="738" spans="1:24" x14ac:dyDescent="0.25">
      <c r="A738">
        <v>2020</v>
      </c>
      <c r="B738">
        <v>43908</v>
      </c>
      <c r="C738" s="71">
        <v>43908.593055555553</v>
      </c>
      <c r="D738" t="s">
        <v>588</v>
      </c>
      <c r="E738" t="s">
        <v>589</v>
      </c>
      <c r="F738">
        <v>7</v>
      </c>
      <c r="G738" t="s">
        <v>2747</v>
      </c>
      <c r="H738" t="s">
        <v>176</v>
      </c>
      <c r="I738" t="s">
        <v>130</v>
      </c>
      <c r="J738" t="s">
        <v>37</v>
      </c>
      <c r="K738" t="s">
        <v>591</v>
      </c>
      <c r="L738" t="s">
        <v>39</v>
      </c>
      <c r="M738">
        <v>2032100</v>
      </c>
      <c r="N738">
        <v>0</v>
      </c>
      <c r="O738">
        <v>2032100</v>
      </c>
      <c r="P738">
        <v>0</v>
      </c>
      <c r="Q738" t="s">
        <v>2789</v>
      </c>
      <c r="R738">
        <v>2120</v>
      </c>
      <c r="S738" t="s">
        <v>2372</v>
      </c>
      <c r="T738" t="s">
        <v>593</v>
      </c>
      <c r="U738" t="s">
        <v>2790</v>
      </c>
      <c r="V738" t="s">
        <v>2791</v>
      </c>
      <c r="W738">
        <v>0</v>
      </c>
      <c r="X738" t="str">
        <f t="shared" si="11"/>
        <v>Funcionamiento</v>
      </c>
    </row>
    <row r="739" spans="1:24" x14ac:dyDescent="0.25">
      <c r="A739">
        <v>2020</v>
      </c>
      <c r="B739">
        <v>43908</v>
      </c>
      <c r="C739" s="71">
        <v>43908.593055555553</v>
      </c>
      <c r="D739" t="s">
        <v>588</v>
      </c>
      <c r="E739" t="s">
        <v>589</v>
      </c>
      <c r="F739">
        <v>7</v>
      </c>
      <c r="G739" t="s">
        <v>2747</v>
      </c>
      <c r="H739" t="s">
        <v>179</v>
      </c>
      <c r="I739" t="s">
        <v>133</v>
      </c>
      <c r="J739" t="s">
        <v>37</v>
      </c>
      <c r="K739" t="s">
        <v>591</v>
      </c>
      <c r="L739" t="s">
        <v>39</v>
      </c>
      <c r="M739">
        <v>1016500</v>
      </c>
      <c r="N739">
        <v>0</v>
      </c>
      <c r="O739">
        <v>1016500</v>
      </c>
      <c r="P739">
        <v>0</v>
      </c>
      <c r="Q739" t="s">
        <v>2789</v>
      </c>
      <c r="R739">
        <v>2120</v>
      </c>
      <c r="S739" t="s">
        <v>2372</v>
      </c>
      <c r="T739" t="s">
        <v>593</v>
      </c>
      <c r="U739" t="s">
        <v>2790</v>
      </c>
      <c r="V739" t="s">
        <v>2791</v>
      </c>
      <c r="W739">
        <v>0</v>
      </c>
      <c r="X739" t="str">
        <f t="shared" si="11"/>
        <v>Funcionamiento</v>
      </c>
    </row>
    <row r="740" spans="1:24" x14ac:dyDescent="0.25">
      <c r="A740">
        <v>2020</v>
      </c>
      <c r="B740">
        <v>43908</v>
      </c>
      <c r="C740" s="71">
        <v>43908.593055555553</v>
      </c>
      <c r="D740" t="s">
        <v>588</v>
      </c>
      <c r="E740" t="s">
        <v>589</v>
      </c>
      <c r="F740">
        <v>7</v>
      </c>
      <c r="G740" t="s">
        <v>2747</v>
      </c>
      <c r="H740" t="s">
        <v>178</v>
      </c>
      <c r="I740" t="s">
        <v>132</v>
      </c>
      <c r="J740" t="s">
        <v>37</v>
      </c>
      <c r="K740" t="s">
        <v>591</v>
      </c>
      <c r="L740" t="s">
        <v>39</v>
      </c>
      <c r="M740">
        <v>1524600</v>
      </c>
      <c r="N740">
        <v>0</v>
      </c>
      <c r="O740">
        <v>1524600</v>
      </c>
      <c r="P740">
        <v>0</v>
      </c>
      <c r="Q740" t="s">
        <v>2789</v>
      </c>
      <c r="R740">
        <v>2120</v>
      </c>
      <c r="S740" t="s">
        <v>2372</v>
      </c>
      <c r="T740" t="s">
        <v>593</v>
      </c>
      <c r="U740" t="s">
        <v>2790</v>
      </c>
      <c r="V740" t="s">
        <v>2791</v>
      </c>
      <c r="W740">
        <v>0</v>
      </c>
      <c r="X740" t="str">
        <f t="shared" si="11"/>
        <v>Funcionamiento</v>
      </c>
    </row>
    <row r="741" spans="1:24" x14ac:dyDescent="0.25">
      <c r="A741">
        <v>2020</v>
      </c>
      <c r="B741">
        <v>43908</v>
      </c>
      <c r="C741" s="71">
        <v>43908.593055555553</v>
      </c>
      <c r="D741" t="s">
        <v>588</v>
      </c>
      <c r="E741" t="s">
        <v>589</v>
      </c>
      <c r="F741">
        <v>7</v>
      </c>
      <c r="G741" t="s">
        <v>2747</v>
      </c>
      <c r="H741" t="s">
        <v>174</v>
      </c>
      <c r="I741" t="s">
        <v>128</v>
      </c>
      <c r="J741" t="s">
        <v>37</v>
      </c>
      <c r="K741" t="s">
        <v>591</v>
      </c>
      <c r="L741" t="s">
        <v>39</v>
      </c>
      <c r="M741">
        <v>5860600</v>
      </c>
      <c r="N741">
        <v>0</v>
      </c>
      <c r="O741">
        <v>5860600</v>
      </c>
      <c r="P741">
        <v>0</v>
      </c>
      <c r="Q741" t="s">
        <v>2789</v>
      </c>
      <c r="R741">
        <v>2120</v>
      </c>
      <c r="S741" t="s">
        <v>2372</v>
      </c>
      <c r="T741" t="s">
        <v>593</v>
      </c>
      <c r="U741" t="s">
        <v>2790</v>
      </c>
      <c r="V741" t="s">
        <v>2791</v>
      </c>
      <c r="W741">
        <v>0</v>
      </c>
      <c r="X741" t="str">
        <f t="shared" si="11"/>
        <v>Funcionamiento</v>
      </c>
    </row>
    <row r="742" spans="1:24" x14ac:dyDescent="0.25">
      <c r="A742">
        <v>2120</v>
      </c>
      <c r="B742">
        <v>43929</v>
      </c>
      <c r="C742" s="71">
        <v>43929.46597222222</v>
      </c>
      <c r="D742" t="s">
        <v>588</v>
      </c>
      <c r="E742" t="s">
        <v>589</v>
      </c>
      <c r="F742">
        <v>510</v>
      </c>
      <c r="G742" t="s">
        <v>713</v>
      </c>
      <c r="H742" t="s">
        <v>200</v>
      </c>
      <c r="I742" t="s">
        <v>159</v>
      </c>
      <c r="J742" t="s">
        <v>48</v>
      </c>
      <c r="K742" t="s">
        <v>601</v>
      </c>
      <c r="L742" t="s">
        <v>39</v>
      </c>
      <c r="M742">
        <v>54807890</v>
      </c>
      <c r="N742">
        <v>0</v>
      </c>
      <c r="O742">
        <v>54807890</v>
      </c>
      <c r="P742">
        <v>0</v>
      </c>
      <c r="Q742" t="s">
        <v>2792</v>
      </c>
      <c r="R742">
        <v>2220</v>
      </c>
      <c r="S742" t="s">
        <v>2793</v>
      </c>
      <c r="T742" t="s">
        <v>593</v>
      </c>
      <c r="U742" t="s">
        <v>593</v>
      </c>
      <c r="V742" t="s">
        <v>593</v>
      </c>
      <c r="W742">
        <v>0</v>
      </c>
      <c r="X742" t="str">
        <f t="shared" si="11"/>
        <v>Inversión</v>
      </c>
    </row>
    <row r="743" spans="1:24" x14ac:dyDescent="0.25">
      <c r="A743">
        <v>2220</v>
      </c>
      <c r="B743">
        <v>43937</v>
      </c>
      <c r="C743" s="71">
        <v>43937.636111111111</v>
      </c>
      <c r="D743" t="s">
        <v>588</v>
      </c>
      <c r="E743" t="s">
        <v>589</v>
      </c>
      <c r="F743">
        <v>200</v>
      </c>
      <c r="G743" t="s">
        <v>590</v>
      </c>
      <c r="H743" t="s">
        <v>201</v>
      </c>
      <c r="I743" t="s">
        <v>161</v>
      </c>
      <c r="J743" t="s">
        <v>48</v>
      </c>
      <c r="K743" t="s">
        <v>601</v>
      </c>
      <c r="L743" t="s">
        <v>39</v>
      </c>
      <c r="M743">
        <v>24269760</v>
      </c>
      <c r="N743">
        <v>0</v>
      </c>
      <c r="O743">
        <v>24269760</v>
      </c>
      <c r="P743">
        <v>0</v>
      </c>
      <c r="Q743" t="s">
        <v>2794</v>
      </c>
      <c r="R743">
        <v>2320</v>
      </c>
      <c r="S743" t="s">
        <v>2370</v>
      </c>
      <c r="T743" t="s">
        <v>2182</v>
      </c>
      <c r="U743" t="s">
        <v>5811</v>
      </c>
      <c r="V743" t="s">
        <v>5812</v>
      </c>
      <c r="W743">
        <v>0</v>
      </c>
      <c r="X743" t="str">
        <f t="shared" si="11"/>
        <v>Inversión</v>
      </c>
    </row>
    <row r="744" spans="1:24" x14ac:dyDescent="0.25">
      <c r="A744">
        <v>2320</v>
      </c>
      <c r="B744">
        <v>43943</v>
      </c>
      <c r="C744" s="71">
        <v>43943.427777777775</v>
      </c>
      <c r="D744" t="s">
        <v>588</v>
      </c>
      <c r="E744" t="s">
        <v>589</v>
      </c>
      <c r="F744">
        <v>7</v>
      </c>
      <c r="G744" t="s">
        <v>2747</v>
      </c>
      <c r="H744" t="s">
        <v>166</v>
      </c>
      <c r="I744" t="s">
        <v>120</v>
      </c>
      <c r="J744" t="s">
        <v>37</v>
      </c>
      <c r="K744" t="s">
        <v>591</v>
      </c>
      <c r="L744" t="s">
        <v>39</v>
      </c>
      <c r="M744">
        <v>47623299</v>
      </c>
      <c r="N744">
        <v>0</v>
      </c>
      <c r="O744">
        <v>47623299</v>
      </c>
      <c r="P744">
        <v>0</v>
      </c>
      <c r="Q744" t="s">
        <v>2795</v>
      </c>
      <c r="R744">
        <v>2420</v>
      </c>
      <c r="S744" t="s">
        <v>2796</v>
      </c>
      <c r="T744" t="s">
        <v>593</v>
      </c>
      <c r="U744" t="s">
        <v>2797</v>
      </c>
      <c r="V744" t="s">
        <v>2798</v>
      </c>
      <c r="W744">
        <v>0</v>
      </c>
      <c r="X744" t="str">
        <f t="shared" si="11"/>
        <v>Funcionamiento</v>
      </c>
    </row>
    <row r="745" spans="1:24" x14ac:dyDescent="0.25">
      <c r="A745">
        <v>2320</v>
      </c>
      <c r="B745">
        <v>43943</v>
      </c>
      <c r="C745" s="71">
        <v>43943.427777777775</v>
      </c>
      <c r="D745" t="s">
        <v>588</v>
      </c>
      <c r="E745" t="s">
        <v>589</v>
      </c>
      <c r="F745">
        <v>7</v>
      </c>
      <c r="G745" t="s">
        <v>2747</v>
      </c>
      <c r="H745" t="s">
        <v>171</v>
      </c>
      <c r="I745" t="s">
        <v>125</v>
      </c>
      <c r="J745" t="s">
        <v>37</v>
      </c>
      <c r="K745" t="s">
        <v>591</v>
      </c>
      <c r="L745" t="s">
        <v>39</v>
      </c>
      <c r="M745">
        <v>1614911</v>
      </c>
      <c r="N745">
        <v>0</v>
      </c>
      <c r="O745">
        <v>1614911</v>
      </c>
      <c r="P745">
        <v>0</v>
      </c>
      <c r="Q745" t="s">
        <v>2795</v>
      </c>
      <c r="R745">
        <v>2420</v>
      </c>
      <c r="S745" t="s">
        <v>2796</v>
      </c>
      <c r="T745" t="s">
        <v>593</v>
      </c>
      <c r="U745" t="s">
        <v>2797</v>
      </c>
      <c r="V745" t="s">
        <v>2798</v>
      </c>
      <c r="W745">
        <v>0</v>
      </c>
      <c r="X745" t="str">
        <f t="shared" si="11"/>
        <v>Funcionamiento</v>
      </c>
    </row>
    <row r="746" spans="1:24" x14ac:dyDescent="0.25">
      <c r="A746">
        <v>2320</v>
      </c>
      <c r="B746">
        <v>43943</v>
      </c>
      <c r="C746" s="71">
        <v>43943.427777777775</v>
      </c>
      <c r="D746" t="s">
        <v>588</v>
      </c>
      <c r="E746" t="s">
        <v>589</v>
      </c>
      <c r="F746">
        <v>7</v>
      </c>
      <c r="G746" t="s">
        <v>2747</v>
      </c>
      <c r="H746" t="s">
        <v>194</v>
      </c>
      <c r="I746" t="s">
        <v>149</v>
      </c>
      <c r="J746" t="s">
        <v>37</v>
      </c>
      <c r="K746" t="s">
        <v>591</v>
      </c>
      <c r="L746" t="s">
        <v>39</v>
      </c>
      <c r="M746">
        <v>54093</v>
      </c>
      <c r="N746">
        <v>0</v>
      </c>
      <c r="O746">
        <v>54093</v>
      </c>
      <c r="P746">
        <v>0</v>
      </c>
      <c r="Q746" t="s">
        <v>2795</v>
      </c>
      <c r="R746">
        <v>2420</v>
      </c>
      <c r="S746" t="s">
        <v>2796</v>
      </c>
      <c r="T746" t="s">
        <v>593</v>
      </c>
      <c r="U746" t="s">
        <v>2797</v>
      </c>
      <c r="V746" t="s">
        <v>2798</v>
      </c>
      <c r="W746">
        <v>0</v>
      </c>
      <c r="X746" t="str">
        <f t="shared" si="11"/>
        <v>Funcionamiento</v>
      </c>
    </row>
    <row r="747" spans="1:24" x14ac:dyDescent="0.25">
      <c r="A747">
        <v>2320</v>
      </c>
      <c r="B747">
        <v>43943</v>
      </c>
      <c r="C747" s="71">
        <v>43943.427777777775</v>
      </c>
      <c r="D747" t="s">
        <v>588</v>
      </c>
      <c r="E747" t="s">
        <v>589</v>
      </c>
      <c r="F747">
        <v>7</v>
      </c>
      <c r="G747" t="s">
        <v>2747</v>
      </c>
      <c r="H747" t="s">
        <v>168</v>
      </c>
      <c r="I747" t="s">
        <v>122</v>
      </c>
      <c r="J747" t="s">
        <v>37</v>
      </c>
      <c r="K747" t="s">
        <v>591</v>
      </c>
      <c r="L747" t="s">
        <v>39</v>
      </c>
      <c r="M747">
        <v>1022316</v>
      </c>
      <c r="N747">
        <v>0</v>
      </c>
      <c r="O747">
        <v>1022316</v>
      </c>
      <c r="P747">
        <v>0</v>
      </c>
      <c r="Q747" t="s">
        <v>2795</v>
      </c>
      <c r="R747">
        <v>2420</v>
      </c>
      <c r="S747" t="s">
        <v>2796</v>
      </c>
      <c r="T747" t="s">
        <v>593</v>
      </c>
      <c r="U747" t="s">
        <v>2797</v>
      </c>
      <c r="V747" t="s">
        <v>2798</v>
      </c>
      <c r="W747">
        <v>0</v>
      </c>
      <c r="X747" t="str">
        <f t="shared" si="11"/>
        <v>Funcionamiento</v>
      </c>
    </row>
    <row r="748" spans="1:24" x14ac:dyDescent="0.25">
      <c r="A748">
        <v>2320</v>
      </c>
      <c r="B748">
        <v>43943</v>
      </c>
      <c r="C748" s="71">
        <v>43943.427777777775</v>
      </c>
      <c r="D748" t="s">
        <v>588</v>
      </c>
      <c r="E748" t="s">
        <v>589</v>
      </c>
      <c r="F748">
        <v>7</v>
      </c>
      <c r="G748" t="s">
        <v>2747</v>
      </c>
      <c r="H748" t="s">
        <v>173</v>
      </c>
      <c r="I748" t="s">
        <v>127</v>
      </c>
      <c r="J748" t="s">
        <v>37</v>
      </c>
      <c r="K748" t="s">
        <v>591</v>
      </c>
      <c r="L748" t="s">
        <v>39</v>
      </c>
      <c r="M748">
        <v>1206014</v>
      </c>
      <c r="N748">
        <v>0</v>
      </c>
      <c r="O748">
        <v>1206014</v>
      </c>
      <c r="P748">
        <v>0</v>
      </c>
      <c r="Q748" t="s">
        <v>2795</v>
      </c>
      <c r="R748">
        <v>2420</v>
      </c>
      <c r="S748" t="s">
        <v>2796</v>
      </c>
      <c r="T748" t="s">
        <v>593</v>
      </c>
      <c r="U748" t="s">
        <v>2797</v>
      </c>
      <c r="V748" t="s">
        <v>2798</v>
      </c>
      <c r="W748">
        <v>0</v>
      </c>
      <c r="X748" t="str">
        <f t="shared" si="11"/>
        <v>Funcionamiento</v>
      </c>
    </row>
    <row r="749" spans="1:24" x14ac:dyDescent="0.25">
      <c r="A749">
        <v>2320</v>
      </c>
      <c r="B749">
        <v>43943</v>
      </c>
      <c r="C749" s="71">
        <v>43943.427777777775</v>
      </c>
      <c r="D749" t="s">
        <v>588</v>
      </c>
      <c r="E749" t="s">
        <v>589</v>
      </c>
      <c r="F749">
        <v>7</v>
      </c>
      <c r="G749" t="s">
        <v>2747</v>
      </c>
      <c r="H749" t="s">
        <v>180</v>
      </c>
      <c r="I749" t="s">
        <v>134</v>
      </c>
      <c r="J749" t="s">
        <v>37</v>
      </c>
      <c r="K749" t="s">
        <v>591</v>
      </c>
      <c r="L749" t="s">
        <v>39</v>
      </c>
      <c r="M749">
        <v>1018412</v>
      </c>
      <c r="N749">
        <v>0</v>
      </c>
      <c r="O749">
        <v>1018412</v>
      </c>
      <c r="P749">
        <v>0</v>
      </c>
      <c r="Q749" t="s">
        <v>2795</v>
      </c>
      <c r="R749">
        <v>2420</v>
      </c>
      <c r="S749" t="s">
        <v>2796</v>
      </c>
      <c r="T749" t="s">
        <v>593</v>
      </c>
      <c r="U749" t="s">
        <v>2797</v>
      </c>
      <c r="V749" t="s">
        <v>2798</v>
      </c>
      <c r="W749">
        <v>0</v>
      </c>
      <c r="X749" t="str">
        <f t="shared" si="11"/>
        <v>Funcionamiento</v>
      </c>
    </row>
    <row r="750" spans="1:24" x14ac:dyDescent="0.25">
      <c r="A750">
        <v>2320</v>
      </c>
      <c r="B750">
        <v>43943</v>
      </c>
      <c r="C750" s="71">
        <v>43943.427777777775</v>
      </c>
      <c r="D750" t="s">
        <v>588</v>
      </c>
      <c r="E750" t="s">
        <v>589</v>
      </c>
      <c r="F750">
        <v>7</v>
      </c>
      <c r="G750" t="s">
        <v>2747</v>
      </c>
      <c r="H750" t="s">
        <v>169</v>
      </c>
      <c r="I750" t="s">
        <v>123</v>
      </c>
      <c r="J750" t="s">
        <v>37</v>
      </c>
      <c r="K750" t="s">
        <v>591</v>
      </c>
      <c r="L750" t="s">
        <v>39</v>
      </c>
      <c r="M750">
        <v>1388529</v>
      </c>
      <c r="N750">
        <v>0</v>
      </c>
      <c r="O750">
        <v>1388529</v>
      </c>
      <c r="P750">
        <v>0</v>
      </c>
      <c r="Q750" t="s">
        <v>2795</v>
      </c>
      <c r="R750">
        <v>2420</v>
      </c>
      <c r="S750" t="s">
        <v>2796</v>
      </c>
      <c r="T750" t="s">
        <v>593</v>
      </c>
      <c r="U750" t="s">
        <v>2797</v>
      </c>
      <c r="V750" t="s">
        <v>2798</v>
      </c>
      <c r="W750">
        <v>0</v>
      </c>
      <c r="X750" t="str">
        <f t="shared" si="11"/>
        <v>Funcionamiento</v>
      </c>
    </row>
    <row r="751" spans="1:24" x14ac:dyDescent="0.25">
      <c r="A751">
        <v>2320</v>
      </c>
      <c r="B751">
        <v>43943</v>
      </c>
      <c r="C751" s="71">
        <v>43943.427777777775</v>
      </c>
      <c r="D751" t="s">
        <v>588</v>
      </c>
      <c r="E751" t="s">
        <v>589</v>
      </c>
      <c r="F751">
        <v>7</v>
      </c>
      <c r="G751" t="s">
        <v>2747</v>
      </c>
      <c r="H751" t="s">
        <v>182</v>
      </c>
      <c r="I751" t="s">
        <v>136</v>
      </c>
      <c r="J751" t="s">
        <v>37</v>
      </c>
      <c r="K751" t="s">
        <v>591</v>
      </c>
      <c r="L751" t="s">
        <v>39</v>
      </c>
      <c r="M751">
        <v>84297</v>
      </c>
      <c r="N751">
        <v>0</v>
      </c>
      <c r="O751">
        <v>84297</v>
      </c>
      <c r="P751">
        <v>0</v>
      </c>
      <c r="Q751" t="s">
        <v>2795</v>
      </c>
      <c r="R751">
        <v>2420</v>
      </c>
      <c r="S751" t="s">
        <v>2796</v>
      </c>
      <c r="T751" t="s">
        <v>593</v>
      </c>
      <c r="U751" t="s">
        <v>2797</v>
      </c>
      <c r="V751" t="s">
        <v>2798</v>
      </c>
      <c r="W751">
        <v>0</v>
      </c>
      <c r="X751" t="str">
        <f t="shared" si="11"/>
        <v>Funcionamiento</v>
      </c>
    </row>
    <row r="752" spans="1:24" x14ac:dyDescent="0.25">
      <c r="A752">
        <v>2320</v>
      </c>
      <c r="B752">
        <v>43943</v>
      </c>
      <c r="C752" s="71">
        <v>43943.427777777775</v>
      </c>
      <c r="D752" t="s">
        <v>588</v>
      </c>
      <c r="E752" t="s">
        <v>589</v>
      </c>
      <c r="F752">
        <v>7</v>
      </c>
      <c r="G752" t="s">
        <v>2747</v>
      </c>
      <c r="H752" t="s">
        <v>183</v>
      </c>
      <c r="I752" t="s">
        <v>137</v>
      </c>
      <c r="J752" t="s">
        <v>37</v>
      </c>
      <c r="K752" t="s">
        <v>591</v>
      </c>
      <c r="L752" t="s">
        <v>39</v>
      </c>
      <c r="M752">
        <v>2354967</v>
      </c>
      <c r="N752">
        <v>0</v>
      </c>
      <c r="O752">
        <v>2354967</v>
      </c>
      <c r="P752">
        <v>0</v>
      </c>
      <c r="Q752" t="s">
        <v>2795</v>
      </c>
      <c r="R752">
        <v>2420</v>
      </c>
      <c r="S752" t="s">
        <v>2796</v>
      </c>
      <c r="T752" t="s">
        <v>593</v>
      </c>
      <c r="U752" t="s">
        <v>2797</v>
      </c>
      <c r="V752" t="s">
        <v>2798</v>
      </c>
      <c r="W752">
        <v>0</v>
      </c>
      <c r="X752" t="str">
        <f t="shared" si="11"/>
        <v>Funcionamiento</v>
      </c>
    </row>
    <row r="753" spans="1:24" x14ac:dyDescent="0.25">
      <c r="A753">
        <v>2420</v>
      </c>
      <c r="B753">
        <v>43944</v>
      </c>
      <c r="C753" s="71">
        <v>43944.695138888892</v>
      </c>
      <c r="D753" t="s">
        <v>588</v>
      </c>
      <c r="E753" t="s">
        <v>589</v>
      </c>
      <c r="F753">
        <v>7</v>
      </c>
      <c r="G753" t="s">
        <v>2747</v>
      </c>
      <c r="H753" t="s">
        <v>174</v>
      </c>
      <c r="I753" t="s">
        <v>128</v>
      </c>
      <c r="J753" t="s">
        <v>37</v>
      </c>
      <c r="K753" t="s">
        <v>591</v>
      </c>
      <c r="L753" t="s">
        <v>39</v>
      </c>
      <c r="M753">
        <v>584000</v>
      </c>
      <c r="N753">
        <v>0</v>
      </c>
      <c r="O753">
        <v>584000</v>
      </c>
      <c r="P753">
        <v>0</v>
      </c>
      <c r="Q753" t="s">
        <v>2799</v>
      </c>
      <c r="R753">
        <v>2520</v>
      </c>
      <c r="S753" t="s">
        <v>2365</v>
      </c>
      <c r="T753" t="s">
        <v>593</v>
      </c>
      <c r="U753" t="s">
        <v>2800</v>
      </c>
      <c r="V753" t="s">
        <v>2801</v>
      </c>
      <c r="W753">
        <v>0</v>
      </c>
      <c r="X753" t="str">
        <f t="shared" si="11"/>
        <v>Funcionamiento</v>
      </c>
    </row>
    <row r="754" spans="1:24" x14ac:dyDescent="0.25">
      <c r="A754">
        <v>2420</v>
      </c>
      <c r="B754">
        <v>43944</v>
      </c>
      <c r="C754" s="71">
        <v>43944.695138888892</v>
      </c>
      <c r="D754" t="s">
        <v>588</v>
      </c>
      <c r="E754" t="s">
        <v>589</v>
      </c>
      <c r="F754">
        <v>7</v>
      </c>
      <c r="G754" t="s">
        <v>2747</v>
      </c>
      <c r="H754" t="s">
        <v>175</v>
      </c>
      <c r="I754" t="s">
        <v>129</v>
      </c>
      <c r="J754" t="s">
        <v>37</v>
      </c>
      <c r="K754" t="s">
        <v>591</v>
      </c>
      <c r="L754" t="s">
        <v>39</v>
      </c>
      <c r="M754">
        <v>414300</v>
      </c>
      <c r="N754">
        <v>0</v>
      </c>
      <c r="O754">
        <v>414300</v>
      </c>
      <c r="P754">
        <v>0</v>
      </c>
      <c r="Q754" t="s">
        <v>2799</v>
      </c>
      <c r="R754">
        <v>2520</v>
      </c>
      <c r="S754" t="s">
        <v>2365</v>
      </c>
      <c r="T754" t="s">
        <v>593</v>
      </c>
      <c r="U754" t="s">
        <v>2800</v>
      </c>
      <c r="V754" t="s">
        <v>2801</v>
      </c>
      <c r="W754">
        <v>0</v>
      </c>
      <c r="X754" t="str">
        <f t="shared" si="11"/>
        <v>Funcionamiento</v>
      </c>
    </row>
    <row r="755" spans="1:24" x14ac:dyDescent="0.25">
      <c r="A755">
        <v>2420</v>
      </c>
      <c r="B755">
        <v>43944</v>
      </c>
      <c r="C755" s="71">
        <v>43944.695138888892</v>
      </c>
      <c r="D755" t="s">
        <v>588</v>
      </c>
      <c r="E755" t="s">
        <v>589</v>
      </c>
      <c r="F755">
        <v>7</v>
      </c>
      <c r="G755" t="s">
        <v>2747</v>
      </c>
      <c r="H755" t="s">
        <v>177</v>
      </c>
      <c r="I755" t="s">
        <v>131</v>
      </c>
      <c r="J755" t="s">
        <v>37</v>
      </c>
      <c r="K755" t="s">
        <v>591</v>
      </c>
      <c r="L755" t="s">
        <v>39</v>
      </c>
      <c r="M755">
        <v>58300</v>
      </c>
      <c r="N755">
        <v>0</v>
      </c>
      <c r="O755">
        <v>58300</v>
      </c>
      <c r="P755">
        <v>0</v>
      </c>
      <c r="Q755" t="s">
        <v>2799</v>
      </c>
      <c r="R755">
        <v>2520</v>
      </c>
      <c r="S755" t="s">
        <v>2365</v>
      </c>
      <c r="T755" t="s">
        <v>593</v>
      </c>
      <c r="U755" t="s">
        <v>2800</v>
      </c>
      <c r="V755" t="s">
        <v>2801</v>
      </c>
      <c r="W755">
        <v>0</v>
      </c>
      <c r="X755" t="str">
        <f t="shared" si="11"/>
        <v>Funcionamiento</v>
      </c>
    </row>
    <row r="756" spans="1:24" x14ac:dyDescent="0.25">
      <c r="A756">
        <v>2420</v>
      </c>
      <c r="B756">
        <v>43944</v>
      </c>
      <c r="C756" s="71">
        <v>43944.695138888892</v>
      </c>
      <c r="D756" t="s">
        <v>588</v>
      </c>
      <c r="E756" t="s">
        <v>589</v>
      </c>
      <c r="F756">
        <v>7</v>
      </c>
      <c r="G756" t="s">
        <v>2747</v>
      </c>
      <c r="H756" t="s">
        <v>178</v>
      </c>
      <c r="I756" t="s">
        <v>132</v>
      </c>
      <c r="J756" t="s">
        <v>37</v>
      </c>
      <c r="K756" t="s">
        <v>591</v>
      </c>
      <c r="L756" t="s">
        <v>39</v>
      </c>
      <c r="M756">
        <v>157800</v>
      </c>
      <c r="N756">
        <v>0</v>
      </c>
      <c r="O756">
        <v>157800</v>
      </c>
      <c r="P756">
        <v>0</v>
      </c>
      <c r="Q756" t="s">
        <v>2799</v>
      </c>
      <c r="R756">
        <v>2520</v>
      </c>
      <c r="S756" t="s">
        <v>2365</v>
      </c>
      <c r="T756" t="s">
        <v>593</v>
      </c>
      <c r="U756" t="s">
        <v>2800</v>
      </c>
      <c r="V756" t="s">
        <v>2801</v>
      </c>
      <c r="W756">
        <v>0</v>
      </c>
      <c r="X756" t="str">
        <f t="shared" si="11"/>
        <v>Funcionamiento</v>
      </c>
    </row>
    <row r="757" spans="1:24" x14ac:dyDescent="0.25">
      <c r="A757">
        <v>2420</v>
      </c>
      <c r="B757">
        <v>43944</v>
      </c>
      <c r="C757" s="71">
        <v>43944.695138888892</v>
      </c>
      <c r="D757" t="s">
        <v>588</v>
      </c>
      <c r="E757" t="s">
        <v>589</v>
      </c>
      <c r="F757">
        <v>7</v>
      </c>
      <c r="G757" t="s">
        <v>2747</v>
      </c>
      <c r="H757" t="s">
        <v>176</v>
      </c>
      <c r="I757" t="s">
        <v>130</v>
      </c>
      <c r="J757" t="s">
        <v>37</v>
      </c>
      <c r="K757" t="s">
        <v>591</v>
      </c>
      <c r="L757" t="s">
        <v>39</v>
      </c>
      <c r="M757">
        <v>211400</v>
      </c>
      <c r="N757">
        <v>0</v>
      </c>
      <c r="O757">
        <v>211400</v>
      </c>
      <c r="P757">
        <v>0</v>
      </c>
      <c r="Q757" t="s">
        <v>2799</v>
      </c>
      <c r="R757">
        <v>2520</v>
      </c>
      <c r="S757" t="s">
        <v>2365</v>
      </c>
      <c r="T757" t="s">
        <v>593</v>
      </c>
      <c r="U757" t="s">
        <v>2800</v>
      </c>
      <c r="V757" t="s">
        <v>2801</v>
      </c>
      <c r="W757">
        <v>0</v>
      </c>
      <c r="X757" t="str">
        <f t="shared" si="11"/>
        <v>Funcionamiento</v>
      </c>
    </row>
    <row r="758" spans="1:24" x14ac:dyDescent="0.25">
      <c r="A758">
        <v>2420</v>
      </c>
      <c r="B758">
        <v>43944</v>
      </c>
      <c r="C758" s="71">
        <v>43944.695138888892</v>
      </c>
      <c r="D758" t="s">
        <v>588</v>
      </c>
      <c r="E758" t="s">
        <v>589</v>
      </c>
      <c r="F758">
        <v>7</v>
      </c>
      <c r="G758" t="s">
        <v>2747</v>
      </c>
      <c r="H758" t="s">
        <v>179</v>
      </c>
      <c r="I758" t="s">
        <v>133</v>
      </c>
      <c r="J758" t="s">
        <v>37</v>
      </c>
      <c r="K758" t="s">
        <v>591</v>
      </c>
      <c r="L758" t="s">
        <v>39</v>
      </c>
      <c r="M758">
        <v>106200</v>
      </c>
      <c r="N758">
        <v>0</v>
      </c>
      <c r="O758">
        <v>106200</v>
      </c>
      <c r="P758">
        <v>0</v>
      </c>
      <c r="Q758" t="s">
        <v>2799</v>
      </c>
      <c r="R758">
        <v>2520</v>
      </c>
      <c r="S758" t="s">
        <v>2365</v>
      </c>
      <c r="T758" t="s">
        <v>593</v>
      </c>
      <c r="U758" t="s">
        <v>2800</v>
      </c>
      <c r="V758" t="s">
        <v>2801</v>
      </c>
      <c r="W758">
        <v>0</v>
      </c>
      <c r="X758" t="str">
        <f t="shared" si="11"/>
        <v>Funcionamiento</v>
      </c>
    </row>
    <row r="759" spans="1:24" x14ac:dyDescent="0.25">
      <c r="A759">
        <v>2520</v>
      </c>
      <c r="B759">
        <v>43949</v>
      </c>
      <c r="C759" s="71">
        <v>43949.408333333333</v>
      </c>
      <c r="D759" t="s">
        <v>588</v>
      </c>
      <c r="E759" t="s">
        <v>589</v>
      </c>
      <c r="F759">
        <v>7</v>
      </c>
      <c r="G759" t="s">
        <v>2747</v>
      </c>
      <c r="H759" t="s">
        <v>174</v>
      </c>
      <c r="I759" t="s">
        <v>128</v>
      </c>
      <c r="J759" t="s">
        <v>37</v>
      </c>
      <c r="K759" t="s">
        <v>591</v>
      </c>
      <c r="L759" t="s">
        <v>39</v>
      </c>
      <c r="M759">
        <v>1126000</v>
      </c>
      <c r="N759">
        <v>0</v>
      </c>
      <c r="O759">
        <v>1126000</v>
      </c>
      <c r="P759">
        <v>0</v>
      </c>
      <c r="Q759" t="s">
        <v>2802</v>
      </c>
      <c r="R759">
        <v>2620</v>
      </c>
      <c r="S759" t="s">
        <v>2246</v>
      </c>
      <c r="T759" t="s">
        <v>593</v>
      </c>
      <c r="U759" t="s">
        <v>2803</v>
      </c>
      <c r="V759" t="s">
        <v>2804</v>
      </c>
      <c r="W759">
        <v>0</v>
      </c>
      <c r="X759" t="str">
        <f t="shared" si="11"/>
        <v>Funcionamiento</v>
      </c>
    </row>
    <row r="760" spans="1:24" x14ac:dyDescent="0.25">
      <c r="A760">
        <v>2520</v>
      </c>
      <c r="B760">
        <v>43949</v>
      </c>
      <c r="C760" s="71">
        <v>43949.408333333333</v>
      </c>
      <c r="D760" t="s">
        <v>588</v>
      </c>
      <c r="E760" t="s">
        <v>589</v>
      </c>
      <c r="F760">
        <v>7</v>
      </c>
      <c r="G760" t="s">
        <v>2747</v>
      </c>
      <c r="H760" t="s">
        <v>176</v>
      </c>
      <c r="I760" t="s">
        <v>130</v>
      </c>
      <c r="J760" t="s">
        <v>37</v>
      </c>
      <c r="K760" t="s">
        <v>591</v>
      </c>
      <c r="L760" t="s">
        <v>39</v>
      </c>
      <c r="M760">
        <v>2111700</v>
      </c>
      <c r="N760">
        <v>0</v>
      </c>
      <c r="O760">
        <v>2111700</v>
      </c>
      <c r="P760">
        <v>0</v>
      </c>
      <c r="Q760" t="s">
        <v>2802</v>
      </c>
      <c r="R760">
        <v>2620</v>
      </c>
      <c r="S760" t="s">
        <v>2246</v>
      </c>
      <c r="T760" t="s">
        <v>593</v>
      </c>
      <c r="U760" t="s">
        <v>2803</v>
      </c>
      <c r="V760" t="s">
        <v>2804</v>
      </c>
      <c r="W760">
        <v>0</v>
      </c>
      <c r="X760" t="str">
        <f t="shared" si="11"/>
        <v>Funcionamiento</v>
      </c>
    </row>
    <row r="761" spans="1:24" x14ac:dyDescent="0.25">
      <c r="A761">
        <v>2520</v>
      </c>
      <c r="B761">
        <v>43949</v>
      </c>
      <c r="C761" s="71">
        <v>43949.408333333333</v>
      </c>
      <c r="D761" t="s">
        <v>588</v>
      </c>
      <c r="E761" t="s">
        <v>589</v>
      </c>
      <c r="F761">
        <v>7</v>
      </c>
      <c r="G761" t="s">
        <v>2747</v>
      </c>
      <c r="H761" t="s">
        <v>175</v>
      </c>
      <c r="I761" t="s">
        <v>129</v>
      </c>
      <c r="J761" t="s">
        <v>37</v>
      </c>
      <c r="K761" t="s">
        <v>591</v>
      </c>
      <c r="L761" t="s">
        <v>39</v>
      </c>
      <c r="M761">
        <v>4253000</v>
      </c>
      <c r="N761">
        <v>0</v>
      </c>
      <c r="O761">
        <v>4253000</v>
      </c>
      <c r="P761">
        <v>0</v>
      </c>
      <c r="Q761" t="s">
        <v>2802</v>
      </c>
      <c r="R761">
        <v>2620</v>
      </c>
      <c r="S761" t="s">
        <v>2246</v>
      </c>
      <c r="T761" t="s">
        <v>593</v>
      </c>
      <c r="U761" t="s">
        <v>2803</v>
      </c>
      <c r="V761" t="s">
        <v>2804</v>
      </c>
      <c r="W761">
        <v>0</v>
      </c>
      <c r="X761" t="str">
        <f t="shared" si="11"/>
        <v>Funcionamiento</v>
      </c>
    </row>
    <row r="762" spans="1:24" x14ac:dyDescent="0.25">
      <c r="A762">
        <v>2520</v>
      </c>
      <c r="B762">
        <v>43949</v>
      </c>
      <c r="C762" s="71">
        <v>43949.408333333333</v>
      </c>
      <c r="D762" t="s">
        <v>588</v>
      </c>
      <c r="E762" t="s">
        <v>589</v>
      </c>
      <c r="F762">
        <v>7</v>
      </c>
      <c r="G762" t="s">
        <v>2747</v>
      </c>
      <c r="H762" t="s">
        <v>177</v>
      </c>
      <c r="I762" t="s">
        <v>131</v>
      </c>
      <c r="J762" t="s">
        <v>37</v>
      </c>
      <c r="K762" t="s">
        <v>591</v>
      </c>
      <c r="L762" t="s">
        <v>39</v>
      </c>
      <c r="M762">
        <v>675600</v>
      </c>
      <c r="N762">
        <v>0</v>
      </c>
      <c r="O762">
        <v>675600</v>
      </c>
      <c r="P762">
        <v>0</v>
      </c>
      <c r="Q762" t="s">
        <v>2802</v>
      </c>
      <c r="R762">
        <v>2620</v>
      </c>
      <c r="S762" t="s">
        <v>2246</v>
      </c>
      <c r="T762" t="s">
        <v>593</v>
      </c>
      <c r="U762" t="s">
        <v>2803</v>
      </c>
      <c r="V762" t="s">
        <v>2804</v>
      </c>
      <c r="W762">
        <v>0</v>
      </c>
      <c r="X762" t="str">
        <f t="shared" si="11"/>
        <v>Funcionamiento</v>
      </c>
    </row>
    <row r="763" spans="1:24" x14ac:dyDescent="0.25">
      <c r="A763">
        <v>2520</v>
      </c>
      <c r="B763">
        <v>43949</v>
      </c>
      <c r="C763" s="71">
        <v>43949.408333333333</v>
      </c>
      <c r="D763" t="s">
        <v>588</v>
      </c>
      <c r="E763" t="s">
        <v>589</v>
      </c>
      <c r="F763">
        <v>7</v>
      </c>
      <c r="G763" t="s">
        <v>2747</v>
      </c>
      <c r="H763" t="s">
        <v>178</v>
      </c>
      <c r="I763" t="s">
        <v>132</v>
      </c>
      <c r="J763" t="s">
        <v>37</v>
      </c>
      <c r="K763" t="s">
        <v>591</v>
      </c>
      <c r="L763" t="s">
        <v>39</v>
      </c>
      <c r="M763">
        <v>1584400</v>
      </c>
      <c r="N763">
        <v>0</v>
      </c>
      <c r="O763">
        <v>1584400</v>
      </c>
      <c r="P763">
        <v>0</v>
      </c>
      <c r="Q763" t="s">
        <v>2802</v>
      </c>
      <c r="R763">
        <v>2620</v>
      </c>
      <c r="S763" t="s">
        <v>2246</v>
      </c>
      <c r="T763" t="s">
        <v>593</v>
      </c>
      <c r="U763" t="s">
        <v>2803</v>
      </c>
      <c r="V763" t="s">
        <v>2804</v>
      </c>
      <c r="W763">
        <v>0</v>
      </c>
      <c r="X763" t="str">
        <f t="shared" si="11"/>
        <v>Funcionamiento</v>
      </c>
    </row>
    <row r="764" spans="1:24" x14ac:dyDescent="0.25">
      <c r="A764">
        <v>2520</v>
      </c>
      <c r="B764">
        <v>43949</v>
      </c>
      <c r="C764" s="71">
        <v>43949.408333333333</v>
      </c>
      <c r="D764" t="s">
        <v>588</v>
      </c>
      <c r="E764" t="s">
        <v>589</v>
      </c>
      <c r="F764">
        <v>7</v>
      </c>
      <c r="G764" t="s">
        <v>2747</v>
      </c>
      <c r="H764" t="s">
        <v>179</v>
      </c>
      <c r="I764" t="s">
        <v>133</v>
      </c>
      <c r="J764" t="s">
        <v>37</v>
      </c>
      <c r="K764" t="s">
        <v>591</v>
      </c>
      <c r="L764" t="s">
        <v>39</v>
      </c>
      <c r="M764">
        <v>1056200</v>
      </c>
      <c r="N764">
        <v>0</v>
      </c>
      <c r="O764">
        <v>1056200</v>
      </c>
      <c r="P764">
        <v>0</v>
      </c>
      <c r="Q764" t="s">
        <v>2802</v>
      </c>
      <c r="R764">
        <v>2620</v>
      </c>
      <c r="S764" t="s">
        <v>2246</v>
      </c>
      <c r="T764" t="s">
        <v>593</v>
      </c>
      <c r="U764" t="s">
        <v>2803</v>
      </c>
      <c r="V764" t="s">
        <v>2804</v>
      </c>
      <c r="W764">
        <v>0</v>
      </c>
      <c r="X764" t="str">
        <f t="shared" si="11"/>
        <v>Funcionamiento</v>
      </c>
    </row>
    <row r="765" spans="1:24" x14ac:dyDescent="0.25">
      <c r="A765">
        <v>2620</v>
      </c>
      <c r="B765">
        <v>43978</v>
      </c>
      <c r="C765" s="71">
        <v>43978.740972222222</v>
      </c>
      <c r="D765" t="s">
        <v>588</v>
      </c>
      <c r="E765" t="s">
        <v>589</v>
      </c>
      <c r="F765">
        <v>7</v>
      </c>
      <c r="G765" t="s">
        <v>2747</v>
      </c>
      <c r="H765" t="s">
        <v>166</v>
      </c>
      <c r="I765" t="s">
        <v>120</v>
      </c>
      <c r="J765" t="s">
        <v>37</v>
      </c>
      <c r="K765" t="s">
        <v>591</v>
      </c>
      <c r="L765" t="s">
        <v>39</v>
      </c>
      <c r="M765">
        <v>45021535</v>
      </c>
      <c r="N765">
        <v>0</v>
      </c>
      <c r="O765">
        <v>45021535</v>
      </c>
      <c r="P765">
        <v>0</v>
      </c>
      <c r="Q765" t="s">
        <v>2805</v>
      </c>
      <c r="R765">
        <v>3020</v>
      </c>
      <c r="S765" t="s">
        <v>2263</v>
      </c>
      <c r="T765" t="s">
        <v>593</v>
      </c>
      <c r="U765" t="s">
        <v>2806</v>
      </c>
      <c r="V765" t="s">
        <v>2807</v>
      </c>
      <c r="W765">
        <v>0</v>
      </c>
      <c r="X765" t="str">
        <f t="shared" si="11"/>
        <v>Funcionamiento</v>
      </c>
    </row>
    <row r="766" spans="1:24" x14ac:dyDescent="0.25">
      <c r="A766">
        <v>2620</v>
      </c>
      <c r="B766">
        <v>43978</v>
      </c>
      <c r="C766" s="71">
        <v>43978.740972222222</v>
      </c>
      <c r="D766" t="s">
        <v>588</v>
      </c>
      <c r="E766" t="s">
        <v>589</v>
      </c>
      <c r="F766">
        <v>7</v>
      </c>
      <c r="G766" t="s">
        <v>2747</v>
      </c>
      <c r="H766" t="s">
        <v>169</v>
      </c>
      <c r="I766" t="s">
        <v>123</v>
      </c>
      <c r="J766" t="s">
        <v>37</v>
      </c>
      <c r="K766" t="s">
        <v>591</v>
      </c>
      <c r="L766" t="s">
        <v>39</v>
      </c>
      <c r="M766">
        <v>1350816</v>
      </c>
      <c r="N766">
        <v>0</v>
      </c>
      <c r="O766">
        <v>1350816</v>
      </c>
      <c r="P766">
        <v>0</v>
      </c>
      <c r="Q766" t="s">
        <v>2805</v>
      </c>
      <c r="R766">
        <v>3020</v>
      </c>
      <c r="S766" t="s">
        <v>2263</v>
      </c>
      <c r="T766" t="s">
        <v>593</v>
      </c>
      <c r="U766" t="s">
        <v>2806</v>
      </c>
      <c r="V766" t="s">
        <v>2807</v>
      </c>
      <c r="W766">
        <v>0</v>
      </c>
      <c r="X766" t="str">
        <f t="shared" si="11"/>
        <v>Funcionamiento</v>
      </c>
    </row>
    <row r="767" spans="1:24" x14ac:dyDescent="0.25">
      <c r="A767">
        <v>2620</v>
      </c>
      <c r="B767">
        <v>43978</v>
      </c>
      <c r="C767" s="71">
        <v>43978.740972222222</v>
      </c>
      <c r="D767" t="s">
        <v>588</v>
      </c>
      <c r="E767" t="s">
        <v>589</v>
      </c>
      <c r="F767">
        <v>7</v>
      </c>
      <c r="G767" t="s">
        <v>2747</v>
      </c>
      <c r="H767" t="s">
        <v>173</v>
      </c>
      <c r="I767" t="s">
        <v>127</v>
      </c>
      <c r="J767" t="s">
        <v>37</v>
      </c>
      <c r="K767" t="s">
        <v>591</v>
      </c>
      <c r="L767" t="s">
        <v>39</v>
      </c>
      <c r="M767">
        <v>6741309</v>
      </c>
      <c r="N767">
        <v>0</v>
      </c>
      <c r="O767">
        <v>6741309</v>
      </c>
      <c r="P767">
        <v>0</v>
      </c>
      <c r="Q767" t="s">
        <v>2805</v>
      </c>
      <c r="R767">
        <v>3020</v>
      </c>
      <c r="S767" t="s">
        <v>2263</v>
      </c>
      <c r="T767" t="s">
        <v>593</v>
      </c>
      <c r="U767" t="s">
        <v>2806</v>
      </c>
      <c r="V767" t="s">
        <v>2807</v>
      </c>
      <c r="W767">
        <v>0</v>
      </c>
      <c r="X767" t="str">
        <f t="shared" si="11"/>
        <v>Funcionamiento</v>
      </c>
    </row>
    <row r="768" spans="1:24" x14ac:dyDescent="0.25">
      <c r="A768">
        <v>2620</v>
      </c>
      <c r="B768">
        <v>43978</v>
      </c>
      <c r="C768" s="71">
        <v>43978.740972222222</v>
      </c>
      <c r="D768" t="s">
        <v>588</v>
      </c>
      <c r="E768" t="s">
        <v>589</v>
      </c>
      <c r="F768">
        <v>7</v>
      </c>
      <c r="G768" t="s">
        <v>2747</v>
      </c>
      <c r="H768" t="s">
        <v>168</v>
      </c>
      <c r="I768" t="s">
        <v>122</v>
      </c>
      <c r="J768" t="s">
        <v>37</v>
      </c>
      <c r="K768" t="s">
        <v>591</v>
      </c>
      <c r="L768" t="s">
        <v>39</v>
      </c>
      <c r="M768">
        <v>1000283</v>
      </c>
      <c r="N768">
        <v>0</v>
      </c>
      <c r="O768">
        <v>1000283</v>
      </c>
      <c r="P768">
        <v>0</v>
      </c>
      <c r="Q768" t="s">
        <v>2805</v>
      </c>
      <c r="R768">
        <v>3020</v>
      </c>
      <c r="S768" t="s">
        <v>2263</v>
      </c>
      <c r="T768" t="s">
        <v>593</v>
      </c>
      <c r="U768" t="s">
        <v>2806</v>
      </c>
      <c r="V768" t="s">
        <v>2807</v>
      </c>
      <c r="W768">
        <v>0</v>
      </c>
      <c r="X768" t="str">
        <f t="shared" si="11"/>
        <v>Funcionamiento</v>
      </c>
    </row>
    <row r="769" spans="1:24" x14ac:dyDescent="0.25">
      <c r="A769">
        <v>2620</v>
      </c>
      <c r="B769">
        <v>43978</v>
      </c>
      <c r="C769" s="71">
        <v>43978.740972222222</v>
      </c>
      <c r="D769" t="s">
        <v>588</v>
      </c>
      <c r="E769" t="s">
        <v>589</v>
      </c>
      <c r="F769">
        <v>7</v>
      </c>
      <c r="G769" t="s">
        <v>2747</v>
      </c>
      <c r="H769" t="s">
        <v>171</v>
      </c>
      <c r="I769" t="s">
        <v>125</v>
      </c>
      <c r="J769" t="s">
        <v>37</v>
      </c>
      <c r="K769" t="s">
        <v>591</v>
      </c>
      <c r="L769" t="s">
        <v>39</v>
      </c>
      <c r="M769">
        <v>877184</v>
      </c>
      <c r="N769">
        <v>0</v>
      </c>
      <c r="O769">
        <v>877184</v>
      </c>
      <c r="P769">
        <v>0</v>
      </c>
      <c r="Q769" t="s">
        <v>2805</v>
      </c>
      <c r="R769">
        <v>3020</v>
      </c>
      <c r="S769" t="s">
        <v>2263</v>
      </c>
      <c r="T769" t="s">
        <v>593</v>
      </c>
      <c r="U769" t="s">
        <v>2806</v>
      </c>
      <c r="V769" t="s">
        <v>2807</v>
      </c>
      <c r="W769">
        <v>0</v>
      </c>
      <c r="X769" t="str">
        <f t="shared" si="11"/>
        <v>Funcionamiento</v>
      </c>
    </row>
    <row r="770" spans="1:24" x14ac:dyDescent="0.25">
      <c r="A770">
        <v>2620</v>
      </c>
      <c r="B770">
        <v>43978</v>
      </c>
      <c r="C770" s="71">
        <v>43978.740972222222</v>
      </c>
      <c r="D770" t="s">
        <v>588</v>
      </c>
      <c r="E770" t="s">
        <v>589</v>
      </c>
      <c r="F770">
        <v>7</v>
      </c>
      <c r="G770" t="s">
        <v>2747</v>
      </c>
      <c r="H770" t="s">
        <v>180</v>
      </c>
      <c r="I770" t="s">
        <v>134</v>
      </c>
      <c r="J770" t="s">
        <v>37</v>
      </c>
      <c r="K770" t="s">
        <v>591</v>
      </c>
      <c r="L770" t="s">
        <v>39</v>
      </c>
      <c r="M770">
        <v>8397023</v>
      </c>
      <c r="N770">
        <v>0</v>
      </c>
      <c r="O770">
        <v>8397023</v>
      </c>
      <c r="P770">
        <v>0</v>
      </c>
      <c r="Q770" t="s">
        <v>2805</v>
      </c>
      <c r="R770">
        <v>3020</v>
      </c>
      <c r="S770" t="s">
        <v>2263</v>
      </c>
      <c r="T770" t="s">
        <v>593</v>
      </c>
      <c r="U770" t="s">
        <v>2806</v>
      </c>
      <c r="V770" t="s">
        <v>2807</v>
      </c>
      <c r="W770">
        <v>0</v>
      </c>
      <c r="X770" t="str">
        <f t="shared" si="11"/>
        <v>Funcionamiento</v>
      </c>
    </row>
    <row r="771" spans="1:24" x14ac:dyDescent="0.25">
      <c r="A771">
        <v>2620</v>
      </c>
      <c r="B771">
        <v>43978</v>
      </c>
      <c r="C771" s="71">
        <v>43978.740972222222</v>
      </c>
      <c r="D771" t="s">
        <v>588</v>
      </c>
      <c r="E771" t="s">
        <v>589</v>
      </c>
      <c r="F771">
        <v>7</v>
      </c>
      <c r="G771" t="s">
        <v>2747</v>
      </c>
      <c r="H771" t="s">
        <v>182</v>
      </c>
      <c r="I771" t="s">
        <v>136</v>
      </c>
      <c r="J771" t="s">
        <v>37</v>
      </c>
      <c r="K771" t="s">
        <v>591</v>
      </c>
      <c r="L771" t="s">
        <v>39</v>
      </c>
      <c r="M771">
        <v>636662</v>
      </c>
      <c r="N771">
        <v>0</v>
      </c>
      <c r="O771">
        <v>636662</v>
      </c>
      <c r="P771">
        <v>0</v>
      </c>
      <c r="Q771" t="s">
        <v>2805</v>
      </c>
      <c r="R771">
        <v>3020</v>
      </c>
      <c r="S771" t="s">
        <v>2263</v>
      </c>
      <c r="T771" t="s">
        <v>593</v>
      </c>
      <c r="U771" t="s">
        <v>2806</v>
      </c>
      <c r="V771" t="s">
        <v>2807</v>
      </c>
      <c r="W771">
        <v>0</v>
      </c>
      <c r="X771" t="str">
        <f t="shared" ref="X771:X834" si="12">IF(LEFT(H771,1)="C","Inversión","Funcionamiento")</f>
        <v>Funcionamiento</v>
      </c>
    </row>
    <row r="772" spans="1:24" x14ac:dyDescent="0.25">
      <c r="A772">
        <v>2620</v>
      </c>
      <c r="B772">
        <v>43978</v>
      </c>
      <c r="C772" s="71">
        <v>43978.740972222222</v>
      </c>
      <c r="D772" t="s">
        <v>588</v>
      </c>
      <c r="E772" t="s">
        <v>589</v>
      </c>
      <c r="F772">
        <v>7</v>
      </c>
      <c r="G772" t="s">
        <v>2747</v>
      </c>
      <c r="H772" t="s">
        <v>183</v>
      </c>
      <c r="I772" t="s">
        <v>137</v>
      </c>
      <c r="J772" t="s">
        <v>37</v>
      </c>
      <c r="K772" t="s">
        <v>591</v>
      </c>
      <c r="L772" t="s">
        <v>39</v>
      </c>
      <c r="M772">
        <v>2354967</v>
      </c>
      <c r="N772">
        <v>0</v>
      </c>
      <c r="O772">
        <v>2354967</v>
      </c>
      <c r="P772">
        <v>0</v>
      </c>
      <c r="Q772" t="s">
        <v>2805</v>
      </c>
      <c r="R772">
        <v>3020</v>
      </c>
      <c r="S772" t="s">
        <v>2263</v>
      </c>
      <c r="T772" t="s">
        <v>593</v>
      </c>
      <c r="U772" t="s">
        <v>2806</v>
      </c>
      <c r="V772" t="s">
        <v>2807</v>
      </c>
      <c r="W772">
        <v>0</v>
      </c>
      <c r="X772" t="str">
        <f t="shared" si="12"/>
        <v>Funcionamiento</v>
      </c>
    </row>
    <row r="773" spans="1:24" x14ac:dyDescent="0.25">
      <c r="A773">
        <v>2720</v>
      </c>
      <c r="B773">
        <v>43978</v>
      </c>
      <c r="C773" s="71">
        <v>43978.74722222222</v>
      </c>
      <c r="D773" t="s">
        <v>588</v>
      </c>
      <c r="E773" t="s">
        <v>589</v>
      </c>
      <c r="F773">
        <v>7</v>
      </c>
      <c r="G773" t="s">
        <v>2747</v>
      </c>
      <c r="H773" t="s">
        <v>176</v>
      </c>
      <c r="I773" t="s">
        <v>130</v>
      </c>
      <c r="J773" t="s">
        <v>37</v>
      </c>
      <c r="K773" t="s">
        <v>591</v>
      </c>
      <c r="L773" t="s">
        <v>39</v>
      </c>
      <c r="M773">
        <v>2246700</v>
      </c>
      <c r="N773">
        <v>0</v>
      </c>
      <c r="O773">
        <v>2246700</v>
      </c>
      <c r="P773">
        <v>0</v>
      </c>
      <c r="Q773" t="s">
        <v>2808</v>
      </c>
      <c r="R773">
        <v>3220</v>
      </c>
      <c r="S773" t="s">
        <v>2267</v>
      </c>
      <c r="T773" t="s">
        <v>593</v>
      </c>
      <c r="U773" t="s">
        <v>2482</v>
      </c>
      <c r="V773" t="s">
        <v>2809</v>
      </c>
      <c r="W773">
        <v>0</v>
      </c>
      <c r="X773" t="str">
        <f t="shared" si="12"/>
        <v>Funcionamiento</v>
      </c>
    </row>
    <row r="774" spans="1:24" x14ac:dyDescent="0.25">
      <c r="A774">
        <v>2720</v>
      </c>
      <c r="B774">
        <v>43978</v>
      </c>
      <c r="C774" s="71">
        <v>43978.74722222222</v>
      </c>
      <c r="D774" t="s">
        <v>588</v>
      </c>
      <c r="E774" t="s">
        <v>589</v>
      </c>
      <c r="F774">
        <v>7</v>
      </c>
      <c r="G774" t="s">
        <v>2747</v>
      </c>
      <c r="H774" t="s">
        <v>175</v>
      </c>
      <c r="I774" t="s">
        <v>129</v>
      </c>
      <c r="J774" t="s">
        <v>37</v>
      </c>
      <c r="K774" t="s">
        <v>591</v>
      </c>
      <c r="L774" t="s">
        <v>39</v>
      </c>
      <c r="M774">
        <v>3999200</v>
      </c>
      <c r="N774">
        <v>0</v>
      </c>
      <c r="O774">
        <v>3999200</v>
      </c>
      <c r="P774">
        <v>0</v>
      </c>
      <c r="Q774" t="s">
        <v>2808</v>
      </c>
      <c r="R774">
        <v>3220</v>
      </c>
      <c r="S774" t="s">
        <v>2267</v>
      </c>
      <c r="T774" t="s">
        <v>593</v>
      </c>
      <c r="U774" t="s">
        <v>2482</v>
      </c>
      <c r="V774" t="s">
        <v>2809</v>
      </c>
      <c r="W774">
        <v>0</v>
      </c>
      <c r="X774" t="str">
        <f t="shared" si="12"/>
        <v>Funcionamiento</v>
      </c>
    </row>
    <row r="775" spans="1:24" x14ac:dyDescent="0.25">
      <c r="A775">
        <v>2720</v>
      </c>
      <c r="B775">
        <v>43978</v>
      </c>
      <c r="C775" s="71">
        <v>43978.74722222222</v>
      </c>
      <c r="D775" t="s">
        <v>588</v>
      </c>
      <c r="E775" t="s">
        <v>589</v>
      </c>
      <c r="F775">
        <v>7</v>
      </c>
      <c r="G775" t="s">
        <v>2747</v>
      </c>
      <c r="H775" t="s">
        <v>179</v>
      </c>
      <c r="I775" t="s">
        <v>133</v>
      </c>
      <c r="J775" t="s">
        <v>37</v>
      </c>
      <c r="K775" t="s">
        <v>591</v>
      </c>
      <c r="L775" t="s">
        <v>39</v>
      </c>
      <c r="M775">
        <v>1123900</v>
      </c>
      <c r="N775">
        <v>0</v>
      </c>
      <c r="O775">
        <v>1123900</v>
      </c>
      <c r="P775">
        <v>0</v>
      </c>
      <c r="Q775" t="s">
        <v>2808</v>
      </c>
      <c r="R775">
        <v>3220</v>
      </c>
      <c r="S775" t="s">
        <v>2267</v>
      </c>
      <c r="T775" t="s">
        <v>593</v>
      </c>
      <c r="U775" t="s">
        <v>2482</v>
      </c>
      <c r="V775" t="s">
        <v>2809</v>
      </c>
      <c r="W775">
        <v>0</v>
      </c>
      <c r="X775" t="str">
        <f t="shared" si="12"/>
        <v>Funcionamiento</v>
      </c>
    </row>
    <row r="776" spans="1:24" x14ac:dyDescent="0.25">
      <c r="A776">
        <v>2720</v>
      </c>
      <c r="B776">
        <v>43978</v>
      </c>
      <c r="C776" s="71">
        <v>43978.74722222222</v>
      </c>
      <c r="D776" t="s">
        <v>588</v>
      </c>
      <c r="E776" t="s">
        <v>589</v>
      </c>
      <c r="F776">
        <v>7</v>
      </c>
      <c r="G776" t="s">
        <v>2747</v>
      </c>
      <c r="H776" t="s">
        <v>177</v>
      </c>
      <c r="I776" t="s">
        <v>131</v>
      </c>
      <c r="J776" t="s">
        <v>37</v>
      </c>
      <c r="K776" t="s">
        <v>591</v>
      </c>
      <c r="L776" t="s">
        <v>39</v>
      </c>
      <c r="M776">
        <v>660400</v>
      </c>
      <c r="N776">
        <v>0</v>
      </c>
      <c r="O776">
        <v>660400</v>
      </c>
      <c r="P776">
        <v>0</v>
      </c>
      <c r="Q776" t="s">
        <v>2808</v>
      </c>
      <c r="R776">
        <v>3220</v>
      </c>
      <c r="S776" t="s">
        <v>2267</v>
      </c>
      <c r="T776" t="s">
        <v>593</v>
      </c>
      <c r="U776" t="s">
        <v>2482</v>
      </c>
      <c r="V776" t="s">
        <v>2809</v>
      </c>
      <c r="W776">
        <v>0</v>
      </c>
      <c r="X776" t="str">
        <f t="shared" si="12"/>
        <v>Funcionamiento</v>
      </c>
    </row>
    <row r="777" spans="1:24" x14ac:dyDescent="0.25">
      <c r="A777">
        <v>2720</v>
      </c>
      <c r="B777">
        <v>43978</v>
      </c>
      <c r="C777" s="71">
        <v>43978.74722222222</v>
      </c>
      <c r="D777" t="s">
        <v>588</v>
      </c>
      <c r="E777" t="s">
        <v>589</v>
      </c>
      <c r="F777">
        <v>7</v>
      </c>
      <c r="G777" t="s">
        <v>2747</v>
      </c>
      <c r="H777" t="s">
        <v>178</v>
      </c>
      <c r="I777" t="s">
        <v>132</v>
      </c>
      <c r="J777" t="s">
        <v>37</v>
      </c>
      <c r="K777" t="s">
        <v>591</v>
      </c>
      <c r="L777" t="s">
        <v>39</v>
      </c>
      <c r="M777">
        <v>1685500</v>
      </c>
      <c r="N777">
        <v>0</v>
      </c>
      <c r="O777">
        <v>1685500</v>
      </c>
      <c r="P777">
        <v>0</v>
      </c>
      <c r="Q777" t="s">
        <v>2808</v>
      </c>
      <c r="R777">
        <v>3220</v>
      </c>
      <c r="S777" t="s">
        <v>2267</v>
      </c>
      <c r="T777" t="s">
        <v>593</v>
      </c>
      <c r="U777" t="s">
        <v>2482</v>
      </c>
      <c r="V777" t="s">
        <v>2809</v>
      </c>
      <c r="W777">
        <v>0</v>
      </c>
      <c r="X777" t="str">
        <f t="shared" si="12"/>
        <v>Funcionamiento</v>
      </c>
    </row>
    <row r="778" spans="1:24" x14ac:dyDescent="0.25">
      <c r="A778">
        <v>2720</v>
      </c>
      <c r="B778">
        <v>43978</v>
      </c>
      <c r="C778" s="71">
        <v>43978.74722222222</v>
      </c>
      <c r="D778" t="s">
        <v>588</v>
      </c>
      <c r="E778" t="s">
        <v>589</v>
      </c>
      <c r="F778">
        <v>7</v>
      </c>
      <c r="G778" t="s">
        <v>2747</v>
      </c>
      <c r="H778" t="s">
        <v>174</v>
      </c>
      <c r="I778" t="s">
        <v>128</v>
      </c>
      <c r="J778" t="s">
        <v>37</v>
      </c>
      <c r="K778" t="s">
        <v>591</v>
      </c>
      <c r="L778" t="s">
        <v>39</v>
      </c>
      <c r="M778">
        <v>5645000</v>
      </c>
      <c r="N778">
        <v>0</v>
      </c>
      <c r="O778">
        <v>5645000</v>
      </c>
      <c r="P778">
        <v>0</v>
      </c>
      <c r="Q778" t="s">
        <v>2808</v>
      </c>
      <c r="R778">
        <v>3220</v>
      </c>
      <c r="S778" t="s">
        <v>2267</v>
      </c>
      <c r="T778" t="s">
        <v>593</v>
      </c>
      <c r="U778" t="s">
        <v>2482</v>
      </c>
      <c r="V778" t="s">
        <v>2809</v>
      </c>
      <c r="W778">
        <v>0</v>
      </c>
      <c r="X778" t="str">
        <f t="shared" si="12"/>
        <v>Funcionamiento</v>
      </c>
    </row>
    <row r="779" spans="1:24" x14ac:dyDescent="0.25">
      <c r="A779">
        <v>2820</v>
      </c>
      <c r="B779">
        <v>43990</v>
      </c>
      <c r="C779" s="71">
        <v>43990.695138888892</v>
      </c>
      <c r="D779" t="s">
        <v>588</v>
      </c>
      <c r="E779" t="s">
        <v>589</v>
      </c>
      <c r="F779">
        <v>7</v>
      </c>
      <c r="G779" t="s">
        <v>2747</v>
      </c>
      <c r="H779" t="s">
        <v>170</v>
      </c>
      <c r="I779" t="s">
        <v>124</v>
      </c>
      <c r="J779" t="s">
        <v>37</v>
      </c>
      <c r="K779" t="s">
        <v>591</v>
      </c>
      <c r="L779" t="s">
        <v>39</v>
      </c>
      <c r="M779">
        <v>53214900</v>
      </c>
      <c r="N779">
        <v>0</v>
      </c>
      <c r="O779">
        <v>53214900</v>
      </c>
      <c r="P779">
        <v>0</v>
      </c>
      <c r="Q779" t="s">
        <v>985</v>
      </c>
      <c r="R779">
        <v>3320</v>
      </c>
      <c r="S779" t="s">
        <v>2271</v>
      </c>
      <c r="T779" t="s">
        <v>593</v>
      </c>
      <c r="U779" t="s">
        <v>2810</v>
      </c>
      <c r="V779" t="s">
        <v>2811</v>
      </c>
      <c r="W779">
        <v>0</v>
      </c>
      <c r="X779" t="str">
        <f t="shared" si="12"/>
        <v>Funcionamiento</v>
      </c>
    </row>
    <row r="780" spans="1:24" x14ac:dyDescent="0.25">
      <c r="A780">
        <v>2920</v>
      </c>
      <c r="B780">
        <v>43994</v>
      </c>
      <c r="C780" s="71">
        <v>43994.534722222219</v>
      </c>
      <c r="D780" t="s">
        <v>588</v>
      </c>
      <c r="E780" t="s">
        <v>607</v>
      </c>
      <c r="F780">
        <v>200</v>
      </c>
      <c r="G780" t="s">
        <v>590</v>
      </c>
      <c r="H780" t="s">
        <v>202</v>
      </c>
      <c r="I780" t="s">
        <v>163</v>
      </c>
      <c r="J780" t="s">
        <v>37</v>
      </c>
      <c r="K780" t="s">
        <v>591</v>
      </c>
      <c r="L780" t="s">
        <v>39</v>
      </c>
      <c r="M780">
        <v>12000000</v>
      </c>
      <c r="N780">
        <v>0</v>
      </c>
      <c r="O780">
        <v>12000000</v>
      </c>
      <c r="P780">
        <v>12000000</v>
      </c>
      <c r="Q780" t="s">
        <v>2812</v>
      </c>
      <c r="R780">
        <v>3420</v>
      </c>
      <c r="S780" t="s">
        <v>593</v>
      </c>
      <c r="T780" t="s">
        <v>593</v>
      </c>
      <c r="U780" t="s">
        <v>593</v>
      </c>
      <c r="V780" t="s">
        <v>593</v>
      </c>
      <c r="W780">
        <v>0</v>
      </c>
      <c r="X780" t="str">
        <f t="shared" si="12"/>
        <v>Inversión</v>
      </c>
    </row>
    <row r="781" spans="1:24" x14ac:dyDescent="0.25">
      <c r="A781">
        <v>3020</v>
      </c>
      <c r="B781">
        <v>44001</v>
      </c>
      <c r="C781" s="71">
        <v>44001.595833333333</v>
      </c>
      <c r="D781" t="s">
        <v>588</v>
      </c>
      <c r="E781" t="s">
        <v>589</v>
      </c>
      <c r="F781">
        <v>7</v>
      </c>
      <c r="G781" t="s">
        <v>2747</v>
      </c>
      <c r="H781" t="s">
        <v>169</v>
      </c>
      <c r="I781" t="s">
        <v>123</v>
      </c>
      <c r="J781" t="s">
        <v>37</v>
      </c>
      <c r="K781" t="s">
        <v>591</v>
      </c>
      <c r="L781" t="s">
        <v>39</v>
      </c>
      <c r="M781">
        <v>1230819</v>
      </c>
      <c r="N781">
        <v>0</v>
      </c>
      <c r="O781">
        <v>1230819</v>
      </c>
      <c r="P781">
        <v>0</v>
      </c>
      <c r="Q781" t="s">
        <v>2813</v>
      </c>
      <c r="R781">
        <v>3520</v>
      </c>
      <c r="S781" t="s">
        <v>2278</v>
      </c>
      <c r="T781" t="s">
        <v>593</v>
      </c>
      <c r="U781" t="s">
        <v>2814</v>
      </c>
      <c r="V781" t="s">
        <v>2815</v>
      </c>
      <c r="W781">
        <v>0</v>
      </c>
      <c r="X781" t="str">
        <f t="shared" si="12"/>
        <v>Funcionamiento</v>
      </c>
    </row>
    <row r="782" spans="1:24" x14ac:dyDescent="0.25">
      <c r="A782">
        <v>3020</v>
      </c>
      <c r="B782">
        <v>44001</v>
      </c>
      <c r="C782" s="71">
        <v>44001.595833333333</v>
      </c>
      <c r="D782" t="s">
        <v>588</v>
      </c>
      <c r="E782" t="s">
        <v>589</v>
      </c>
      <c r="F782">
        <v>7</v>
      </c>
      <c r="G782" t="s">
        <v>2747</v>
      </c>
      <c r="H782" t="s">
        <v>166</v>
      </c>
      <c r="I782" t="s">
        <v>120</v>
      </c>
      <c r="J782" t="s">
        <v>37</v>
      </c>
      <c r="K782" t="s">
        <v>591</v>
      </c>
      <c r="L782" t="s">
        <v>39</v>
      </c>
      <c r="M782">
        <v>40915372</v>
      </c>
      <c r="N782">
        <v>0</v>
      </c>
      <c r="O782">
        <v>40915372</v>
      </c>
      <c r="P782">
        <v>0</v>
      </c>
      <c r="Q782" t="s">
        <v>2813</v>
      </c>
      <c r="R782">
        <v>3520</v>
      </c>
      <c r="S782" t="s">
        <v>2278</v>
      </c>
      <c r="T782" t="s">
        <v>593</v>
      </c>
      <c r="U782" t="s">
        <v>2814</v>
      </c>
      <c r="V782" t="s">
        <v>2815</v>
      </c>
      <c r="W782">
        <v>0</v>
      </c>
      <c r="X782" t="str">
        <f t="shared" si="12"/>
        <v>Funcionamiento</v>
      </c>
    </row>
    <row r="783" spans="1:24" x14ac:dyDescent="0.25">
      <c r="A783">
        <v>3020</v>
      </c>
      <c r="B783">
        <v>44001</v>
      </c>
      <c r="C783" s="71">
        <v>44001.595833333333</v>
      </c>
      <c r="D783" t="s">
        <v>588</v>
      </c>
      <c r="E783" t="s">
        <v>589</v>
      </c>
      <c r="F783">
        <v>7</v>
      </c>
      <c r="G783" t="s">
        <v>2747</v>
      </c>
      <c r="H783" t="s">
        <v>171</v>
      </c>
      <c r="I783" t="s">
        <v>125</v>
      </c>
      <c r="J783" t="s">
        <v>37</v>
      </c>
      <c r="K783" t="s">
        <v>591</v>
      </c>
      <c r="L783" t="s">
        <v>39</v>
      </c>
      <c r="M783">
        <v>1590402</v>
      </c>
      <c r="N783">
        <v>0</v>
      </c>
      <c r="O783">
        <v>1590402</v>
      </c>
      <c r="P783">
        <v>0</v>
      </c>
      <c r="Q783" t="s">
        <v>2813</v>
      </c>
      <c r="R783">
        <v>3520</v>
      </c>
      <c r="S783" t="s">
        <v>2278</v>
      </c>
      <c r="T783" t="s">
        <v>593</v>
      </c>
      <c r="U783" t="s">
        <v>2814</v>
      </c>
      <c r="V783" t="s">
        <v>2815</v>
      </c>
      <c r="W783">
        <v>0</v>
      </c>
      <c r="X783" t="str">
        <f t="shared" si="12"/>
        <v>Funcionamiento</v>
      </c>
    </row>
    <row r="784" spans="1:24" x14ac:dyDescent="0.25">
      <c r="A784">
        <v>3020</v>
      </c>
      <c r="B784">
        <v>44001</v>
      </c>
      <c r="C784" s="71">
        <v>44001.595833333333</v>
      </c>
      <c r="D784" t="s">
        <v>588</v>
      </c>
      <c r="E784" t="s">
        <v>589</v>
      </c>
      <c r="F784">
        <v>7</v>
      </c>
      <c r="G784" t="s">
        <v>2747</v>
      </c>
      <c r="H784" t="s">
        <v>182</v>
      </c>
      <c r="I784" t="s">
        <v>136</v>
      </c>
      <c r="J784" t="s">
        <v>37</v>
      </c>
      <c r="K784" t="s">
        <v>591</v>
      </c>
      <c r="L784" t="s">
        <v>39</v>
      </c>
      <c r="M784">
        <v>446907</v>
      </c>
      <c r="N784">
        <v>0</v>
      </c>
      <c r="O784">
        <v>446907</v>
      </c>
      <c r="P784">
        <v>0</v>
      </c>
      <c r="Q784" t="s">
        <v>2813</v>
      </c>
      <c r="R784">
        <v>3520</v>
      </c>
      <c r="S784" t="s">
        <v>2278</v>
      </c>
      <c r="T784" t="s">
        <v>593</v>
      </c>
      <c r="U784" t="s">
        <v>2814</v>
      </c>
      <c r="V784" t="s">
        <v>2815</v>
      </c>
      <c r="W784">
        <v>0</v>
      </c>
      <c r="X784" t="str">
        <f t="shared" si="12"/>
        <v>Funcionamiento</v>
      </c>
    </row>
    <row r="785" spans="1:24" x14ac:dyDescent="0.25">
      <c r="A785">
        <v>3020</v>
      </c>
      <c r="B785">
        <v>44001</v>
      </c>
      <c r="C785" s="71">
        <v>44001.595833333333</v>
      </c>
      <c r="D785" t="s">
        <v>588</v>
      </c>
      <c r="E785" t="s">
        <v>589</v>
      </c>
      <c r="F785">
        <v>7</v>
      </c>
      <c r="G785" t="s">
        <v>2747</v>
      </c>
      <c r="H785" t="s">
        <v>168</v>
      </c>
      <c r="I785" t="s">
        <v>122</v>
      </c>
      <c r="J785" t="s">
        <v>37</v>
      </c>
      <c r="K785" t="s">
        <v>591</v>
      </c>
      <c r="L785" t="s">
        <v>39</v>
      </c>
      <c r="M785">
        <v>923169</v>
      </c>
      <c r="N785">
        <v>0</v>
      </c>
      <c r="O785">
        <v>923169</v>
      </c>
      <c r="P785">
        <v>0</v>
      </c>
      <c r="Q785" t="s">
        <v>2813</v>
      </c>
      <c r="R785">
        <v>3520</v>
      </c>
      <c r="S785" t="s">
        <v>2278</v>
      </c>
      <c r="T785" t="s">
        <v>593</v>
      </c>
      <c r="U785" t="s">
        <v>2814</v>
      </c>
      <c r="V785" t="s">
        <v>2815</v>
      </c>
      <c r="W785">
        <v>0</v>
      </c>
      <c r="X785" t="str">
        <f t="shared" si="12"/>
        <v>Funcionamiento</v>
      </c>
    </row>
    <row r="786" spans="1:24" x14ac:dyDescent="0.25">
      <c r="A786">
        <v>3020</v>
      </c>
      <c r="B786">
        <v>44001</v>
      </c>
      <c r="C786" s="71">
        <v>44001.595833333333</v>
      </c>
      <c r="D786" t="s">
        <v>588</v>
      </c>
      <c r="E786" t="s">
        <v>589</v>
      </c>
      <c r="F786">
        <v>7</v>
      </c>
      <c r="G786" t="s">
        <v>2747</v>
      </c>
      <c r="H786" t="s">
        <v>173</v>
      </c>
      <c r="I786" t="s">
        <v>127</v>
      </c>
      <c r="J786" t="s">
        <v>37</v>
      </c>
      <c r="K786" t="s">
        <v>591</v>
      </c>
      <c r="L786" t="s">
        <v>39</v>
      </c>
      <c r="M786">
        <v>5531423</v>
      </c>
      <c r="N786">
        <v>0</v>
      </c>
      <c r="O786">
        <v>5531423</v>
      </c>
      <c r="P786">
        <v>0</v>
      </c>
      <c r="Q786" t="s">
        <v>2813</v>
      </c>
      <c r="R786">
        <v>3520</v>
      </c>
      <c r="S786" t="s">
        <v>2278</v>
      </c>
      <c r="T786" t="s">
        <v>593</v>
      </c>
      <c r="U786" t="s">
        <v>2814</v>
      </c>
      <c r="V786" t="s">
        <v>2815</v>
      </c>
      <c r="W786">
        <v>0</v>
      </c>
      <c r="X786" t="str">
        <f t="shared" si="12"/>
        <v>Funcionamiento</v>
      </c>
    </row>
    <row r="787" spans="1:24" x14ac:dyDescent="0.25">
      <c r="A787">
        <v>3020</v>
      </c>
      <c r="B787">
        <v>44001</v>
      </c>
      <c r="C787" s="71">
        <v>44001.595833333333</v>
      </c>
      <c r="D787" t="s">
        <v>588</v>
      </c>
      <c r="E787" t="s">
        <v>589</v>
      </c>
      <c r="F787">
        <v>7</v>
      </c>
      <c r="G787" t="s">
        <v>2747</v>
      </c>
      <c r="H787" t="s">
        <v>180</v>
      </c>
      <c r="I787" t="s">
        <v>134</v>
      </c>
      <c r="J787" t="s">
        <v>37</v>
      </c>
      <c r="K787" t="s">
        <v>591</v>
      </c>
      <c r="L787" t="s">
        <v>39</v>
      </c>
      <c r="M787">
        <v>5954681</v>
      </c>
      <c r="N787">
        <v>0</v>
      </c>
      <c r="O787">
        <v>5954681</v>
      </c>
      <c r="P787">
        <v>0</v>
      </c>
      <c r="Q787" t="s">
        <v>2813</v>
      </c>
      <c r="R787">
        <v>3520</v>
      </c>
      <c r="S787" t="s">
        <v>2278</v>
      </c>
      <c r="T787" t="s">
        <v>593</v>
      </c>
      <c r="U787" t="s">
        <v>2814</v>
      </c>
      <c r="V787" t="s">
        <v>2815</v>
      </c>
      <c r="W787">
        <v>0</v>
      </c>
      <c r="X787" t="str">
        <f t="shared" si="12"/>
        <v>Funcionamiento</v>
      </c>
    </row>
    <row r="788" spans="1:24" x14ac:dyDescent="0.25">
      <c r="A788">
        <v>3020</v>
      </c>
      <c r="B788">
        <v>44001</v>
      </c>
      <c r="C788" s="71">
        <v>44001.595833333333</v>
      </c>
      <c r="D788" t="s">
        <v>588</v>
      </c>
      <c r="E788" t="s">
        <v>589</v>
      </c>
      <c r="F788">
        <v>7</v>
      </c>
      <c r="G788" t="s">
        <v>2747</v>
      </c>
      <c r="H788" t="s">
        <v>183</v>
      </c>
      <c r="I788" t="s">
        <v>137</v>
      </c>
      <c r="J788" t="s">
        <v>37</v>
      </c>
      <c r="K788" t="s">
        <v>591</v>
      </c>
      <c r="L788" t="s">
        <v>39</v>
      </c>
      <c r="M788">
        <v>2354967</v>
      </c>
      <c r="N788">
        <v>0</v>
      </c>
      <c r="O788">
        <v>2354967</v>
      </c>
      <c r="P788">
        <v>0</v>
      </c>
      <c r="Q788" t="s">
        <v>2813</v>
      </c>
      <c r="R788">
        <v>3520</v>
      </c>
      <c r="S788" t="s">
        <v>2278</v>
      </c>
      <c r="T788" t="s">
        <v>593</v>
      </c>
      <c r="U788" t="s">
        <v>2814</v>
      </c>
      <c r="V788" t="s">
        <v>2815</v>
      </c>
      <c r="W788">
        <v>0</v>
      </c>
      <c r="X788" t="str">
        <f t="shared" si="12"/>
        <v>Funcionamiento</v>
      </c>
    </row>
    <row r="789" spans="1:24" x14ac:dyDescent="0.25">
      <c r="A789">
        <v>3120</v>
      </c>
      <c r="B789">
        <v>44001</v>
      </c>
      <c r="C789" s="71">
        <v>44001.603472222225</v>
      </c>
      <c r="D789" t="s">
        <v>588</v>
      </c>
      <c r="E789" t="s">
        <v>589</v>
      </c>
      <c r="F789">
        <v>7</v>
      </c>
      <c r="G789" t="s">
        <v>2747</v>
      </c>
      <c r="H789" t="s">
        <v>177</v>
      </c>
      <c r="I789" t="s">
        <v>131</v>
      </c>
      <c r="J789" t="s">
        <v>37</v>
      </c>
      <c r="K789" t="s">
        <v>591</v>
      </c>
      <c r="L789" t="s">
        <v>39</v>
      </c>
      <c r="M789">
        <v>606900</v>
      </c>
      <c r="N789">
        <v>0</v>
      </c>
      <c r="O789">
        <v>606900</v>
      </c>
      <c r="P789">
        <v>0</v>
      </c>
      <c r="Q789" t="s">
        <v>2515</v>
      </c>
      <c r="R789">
        <v>3620</v>
      </c>
      <c r="S789" t="s">
        <v>2282</v>
      </c>
      <c r="T789" t="s">
        <v>593</v>
      </c>
      <c r="U789" t="s">
        <v>2816</v>
      </c>
      <c r="V789" t="s">
        <v>2817</v>
      </c>
      <c r="W789">
        <v>0</v>
      </c>
      <c r="X789" t="str">
        <f t="shared" si="12"/>
        <v>Funcionamiento</v>
      </c>
    </row>
    <row r="790" spans="1:24" x14ac:dyDescent="0.25">
      <c r="A790">
        <v>3120</v>
      </c>
      <c r="B790">
        <v>44001</v>
      </c>
      <c r="C790" s="71">
        <v>44001.603472222225</v>
      </c>
      <c r="D790" t="s">
        <v>588</v>
      </c>
      <c r="E790" t="s">
        <v>589</v>
      </c>
      <c r="F790">
        <v>7</v>
      </c>
      <c r="G790" t="s">
        <v>2747</v>
      </c>
      <c r="H790" t="s">
        <v>179</v>
      </c>
      <c r="I790" t="s">
        <v>133</v>
      </c>
      <c r="J790" t="s">
        <v>37</v>
      </c>
      <c r="K790" t="s">
        <v>591</v>
      </c>
      <c r="L790" t="s">
        <v>39</v>
      </c>
      <c r="M790">
        <v>2130700</v>
      </c>
      <c r="N790">
        <v>0</v>
      </c>
      <c r="O790">
        <v>2130700</v>
      </c>
      <c r="P790">
        <v>0</v>
      </c>
      <c r="Q790" t="s">
        <v>2515</v>
      </c>
      <c r="R790">
        <v>3620</v>
      </c>
      <c r="S790" t="s">
        <v>2282</v>
      </c>
      <c r="T790" t="s">
        <v>593</v>
      </c>
      <c r="U790" t="s">
        <v>2816</v>
      </c>
      <c r="V790" t="s">
        <v>2817</v>
      </c>
      <c r="W790">
        <v>0</v>
      </c>
      <c r="X790" t="str">
        <f t="shared" si="12"/>
        <v>Funcionamiento</v>
      </c>
    </row>
    <row r="791" spans="1:24" x14ac:dyDescent="0.25">
      <c r="A791">
        <v>3120</v>
      </c>
      <c r="B791">
        <v>44001</v>
      </c>
      <c r="C791" s="71">
        <v>44001.603472222225</v>
      </c>
      <c r="D791" t="s">
        <v>588</v>
      </c>
      <c r="E791" t="s">
        <v>589</v>
      </c>
      <c r="F791">
        <v>7</v>
      </c>
      <c r="G791" t="s">
        <v>2747</v>
      </c>
      <c r="H791" t="s">
        <v>178</v>
      </c>
      <c r="I791" t="s">
        <v>132</v>
      </c>
      <c r="J791" t="s">
        <v>37</v>
      </c>
      <c r="K791" t="s">
        <v>591</v>
      </c>
      <c r="L791" t="s">
        <v>39</v>
      </c>
      <c r="M791">
        <v>3195300</v>
      </c>
      <c r="N791">
        <v>0</v>
      </c>
      <c r="O791">
        <v>3195300</v>
      </c>
      <c r="P791">
        <v>0</v>
      </c>
      <c r="Q791" t="s">
        <v>2515</v>
      </c>
      <c r="R791">
        <v>3620</v>
      </c>
      <c r="S791" t="s">
        <v>2282</v>
      </c>
      <c r="T791" t="s">
        <v>593</v>
      </c>
      <c r="U791" t="s">
        <v>2816</v>
      </c>
      <c r="V791" t="s">
        <v>2817</v>
      </c>
      <c r="W791">
        <v>0</v>
      </c>
      <c r="X791" t="str">
        <f t="shared" si="12"/>
        <v>Funcionamiento</v>
      </c>
    </row>
    <row r="792" spans="1:24" x14ac:dyDescent="0.25">
      <c r="A792">
        <v>3120</v>
      </c>
      <c r="B792">
        <v>44001</v>
      </c>
      <c r="C792" s="71">
        <v>44001.603472222225</v>
      </c>
      <c r="D792" t="s">
        <v>588</v>
      </c>
      <c r="E792" t="s">
        <v>589</v>
      </c>
      <c r="F792">
        <v>7</v>
      </c>
      <c r="G792" t="s">
        <v>2747</v>
      </c>
      <c r="H792" t="s">
        <v>175</v>
      </c>
      <c r="I792" t="s">
        <v>129</v>
      </c>
      <c r="J792" t="s">
        <v>37</v>
      </c>
      <c r="K792" t="s">
        <v>591</v>
      </c>
      <c r="L792" t="s">
        <v>39</v>
      </c>
      <c r="M792">
        <v>4038200</v>
      </c>
      <c r="N792">
        <v>0</v>
      </c>
      <c r="O792">
        <v>4038200</v>
      </c>
      <c r="P792">
        <v>0</v>
      </c>
      <c r="Q792" t="s">
        <v>2515</v>
      </c>
      <c r="R792">
        <v>3620</v>
      </c>
      <c r="S792" t="s">
        <v>2282</v>
      </c>
      <c r="T792" t="s">
        <v>593</v>
      </c>
      <c r="U792" t="s">
        <v>2816</v>
      </c>
      <c r="V792" t="s">
        <v>2817</v>
      </c>
      <c r="W792">
        <v>0</v>
      </c>
      <c r="X792" t="str">
        <f t="shared" si="12"/>
        <v>Funcionamiento</v>
      </c>
    </row>
    <row r="793" spans="1:24" x14ac:dyDescent="0.25">
      <c r="A793">
        <v>3120</v>
      </c>
      <c r="B793">
        <v>44001</v>
      </c>
      <c r="C793" s="71">
        <v>44001.603472222225</v>
      </c>
      <c r="D793" t="s">
        <v>588</v>
      </c>
      <c r="E793" t="s">
        <v>589</v>
      </c>
      <c r="F793">
        <v>7</v>
      </c>
      <c r="G793" t="s">
        <v>2747</v>
      </c>
      <c r="H793" t="s">
        <v>174</v>
      </c>
      <c r="I793" t="s">
        <v>128</v>
      </c>
      <c r="J793" t="s">
        <v>37</v>
      </c>
      <c r="K793" t="s">
        <v>591</v>
      </c>
      <c r="L793" t="s">
        <v>39</v>
      </c>
      <c r="M793">
        <v>5700700</v>
      </c>
      <c r="N793">
        <v>0</v>
      </c>
      <c r="O793">
        <v>5700700</v>
      </c>
      <c r="P793">
        <v>0</v>
      </c>
      <c r="Q793" t="s">
        <v>2515</v>
      </c>
      <c r="R793">
        <v>3620</v>
      </c>
      <c r="S793" t="s">
        <v>2282</v>
      </c>
      <c r="T793" t="s">
        <v>593</v>
      </c>
      <c r="U793" t="s">
        <v>2816</v>
      </c>
      <c r="V793" t="s">
        <v>2817</v>
      </c>
      <c r="W793">
        <v>0</v>
      </c>
      <c r="X793" t="str">
        <f t="shared" si="12"/>
        <v>Funcionamiento</v>
      </c>
    </row>
    <row r="794" spans="1:24" x14ac:dyDescent="0.25">
      <c r="A794">
        <v>3120</v>
      </c>
      <c r="B794">
        <v>44001</v>
      </c>
      <c r="C794" s="71">
        <v>44001.603472222225</v>
      </c>
      <c r="D794" t="s">
        <v>588</v>
      </c>
      <c r="E794" t="s">
        <v>589</v>
      </c>
      <c r="F794">
        <v>7</v>
      </c>
      <c r="G794" t="s">
        <v>2747</v>
      </c>
      <c r="H794" t="s">
        <v>176</v>
      </c>
      <c r="I794" t="s">
        <v>130</v>
      </c>
      <c r="J794" t="s">
        <v>37</v>
      </c>
      <c r="K794" t="s">
        <v>591</v>
      </c>
      <c r="L794" t="s">
        <v>39</v>
      </c>
      <c r="M794">
        <v>4259600</v>
      </c>
      <c r="N794">
        <v>0</v>
      </c>
      <c r="O794">
        <v>4259600</v>
      </c>
      <c r="P794">
        <v>0</v>
      </c>
      <c r="Q794" t="s">
        <v>2515</v>
      </c>
      <c r="R794">
        <v>3620</v>
      </c>
      <c r="S794" t="s">
        <v>2282</v>
      </c>
      <c r="T794" t="s">
        <v>593</v>
      </c>
      <c r="U794" t="s">
        <v>2816</v>
      </c>
      <c r="V794" t="s">
        <v>2817</v>
      </c>
      <c r="W794">
        <v>0</v>
      </c>
      <c r="X794" t="str">
        <f t="shared" si="12"/>
        <v>Funcionamiento</v>
      </c>
    </row>
    <row r="795" spans="1:24" x14ac:dyDescent="0.25">
      <c r="A795">
        <v>3220</v>
      </c>
      <c r="B795">
        <v>44034</v>
      </c>
      <c r="C795" s="71">
        <v>44034.749305555553</v>
      </c>
      <c r="D795" t="s">
        <v>588</v>
      </c>
      <c r="E795" t="s">
        <v>589</v>
      </c>
      <c r="F795">
        <v>7</v>
      </c>
      <c r="G795" t="s">
        <v>2747</v>
      </c>
      <c r="H795" t="s">
        <v>173</v>
      </c>
      <c r="I795" t="s">
        <v>127</v>
      </c>
      <c r="J795" t="s">
        <v>37</v>
      </c>
      <c r="K795" t="s">
        <v>591</v>
      </c>
      <c r="L795" t="s">
        <v>39</v>
      </c>
      <c r="M795">
        <v>3950914</v>
      </c>
      <c r="N795">
        <v>0</v>
      </c>
      <c r="O795">
        <v>3950914</v>
      </c>
      <c r="P795">
        <v>0</v>
      </c>
      <c r="Q795" t="s">
        <v>2818</v>
      </c>
      <c r="R795">
        <v>3720</v>
      </c>
      <c r="S795" t="s">
        <v>2819</v>
      </c>
      <c r="T795" t="s">
        <v>593</v>
      </c>
      <c r="U795" t="s">
        <v>2820</v>
      </c>
      <c r="V795" t="s">
        <v>2821</v>
      </c>
      <c r="W795">
        <v>0</v>
      </c>
      <c r="X795" t="str">
        <f t="shared" si="12"/>
        <v>Funcionamiento</v>
      </c>
    </row>
    <row r="796" spans="1:24" x14ac:dyDescent="0.25">
      <c r="A796">
        <v>3220</v>
      </c>
      <c r="B796">
        <v>44034</v>
      </c>
      <c r="C796" s="71">
        <v>44034.749305555553</v>
      </c>
      <c r="D796" t="s">
        <v>588</v>
      </c>
      <c r="E796" t="s">
        <v>589</v>
      </c>
      <c r="F796">
        <v>7</v>
      </c>
      <c r="G796" t="s">
        <v>2747</v>
      </c>
      <c r="H796" t="s">
        <v>180</v>
      </c>
      <c r="I796" t="s">
        <v>134</v>
      </c>
      <c r="J796" t="s">
        <v>37</v>
      </c>
      <c r="K796" t="s">
        <v>591</v>
      </c>
      <c r="L796" t="s">
        <v>39</v>
      </c>
      <c r="M796">
        <v>4039146</v>
      </c>
      <c r="N796">
        <v>0</v>
      </c>
      <c r="O796">
        <v>4039146</v>
      </c>
      <c r="P796">
        <v>0</v>
      </c>
      <c r="Q796" t="s">
        <v>2818</v>
      </c>
      <c r="R796">
        <v>3720</v>
      </c>
      <c r="S796" t="s">
        <v>2819</v>
      </c>
      <c r="T796" t="s">
        <v>593</v>
      </c>
      <c r="U796" t="s">
        <v>2820</v>
      </c>
      <c r="V796" t="s">
        <v>2821</v>
      </c>
      <c r="W796">
        <v>0</v>
      </c>
      <c r="X796" t="str">
        <f t="shared" si="12"/>
        <v>Funcionamiento</v>
      </c>
    </row>
    <row r="797" spans="1:24" x14ac:dyDescent="0.25">
      <c r="A797">
        <v>3220</v>
      </c>
      <c r="B797">
        <v>44034</v>
      </c>
      <c r="C797" s="71">
        <v>44034.749305555553</v>
      </c>
      <c r="D797" t="s">
        <v>588</v>
      </c>
      <c r="E797" t="s">
        <v>589</v>
      </c>
      <c r="F797">
        <v>7</v>
      </c>
      <c r="G797" t="s">
        <v>2747</v>
      </c>
      <c r="H797" t="s">
        <v>183</v>
      </c>
      <c r="I797" t="s">
        <v>137</v>
      </c>
      <c r="J797" t="s">
        <v>37</v>
      </c>
      <c r="K797" t="s">
        <v>591</v>
      </c>
      <c r="L797" t="s">
        <v>39</v>
      </c>
      <c r="M797">
        <v>2354967</v>
      </c>
      <c r="N797">
        <v>0</v>
      </c>
      <c r="O797">
        <v>2354967</v>
      </c>
      <c r="P797">
        <v>0</v>
      </c>
      <c r="Q797" t="s">
        <v>2818</v>
      </c>
      <c r="R797">
        <v>3720</v>
      </c>
      <c r="S797" t="s">
        <v>2819</v>
      </c>
      <c r="T797" t="s">
        <v>593</v>
      </c>
      <c r="U797" t="s">
        <v>2820</v>
      </c>
      <c r="V797" t="s">
        <v>2821</v>
      </c>
      <c r="W797">
        <v>0</v>
      </c>
      <c r="X797" t="str">
        <f t="shared" si="12"/>
        <v>Funcionamiento</v>
      </c>
    </row>
    <row r="798" spans="1:24" x14ac:dyDescent="0.25">
      <c r="A798">
        <v>3220</v>
      </c>
      <c r="B798">
        <v>44034</v>
      </c>
      <c r="C798" s="71">
        <v>44034.749305555553</v>
      </c>
      <c r="D798" t="s">
        <v>588</v>
      </c>
      <c r="E798" t="s">
        <v>589</v>
      </c>
      <c r="F798">
        <v>7</v>
      </c>
      <c r="G798" t="s">
        <v>2747</v>
      </c>
      <c r="H798" t="s">
        <v>171</v>
      </c>
      <c r="I798" t="s">
        <v>125</v>
      </c>
      <c r="J798" t="s">
        <v>37</v>
      </c>
      <c r="K798" t="s">
        <v>591</v>
      </c>
      <c r="L798" t="s">
        <v>39</v>
      </c>
      <c r="M798">
        <v>918365</v>
      </c>
      <c r="N798">
        <v>0</v>
      </c>
      <c r="O798">
        <v>918365</v>
      </c>
      <c r="P798">
        <v>0</v>
      </c>
      <c r="Q798" t="s">
        <v>2818</v>
      </c>
      <c r="R798">
        <v>3720</v>
      </c>
      <c r="S798" t="s">
        <v>2819</v>
      </c>
      <c r="T798" t="s">
        <v>593</v>
      </c>
      <c r="U798" t="s">
        <v>2820</v>
      </c>
      <c r="V798" t="s">
        <v>2821</v>
      </c>
      <c r="W798">
        <v>0</v>
      </c>
      <c r="X798" t="str">
        <f t="shared" si="12"/>
        <v>Funcionamiento</v>
      </c>
    </row>
    <row r="799" spans="1:24" x14ac:dyDescent="0.25">
      <c r="A799">
        <v>3220</v>
      </c>
      <c r="B799">
        <v>44034</v>
      </c>
      <c r="C799" s="71">
        <v>44034.749305555553</v>
      </c>
      <c r="D799" t="s">
        <v>588</v>
      </c>
      <c r="E799" t="s">
        <v>589</v>
      </c>
      <c r="F799">
        <v>7</v>
      </c>
      <c r="G799" t="s">
        <v>2747</v>
      </c>
      <c r="H799" t="s">
        <v>166</v>
      </c>
      <c r="I799" t="s">
        <v>120</v>
      </c>
      <c r="J799" t="s">
        <v>37</v>
      </c>
      <c r="K799" t="s">
        <v>591</v>
      </c>
      <c r="L799" t="s">
        <v>39</v>
      </c>
      <c r="M799">
        <v>39209770</v>
      </c>
      <c r="N799">
        <v>0</v>
      </c>
      <c r="O799">
        <v>39209770</v>
      </c>
      <c r="P799">
        <v>0</v>
      </c>
      <c r="Q799" t="s">
        <v>2818</v>
      </c>
      <c r="R799">
        <v>3720</v>
      </c>
      <c r="S799" t="s">
        <v>2819</v>
      </c>
      <c r="T799" t="s">
        <v>593</v>
      </c>
      <c r="U799" t="s">
        <v>2820</v>
      </c>
      <c r="V799" t="s">
        <v>2821</v>
      </c>
      <c r="W799">
        <v>0</v>
      </c>
      <c r="X799" t="str">
        <f t="shared" si="12"/>
        <v>Funcionamiento</v>
      </c>
    </row>
    <row r="800" spans="1:24" x14ac:dyDescent="0.25">
      <c r="A800">
        <v>3220</v>
      </c>
      <c r="B800">
        <v>44034</v>
      </c>
      <c r="C800" s="71">
        <v>44034.749305555553</v>
      </c>
      <c r="D800" t="s">
        <v>588</v>
      </c>
      <c r="E800" t="s">
        <v>589</v>
      </c>
      <c r="F800">
        <v>7</v>
      </c>
      <c r="G800" t="s">
        <v>2747</v>
      </c>
      <c r="H800" t="s">
        <v>563</v>
      </c>
      <c r="I800" t="s">
        <v>564</v>
      </c>
      <c r="J800" t="s">
        <v>37</v>
      </c>
      <c r="K800" t="s">
        <v>591</v>
      </c>
      <c r="L800" t="s">
        <v>39</v>
      </c>
      <c r="M800">
        <v>1333674</v>
      </c>
      <c r="N800">
        <v>0</v>
      </c>
      <c r="O800">
        <v>1333674</v>
      </c>
      <c r="P800">
        <v>0</v>
      </c>
      <c r="Q800" t="s">
        <v>2818</v>
      </c>
      <c r="R800">
        <v>3720</v>
      </c>
      <c r="S800" t="s">
        <v>2819</v>
      </c>
      <c r="T800" t="s">
        <v>593</v>
      </c>
      <c r="U800" t="s">
        <v>2820</v>
      </c>
      <c r="V800" t="s">
        <v>2821</v>
      </c>
      <c r="W800">
        <v>0</v>
      </c>
      <c r="X800" t="str">
        <f t="shared" si="12"/>
        <v>Funcionamiento</v>
      </c>
    </row>
    <row r="801" spans="1:24" x14ac:dyDescent="0.25">
      <c r="A801">
        <v>3220</v>
      </c>
      <c r="B801">
        <v>44034</v>
      </c>
      <c r="C801" s="71">
        <v>44034.749305555553</v>
      </c>
      <c r="D801" t="s">
        <v>588</v>
      </c>
      <c r="E801" t="s">
        <v>589</v>
      </c>
      <c r="F801">
        <v>7</v>
      </c>
      <c r="G801" t="s">
        <v>2747</v>
      </c>
      <c r="H801" t="s">
        <v>168</v>
      </c>
      <c r="I801" t="s">
        <v>122</v>
      </c>
      <c r="J801" t="s">
        <v>37</v>
      </c>
      <c r="K801" t="s">
        <v>591</v>
      </c>
      <c r="L801" t="s">
        <v>39</v>
      </c>
      <c r="M801">
        <v>989267</v>
      </c>
      <c r="N801">
        <v>0</v>
      </c>
      <c r="O801">
        <v>989267</v>
      </c>
      <c r="P801">
        <v>0</v>
      </c>
      <c r="Q801" t="s">
        <v>2818</v>
      </c>
      <c r="R801">
        <v>3720</v>
      </c>
      <c r="S801" t="s">
        <v>2819</v>
      </c>
      <c r="T801" t="s">
        <v>593</v>
      </c>
      <c r="U801" t="s">
        <v>2820</v>
      </c>
      <c r="V801" t="s">
        <v>2821</v>
      </c>
      <c r="W801">
        <v>0</v>
      </c>
      <c r="X801" t="str">
        <f t="shared" si="12"/>
        <v>Funcionamiento</v>
      </c>
    </row>
    <row r="802" spans="1:24" x14ac:dyDescent="0.25">
      <c r="A802">
        <v>3220</v>
      </c>
      <c r="B802">
        <v>44034</v>
      </c>
      <c r="C802" s="71">
        <v>44034.749305555553</v>
      </c>
      <c r="D802" t="s">
        <v>588</v>
      </c>
      <c r="E802" t="s">
        <v>589</v>
      </c>
      <c r="F802">
        <v>7</v>
      </c>
      <c r="G802" t="s">
        <v>2747</v>
      </c>
      <c r="H802" t="s">
        <v>182</v>
      </c>
      <c r="I802" t="s">
        <v>136</v>
      </c>
      <c r="J802" t="s">
        <v>37</v>
      </c>
      <c r="K802" t="s">
        <v>591</v>
      </c>
      <c r="L802" t="s">
        <v>39</v>
      </c>
      <c r="M802">
        <v>313996</v>
      </c>
      <c r="N802">
        <v>0</v>
      </c>
      <c r="O802">
        <v>313996</v>
      </c>
      <c r="P802">
        <v>0</v>
      </c>
      <c r="Q802" t="s">
        <v>2818</v>
      </c>
      <c r="R802">
        <v>3720</v>
      </c>
      <c r="S802" t="s">
        <v>2819</v>
      </c>
      <c r="T802" t="s">
        <v>593</v>
      </c>
      <c r="U802" t="s">
        <v>2820</v>
      </c>
      <c r="V802" t="s">
        <v>2821</v>
      </c>
      <c r="W802">
        <v>0</v>
      </c>
      <c r="X802" t="str">
        <f t="shared" si="12"/>
        <v>Funcionamiento</v>
      </c>
    </row>
    <row r="803" spans="1:24" x14ac:dyDescent="0.25">
      <c r="A803">
        <v>3320</v>
      </c>
      <c r="B803">
        <v>44034</v>
      </c>
      <c r="C803" s="71">
        <v>44034.80972222222</v>
      </c>
      <c r="D803" t="s">
        <v>588</v>
      </c>
      <c r="E803" t="s">
        <v>589</v>
      </c>
      <c r="F803">
        <v>7</v>
      </c>
      <c r="G803" t="s">
        <v>2747</v>
      </c>
      <c r="H803" t="s">
        <v>174</v>
      </c>
      <c r="I803" t="s">
        <v>128</v>
      </c>
      <c r="J803" t="s">
        <v>37</v>
      </c>
      <c r="K803" t="s">
        <v>591</v>
      </c>
      <c r="L803" t="s">
        <v>39</v>
      </c>
      <c r="M803">
        <v>5620200</v>
      </c>
      <c r="N803">
        <v>0</v>
      </c>
      <c r="O803">
        <v>5620200</v>
      </c>
      <c r="P803">
        <v>0</v>
      </c>
      <c r="Q803" t="s">
        <v>2822</v>
      </c>
      <c r="R803">
        <v>3820</v>
      </c>
      <c r="S803" t="s">
        <v>2823</v>
      </c>
      <c r="T803" t="s">
        <v>593</v>
      </c>
      <c r="U803" t="s">
        <v>2824</v>
      </c>
      <c r="V803" t="s">
        <v>2825</v>
      </c>
      <c r="W803">
        <v>0</v>
      </c>
      <c r="X803" t="str">
        <f t="shared" si="12"/>
        <v>Funcionamiento</v>
      </c>
    </row>
    <row r="804" spans="1:24" x14ac:dyDescent="0.25">
      <c r="A804">
        <v>3320</v>
      </c>
      <c r="B804">
        <v>44034</v>
      </c>
      <c r="C804" s="71">
        <v>44034.80972222222</v>
      </c>
      <c r="D804" t="s">
        <v>588</v>
      </c>
      <c r="E804" t="s">
        <v>589</v>
      </c>
      <c r="F804">
        <v>7</v>
      </c>
      <c r="G804" t="s">
        <v>2747</v>
      </c>
      <c r="H804" t="s">
        <v>176</v>
      </c>
      <c r="I804" t="s">
        <v>130</v>
      </c>
      <c r="J804" t="s">
        <v>37</v>
      </c>
      <c r="K804" t="s">
        <v>591</v>
      </c>
      <c r="L804" t="s">
        <v>39</v>
      </c>
      <c r="M804">
        <v>2286800</v>
      </c>
      <c r="N804">
        <v>0</v>
      </c>
      <c r="O804">
        <v>2286800</v>
      </c>
      <c r="P804">
        <v>0</v>
      </c>
      <c r="Q804" t="s">
        <v>2822</v>
      </c>
      <c r="R804">
        <v>3820</v>
      </c>
      <c r="S804" t="s">
        <v>2823</v>
      </c>
      <c r="T804" t="s">
        <v>593</v>
      </c>
      <c r="U804" t="s">
        <v>2824</v>
      </c>
      <c r="V804" t="s">
        <v>2825</v>
      </c>
      <c r="W804">
        <v>0</v>
      </c>
      <c r="X804" t="str">
        <f t="shared" si="12"/>
        <v>Funcionamiento</v>
      </c>
    </row>
    <row r="805" spans="1:24" x14ac:dyDescent="0.25">
      <c r="A805">
        <v>3320</v>
      </c>
      <c r="B805">
        <v>44034</v>
      </c>
      <c r="C805" s="71">
        <v>44034.80972222222</v>
      </c>
      <c r="D805" t="s">
        <v>588</v>
      </c>
      <c r="E805" t="s">
        <v>589</v>
      </c>
      <c r="F805">
        <v>7</v>
      </c>
      <c r="G805" t="s">
        <v>2747</v>
      </c>
      <c r="H805" t="s">
        <v>177</v>
      </c>
      <c r="I805" t="s">
        <v>131</v>
      </c>
      <c r="J805" t="s">
        <v>37</v>
      </c>
      <c r="K805" t="s">
        <v>591</v>
      </c>
      <c r="L805" t="s">
        <v>39</v>
      </c>
      <c r="M805">
        <v>558600</v>
      </c>
      <c r="N805">
        <v>0</v>
      </c>
      <c r="O805">
        <v>558600</v>
      </c>
      <c r="P805">
        <v>0</v>
      </c>
      <c r="Q805" t="s">
        <v>2822</v>
      </c>
      <c r="R805">
        <v>3820</v>
      </c>
      <c r="S805" t="s">
        <v>2823</v>
      </c>
      <c r="T805" t="s">
        <v>593</v>
      </c>
      <c r="U805" t="s">
        <v>2824</v>
      </c>
      <c r="V805" t="s">
        <v>2825</v>
      </c>
      <c r="W805">
        <v>0</v>
      </c>
      <c r="X805" t="str">
        <f t="shared" si="12"/>
        <v>Funcionamiento</v>
      </c>
    </row>
    <row r="806" spans="1:24" x14ac:dyDescent="0.25">
      <c r="A806">
        <v>3320</v>
      </c>
      <c r="B806">
        <v>44034</v>
      </c>
      <c r="C806" s="71">
        <v>44034.80972222222</v>
      </c>
      <c r="D806" t="s">
        <v>588</v>
      </c>
      <c r="E806" t="s">
        <v>589</v>
      </c>
      <c r="F806">
        <v>7</v>
      </c>
      <c r="G806" t="s">
        <v>2747</v>
      </c>
      <c r="H806" t="s">
        <v>175</v>
      </c>
      <c r="I806" t="s">
        <v>129</v>
      </c>
      <c r="J806" t="s">
        <v>37</v>
      </c>
      <c r="K806" t="s">
        <v>591</v>
      </c>
      <c r="L806" t="s">
        <v>39</v>
      </c>
      <c r="M806">
        <v>3981300</v>
      </c>
      <c r="N806">
        <v>0</v>
      </c>
      <c r="O806">
        <v>3981300</v>
      </c>
      <c r="P806">
        <v>0</v>
      </c>
      <c r="Q806" t="s">
        <v>2822</v>
      </c>
      <c r="R806">
        <v>3820</v>
      </c>
      <c r="S806" t="s">
        <v>2823</v>
      </c>
      <c r="T806" t="s">
        <v>593</v>
      </c>
      <c r="U806" t="s">
        <v>2824</v>
      </c>
      <c r="V806" t="s">
        <v>2825</v>
      </c>
      <c r="W806">
        <v>0</v>
      </c>
      <c r="X806" t="str">
        <f t="shared" si="12"/>
        <v>Funcionamiento</v>
      </c>
    </row>
    <row r="807" spans="1:24" x14ac:dyDescent="0.25">
      <c r="A807">
        <v>3320</v>
      </c>
      <c r="B807">
        <v>44034</v>
      </c>
      <c r="C807" s="71">
        <v>44034.80972222222</v>
      </c>
      <c r="D807" t="s">
        <v>588</v>
      </c>
      <c r="E807" t="s">
        <v>589</v>
      </c>
      <c r="F807">
        <v>7</v>
      </c>
      <c r="G807" t="s">
        <v>2747</v>
      </c>
      <c r="H807" t="s">
        <v>178</v>
      </c>
      <c r="I807" t="s">
        <v>132</v>
      </c>
      <c r="J807" t="s">
        <v>37</v>
      </c>
      <c r="K807" t="s">
        <v>591</v>
      </c>
      <c r="L807" t="s">
        <v>39</v>
      </c>
      <c r="M807">
        <v>1715600</v>
      </c>
      <c r="N807">
        <v>0</v>
      </c>
      <c r="O807">
        <v>1715600</v>
      </c>
      <c r="P807">
        <v>0</v>
      </c>
      <c r="Q807" t="s">
        <v>2822</v>
      </c>
      <c r="R807">
        <v>3820</v>
      </c>
      <c r="S807" t="s">
        <v>2823</v>
      </c>
      <c r="T807" t="s">
        <v>593</v>
      </c>
      <c r="U807" t="s">
        <v>2824</v>
      </c>
      <c r="V807" t="s">
        <v>2825</v>
      </c>
      <c r="W807">
        <v>0</v>
      </c>
      <c r="X807" t="str">
        <f t="shared" si="12"/>
        <v>Funcionamiento</v>
      </c>
    </row>
    <row r="808" spans="1:24" x14ac:dyDescent="0.25">
      <c r="A808">
        <v>3320</v>
      </c>
      <c r="B808">
        <v>44034</v>
      </c>
      <c r="C808" s="71">
        <v>44034.80972222222</v>
      </c>
      <c r="D808" t="s">
        <v>588</v>
      </c>
      <c r="E808" t="s">
        <v>589</v>
      </c>
      <c r="F808">
        <v>7</v>
      </c>
      <c r="G808" t="s">
        <v>2747</v>
      </c>
      <c r="H808" t="s">
        <v>179</v>
      </c>
      <c r="I808" t="s">
        <v>133</v>
      </c>
      <c r="J808" t="s">
        <v>37</v>
      </c>
      <c r="K808" t="s">
        <v>591</v>
      </c>
      <c r="L808" t="s">
        <v>39</v>
      </c>
      <c r="M808">
        <v>1144000</v>
      </c>
      <c r="N808">
        <v>0</v>
      </c>
      <c r="O808">
        <v>1144000</v>
      </c>
      <c r="P808">
        <v>0</v>
      </c>
      <c r="Q808" t="s">
        <v>2822</v>
      </c>
      <c r="R808">
        <v>3820</v>
      </c>
      <c r="S808" t="s">
        <v>2823</v>
      </c>
      <c r="T808" t="s">
        <v>593</v>
      </c>
      <c r="U808" t="s">
        <v>2824</v>
      </c>
      <c r="V808" t="s">
        <v>2825</v>
      </c>
      <c r="W808">
        <v>0</v>
      </c>
      <c r="X808" t="str">
        <f t="shared" si="12"/>
        <v>Funcionamiento</v>
      </c>
    </row>
    <row r="809" spans="1:24" x14ac:dyDescent="0.25">
      <c r="A809">
        <v>120</v>
      </c>
      <c r="B809">
        <v>43838</v>
      </c>
      <c r="C809" s="71">
        <v>43838.628472222219</v>
      </c>
      <c r="D809" t="s">
        <v>588</v>
      </c>
      <c r="E809" t="s">
        <v>589</v>
      </c>
      <c r="F809">
        <v>8</v>
      </c>
      <c r="G809" t="s">
        <v>2826</v>
      </c>
      <c r="H809" t="s">
        <v>188</v>
      </c>
      <c r="I809" t="s">
        <v>142</v>
      </c>
      <c r="J809" t="s">
        <v>37</v>
      </c>
      <c r="K809" t="s">
        <v>591</v>
      </c>
      <c r="L809" t="s">
        <v>39</v>
      </c>
      <c r="M809">
        <v>49200000</v>
      </c>
      <c r="N809">
        <v>0</v>
      </c>
      <c r="O809">
        <v>49200000</v>
      </c>
      <c r="P809">
        <v>0</v>
      </c>
      <c r="Q809" t="s">
        <v>2827</v>
      </c>
      <c r="R809">
        <v>120</v>
      </c>
      <c r="S809" t="s">
        <v>2828</v>
      </c>
      <c r="T809" t="s">
        <v>2829</v>
      </c>
      <c r="U809" t="s">
        <v>5813</v>
      </c>
      <c r="V809" t="s">
        <v>5814</v>
      </c>
      <c r="W809">
        <v>0</v>
      </c>
      <c r="X809" t="str">
        <f t="shared" si="12"/>
        <v>Funcionamiento</v>
      </c>
    </row>
    <row r="810" spans="1:24" x14ac:dyDescent="0.25">
      <c r="A810">
        <v>220</v>
      </c>
      <c r="B810">
        <v>43838</v>
      </c>
      <c r="C810" s="71">
        <v>43838.654166666667</v>
      </c>
      <c r="D810" t="s">
        <v>588</v>
      </c>
      <c r="E810" t="s">
        <v>589</v>
      </c>
      <c r="F810">
        <v>8</v>
      </c>
      <c r="G810" t="s">
        <v>2826</v>
      </c>
      <c r="H810" t="s">
        <v>188</v>
      </c>
      <c r="I810" t="s">
        <v>142</v>
      </c>
      <c r="J810" t="s">
        <v>37</v>
      </c>
      <c r="K810" t="s">
        <v>591</v>
      </c>
      <c r="L810" t="s">
        <v>39</v>
      </c>
      <c r="M810">
        <v>800000</v>
      </c>
      <c r="N810">
        <v>0</v>
      </c>
      <c r="O810">
        <v>800000</v>
      </c>
      <c r="P810">
        <v>0</v>
      </c>
      <c r="Q810" t="s">
        <v>2830</v>
      </c>
      <c r="R810">
        <v>220</v>
      </c>
      <c r="S810" t="s">
        <v>2831</v>
      </c>
      <c r="T810" t="s">
        <v>2831</v>
      </c>
      <c r="U810" t="s">
        <v>2832</v>
      </c>
      <c r="V810" t="s">
        <v>2833</v>
      </c>
      <c r="W810">
        <v>0</v>
      </c>
      <c r="X810" t="str">
        <f t="shared" si="12"/>
        <v>Funcionamiento</v>
      </c>
    </row>
    <row r="811" spans="1:24" x14ac:dyDescent="0.25">
      <c r="A811">
        <v>320</v>
      </c>
      <c r="B811">
        <v>43838</v>
      </c>
      <c r="C811" s="71">
        <v>43838.658333333333</v>
      </c>
      <c r="D811" t="s">
        <v>588</v>
      </c>
      <c r="E811" t="s">
        <v>649</v>
      </c>
      <c r="F811">
        <v>8</v>
      </c>
      <c r="G811" t="s">
        <v>2826</v>
      </c>
      <c r="H811" t="s">
        <v>189</v>
      </c>
      <c r="I811" t="s">
        <v>143</v>
      </c>
      <c r="J811" t="s">
        <v>37</v>
      </c>
      <c r="K811" t="s">
        <v>591</v>
      </c>
      <c r="L811" t="s">
        <v>39</v>
      </c>
      <c r="M811">
        <v>11222000</v>
      </c>
      <c r="N811">
        <v>-11222000</v>
      </c>
      <c r="O811">
        <v>0</v>
      </c>
      <c r="P811">
        <v>0</v>
      </c>
      <c r="Q811" t="s">
        <v>2834</v>
      </c>
      <c r="R811">
        <v>320</v>
      </c>
      <c r="S811" t="s">
        <v>2304</v>
      </c>
      <c r="T811" t="s">
        <v>593</v>
      </c>
      <c r="U811" t="s">
        <v>593</v>
      </c>
      <c r="V811" t="s">
        <v>593</v>
      </c>
      <c r="W811">
        <v>0</v>
      </c>
      <c r="X811" t="str">
        <f t="shared" si="12"/>
        <v>Funcionamiento</v>
      </c>
    </row>
    <row r="812" spans="1:24" x14ac:dyDescent="0.25">
      <c r="A812">
        <v>420</v>
      </c>
      <c r="B812">
        <v>43838</v>
      </c>
      <c r="C812" s="71">
        <v>43838.669444444444</v>
      </c>
      <c r="D812" t="s">
        <v>588</v>
      </c>
      <c r="E812" t="s">
        <v>589</v>
      </c>
      <c r="F812">
        <v>8</v>
      </c>
      <c r="G812" t="s">
        <v>2826</v>
      </c>
      <c r="H812" t="s">
        <v>191</v>
      </c>
      <c r="I812" t="s">
        <v>146</v>
      </c>
      <c r="J812" t="s">
        <v>37</v>
      </c>
      <c r="K812" t="s">
        <v>591</v>
      </c>
      <c r="L812" t="s">
        <v>39</v>
      </c>
      <c r="M812">
        <v>400000</v>
      </c>
      <c r="N812">
        <v>0</v>
      </c>
      <c r="O812">
        <v>400000</v>
      </c>
      <c r="P812">
        <v>0</v>
      </c>
      <c r="Q812" t="s">
        <v>2835</v>
      </c>
      <c r="R812">
        <v>420</v>
      </c>
      <c r="S812" t="s">
        <v>2171</v>
      </c>
      <c r="T812" t="s">
        <v>593</v>
      </c>
      <c r="U812" t="s">
        <v>593</v>
      </c>
      <c r="V812" t="s">
        <v>593</v>
      </c>
      <c r="W812">
        <v>0</v>
      </c>
      <c r="X812" t="str">
        <f t="shared" si="12"/>
        <v>Funcionamiento</v>
      </c>
    </row>
    <row r="813" spans="1:24" x14ac:dyDescent="0.25">
      <c r="A813">
        <v>520</v>
      </c>
      <c r="B813">
        <v>43838</v>
      </c>
      <c r="C813" s="71">
        <v>43838.674305555556</v>
      </c>
      <c r="D813" t="s">
        <v>588</v>
      </c>
      <c r="E813" t="s">
        <v>589</v>
      </c>
      <c r="F813">
        <v>8</v>
      </c>
      <c r="G813" t="s">
        <v>2826</v>
      </c>
      <c r="H813" t="s">
        <v>192</v>
      </c>
      <c r="I813" t="s">
        <v>147</v>
      </c>
      <c r="J813" t="s">
        <v>37</v>
      </c>
      <c r="K813" t="s">
        <v>591</v>
      </c>
      <c r="L813" t="s">
        <v>39</v>
      </c>
      <c r="M813">
        <v>150000</v>
      </c>
      <c r="N813">
        <v>0</v>
      </c>
      <c r="O813">
        <v>150000</v>
      </c>
      <c r="P813">
        <v>0</v>
      </c>
      <c r="Q813" t="s">
        <v>2836</v>
      </c>
      <c r="R813">
        <v>620</v>
      </c>
      <c r="S813" t="s">
        <v>2176</v>
      </c>
      <c r="T813" t="s">
        <v>2837</v>
      </c>
      <c r="U813" t="s">
        <v>2838</v>
      </c>
      <c r="V813" t="s">
        <v>2839</v>
      </c>
      <c r="W813">
        <v>0</v>
      </c>
      <c r="X813" t="str">
        <f t="shared" si="12"/>
        <v>Funcionamiento</v>
      </c>
    </row>
    <row r="814" spans="1:24" x14ac:dyDescent="0.25">
      <c r="A814">
        <v>620</v>
      </c>
      <c r="B814">
        <v>43850</v>
      </c>
      <c r="C814" s="71">
        <v>43850.632638888892</v>
      </c>
      <c r="D814" t="s">
        <v>588</v>
      </c>
      <c r="E814" t="s">
        <v>589</v>
      </c>
      <c r="F814">
        <v>8</v>
      </c>
      <c r="G814" t="s">
        <v>2826</v>
      </c>
      <c r="H814" t="s">
        <v>166</v>
      </c>
      <c r="I814" t="s">
        <v>120</v>
      </c>
      <c r="J814" t="s">
        <v>37</v>
      </c>
      <c r="K814" t="s">
        <v>591</v>
      </c>
      <c r="L814" t="s">
        <v>39</v>
      </c>
      <c r="M814">
        <v>29438544</v>
      </c>
      <c r="N814">
        <v>0</v>
      </c>
      <c r="O814">
        <v>29438544</v>
      </c>
      <c r="P814">
        <v>0</v>
      </c>
      <c r="Q814" t="s">
        <v>2840</v>
      </c>
      <c r="R814">
        <v>720</v>
      </c>
      <c r="S814" t="s">
        <v>2433</v>
      </c>
      <c r="T814" t="s">
        <v>593</v>
      </c>
      <c r="U814" t="s">
        <v>2841</v>
      </c>
      <c r="V814" t="s">
        <v>2842</v>
      </c>
      <c r="W814">
        <v>0</v>
      </c>
      <c r="X814" t="str">
        <f t="shared" si="12"/>
        <v>Funcionamiento</v>
      </c>
    </row>
    <row r="815" spans="1:24" x14ac:dyDescent="0.25">
      <c r="A815">
        <v>620</v>
      </c>
      <c r="B815">
        <v>43850</v>
      </c>
      <c r="C815" s="71">
        <v>43850.632638888892</v>
      </c>
      <c r="D815" t="s">
        <v>588</v>
      </c>
      <c r="E815" t="s">
        <v>589</v>
      </c>
      <c r="F815">
        <v>8</v>
      </c>
      <c r="G815" t="s">
        <v>2826</v>
      </c>
      <c r="H815" t="s">
        <v>168</v>
      </c>
      <c r="I815" t="s">
        <v>122</v>
      </c>
      <c r="J815" t="s">
        <v>37</v>
      </c>
      <c r="K815" t="s">
        <v>591</v>
      </c>
      <c r="L815" t="s">
        <v>39</v>
      </c>
      <c r="M815">
        <v>767110</v>
      </c>
      <c r="N815">
        <v>0</v>
      </c>
      <c r="O815">
        <v>767110</v>
      </c>
      <c r="P815">
        <v>0</v>
      </c>
      <c r="Q815" t="s">
        <v>2840</v>
      </c>
      <c r="R815">
        <v>720</v>
      </c>
      <c r="S815" t="s">
        <v>2433</v>
      </c>
      <c r="T815" t="s">
        <v>593</v>
      </c>
      <c r="U815" t="s">
        <v>2841</v>
      </c>
      <c r="V815" t="s">
        <v>2842</v>
      </c>
      <c r="W815">
        <v>0</v>
      </c>
      <c r="X815" t="str">
        <f t="shared" si="12"/>
        <v>Funcionamiento</v>
      </c>
    </row>
    <row r="816" spans="1:24" x14ac:dyDescent="0.25">
      <c r="A816">
        <v>620</v>
      </c>
      <c r="B816">
        <v>43850</v>
      </c>
      <c r="C816" s="71">
        <v>43850.632638888892</v>
      </c>
      <c r="D816" t="s">
        <v>588</v>
      </c>
      <c r="E816" t="s">
        <v>589</v>
      </c>
      <c r="F816">
        <v>8</v>
      </c>
      <c r="G816" t="s">
        <v>2826</v>
      </c>
      <c r="H816" t="s">
        <v>180</v>
      </c>
      <c r="I816" t="s">
        <v>134</v>
      </c>
      <c r="J816" t="s">
        <v>37</v>
      </c>
      <c r="K816" t="s">
        <v>591</v>
      </c>
      <c r="L816" t="s">
        <v>39</v>
      </c>
      <c r="M816">
        <v>171881</v>
      </c>
      <c r="N816">
        <v>0</v>
      </c>
      <c r="O816">
        <v>171881</v>
      </c>
      <c r="P816">
        <v>0</v>
      </c>
      <c r="Q816" t="s">
        <v>2840</v>
      </c>
      <c r="R816">
        <v>720</v>
      </c>
      <c r="S816" t="s">
        <v>2433</v>
      </c>
      <c r="T816" t="s">
        <v>593</v>
      </c>
      <c r="U816" t="s">
        <v>2841</v>
      </c>
      <c r="V816" t="s">
        <v>2842</v>
      </c>
      <c r="W816">
        <v>0</v>
      </c>
      <c r="X816" t="str">
        <f t="shared" si="12"/>
        <v>Funcionamiento</v>
      </c>
    </row>
    <row r="817" spans="1:24" x14ac:dyDescent="0.25">
      <c r="A817">
        <v>620</v>
      </c>
      <c r="B817">
        <v>43850</v>
      </c>
      <c r="C817" s="71">
        <v>43850.632638888892</v>
      </c>
      <c r="D817" t="s">
        <v>588</v>
      </c>
      <c r="E817" t="s">
        <v>589</v>
      </c>
      <c r="F817">
        <v>8</v>
      </c>
      <c r="G817" t="s">
        <v>2826</v>
      </c>
      <c r="H817" t="s">
        <v>182</v>
      </c>
      <c r="I817" t="s">
        <v>136</v>
      </c>
      <c r="J817" t="s">
        <v>37</v>
      </c>
      <c r="K817" t="s">
        <v>591</v>
      </c>
      <c r="L817" t="s">
        <v>39</v>
      </c>
      <c r="M817">
        <v>12863</v>
      </c>
      <c r="N817">
        <v>0</v>
      </c>
      <c r="O817">
        <v>12863</v>
      </c>
      <c r="P817">
        <v>0</v>
      </c>
      <c r="Q817" t="s">
        <v>2840</v>
      </c>
      <c r="R817">
        <v>720</v>
      </c>
      <c r="S817" t="s">
        <v>2433</v>
      </c>
      <c r="T817" t="s">
        <v>593</v>
      </c>
      <c r="U817" t="s">
        <v>2841</v>
      </c>
      <c r="V817" t="s">
        <v>2842</v>
      </c>
      <c r="W817">
        <v>0</v>
      </c>
      <c r="X817" t="str">
        <f t="shared" si="12"/>
        <v>Funcionamiento</v>
      </c>
    </row>
    <row r="818" spans="1:24" x14ac:dyDescent="0.25">
      <c r="A818">
        <v>620</v>
      </c>
      <c r="B818">
        <v>43850</v>
      </c>
      <c r="C818" s="71">
        <v>43850.632638888892</v>
      </c>
      <c r="D818" t="s">
        <v>588</v>
      </c>
      <c r="E818" t="s">
        <v>589</v>
      </c>
      <c r="F818">
        <v>8</v>
      </c>
      <c r="G818" t="s">
        <v>2826</v>
      </c>
      <c r="H818" t="s">
        <v>169</v>
      </c>
      <c r="I818" t="s">
        <v>123</v>
      </c>
      <c r="J818" t="s">
        <v>37</v>
      </c>
      <c r="K818" t="s">
        <v>591</v>
      </c>
      <c r="L818" t="s">
        <v>39</v>
      </c>
      <c r="M818">
        <v>997684</v>
      </c>
      <c r="N818">
        <v>0</v>
      </c>
      <c r="O818">
        <v>997684</v>
      </c>
      <c r="P818">
        <v>0</v>
      </c>
      <c r="Q818" t="s">
        <v>2840</v>
      </c>
      <c r="R818">
        <v>720</v>
      </c>
      <c r="S818" t="s">
        <v>2433</v>
      </c>
      <c r="T818" t="s">
        <v>593</v>
      </c>
      <c r="U818" t="s">
        <v>2841</v>
      </c>
      <c r="V818" t="s">
        <v>2842</v>
      </c>
      <c r="W818">
        <v>0</v>
      </c>
      <c r="X818" t="str">
        <f t="shared" si="12"/>
        <v>Funcionamiento</v>
      </c>
    </row>
    <row r="819" spans="1:24" x14ac:dyDescent="0.25">
      <c r="A819">
        <v>620</v>
      </c>
      <c r="B819">
        <v>43850</v>
      </c>
      <c r="C819" s="71">
        <v>43850.632638888892</v>
      </c>
      <c r="D819" t="s">
        <v>588</v>
      </c>
      <c r="E819" t="s">
        <v>589</v>
      </c>
      <c r="F819">
        <v>8</v>
      </c>
      <c r="G819" t="s">
        <v>2826</v>
      </c>
      <c r="H819" t="s">
        <v>171</v>
      </c>
      <c r="I819" t="s">
        <v>125</v>
      </c>
      <c r="J819" t="s">
        <v>37</v>
      </c>
      <c r="K819" t="s">
        <v>591</v>
      </c>
      <c r="L819" t="s">
        <v>39</v>
      </c>
      <c r="M819">
        <v>3266366</v>
      </c>
      <c r="N819">
        <v>0</v>
      </c>
      <c r="O819">
        <v>3266366</v>
      </c>
      <c r="P819">
        <v>0</v>
      </c>
      <c r="Q819" t="s">
        <v>2840</v>
      </c>
      <c r="R819">
        <v>720</v>
      </c>
      <c r="S819" t="s">
        <v>2433</v>
      </c>
      <c r="T819" t="s">
        <v>593</v>
      </c>
      <c r="U819" t="s">
        <v>2841</v>
      </c>
      <c r="V819" t="s">
        <v>2842</v>
      </c>
      <c r="W819">
        <v>0</v>
      </c>
      <c r="X819" t="str">
        <f t="shared" si="12"/>
        <v>Funcionamiento</v>
      </c>
    </row>
    <row r="820" spans="1:24" x14ac:dyDescent="0.25">
      <c r="A820">
        <v>620</v>
      </c>
      <c r="B820">
        <v>43850</v>
      </c>
      <c r="C820" s="71">
        <v>43850.632638888892</v>
      </c>
      <c r="D820" t="s">
        <v>588</v>
      </c>
      <c r="E820" t="s">
        <v>589</v>
      </c>
      <c r="F820">
        <v>8</v>
      </c>
      <c r="G820" t="s">
        <v>2826</v>
      </c>
      <c r="H820" t="s">
        <v>173</v>
      </c>
      <c r="I820" t="s">
        <v>127</v>
      </c>
      <c r="J820" t="s">
        <v>37</v>
      </c>
      <c r="K820" t="s">
        <v>591</v>
      </c>
      <c r="L820" t="s">
        <v>39</v>
      </c>
      <c r="M820">
        <v>124228</v>
      </c>
      <c r="N820">
        <v>0</v>
      </c>
      <c r="O820">
        <v>124228</v>
      </c>
      <c r="P820">
        <v>0</v>
      </c>
      <c r="Q820" t="s">
        <v>2840</v>
      </c>
      <c r="R820">
        <v>720</v>
      </c>
      <c r="S820" t="s">
        <v>2433</v>
      </c>
      <c r="T820" t="s">
        <v>593</v>
      </c>
      <c r="U820" t="s">
        <v>2841</v>
      </c>
      <c r="V820" t="s">
        <v>2842</v>
      </c>
      <c r="W820">
        <v>0</v>
      </c>
      <c r="X820" t="str">
        <f t="shared" si="12"/>
        <v>Funcionamiento</v>
      </c>
    </row>
    <row r="821" spans="1:24" x14ac:dyDescent="0.25">
      <c r="A821">
        <v>620</v>
      </c>
      <c r="B821">
        <v>43850</v>
      </c>
      <c r="C821" s="71">
        <v>43850.632638888892</v>
      </c>
      <c r="D821" t="s">
        <v>588</v>
      </c>
      <c r="E821" t="s">
        <v>589</v>
      </c>
      <c r="F821">
        <v>8</v>
      </c>
      <c r="G821" t="s">
        <v>2826</v>
      </c>
      <c r="H821" t="s">
        <v>183</v>
      </c>
      <c r="I821" t="s">
        <v>137</v>
      </c>
      <c r="J821" t="s">
        <v>37</v>
      </c>
      <c r="K821" t="s">
        <v>591</v>
      </c>
      <c r="L821" t="s">
        <v>39</v>
      </c>
      <c r="M821">
        <v>2240265</v>
      </c>
      <c r="N821">
        <v>0</v>
      </c>
      <c r="O821">
        <v>2240265</v>
      </c>
      <c r="P821">
        <v>0</v>
      </c>
      <c r="Q821" t="s">
        <v>2840</v>
      </c>
      <c r="R821">
        <v>720</v>
      </c>
      <c r="S821" t="s">
        <v>2433</v>
      </c>
      <c r="T821" t="s">
        <v>593</v>
      </c>
      <c r="U821" t="s">
        <v>2841</v>
      </c>
      <c r="V821" t="s">
        <v>2842</v>
      </c>
      <c r="W821">
        <v>0</v>
      </c>
      <c r="X821" t="str">
        <f t="shared" si="12"/>
        <v>Funcionamiento</v>
      </c>
    </row>
    <row r="822" spans="1:24" x14ac:dyDescent="0.25">
      <c r="A822">
        <v>720</v>
      </c>
      <c r="B822">
        <v>43851</v>
      </c>
      <c r="C822" s="71">
        <v>43851.381249999999</v>
      </c>
      <c r="D822" t="s">
        <v>588</v>
      </c>
      <c r="E822" t="s">
        <v>589</v>
      </c>
      <c r="F822">
        <v>8</v>
      </c>
      <c r="G822" t="s">
        <v>2826</v>
      </c>
      <c r="H822" t="s">
        <v>178</v>
      </c>
      <c r="I822" t="s">
        <v>132</v>
      </c>
      <c r="J822" t="s">
        <v>37</v>
      </c>
      <c r="K822" t="s">
        <v>591</v>
      </c>
      <c r="L822" t="s">
        <v>39</v>
      </c>
      <c r="M822">
        <v>1550200</v>
      </c>
      <c r="N822">
        <v>0</v>
      </c>
      <c r="O822">
        <v>1550200</v>
      </c>
      <c r="P822">
        <v>0</v>
      </c>
      <c r="Q822" t="s">
        <v>2843</v>
      </c>
      <c r="R822">
        <v>820</v>
      </c>
      <c r="S822" t="s">
        <v>2181</v>
      </c>
      <c r="T822" t="s">
        <v>593</v>
      </c>
      <c r="U822" t="s">
        <v>2844</v>
      </c>
      <c r="V822" t="s">
        <v>2845</v>
      </c>
      <c r="W822">
        <v>0</v>
      </c>
      <c r="X822" t="str">
        <f t="shared" si="12"/>
        <v>Funcionamiento</v>
      </c>
    </row>
    <row r="823" spans="1:24" x14ac:dyDescent="0.25">
      <c r="A823">
        <v>720</v>
      </c>
      <c r="B823">
        <v>43851</v>
      </c>
      <c r="C823" s="71">
        <v>43851.381249999999</v>
      </c>
      <c r="D823" t="s">
        <v>588</v>
      </c>
      <c r="E823" t="s">
        <v>589</v>
      </c>
      <c r="F823">
        <v>8</v>
      </c>
      <c r="G823" t="s">
        <v>2826</v>
      </c>
      <c r="H823" t="s">
        <v>174</v>
      </c>
      <c r="I823" t="s">
        <v>128</v>
      </c>
      <c r="J823" t="s">
        <v>37</v>
      </c>
      <c r="K823" t="s">
        <v>591</v>
      </c>
      <c r="L823" t="s">
        <v>39</v>
      </c>
      <c r="M823">
        <v>5975200</v>
      </c>
      <c r="N823">
        <v>0</v>
      </c>
      <c r="O823">
        <v>5975200</v>
      </c>
      <c r="P823">
        <v>0</v>
      </c>
      <c r="Q823" t="s">
        <v>2843</v>
      </c>
      <c r="R823">
        <v>820</v>
      </c>
      <c r="S823" t="s">
        <v>2181</v>
      </c>
      <c r="T823" t="s">
        <v>593</v>
      </c>
      <c r="U823" t="s">
        <v>2844</v>
      </c>
      <c r="V823" t="s">
        <v>2845</v>
      </c>
      <c r="W823">
        <v>0</v>
      </c>
      <c r="X823" t="str">
        <f t="shared" si="12"/>
        <v>Funcionamiento</v>
      </c>
    </row>
    <row r="824" spans="1:24" x14ac:dyDescent="0.25">
      <c r="A824">
        <v>720</v>
      </c>
      <c r="B824">
        <v>43851</v>
      </c>
      <c r="C824" s="71">
        <v>43851.381249999999</v>
      </c>
      <c r="D824" t="s">
        <v>588</v>
      </c>
      <c r="E824" t="s">
        <v>589</v>
      </c>
      <c r="F824">
        <v>8</v>
      </c>
      <c r="G824" t="s">
        <v>2826</v>
      </c>
      <c r="H824" t="s">
        <v>175</v>
      </c>
      <c r="I824" t="s">
        <v>129</v>
      </c>
      <c r="J824" t="s">
        <v>37</v>
      </c>
      <c r="K824" t="s">
        <v>591</v>
      </c>
      <c r="L824" t="s">
        <v>39</v>
      </c>
      <c r="M824">
        <v>4232700</v>
      </c>
      <c r="N824">
        <v>0</v>
      </c>
      <c r="O824">
        <v>4232700</v>
      </c>
      <c r="P824">
        <v>0</v>
      </c>
      <c r="Q824" t="s">
        <v>2843</v>
      </c>
      <c r="R824">
        <v>820</v>
      </c>
      <c r="S824" t="s">
        <v>2181</v>
      </c>
      <c r="T824" t="s">
        <v>593</v>
      </c>
      <c r="U824" t="s">
        <v>2844</v>
      </c>
      <c r="V824" t="s">
        <v>2845</v>
      </c>
      <c r="W824">
        <v>0</v>
      </c>
      <c r="X824" t="str">
        <f t="shared" si="12"/>
        <v>Funcionamiento</v>
      </c>
    </row>
    <row r="825" spans="1:24" x14ac:dyDescent="0.25">
      <c r="A825">
        <v>720</v>
      </c>
      <c r="B825">
        <v>43851</v>
      </c>
      <c r="C825" s="71">
        <v>43851.381249999999</v>
      </c>
      <c r="D825" t="s">
        <v>588</v>
      </c>
      <c r="E825" t="s">
        <v>589</v>
      </c>
      <c r="F825">
        <v>8</v>
      </c>
      <c r="G825" t="s">
        <v>2826</v>
      </c>
      <c r="H825" t="s">
        <v>176</v>
      </c>
      <c r="I825" t="s">
        <v>130</v>
      </c>
      <c r="J825" t="s">
        <v>37</v>
      </c>
      <c r="K825" t="s">
        <v>591</v>
      </c>
      <c r="L825" t="s">
        <v>39</v>
      </c>
      <c r="M825">
        <v>2066000</v>
      </c>
      <c r="N825">
        <v>0</v>
      </c>
      <c r="O825">
        <v>2066000</v>
      </c>
      <c r="P825">
        <v>0</v>
      </c>
      <c r="Q825" t="s">
        <v>2843</v>
      </c>
      <c r="R825">
        <v>820</v>
      </c>
      <c r="S825" t="s">
        <v>2181</v>
      </c>
      <c r="T825" t="s">
        <v>593</v>
      </c>
      <c r="U825" t="s">
        <v>2844</v>
      </c>
      <c r="V825" t="s">
        <v>2845</v>
      </c>
      <c r="W825">
        <v>0</v>
      </c>
      <c r="X825" t="str">
        <f t="shared" si="12"/>
        <v>Funcionamiento</v>
      </c>
    </row>
    <row r="826" spans="1:24" x14ac:dyDescent="0.25">
      <c r="A826">
        <v>720</v>
      </c>
      <c r="B826">
        <v>43851</v>
      </c>
      <c r="C826" s="71">
        <v>43851.381249999999</v>
      </c>
      <c r="D826" t="s">
        <v>588</v>
      </c>
      <c r="E826" t="s">
        <v>589</v>
      </c>
      <c r="F826">
        <v>8</v>
      </c>
      <c r="G826" t="s">
        <v>2826</v>
      </c>
      <c r="H826" t="s">
        <v>177</v>
      </c>
      <c r="I826" t="s">
        <v>131</v>
      </c>
      <c r="J826" t="s">
        <v>37</v>
      </c>
      <c r="K826" t="s">
        <v>591</v>
      </c>
      <c r="L826" t="s">
        <v>39</v>
      </c>
      <c r="M826">
        <v>350000</v>
      </c>
      <c r="N826">
        <v>0</v>
      </c>
      <c r="O826">
        <v>350000</v>
      </c>
      <c r="P826">
        <v>0</v>
      </c>
      <c r="Q826" t="s">
        <v>2843</v>
      </c>
      <c r="R826">
        <v>820</v>
      </c>
      <c r="S826" t="s">
        <v>2181</v>
      </c>
      <c r="T826" t="s">
        <v>593</v>
      </c>
      <c r="U826" t="s">
        <v>2844</v>
      </c>
      <c r="V826" t="s">
        <v>2845</v>
      </c>
      <c r="W826">
        <v>0</v>
      </c>
      <c r="X826" t="str">
        <f t="shared" si="12"/>
        <v>Funcionamiento</v>
      </c>
    </row>
    <row r="827" spans="1:24" x14ac:dyDescent="0.25">
      <c r="A827">
        <v>720</v>
      </c>
      <c r="B827">
        <v>43851</v>
      </c>
      <c r="C827" s="71">
        <v>43851.381249999999</v>
      </c>
      <c r="D827" t="s">
        <v>588</v>
      </c>
      <c r="E827" t="s">
        <v>589</v>
      </c>
      <c r="F827">
        <v>8</v>
      </c>
      <c r="G827" t="s">
        <v>2826</v>
      </c>
      <c r="H827" t="s">
        <v>179</v>
      </c>
      <c r="I827" t="s">
        <v>133</v>
      </c>
      <c r="J827" t="s">
        <v>37</v>
      </c>
      <c r="K827" t="s">
        <v>591</v>
      </c>
      <c r="L827" t="s">
        <v>39</v>
      </c>
      <c r="M827">
        <v>1034100</v>
      </c>
      <c r="N827">
        <v>0</v>
      </c>
      <c r="O827">
        <v>1034100</v>
      </c>
      <c r="P827">
        <v>0</v>
      </c>
      <c r="Q827" t="s">
        <v>2843</v>
      </c>
      <c r="R827">
        <v>820</v>
      </c>
      <c r="S827" t="s">
        <v>2181</v>
      </c>
      <c r="T827" t="s">
        <v>593</v>
      </c>
      <c r="U827" t="s">
        <v>2844</v>
      </c>
      <c r="V827" t="s">
        <v>2845</v>
      </c>
      <c r="W827">
        <v>0</v>
      </c>
      <c r="X827" t="str">
        <f t="shared" si="12"/>
        <v>Funcionamiento</v>
      </c>
    </row>
    <row r="828" spans="1:24" x14ac:dyDescent="0.25">
      <c r="A828">
        <v>820</v>
      </c>
      <c r="B828">
        <v>43866</v>
      </c>
      <c r="C828" s="71">
        <v>43866.636111111111</v>
      </c>
      <c r="D828" t="s">
        <v>588</v>
      </c>
      <c r="E828" t="s">
        <v>589</v>
      </c>
      <c r="F828">
        <v>8</v>
      </c>
      <c r="G828" t="s">
        <v>2826</v>
      </c>
      <c r="H828" t="s">
        <v>101</v>
      </c>
      <c r="I828" t="s">
        <v>144</v>
      </c>
      <c r="J828" t="s">
        <v>37</v>
      </c>
      <c r="K828" t="s">
        <v>591</v>
      </c>
      <c r="L828" t="s">
        <v>39</v>
      </c>
      <c r="M828">
        <v>11222000</v>
      </c>
      <c r="N828">
        <v>0</v>
      </c>
      <c r="O828">
        <v>11222000</v>
      </c>
      <c r="P828">
        <v>520000</v>
      </c>
      <c r="Q828" t="s">
        <v>2846</v>
      </c>
      <c r="R828">
        <v>920</v>
      </c>
      <c r="S828" t="s">
        <v>5815</v>
      </c>
      <c r="T828" t="s">
        <v>2244</v>
      </c>
      <c r="U828" t="s">
        <v>2847</v>
      </c>
      <c r="V828" t="s">
        <v>2848</v>
      </c>
      <c r="W828">
        <v>0</v>
      </c>
      <c r="X828" t="str">
        <f t="shared" si="12"/>
        <v>Funcionamiento</v>
      </c>
    </row>
    <row r="829" spans="1:24" x14ac:dyDescent="0.25">
      <c r="A829">
        <v>920</v>
      </c>
      <c r="B829">
        <v>43867</v>
      </c>
      <c r="C829" s="71">
        <v>43867.646527777775</v>
      </c>
      <c r="D829" t="s">
        <v>588</v>
      </c>
      <c r="E829" t="s">
        <v>589</v>
      </c>
      <c r="F829">
        <v>8</v>
      </c>
      <c r="G829" t="s">
        <v>2826</v>
      </c>
      <c r="H829" t="s">
        <v>187</v>
      </c>
      <c r="I829" t="s">
        <v>141</v>
      </c>
      <c r="J829" t="s">
        <v>37</v>
      </c>
      <c r="K829" t="s">
        <v>591</v>
      </c>
      <c r="L829" t="s">
        <v>39</v>
      </c>
      <c r="M829">
        <v>0</v>
      </c>
      <c r="N829">
        <v>180000</v>
      </c>
      <c r="O829">
        <v>180000</v>
      </c>
      <c r="P829">
        <v>0</v>
      </c>
      <c r="Q829" t="s">
        <v>2849</v>
      </c>
      <c r="R829">
        <v>1120</v>
      </c>
      <c r="S829" t="s">
        <v>2180</v>
      </c>
      <c r="T829" t="s">
        <v>2171</v>
      </c>
      <c r="U829" t="s">
        <v>2258</v>
      </c>
      <c r="V829" t="s">
        <v>2850</v>
      </c>
      <c r="W829">
        <v>0</v>
      </c>
      <c r="X829" t="str">
        <f t="shared" si="12"/>
        <v>Funcionamiento</v>
      </c>
    </row>
    <row r="830" spans="1:24" x14ac:dyDescent="0.25">
      <c r="A830">
        <v>920</v>
      </c>
      <c r="B830">
        <v>43867</v>
      </c>
      <c r="C830" s="71">
        <v>43867.646527777775</v>
      </c>
      <c r="D830" t="s">
        <v>588</v>
      </c>
      <c r="E830" t="s">
        <v>589</v>
      </c>
      <c r="F830">
        <v>8</v>
      </c>
      <c r="G830" t="s">
        <v>2826</v>
      </c>
      <c r="H830" t="s">
        <v>193</v>
      </c>
      <c r="I830" t="s">
        <v>148</v>
      </c>
      <c r="J830" t="s">
        <v>37</v>
      </c>
      <c r="K830" t="s">
        <v>591</v>
      </c>
      <c r="L830" t="s">
        <v>39</v>
      </c>
      <c r="M830">
        <v>770774</v>
      </c>
      <c r="N830">
        <v>0</v>
      </c>
      <c r="O830">
        <v>770774</v>
      </c>
      <c r="P830">
        <v>0</v>
      </c>
      <c r="Q830" t="s">
        <v>2849</v>
      </c>
      <c r="R830">
        <v>1120</v>
      </c>
      <c r="S830" t="s">
        <v>2180</v>
      </c>
      <c r="T830" t="s">
        <v>2171</v>
      </c>
      <c r="U830" t="s">
        <v>2258</v>
      </c>
      <c r="V830" t="s">
        <v>2850</v>
      </c>
      <c r="W830">
        <v>0</v>
      </c>
      <c r="X830" t="str">
        <f t="shared" si="12"/>
        <v>Funcionamiento</v>
      </c>
    </row>
    <row r="831" spans="1:24" x14ac:dyDescent="0.25">
      <c r="A831">
        <v>1020</v>
      </c>
      <c r="B831">
        <v>43867</v>
      </c>
      <c r="C831" s="71">
        <v>43867.647222222222</v>
      </c>
      <c r="D831" t="s">
        <v>588</v>
      </c>
      <c r="E831" t="s">
        <v>649</v>
      </c>
      <c r="F831">
        <v>8</v>
      </c>
      <c r="G831" t="s">
        <v>2826</v>
      </c>
      <c r="H831" t="s">
        <v>187</v>
      </c>
      <c r="I831" t="s">
        <v>141</v>
      </c>
      <c r="J831" t="s">
        <v>37</v>
      </c>
      <c r="K831" t="s">
        <v>591</v>
      </c>
      <c r="L831" t="s">
        <v>39</v>
      </c>
      <c r="M831">
        <v>180000</v>
      </c>
      <c r="N831">
        <v>-180000</v>
      </c>
      <c r="O831">
        <v>0</v>
      </c>
      <c r="P831">
        <v>0</v>
      </c>
      <c r="Q831" t="s">
        <v>2849</v>
      </c>
      <c r="R831">
        <v>1020</v>
      </c>
      <c r="S831" t="s">
        <v>593</v>
      </c>
      <c r="T831" t="s">
        <v>593</v>
      </c>
      <c r="U831" t="s">
        <v>593</v>
      </c>
      <c r="V831" t="s">
        <v>593</v>
      </c>
      <c r="W831">
        <v>0</v>
      </c>
      <c r="X831" t="str">
        <f t="shared" si="12"/>
        <v>Funcionamiento</v>
      </c>
    </row>
    <row r="832" spans="1:24" x14ac:dyDescent="0.25">
      <c r="A832">
        <v>1120</v>
      </c>
      <c r="B832">
        <v>43872</v>
      </c>
      <c r="C832" s="71">
        <v>43872.388888888891</v>
      </c>
      <c r="D832" t="s">
        <v>588</v>
      </c>
      <c r="E832" t="s">
        <v>589</v>
      </c>
      <c r="F832">
        <v>8</v>
      </c>
      <c r="G832" t="s">
        <v>2826</v>
      </c>
      <c r="H832" t="s">
        <v>187</v>
      </c>
      <c r="I832" t="s">
        <v>141</v>
      </c>
      <c r="J832" t="s">
        <v>37</v>
      </c>
      <c r="K832" t="s">
        <v>591</v>
      </c>
      <c r="L832" t="s">
        <v>39</v>
      </c>
      <c r="M832">
        <v>78400</v>
      </c>
      <c r="N832">
        <v>0</v>
      </c>
      <c r="O832">
        <v>78400</v>
      </c>
      <c r="P832">
        <v>0</v>
      </c>
      <c r="Q832" t="s">
        <v>2851</v>
      </c>
      <c r="R832">
        <v>1320</v>
      </c>
      <c r="S832" t="s">
        <v>2185</v>
      </c>
      <c r="T832" t="s">
        <v>2337</v>
      </c>
      <c r="U832" t="s">
        <v>2575</v>
      </c>
      <c r="V832" t="s">
        <v>2852</v>
      </c>
      <c r="W832">
        <v>0</v>
      </c>
      <c r="X832" t="str">
        <f t="shared" si="12"/>
        <v>Funcionamiento</v>
      </c>
    </row>
    <row r="833" spans="1:24" x14ac:dyDescent="0.25">
      <c r="A833">
        <v>1120</v>
      </c>
      <c r="B833">
        <v>43872</v>
      </c>
      <c r="C833" s="71">
        <v>43872.388888888891</v>
      </c>
      <c r="D833" t="s">
        <v>588</v>
      </c>
      <c r="E833" t="s">
        <v>589</v>
      </c>
      <c r="F833">
        <v>8</v>
      </c>
      <c r="G833" t="s">
        <v>2826</v>
      </c>
      <c r="H833" t="s">
        <v>193</v>
      </c>
      <c r="I833" t="s">
        <v>148</v>
      </c>
      <c r="J833" t="s">
        <v>37</v>
      </c>
      <c r="K833" t="s">
        <v>591</v>
      </c>
      <c r="L833" t="s">
        <v>39</v>
      </c>
      <c r="M833">
        <v>258320</v>
      </c>
      <c r="N833">
        <v>0</v>
      </c>
      <c r="O833">
        <v>258320</v>
      </c>
      <c r="P833">
        <v>0</v>
      </c>
      <c r="Q833" t="s">
        <v>2851</v>
      </c>
      <c r="R833">
        <v>1320</v>
      </c>
      <c r="S833" t="s">
        <v>2185</v>
      </c>
      <c r="T833" t="s">
        <v>2337</v>
      </c>
      <c r="U833" t="s">
        <v>2575</v>
      </c>
      <c r="V833" t="s">
        <v>2852</v>
      </c>
      <c r="W833">
        <v>0</v>
      </c>
      <c r="X833" t="str">
        <f t="shared" si="12"/>
        <v>Funcionamiento</v>
      </c>
    </row>
    <row r="834" spans="1:24" x14ac:dyDescent="0.25">
      <c r="A834">
        <v>1220</v>
      </c>
      <c r="B834">
        <v>43874</v>
      </c>
      <c r="C834" s="71">
        <v>43874.681250000001</v>
      </c>
      <c r="D834" t="s">
        <v>588</v>
      </c>
      <c r="E834" t="s">
        <v>589</v>
      </c>
      <c r="F834">
        <v>8</v>
      </c>
      <c r="G834" t="s">
        <v>2826</v>
      </c>
      <c r="H834" t="s">
        <v>101</v>
      </c>
      <c r="I834" t="s">
        <v>144</v>
      </c>
      <c r="J834" t="s">
        <v>48</v>
      </c>
      <c r="K834" t="s">
        <v>601</v>
      </c>
      <c r="L834" t="s">
        <v>39</v>
      </c>
      <c r="M834">
        <v>56938660</v>
      </c>
      <c r="N834">
        <v>0</v>
      </c>
      <c r="O834">
        <v>56938660</v>
      </c>
      <c r="P834">
        <v>0</v>
      </c>
      <c r="Q834" t="s">
        <v>2853</v>
      </c>
      <c r="R834">
        <v>1420</v>
      </c>
      <c r="S834" t="s">
        <v>2854</v>
      </c>
      <c r="T834" t="s">
        <v>2855</v>
      </c>
      <c r="U834" t="s">
        <v>5816</v>
      </c>
      <c r="V834" t="s">
        <v>5817</v>
      </c>
      <c r="W834">
        <v>0</v>
      </c>
      <c r="X834" t="str">
        <f t="shared" si="12"/>
        <v>Funcionamiento</v>
      </c>
    </row>
    <row r="835" spans="1:24" x14ac:dyDescent="0.25">
      <c r="A835">
        <v>1320</v>
      </c>
      <c r="B835">
        <v>43874</v>
      </c>
      <c r="C835" s="71">
        <v>43874.686111111114</v>
      </c>
      <c r="D835" t="s">
        <v>588</v>
      </c>
      <c r="E835" t="s">
        <v>589</v>
      </c>
      <c r="F835">
        <v>510</v>
      </c>
      <c r="G835" t="s">
        <v>713</v>
      </c>
      <c r="H835" t="s">
        <v>200</v>
      </c>
      <c r="I835" t="s">
        <v>159</v>
      </c>
      <c r="J835" t="s">
        <v>48</v>
      </c>
      <c r="K835" t="s">
        <v>601</v>
      </c>
      <c r="L835" t="s">
        <v>39</v>
      </c>
      <c r="M835">
        <v>3000000</v>
      </c>
      <c r="N835">
        <v>0</v>
      </c>
      <c r="O835">
        <v>3000000</v>
      </c>
      <c r="P835">
        <v>2044764</v>
      </c>
      <c r="Q835" t="s">
        <v>2856</v>
      </c>
      <c r="R835">
        <v>1520</v>
      </c>
      <c r="S835" t="s">
        <v>2857</v>
      </c>
      <c r="T835" t="s">
        <v>2190</v>
      </c>
      <c r="U835" t="s">
        <v>2858</v>
      </c>
      <c r="V835" t="s">
        <v>2859</v>
      </c>
      <c r="W835">
        <v>0</v>
      </c>
      <c r="X835" t="str">
        <f t="shared" ref="X835:X898" si="13">IF(LEFT(H835,1)="C","Inversión","Funcionamiento")</f>
        <v>Inversión</v>
      </c>
    </row>
    <row r="836" spans="1:24" x14ac:dyDescent="0.25">
      <c r="A836">
        <v>1420</v>
      </c>
      <c r="B836">
        <v>43874</v>
      </c>
      <c r="C836" s="71">
        <v>43874.69027777778</v>
      </c>
      <c r="D836" t="s">
        <v>588</v>
      </c>
      <c r="E836" t="s">
        <v>589</v>
      </c>
      <c r="F836">
        <v>500</v>
      </c>
      <c r="G836" t="s">
        <v>631</v>
      </c>
      <c r="H836" t="s">
        <v>199</v>
      </c>
      <c r="I836" t="s">
        <v>157</v>
      </c>
      <c r="J836" t="s">
        <v>37</v>
      </c>
      <c r="K836" t="s">
        <v>714</v>
      </c>
      <c r="L836" t="s">
        <v>39</v>
      </c>
      <c r="M836">
        <v>20275416</v>
      </c>
      <c r="N836">
        <v>0</v>
      </c>
      <c r="O836">
        <v>20275416</v>
      </c>
      <c r="P836">
        <v>18636671</v>
      </c>
      <c r="Q836" t="s">
        <v>2860</v>
      </c>
      <c r="R836">
        <v>1620</v>
      </c>
      <c r="S836" t="s">
        <v>2200</v>
      </c>
      <c r="T836" t="s">
        <v>2861</v>
      </c>
      <c r="U836" t="s">
        <v>2862</v>
      </c>
      <c r="V836" t="s">
        <v>2863</v>
      </c>
      <c r="W836">
        <v>0</v>
      </c>
      <c r="X836" t="str">
        <f t="shared" si="13"/>
        <v>Inversión</v>
      </c>
    </row>
    <row r="837" spans="1:24" x14ac:dyDescent="0.25">
      <c r="A837">
        <v>1520</v>
      </c>
      <c r="B837">
        <v>43880</v>
      </c>
      <c r="C837" s="71">
        <v>43880.508333333331</v>
      </c>
      <c r="D837" t="s">
        <v>588</v>
      </c>
      <c r="E837" t="s">
        <v>589</v>
      </c>
      <c r="F837">
        <v>8</v>
      </c>
      <c r="G837" t="s">
        <v>2826</v>
      </c>
      <c r="H837" t="s">
        <v>183</v>
      </c>
      <c r="I837" t="s">
        <v>137</v>
      </c>
      <c r="J837" t="s">
        <v>37</v>
      </c>
      <c r="K837" t="s">
        <v>591</v>
      </c>
      <c r="L837" t="s">
        <v>39</v>
      </c>
      <c r="M837">
        <v>2240265</v>
      </c>
      <c r="N837">
        <v>0</v>
      </c>
      <c r="O837">
        <v>2240265</v>
      </c>
      <c r="P837">
        <v>0</v>
      </c>
      <c r="Q837" t="s">
        <v>2864</v>
      </c>
      <c r="R837">
        <v>1720</v>
      </c>
      <c r="S837" t="s">
        <v>2190</v>
      </c>
      <c r="T837" t="s">
        <v>593</v>
      </c>
      <c r="U837" t="s">
        <v>2865</v>
      </c>
      <c r="V837" t="s">
        <v>2866</v>
      </c>
      <c r="W837">
        <v>0</v>
      </c>
      <c r="X837" t="str">
        <f t="shared" si="13"/>
        <v>Funcionamiento</v>
      </c>
    </row>
    <row r="838" spans="1:24" x14ac:dyDescent="0.25">
      <c r="A838">
        <v>1520</v>
      </c>
      <c r="B838">
        <v>43880</v>
      </c>
      <c r="C838" s="71">
        <v>43880.508333333331</v>
      </c>
      <c r="D838" t="s">
        <v>588</v>
      </c>
      <c r="E838" t="s">
        <v>589</v>
      </c>
      <c r="F838">
        <v>8</v>
      </c>
      <c r="G838" t="s">
        <v>2826</v>
      </c>
      <c r="H838" t="s">
        <v>171</v>
      </c>
      <c r="I838" t="s">
        <v>125</v>
      </c>
      <c r="J838" t="s">
        <v>37</v>
      </c>
      <c r="K838" t="s">
        <v>591</v>
      </c>
      <c r="L838" t="s">
        <v>39</v>
      </c>
      <c r="M838">
        <v>2683507</v>
      </c>
      <c r="N838">
        <v>0</v>
      </c>
      <c r="O838">
        <v>2683507</v>
      </c>
      <c r="P838">
        <v>0</v>
      </c>
      <c r="Q838" t="s">
        <v>2864</v>
      </c>
      <c r="R838">
        <v>1720</v>
      </c>
      <c r="S838" t="s">
        <v>2190</v>
      </c>
      <c r="T838" t="s">
        <v>593</v>
      </c>
      <c r="U838" t="s">
        <v>2865</v>
      </c>
      <c r="V838" t="s">
        <v>2866</v>
      </c>
      <c r="W838">
        <v>0</v>
      </c>
      <c r="X838" t="str">
        <f t="shared" si="13"/>
        <v>Funcionamiento</v>
      </c>
    </row>
    <row r="839" spans="1:24" x14ac:dyDescent="0.25">
      <c r="A839">
        <v>1520</v>
      </c>
      <c r="B839">
        <v>43880</v>
      </c>
      <c r="C839" s="71">
        <v>43880.508333333331</v>
      </c>
      <c r="D839" t="s">
        <v>588</v>
      </c>
      <c r="E839" t="s">
        <v>589</v>
      </c>
      <c r="F839">
        <v>8</v>
      </c>
      <c r="G839" t="s">
        <v>2826</v>
      </c>
      <c r="H839" t="s">
        <v>169</v>
      </c>
      <c r="I839" t="s">
        <v>123</v>
      </c>
      <c r="J839" t="s">
        <v>37</v>
      </c>
      <c r="K839" t="s">
        <v>591</v>
      </c>
      <c r="L839" t="s">
        <v>39</v>
      </c>
      <c r="M839">
        <v>1323388</v>
      </c>
      <c r="N839">
        <v>0</v>
      </c>
      <c r="O839">
        <v>1323388</v>
      </c>
      <c r="P839">
        <v>0</v>
      </c>
      <c r="Q839" t="s">
        <v>2864</v>
      </c>
      <c r="R839">
        <v>1720</v>
      </c>
      <c r="S839" t="s">
        <v>2190</v>
      </c>
      <c r="T839" t="s">
        <v>593</v>
      </c>
      <c r="U839" t="s">
        <v>2865</v>
      </c>
      <c r="V839" t="s">
        <v>2866</v>
      </c>
      <c r="W839">
        <v>0</v>
      </c>
      <c r="X839" t="str">
        <f t="shared" si="13"/>
        <v>Funcionamiento</v>
      </c>
    </row>
    <row r="840" spans="1:24" x14ac:dyDescent="0.25">
      <c r="A840">
        <v>1520</v>
      </c>
      <c r="B840">
        <v>43880</v>
      </c>
      <c r="C840" s="71">
        <v>43880.508333333331</v>
      </c>
      <c r="D840" t="s">
        <v>588</v>
      </c>
      <c r="E840" t="s">
        <v>589</v>
      </c>
      <c r="F840">
        <v>8</v>
      </c>
      <c r="G840" t="s">
        <v>2826</v>
      </c>
      <c r="H840" t="s">
        <v>166</v>
      </c>
      <c r="I840" t="s">
        <v>120</v>
      </c>
      <c r="J840" t="s">
        <v>37</v>
      </c>
      <c r="K840" t="s">
        <v>591</v>
      </c>
      <c r="L840" t="s">
        <v>39</v>
      </c>
      <c r="M840">
        <v>46351040</v>
      </c>
      <c r="N840">
        <v>0</v>
      </c>
      <c r="O840">
        <v>46351040</v>
      </c>
      <c r="P840">
        <v>0</v>
      </c>
      <c r="Q840" t="s">
        <v>2864</v>
      </c>
      <c r="R840">
        <v>1720</v>
      </c>
      <c r="S840" t="s">
        <v>2190</v>
      </c>
      <c r="T840" t="s">
        <v>593</v>
      </c>
      <c r="U840" t="s">
        <v>2865</v>
      </c>
      <c r="V840" t="s">
        <v>2866</v>
      </c>
      <c r="W840">
        <v>0</v>
      </c>
      <c r="X840" t="str">
        <f t="shared" si="13"/>
        <v>Funcionamiento</v>
      </c>
    </row>
    <row r="841" spans="1:24" x14ac:dyDescent="0.25">
      <c r="A841">
        <v>1520</v>
      </c>
      <c r="B841">
        <v>43880</v>
      </c>
      <c r="C841" s="71">
        <v>43880.508333333331</v>
      </c>
      <c r="D841" t="s">
        <v>588</v>
      </c>
      <c r="E841" t="s">
        <v>589</v>
      </c>
      <c r="F841">
        <v>8</v>
      </c>
      <c r="G841" t="s">
        <v>2826</v>
      </c>
      <c r="H841" t="s">
        <v>168</v>
      </c>
      <c r="I841" t="s">
        <v>122</v>
      </c>
      <c r="J841" t="s">
        <v>37</v>
      </c>
      <c r="K841" t="s">
        <v>591</v>
      </c>
      <c r="L841" t="s">
        <v>39</v>
      </c>
      <c r="M841">
        <v>997664</v>
      </c>
      <c r="N841">
        <v>0</v>
      </c>
      <c r="O841">
        <v>997664</v>
      </c>
      <c r="P841">
        <v>0</v>
      </c>
      <c r="Q841" t="s">
        <v>2864</v>
      </c>
      <c r="R841">
        <v>1720</v>
      </c>
      <c r="S841" t="s">
        <v>2190</v>
      </c>
      <c r="T841" t="s">
        <v>593</v>
      </c>
      <c r="U841" t="s">
        <v>2865</v>
      </c>
      <c r="V841" t="s">
        <v>2866</v>
      </c>
      <c r="W841">
        <v>0</v>
      </c>
      <c r="X841" t="str">
        <f t="shared" si="13"/>
        <v>Funcionamiento</v>
      </c>
    </row>
    <row r="842" spans="1:24" x14ac:dyDescent="0.25">
      <c r="A842">
        <v>1620</v>
      </c>
      <c r="B842">
        <v>43880</v>
      </c>
      <c r="C842" s="71">
        <v>43880.686111111114</v>
      </c>
      <c r="D842" t="s">
        <v>588</v>
      </c>
      <c r="E842" t="s">
        <v>589</v>
      </c>
      <c r="F842">
        <v>8</v>
      </c>
      <c r="G842" t="s">
        <v>2826</v>
      </c>
      <c r="H842" t="s">
        <v>174</v>
      </c>
      <c r="I842" t="s">
        <v>128</v>
      </c>
      <c r="J842" t="s">
        <v>37</v>
      </c>
      <c r="K842" t="s">
        <v>591</v>
      </c>
      <c r="L842" t="s">
        <v>39</v>
      </c>
      <c r="M842">
        <v>5904800</v>
      </c>
      <c r="N842">
        <v>0</v>
      </c>
      <c r="O842">
        <v>5904800</v>
      </c>
      <c r="P842">
        <v>0</v>
      </c>
      <c r="Q842" t="s">
        <v>2867</v>
      </c>
      <c r="R842">
        <v>1820</v>
      </c>
      <c r="S842" t="s">
        <v>2194</v>
      </c>
      <c r="T842" t="s">
        <v>593</v>
      </c>
      <c r="U842" t="s">
        <v>2868</v>
      </c>
      <c r="V842" t="s">
        <v>2869</v>
      </c>
      <c r="W842">
        <v>0</v>
      </c>
      <c r="X842" t="str">
        <f t="shared" si="13"/>
        <v>Funcionamiento</v>
      </c>
    </row>
    <row r="843" spans="1:24" x14ac:dyDescent="0.25">
      <c r="A843">
        <v>1620</v>
      </c>
      <c r="B843">
        <v>43880</v>
      </c>
      <c r="C843" s="71">
        <v>43880.686111111114</v>
      </c>
      <c r="D843" t="s">
        <v>588</v>
      </c>
      <c r="E843" t="s">
        <v>589</v>
      </c>
      <c r="F843">
        <v>8</v>
      </c>
      <c r="G843" t="s">
        <v>2826</v>
      </c>
      <c r="H843" t="s">
        <v>175</v>
      </c>
      <c r="I843" t="s">
        <v>129</v>
      </c>
      <c r="J843" t="s">
        <v>37</v>
      </c>
      <c r="K843" t="s">
        <v>591</v>
      </c>
      <c r="L843" t="s">
        <v>39</v>
      </c>
      <c r="M843">
        <v>4182800</v>
      </c>
      <c r="N843">
        <v>0</v>
      </c>
      <c r="O843">
        <v>4182800</v>
      </c>
      <c r="P843">
        <v>0</v>
      </c>
      <c r="Q843" t="s">
        <v>2867</v>
      </c>
      <c r="R843">
        <v>1820</v>
      </c>
      <c r="S843" t="s">
        <v>2194</v>
      </c>
      <c r="T843" t="s">
        <v>593</v>
      </c>
      <c r="U843" t="s">
        <v>2868</v>
      </c>
      <c r="V843" t="s">
        <v>2869</v>
      </c>
      <c r="W843">
        <v>0</v>
      </c>
      <c r="X843" t="str">
        <f t="shared" si="13"/>
        <v>Funcionamiento</v>
      </c>
    </row>
    <row r="844" spans="1:24" x14ac:dyDescent="0.25">
      <c r="A844">
        <v>1620</v>
      </c>
      <c r="B844">
        <v>43880</v>
      </c>
      <c r="C844" s="71">
        <v>43880.686111111114</v>
      </c>
      <c r="D844" t="s">
        <v>588</v>
      </c>
      <c r="E844" t="s">
        <v>589</v>
      </c>
      <c r="F844">
        <v>8</v>
      </c>
      <c r="G844" t="s">
        <v>2826</v>
      </c>
      <c r="H844" t="s">
        <v>177</v>
      </c>
      <c r="I844" t="s">
        <v>131</v>
      </c>
      <c r="J844" t="s">
        <v>37</v>
      </c>
      <c r="K844" t="s">
        <v>591</v>
      </c>
      <c r="L844" t="s">
        <v>39</v>
      </c>
      <c r="M844">
        <v>699800</v>
      </c>
      <c r="N844">
        <v>0</v>
      </c>
      <c r="O844">
        <v>699800</v>
      </c>
      <c r="P844">
        <v>0</v>
      </c>
      <c r="Q844" t="s">
        <v>2867</v>
      </c>
      <c r="R844">
        <v>1820</v>
      </c>
      <c r="S844" t="s">
        <v>2194</v>
      </c>
      <c r="T844" t="s">
        <v>593</v>
      </c>
      <c r="U844" t="s">
        <v>2868</v>
      </c>
      <c r="V844" t="s">
        <v>2869</v>
      </c>
      <c r="W844">
        <v>0</v>
      </c>
      <c r="X844" t="str">
        <f t="shared" si="13"/>
        <v>Funcionamiento</v>
      </c>
    </row>
    <row r="845" spans="1:24" x14ac:dyDescent="0.25">
      <c r="A845">
        <v>1620</v>
      </c>
      <c r="B845">
        <v>43880</v>
      </c>
      <c r="C845" s="71">
        <v>43880.686111111114</v>
      </c>
      <c r="D845" t="s">
        <v>588</v>
      </c>
      <c r="E845" t="s">
        <v>589</v>
      </c>
      <c r="F845">
        <v>8</v>
      </c>
      <c r="G845" t="s">
        <v>2826</v>
      </c>
      <c r="H845" t="s">
        <v>178</v>
      </c>
      <c r="I845" t="s">
        <v>132</v>
      </c>
      <c r="J845" t="s">
        <v>37</v>
      </c>
      <c r="K845" t="s">
        <v>591</v>
      </c>
      <c r="L845" t="s">
        <v>39</v>
      </c>
      <c r="M845">
        <v>1545400</v>
      </c>
      <c r="N845">
        <v>0</v>
      </c>
      <c r="O845">
        <v>1545400</v>
      </c>
      <c r="P845">
        <v>0</v>
      </c>
      <c r="Q845" t="s">
        <v>2867</v>
      </c>
      <c r="R845">
        <v>1820</v>
      </c>
      <c r="S845" t="s">
        <v>2194</v>
      </c>
      <c r="T845" t="s">
        <v>593</v>
      </c>
      <c r="U845" t="s">
        <v>2868</v>
      </c>
      <c r="V845" t="s">
        <v>2869</v>
      </c>
      <c r="W845">
        <v>0</v>
      </c>
      <c r="X845" t="str">
        <f t="shared" si="13"/>
        <v>Funcionamiento</v>
      </c>
    </row>
    <row r="846" spans="1:24" x14ac:dyDescent="0.25">
      <c r="A846">
        <v>1620</v>
      </c>
      <c r="B846">
        <v>43880</v>
      </c>
      <c r="C846" s="71">
        <v>43880.686111111114</v>
      </c>
      <c r="D846" t="s">
        <v>588</v>
      </c>
      <c r="E846" t="s">
        <v>589</v>
      </c>
      <c r="F846">
        <v>8</v>
      </c>
      <c r="G846" t="s">
        <v>2826</v>
      </c>
      <c r="H846" t="s">
        <v>176</v>
      </c>
      <c r="I846" t="s">
        <v>130</v>
      </c>
      <c r="J846" t="s">
        <v>37</v>
      </c>
      <c r="K846" t="s">
        <v>591</v>
      </c>
      <c r="L846" t="s">
        <v>39</v>
      </c>
      <c r="M846">
        <v>2059800</v>
      </c>
      <c r="N846">
        <v>0</v>
      </c>
      <c r="O846">
        <v>2059800</v>
      </c>
      <c r="P846">
        <v>0</v>
      </c>
      <c r="Q846" t="s">
        <v>2867</v>
      </c>
      <c r="R846">
        <v>1820</v>
      </c>
      <c r="S846" t="s">
        <v>2194</v>
      </c>
      <c r="T846" t="s">
        <v>593</v>
      </c>
      <c r="U846" t="s">
        <v>2868</v>
      </c>
      <c r="V846" t="s">
        <v>2869</v>
      </c>
      <c r="W846">
        <v>0</v>
      </c>
      <c r="X846" t="str">
        <f t="shared" si="13"/>
        <v>Funcionamiento</v>
      </c>
    </row>
    <row r="847" spans="1:24" x14ac:dyDescent="0.25">
      <c r="A847">
        <v>1620</v>
      </c>
      <c r="B847">
        <v>43880</v>
      </c>
      <c r="C847" s="71">
        <v>43880.686111111114</v>
      </c>
      <c r="D847" t="s">
        <v>588</v>
      </c>
      <c r="E847" t="s">
        <v>589</v>
      </c>
      <c r="F847">
        <v>8</v>
      </c>
      <c r="G847" t="s">
        <v>2826</v>
      </c>
      <c r="H847" t="s">
        <v>179</v>
      </c>
      <c r="I847" t="s">
        <v>133</v>
      </c>
      <c r="J847" t="s">
        <v>37</v>
      </c>
      <c r="K847" t="s">
        <v>591</v>
      </c>
      <c r="L847" t="s">
        <v>39</v>
      </c>
      <c r="M847">
        <v>1030500</v>
      </c>
      <c r="N847">
        <v>0</v>
      </c>
      <c r="O847">
        <v>1030500</v>
      </c>
      <c r="P847">
        <v>0</v>
      </c>
      <c r="Q847" t="s">
        <v>2867</v>
      </c>
      <c r="R847">
        <v>1820</v>
      </c>
      <c r="S847" t="s">
        <v>2194</v>
      </c>
      <c r="T847" t="s">
        <v>593</v>
      </c>
      <c r="U847" t="s">
        <v>2868</v>
      </c>
      <c r="V847" t="s">
        <v>2869</v>
      </c>
      <c r="W847">
        <v>0</v>
      </c>
      <c r="X847" t="str">
        <f t="shared" si="13"/>
        <v>Funcionamiento</v>
      </c>
    </row>
    <row r="848" spans="1:24" x14ac:dyDescent="0.25">
      <c r="A848">
        <v>1720</v>
      </c>
      <c r="B848">
        <v>43892</v>
      </c>
      <c r="C848" s="71">
        <v>43892.643055555556</v>
      </c>
      <c r="D848" t="s">
        <v>588</v>
      </c>
      <c r="E848" t="s">
        <v>589</v>
      </c>
      <c r="F848">
        <v>8</v>
      </c>
      <c r="G848" t="s">
        <v>2826</v>
      </c>
      <c r="H848" t="s">
        <v>196</v>
      </c>
      <c r="I848" t="s">
        <v>151</v>
      </c>
      <c r="J848" t="s">
        <v>37</v>
      </c>
      <c r="K848" t="s">
        <v>591</v>
      </c>
      <c r="L848" t="s">
        <v>39</v>
      </c>
      <c r="M848">
        <v>5770300</v>
      </c>
      <c r="N848">
        <v>0</v>
      </c>
      <c r="O848">
        <v>5770300</v>
      </c>
      <c r="P848">
        <v>0</v>
      </c>
      <c r="Q848" t="s">
        <v>2870</v>
      </c>
      <c r="R848">
        <v>1920</v>
      </c>
      <c r="S848" t="s">
        <v>2673</v>
      </c>
      <c r="T848" t="s">
        <v>2204</v>
      </c>
      <c r="U848" t="s">
        <v>2871</v>
      </c>
      <c r="V848" t="s">
        <v>2872</v>
      </c>
      <c r="W848">
        <v>0</v>
      </c>
      <c r="X848" t="str">
        <f t="shared" si="13"/>
        <v>Funcionamiento</v>
      </c>
    </row>
    <row r="849" spans="1:24" x14ac:dyDescent="0.25">
      <c r="A849">
        <v>1820</v>
      </c>
      <c r="B849">
        <v>43908</v>
      </c>
      <c r="C849" s="71">
        <v>43908.491666666669</v>
      </c>
      <c r="D849" t="s">
        <v>588</v>
      </c>
      <c r="E849" t="s">
        <v>589</v>
      </c>
      <c r="F849">
        <v>500</v>
      </c>
      <c r="G849" t="s">
        <v>631</v>
      </c>
      <c r="H849" t="s">
        <v>199</v>
      </c>
      <c r="I849" t="s">
        <v>157</v>
      </c>
      <c r="J849" t="s">
        <v>37</v>
      </c>
      <c r="K849" t="s">
        <v>714</v>
      </c>
      <c r="L849" t="s">
        <v>39</v>
      </c>
      <c r="M849">
        <v>65337200</v>
      </c>
      <c r="N849">
        <v>0</v>
      </c>
      <c r="O849">
        <v>65337200</v>
      </c>
      <c r="P849">
        <v>7999280</v>
      </c>
      <c r="Q849" t="s">
        <v>2873</v>
      </c>
      <c r="R849">
        <v>2020</v>
      </c>
      <c r="S849" t="s">
        <v>2874</v>
      </c>
      <c r="T849" t="s">
        <v>2875</v>
      </c>
      <c r="U849" t="s">
        <v>5818</v>
      </c>
      <c r="V849" t="s">
        <v>5819</v>
      </c>
      <c r="W849">
        <v>0</v>
      </c>
      <c r="X849" t="str">
        <f t="shared" si="13"/>
        <v>Inversión</v>
      </c>
    </row>
    <row r="850" spans="1:24" x14ac:dyDescent="0.25">
      <c r="A850">
        <v>1920</v>
      </c>
      <c r="B850">
        <v>43908</v>
      </c>
      <c r="C850" s="71">
        <v>43908.495138888888</v>
      </c>
      <c r="D850" t="s">
        <v>588</v>
      </c>
      <c r="E850" t="s">
        <v>589</v>
      </c>
      <c r="F850">
        <v>500</v>
      </c>
      <c r="G850" t="s">
        <v>631</v>
      </c>
      <c r="H850" t="s">
        <v>199</v>
      </c>
      <c r="I850" t="s">
        <v>157</v>
      </c>
      <c r="J850" t="s">
        <v>37</v>
      </c>
      <c r="K850" t="s">
        <v>591</v>
      </c>
      <c r="L850" t="s">
        <v>39</v>
      </c>
      <c r="M850">
        <v>225282400</v>
      </c>
      <c r="N850">
        <v>0</v>
      </c>
      <c r="O850">
        <v>225282400</v>
      </c>
      <c r="P850">
        <v>477439</v>
      </c>
      <c r="Q850" t="s">
        <v>2876</v>
      </c>
      <c r="R850">
        <v>2120</v>
      </c>
      <c r="S850" t="s">
        <v>2877</v>
      </c>
      <c r="T850" t="s">
        <v>2878</v>
      </c>
      <c r="U850" t="s">
        <v>5820</v>
      </c>
      <c r="V850" t="s">
        <v>5821</v>
      </c>
      <c r="W850">
        <v>0</v>
      </c>
      <c r="X850" t="str">
        <f t="shared" si="13"/>
        <v>Inversión</v>
      </c>
    </row>
    <row r="851" spans="1:24" x14ac:dyDescent="0.25">
      <c r="A851">
        <v>2020</v>
      </c>
      <c r="B851">
        <v>43909</v>
      </c>
      <c r="C851" s="71">
        <v>43909.404166666667</v>
      </c>
      <c r="D851" t="s">
        <v>588</v>
      </c>
      <c r="E851" t="s">
        <v>589</v>
      </c>
      <c r="F851">
        <v>8</v>
      </c>
      <c r="G851" t="s">
        <v>2826</v>
      </c>
      <c r="H851" t="s">
        <v>166</v>
      </c>
      <c r="I851" t="s">
        <v>120</v>
      </c>
      <c r="J851" t="s">
        <v>37</v>
      </c>
      <c r="K851" t="s">
        <v>591</v>
      </c>
      <c r="L851" t="s">
        <v>39</v>
      </c>
      <c r="M851">
        <v>48233724</v>
      </c>
      <c r="N851">
        <v>0</v>
      </c>
      <c r="O851">
        <v>48233724</v>
      </c>
      <c r="P851">
        <v>0</v>
      </c>
      <c r="Q851" t="s">
        <v>2879</v>
      </c>
      <c r="R851">
        <v>2220</v>
      </c>
      <c r="S851" t="s">
        <v>2461</v>
      </c>
      <c r="T851" t="s">
        <v>593</v>
      </c>
      <c r="U851" t="s">
        <v>2880</v>
      </c>
      <c r="V851" t="s">
        <v>2881</v>
      </c>
      <c r="W851">
        <v>0</v>
      </c>
      <c r="X851" t="str">
        <f t="shared" si="13"/>
        <v>Funcionamiento</v>
      </c>
    </row>
    <row r="852" spans="1:24" x14ac:dyDescent="0.25">
      <c r="A852">
        <v>2020</v>
      </c>
      <c r="B852">
        <v>43909</v>
      </c>
      <c r="C852" s="71">
        <v>43909.404166666667</v>
      </c>
      <c r="D852" t="s">
        <v>588</v>
      </c>
      <c r="E852" t="s">
        <v>589</v>
      </c>
      <c r="F852">
        <v>8</v>
      </c>
      <c r="G852" t="s">
        <v>2826</v>
      </c>
      <c r="H852" t="s">
        <v>168</v>
      </c>
      <c r="I852" t="s">
        <v>122</v>
      </c>
      <c r="J852" t="s">
        <v>37</v>
      </c>
      <c r="K852" t="s">
        <v>591</v>
      </c>
      <c r="L852" t="s">
        <v>39</v>
      </c>
      <c r="M852">
        <v>1147944</v>
      </c>
      <c r="N852">
        <v>0</v>
      </c>
      <c r="O852">
        <v>1147944</v>
      </c>
      <c r="P852">
        <v>0</v>
      </c>
      <c r="Q852" t="s">
        <v>2879</v>
      </c>
      <c r="R852">
        <v>2220</v>
      </c>
      <c r="S852" t="s">
        <v>2461</v>
      </c>
      <c r="T852" t="s">
        <v>593</v>
      </c>
      <c r="U852" t="s">
        <v>2880</v>
      </c>
      <c r="V852" t="s">
        <v>2881</v>
      </c>
      <c r="W852">
        <v>0</v>
      </c>
      <c r="X852" t="str">
        <f t="shared" si="13"/>
        <v>Funcionamiento</v>
      </c>
    </row>
    <row r="853" spans="1:24" x14ac:dyDescent="0.25">
      <c r="A853">
        <v>2020</v>
      </c>
      <c r="B853">
        <v>43909</v>
      </c>
      <c r="C853" s="71">
        <v>43909.404166666667</v>
      </c>
      <c r="D853" t="s">
        <v>588</v>
      </c>
      <c r="E853" t="s">
        <v>589</v>
      </c>
      <c r="F853">
        <v>8</v>
      </c>
      <c r="G853" t="s">
        <v>2826</v>
      </c>
      <c r="H853" t="s">
        <v>182</v>
      </c>
      <c r="I853" t="s">
        <v>136</v>
      </c>
      <c r="J853" t="s">
        <v>37</v>
      </c>
      <c r="K853" t="s">
        <v>591</v>
      </c>
      <c r="L853" t="s">
        <v>39</v>
      </c>
      <c r="M853">
        <v>230324</v>
      </c>
      <c r="N853">
        <v>0</v>
      </c>
      <c r="O853">
        <v>230324</v>
      </c>
      <c r="P853">
        <v>0</v>
      </c>
      <c r="Q853" t="s">
        <v>2879</v>
      </c>
      <c r="R853">
        <v>2220</v>
      </c>
      <c r="S853" t="s">
        <v>2461</v>
      </c>
      <c r="T853" t="s">
        <v>593</v>
      </c>
      <c r="U853" t="s">
        <v>2880</v>
      </c>
      <c r="V853" t="s">
        <v>2881</v>
      </c>
      <c r="W853">
        <v>0</v>
      </c>
      <c r="X853" t="str">
        <f t="shared" si="13"/>
        <v>Funcionamiento</v>
      </c>
    </row>
    <row r="854" spans="1:24" x14ac:dyDescent="0.25">
      <c r="A854">
        <v>2020</v>
      </c>
      <c r="B854">
        <v>43909</v>
      </c>
      <c r="C854" s="71">
        <v>43909.404166666667</v>
      </c>
      <c r="D854" t="s">
        <v>588</v>
      </c>
      <c r="E854" t="s">
        <v>589</v>
      </c>
      <c r="F854">
        <v>8</v>
      </c>
      <c r="G854" t="s">
        <v>2826</v>
      </c>
      <c r="H854" t="s">
        <v>183</v>
      </c>
      <c r="I854" t="s">
        <v>137</v>
      </c>
      <c r="J854" t="s">
        <v>37</v>
      </c>
      <c r="K854" t="s">
        <v>591</v>
      </c>
      <c r="L854" t="s">
        <v>39</v>
      </c>
      <c r="M854">
        <v>307903</v>
      </c>
      <c r="N854">
        <v>0</v>
      </c>
      <c r="O854">
        <v>307903</v>
      </c>
      <c r="P854">
        <v>0</v>
      </c>
      <c r="Q854" t="s">
        <v>2879</v>
      </c>
      <c r="R854">
        <v>2220</v>
      </c>
      <c r="S854" t="s">
        <v>2461</v>
      </c>
      <c r="T854" t="s">
        <v>593</v>
      </c>
      <c r="U854" t="s">
        <v>2880</v>
      </c>
      <c r="V854" t="s">
        <v>2881</v>
      </c>
      <c r="W854">
        <v>0</v>
      </c>
      <c r="X854" t="str">
        <f t="shared" si="13"/>
        <v>Funcionamiento</v>
      </c>
    </row>
    <row r="855" spans="1:24" x14ac:dyDescent="0.25">
      <c r="A855">
        <v>2020</v>
      </c>
      <c r="B855">
        <v>43909</v>
      </c>
      <c r="C855" s="71">
        <v>43909.404166666667</v>
      </c>
      <c r="D855" t="s">
        <v>588</v>
      </c>
      <c r="E855" t="s">
        <v>589</v>
      </c>
      <c r="F855">
        <v>8</v>
      </c>
      <c r="G855" t="s">
        <v>2826</v>
      </c>
      <c r="H855" t="s">
        <v>171</v>
      </c>
      <c r="I855" t="s">
        <v>125</v>
      </c>
      <c r="J855" t="s">
        <v>37</v>
      </c>
      <c r="K855" t="s">
        <v>591</v>
      </c>
      <c r="L855" t="s">
        <v>39</v>
      </c>
      <c r="M855">
        <v>304634</v>
      </c>
      <c r="N855">
        <v>0</v>
      </c>
      <c r="O855">
        <v>304634</v>
      </c>
      <c r="P855">
        <v>0</v>
      </c>
      <c r="Q855" t="s">
        <v>2879</v>
      </c>
      <c r="R855">
        <v>2220</v>
      </c>
      <c r="S855" t="s">
        <v>2461</v>
      </c>
      <c r="T855" t="s">
        <v>593</v>
      </c>
      <c r="U855" t="s">
        <v>2880</v>
      </c>
      <c r="V855" t="s">
        <v>2881</v>
      </c>
      <c r="W855">
        <v>0</v>
      </c>
      <c r="X855" t="str">
        <f t="shared" si="13"/>
        <v>Funcionamiento</v>
      </c>
    </row>
    <row r="856" spans="1:24" x14ac:dyDescent="0.25">
      <c r="A856">
        <v>2020</v>
      </c>
      <c r="B856">
        <v>43909</v>
      </c>
      <c r="C856" s="71">
        <v>43909.404166666667</v>
      </c>
      <c r="D856" t="s">
        <v>588</v>
      </c>
      <c r="E856" t="s">
        <v>589</v>
      </c>
      <c r="F856">
        <v>8</v>
      </c>
      <c r="G856" t="s">
        <v>2826</v>
      </c>
      <c r="H856" t="s">
        <v>173</v>
      </c>
      <c r="I856" t="s">
        <v>127</v>
      </c>
      <c r="J856" t="s">
        <v>37</v>
      </c>
      <c r="K856" t="s">
        <v>591</v>
      </c>
      <c r="L856" t="s">
        <v>39</v>
      </c>
      <c r="M856">
        <v>2067942</v>
      </c>
      <c r="N856">
        <v>0</v>
      </c>
      <c r="O856">
        <v>2067942</v>
      </c>
      <c r="P856">
        <v>0</v>
      </c>
      <c r="Q856" t="s">
        <v>2879</v>
      </c>
      <c r="R856">
        <v>2220</v>
      </c>
      <c r="S856" t="s">
        <v>2461</v>
      </c>
      <c r="T856" t="s">
        <v>593</v>
      </c>
      <c r="U856" t="s">
        <v>2880</v>
      </c>
      <c r="V856" t="s">
        <v>2881</v>
      </c>
      <c r="W856">
        <v>0</v>
      </c>
      <c r="X856" t="str">
        <f t="shared" si="13"/>
        <v>Funcionamiento</v>
      </c>
    </row>
    <row r="857" spans="1:24" x14ac:dyDescent="0.25">
      <c r="A857">
        <v>2020</v>
      </c>
      <c r="B857">
        <v>43909</v>
      </c>
      <c r="C857" s="71">
        <v>43909.404166666667</v>
      </c>
      <c r="D857" t="s">
        <v>588</v>
      </c>
      <c r="E857" t="s">
        <v>589</v>
      </c>
      <c r="F857">
        <v>8</v>
      </c>
      <c r="G857" t="s">
        <v>2826</v>
      </c>
      <c r="H857" t="s">
        <v>180</v>
      </c>
      <c r="I857" t="s">
        <v>134</v>
      </c>
      <c r="J857" t="s">
        <v>37</v>
      </c>
      <c r="K857" t="s">
        <v>591</v>
      </c>
      <c r="L857" t="s">
        <v>39</v>
      </c>
      <c r="M857">
        <v>2769512</v>
      </c>
      <c r="N857">
        <v>0</v>
      </c>
      <c r="O857">
        <v>2769512</v>
      </c>
      <c r="P857">
        <v>0</v>
      </c>
      <c r="Q857" t="s">
        <v>2879</v>
      </c>
      <c r="R857">
        <v>2220</v>
      </c>
      <c r="S857" t="s">
        <v>2461</v>
      </c>
      <c r="T857" t="s">
        <v>593</v>
      </c>
      <c r="U857" t="s">
        <v>2880</v>
      </c>
      <c r="V857" t="s">
        <v>2881</v>
      </c>
      <c r="W857">
        <v>0</v>
      </c>
      <c r="X857" t="str">
        <f t="shared" si="13"/>
        <v>Funcionamiento</v>
      </c>
    </row>
    <row r="858" spans="1:24" x14ac:dyDescent="0.25">
      <c r="A858">
        <v>2020</v>
      </c>
      <c r="B858">
        <v>43909</v>
      </c>
      <c r="C858" s="71">
        <v>43909.404166666667</v>
      </c>
      <c r="D858" t="s">
        <v>588</v>
      </c>
      <c r="E858" t="s">
        <v>589</v>
      </c>
      <c r="F858">
        <v>8</v>
      </c>
      <c r="G858" t="s">
        <v>2826</v>
      </c>
      <c r="H858" t="s">
        <v>169</v>
      </c>
      <c r="I858" t="s">
        <v>123</v>
      </c>
      <c r="J858" t="s">
        <v>37</v>
      </c>
      <c r="K858" t="s">
        <v>591</v>
      </c>
      <c r="L858" t="s">
        <v>39</v>
      </c>
      <c r="M858">
        <v>1337102</v>
      </c>
      <c r="N858">
        <v>0</v>
      </c>
      <c r="O858">
        <v>1337102</v>
      </c>
      <c r="P858">
        <v>0</v>
      </c>
      <c r="Q858" t="s">
        <v>2879</v>
      </c>
      <c r="R858">
        <v>2220</v>
      </c>
      <c r="S858" t="s">
        <v>2461</v>
      </c>
      <c r="T858" t="s">
        <v>593</v>
      </c>
      <c r="U858" t="s">
        <v>2880</v>
      </c>
      <c r="V858" t="s">
        <v>2881</v>
      </c>
      <c r="W858">
        <v>0</v>
      </c>
      <c r="X858" t="str">
        <f t="shared" si="13"/>
        <v>Funcionamiento</v>
      </c>
    </row>
    <row r="859" spans="1:24" x14ac:dyDescent="0.25">
      <c r="A859">
        <v>2120</v>
      </c>
      <c r="B859">
        <v>43909</v>
      </c>
      <c r="C859" s="71">
        <v>43909.509027777778</v>
      </c>
      <c r="D859" t="s">
        <v>588</v>
      </c>
      <c r="E859" t="s">
        <v>589</v>
      </c>
      <c r="F859">
        <v>8</v>
      </c>
      <c r="G859" t="s">
        <v>2826</v>
      </c>
      <c r="H859" t="s">
        <v>174</v>
      </c>
      <c r="I859" t="s">
        <v>128</v>
      </c>
      <c r="J859" t="s">
        <v>37</v>
      </c>
      <c r="K859" t="s">
        <v>591</v>
      </c>
      <c r="L859" t="s">
        <v>39</v>
      </c>
      <c r="M859">
        <v>6425200</v>
      </c>
      <c r="N859">
        <v>0</v>
      </c>
      <c r="O859">
        <v>6425200</v>
      </c>
      <c r="P859">
        <v>0</v>
      </c>
      <c r="Q859" t="s">
        <v>2882</v>
      </c>
      <c r="R859">
        <v>2320</v>
      </c>
      <c r="S859" t="s">
        <v>2361</v>
      </c>
      <c r="T859" t="s">
        <v>593</v>
      </c>
      <c r="U859" t="s">
        <v>2883</v>
      </c>
      <c r="V859" t="s">
        <v>2884</v>
      </c>
      <c r="W859">
        <v>0</v>
      </c>
      <c r="X859" t="str">
        <f t="shared" si="13"/>
        <v>Funcionamiento</v>
      </c>
    </row>
    <row r="860" spans="1:24" x14ac:dyDescent="0.25">
      <c r="A860">
        <v>2120</v>
      </c>
      <c r="B860">
        <v>43909</v>
      </c>
      <c r="C860" s="71">
        <v>43909.509027777778</v>
      </c>
      <c r="D860" t="s">
        <v>588</v>
      </c>
      <c r="E860" t="s">
        <v>589</v>
      </c>
      <c r="F860">
        <v>8</v>
      </c>
      <c r="G860" t="s">
        <v>2826</v>
      </c>
      <c r="H860" t="s">
        <v>179</v>
      </c>
      <c r="I860" t="s">
        <v>133</v>
      </c>
      <c r="J860" t="s">
        <v>37</v>
      </c>
      <c r="K860" t="s">
        <v>591</v>
      </c>
      <c r="L860" t="s">
        <v>39</v>
      </c>
      <c r="M860">
        <v>974300</v>
      </c>
      <c r="N860">
        <v>0</v>
      </c>
      <c r="O860">
        <v>974300</v>
      </c>
      <c r="P860">
        <v>0</v>
      </c>
      <c r="Q860" t="s">
        <v>2882</v>
      </c>
      <c r="R860">
        <v>2320</v>
      </c>
      <c r="S860" t="s">
        <v>2361</v>
      </c>
      <c r="T860" t="s">
        <v>593</v>
      </c>
      <c r="U860" t="s">
        <v>2883</v>
      </c>
      <c r="V860" t="s">
        <v>2884</v>
      </c>
      <c r="W860">
        <v>0</v>
      </c>
      <c r="X860" t="str">
        <f t="shared" si="13"/>
        <v>Funcionamiento</v>
      </c>
    </row>
    <row r="861" spans="1:24" x14ac:dyDescent="0.25">
      <c r="A861">
        <v>2120</v>
      </c>
      <c r="B861">
        <v>43909</v>
      </c>
      <c r="C861" s="71">
        <v>43909.509027777778</v>
      </c>
      <c r="D861" t="s">
        <v>588</v>
      </c>
      <c r="E861" t="s">
        <v>589</v>
      </c>
      <c r="F861">
        <v>8</v>
      </c>
      <c r="G861" t="s">
        <v>2826</v>
      </c>
      <c r="H861" t="s">
        <v>175</v>
      </c>
      <c r="I861" t="s">
        <v>129</v>
      </c>
      <c r="J861" t="s">
        <v>37</v>
      </c>
      <c r="K861" t="s">
        <v>591</v>
      </c>
      <c r="L861" t="s">
        <v>39</v>
      </c>
      <c r="M861">
        <v>4551600</v>
      </c>
      <c r="N861">
        <v>0</v>
      </c>
      <c r="O861">
        <v>4551600</v>
      </c>
      <c r="P861">
        <v>0</v>
      </c>
      <c r="Q861" t="s">
        <v>2882</v>
      </c>
      <c r="R861">
        <v>2320</v>
      </c>
      <c r="S861" t="s">
        <v>2361</v>
      </c>
      <c r="T861" t="s">
        <v>593</v>
      </c>
      <c r="U861" t="s">
        <v>2883</v>
      </c>
      <c r="V861" t="s">
        <v>2884</v>
      </c>
      <c r="W861">
        <v>0</v>
      </c>
      <c r="X861" t="str">
        <f t="shared" si="13"/>
        <v>Funcionamiento</v>
      </c>
    </row>
    <row r="862" spans="1:24" x14ac:dyDescent="0.25">
      <c r="A862">
        <v>2120</v>
      </c>
      <c r="B862">
        <v>43909</v>
      </c>
      <c r="C862" s="71">
        <v>43909.509027777778</v>
      </c>
      <c r="D862" t="s">
        <v>588</v>
      </c>
      <c r="E862" t="s">
        <v>589</v>
      </c>
      <c r="F862">
        <v>8</v>
      </c>
      <c r="G862" t="s">
        <v>2826</v>
      </c>
      <c r="H862" t="s">
        <v>177</v>
      </c>
      <c r="I862" t="s">
        <v>131</v>
      </c>
      <c r="J862" t="s">
        <v>37</v>
      </c>
      <c r="K862" t="s">
        <v>591</v>
      </c>
      <c r="L862" t="s">
        <v>39</v>
      </c>
      <c r="M862">
        <v>632500</v>
      </c>
      <c r="N862">
        <v>0</v>
      </c>
      <c r="O862">
        <v>632500</v>
      </c>
      <c r="P862">
        <v>0</v>
      </c>
      <c r="Q862" t="s">
        <v>2882</v>
      </c>
      <c r="R862">
        <v>2320</v>
      </c>
      <c r="S862" t="s">
        <v>2361</v>
      </c>
      <c r="T862" t="s">
        <v>593</v>
      </c>
      <c r="U862" t="s">
        <v>2883</v>
      </c>
      <c r="V862" t="s">
        <v>2884</v>
      </c>
      <c r="W862">
        <v>0</v>
      </c>
      <c r="X862" t="str">
        <f t="shared" si="13"/>
        <v>Funcionamiento</v>
      </c>
    </row>
    <row r="863" spans="1:24" x14ac:dyDescent="0.25">
      <c r="A863">
        <v>2120</v>
      </c>
      <c r="B863">
        <v>43909</v>
      </c>
      <c r="C863" s="71">
        <v>43909.509027777778</v>
      </c>
      <c r="D863" t="s">
        <v>588</v>
      </c>
      <c r="E863" t="s">
        <v>589</v>
      </c>
      <c r="F863">
        <v>8</v>
      </c>
      <c r="G863" t="s">
        <v>2826</v>
      </c>
      <c r="H863" t="s">
        <v>178</v>
      </c>
      <c r="I863" t="s">
        <v>132</v>
      </c>
      <c r="J863" t="s">
        <v>37</v>
      </c>
      <c r="K863" t="s">
        <v>591</v>
      </c>
      <c r="L863" t="s">
        <v>39</v>
      </c>
      <c r="M863">
        <v>1461400</v>
      </c>
      <c r="N863">
        <v>0</v>
      </c>
      <c r="O863">
        <v>1461400</v>
      </c>
      <c r="P863">
        <v>0</v>
      </c>
      <c r="Q863" t="s">
        <v>2882</v>
      </c>
      <c r="R863">
        <v>2320</v>
      </c>
      <c r="S863" t="s">
        <v>2361</v>
      </c>
      <c r="T863" t="s">
        <v>593</v>
      </c>
      <c r="U863" t="s">
        <v>2883</v>
      </c>
      <c r="V863" t="s">
        <v>2884</v>
      </c>
      <c r="W863">
        <v>0</v>
      </c>
      <c r="X863" t="str">
        <f t="shared" si="13"/>
        <v>Funcionamiento</v>
      </c>
    </row>
    <row r="864" spans="1:24" x14ac:dyDescent="0.25">
      <c r="A864">
        <v>2120</v>
      </c>
      <c r="B864">
        <v>43909</v>
      </c>
      <c r="C864" s="71">
        <v>43909.509027777778</v>
      </c>
      <c r="D864" t="s">
        <v>588</v>
      </c>
      <c r="E864" t="s">
        <v>589</v>
      </c>
      <c r="F864">
        <v>8</v>
      </c>
      <c r="G864" t="s">
        <v>2826</v>
      </c>
      <c r="H864" t="s">
        <v>176</v>
      </c>
      <c r="I864" t="s">
        <v>130</v>
      </c>
      <c r="J864" t="s">
        <v>37</v>
      </c>
      <c r="K864" t="s">
        <v>591</v>
      </c>
      <c r="L864" t="s">
        <v>39</v>
      </c>
      <c r="M864">
        <v>1947900</v>
      </c>
      <c r="N864">
        <v>0</v>
      </c>
      <c r="O864">
        <v>1947900</v>
      </c>
      <c r="P864">
        <v>0</v>
      </c>
      <c r="Q864" t="s">
        <v>2882</v>
      </c>
      <c r="R864">
        <v>2320</v>
      </c>
      <c r="S864" t="s">
        <v>2361</v>
      </c>
      <c r="T864" t="s">
        <v>593</v>
      </c>
      <c r="U864" t="s">
        <v>2883</v>
      </c>
      <c r="V864" t="s">
        <v>2884</v>
      </c>
      <c r="W864">
        <v>0</v>
      </c>
      <c r="X864" t="str">
        <f t="shared" si="13"/>
        <v>Funcionamiento</v>
      </c>
    </row>
    <row r="865" spans="1:24" x14ac:dyDescent="0.25">
      <c r="A865">
        <v>2220</v>
      </c>
      <c r="B865">
        <v>43927</v>
      </c>
      <c r="C865" s="71">
        <v>43927.871527777781</v>
      </c>
      <c r="D865" t="s">
        <v>588</v>
      </c>
      <c r="E865" t="s">
        <v>589</v>
      </c>
      <c r="F865">
        <v>510</v>
      </c>
      <c r="G865" t="s">
        <v>713</v>
      </c>
      <c r="H865" t="s">
        <v>200</v>
      </c>
      <c r="I865" t="s">
        <v>159</v>
      </c>
      <c r="J865" t="s">
        <v>48</v>
      </c>
      <c r="K865" t="s">
        <v>601</v>
      </c>
      <c r="L865" t="s">
        <v>39</v>
      </c>
      <c r="M865">
        <v>76807890</v>
      </c>
      <c r="N865">
        <v>0</v>
      </c>
      <c r="O865">
        <v>76807890</v>
      </c>
      <c r="P865">
        <v>3534210</v>
      </c>
      <c r="Q865" t="s">
        <v>2885</v>
      </c>
      <c r="R865">
        <v>2420</v>
      </c>
      <c r="S865" t="s">
        <v>2886</v>
      </c>
      <c r="T865" t="s">
        <v>2572</v>
      </c>
      <c r="U865" t="s">
        <v>5822</v>
      </c>
      <c r="V865" t="s">
        <v>5823</v>
      </c>
      <c r="W865">
        <v>0</v>
      </c>
      <c r="X865" t="str">
        <f t="shared" si="13"/>
        <v>Inversión</v>
      </c>
    </row>
    <row r="866" spans="1:24" x14ac:dyDescent="0.25">
      <c r="A866">
        <v>2320</v>
      </c>
      <c r="B866">
        <v>43936</v>
      </c>
      <c r="C866" s="71">
        <v>43936.489583333336</v>
      </c>
      <c r="D866" t="s">
        <v>588</v>
      </c>
      <c r="E866" t="s">
        <v>589</v>
      </c>
      <c r="F866">
        <v>8</v>
      </c>
      <c r="G866" t="s">
        <v>2826</v>
      </c>
      <c r="H866" t="s">
        <v>180</v>
      </c>
      <c r="I866" t="s">
        <v>134</v>
      </c>
      <c r="J866" t="s">
        <v>37</v>
      </c>
      <c r="K866" t="s">
        <v>591</v>
      </c>
      <c r="L866" t="s">
        <v>39</v>
      </c>
      <c r="M866">
        <v>1018412</v>
      </c>
      <c r="N866">
        <v>0</v>
      </c>
      <c r="O866">
        <v>1018412</v>
      </c>
      <c r="P866">
        <v>0</v>
      </c>
      <c r="Q866" t="s">
        <v>2887</v>
      </c>
      <c r="R866">
        <v>2520</v>
      </c>
      <c r="S866" t="s">
        <v>2720</v>
      </c>
      <c r="T866" t="s">
        <v>593</v>
      </c>
      <c r="U866" t="s">
        <v>2888</v>
      </c>
      <c r="V866" t="s">
        <v>2889</v>
      </c>
      <c r="W866">
        <v>0</v>
      </c>
      <c r="X866" t="str">
        <f t="shared" si="13"/>
        <v>Funcionamiento</v>
      </c>
    </row>
    <row r="867" spans="1:24" x14ac:dyDescent="0.25">
      <c r="A867">
        <v>2320</v>
      </c>
      <c r="B867">
        <v>43936</v>
      </c>
      <c r="C867" s="71">
        <v>43936.489583333336</v>
      </c>
      <c r="D867" t="s">
        <v>588</v>
      </c>
      <c r="E867" t="s">
        <v>589</v>
      </c>
      <c r="F867">
        <v>8</v>
      </c>
      <c r="G867" t="s">
        <v>2826</v>
      </c>
      <c r="H867" t="s">
        <v>166</v>
      </c>
      <c r="I867" t="s">
        <v>120</v>
      </c>
      <c r="J867" t="s">
        <v>37</v>
      </c>
      <c r="K867" t="s">
        <v>591</v>
      </c>
      <c r="L867" t="s">
        <v>39</v>
      </c>
      <c r="M867">
        <v>42943152</v>
      </c>
      <c r="N867">
        <v>0</v>
      </c>
      <c r="O867">
        <v>42943152</v>
      </c>
      <c r="P867">
        <v>0</v>
      </c>
      <c r="Q867" t="s">
        <v>2887</v>
      </c>
      <c r="R867">
        <v>2520</v>
      </c>
      <c r="S867" t="s">
        <v>2720</v>
      </c>
      <c r="T867" t="s">
        <v>593</v>
      </c>
      <c r="U867" t="s">
        <v>2888</v>
      </c>
      <c r="V867" t="s">
        <v>2889</v>
      </c>
      <c r="W867">
        <v>0</v>
      </c>
      <c r="X867" t="str">
        <f t="shared" si="13"/>
        <v>Funcionamiento</v>
      </c>
    </row>
    <row r="868" spans="1:24" x14ac:dyDescent="0.25">
      <c r="A868">
        <v>2320</v>
      </c>
      <c r="B868">
        <v>43936</v>
      </c>
      <c r="C868" s="71">
        <v>43936.489583333336</v>
      </c>
      <c r="D868" t="s">
        <v>588</v>
      </c>
      <c r="E868" t="s">
        <v>589</v>
      </c>
      <c r="F868">
        <v>8</v>
      </c>
      <c r="G868" t="s">
        <v>2826</v>
      </c>
      <c r="H868" t="s">
        <v>171</v>
      </c>
      <c r="I868" t="s">
        <v>125</v>
      </c>
      <c r="J868" t="s">
        <v>37</v>
      </c>
      <c r="K868" t="s">
        <v>591</v>
      </c>
      <c r="L868" t="s">
        <v>39</v>
      </c>
      <c r="M868">
        <v>1963677</v>
      </c>
      <c r="N868">
        <v>0</v>
      </c>
      <c r="O868">
        <v>1963677</v>
      </c>
      <c r="P868">
        <v>0</v>
      </c>
      <c r="Q868" t="s">
        <v>2887</v>
      </c>
      <c r="R868">
        <v>2520</v>
      </c>
      <c r="S868" t="s">
        <v>2720</v>
      </c>
      <c r="T868" t="s">
        <v>593</v>
      </c>
      <c r="U868" t="s">
        <v>2888</v>
      </c>
      <c r="V868" t="s">
        <v>2889</v>
      </c>
      <c r="W868">
        <v>0</v>
      </c>
      <c r="X868" t="str">
        <f t="shared" si="13"/>
        <v>Funcionamiento</v>
      </c>
    </row>
    <row r="869" spans="1:24" x14ac:dyDescent="0.25">
      <c r="A869">
        <v>2320</v>
      </c>
      <c r="B869">
        <v>43936</v>
      </c>
      <c r="C869" s="71">
        <v>43936.489583333336</v>
      </c>
      <c r="D869" t="s">
        <v>588</v>
      </c>
      <c r="E869" t="s">
        <v>589</v>
      </c>
      <c r="F869">
        <v>8</v>
      </c>
      <c r="G869" t="s">
        <v>2826</v>
      </c>
      <c r="H869" t="s">
        <v>182</v>
      </c>
      <c r="I869" t="s">
        <v>136</v>
      </c>
      <c r="J869" t="s">
        <v>37</v>
      </c>
      <c r="K869" t="s">
        <v>591</v>
      </c>
      <c r="L869" t="s">
        <v>39</v>
      </c>
      <c r="M869">
        <v>84297</v>
      </c>
      <c r="N869">
        <v>0</v>
      </c>
      <c r="O869">
        <v>84297</v>
      </c>
      <c r="P869">
        <v>0</v>
      </c>
      <c r="Q869" t="s">
        <v>2887</v>
      </c>
      <c r="R869">
        <v>2520</v>
      </c>
      <c r="S869" t="s">
        <v>2720</v>
      </c>
      <c r="T869" t="s">
        <v>593</v>
      </c>
      <c r="U869" t="s">
        <v>2888</v>
      </c>
      <c r="V869" t="s">
        <v>2889</v>
      </c>
      <c r="W869">
        <v>0</v>
      </c>
      <c r="X869" t="str">
        <f t="shared" si="13"/>
        <v>Funcionamiento</v>
      </c>
    </row>
    <row r="870" spans="1:24" x14ac:dyDescent="0.25">
      <c r="A870">
        <v>2320</v>
      </c>
      <c r="B870">
        <v>43936</v>
      </c>
      <c r="C870" s="71">
        <v>43936.489583333336</v>
      </c>
      <c r="D870" t="s">
        <v>588</v>
      </c>
      <c r="E870" t="s">
        <v>589</v>
      </c>
      <c r="F870">
        <v>8</v>
      </c>
      <c r="G870" t="s">
        <v>2826</v>
      </c>
      <c r="H870" t="s">
        <v>168</v>
      </c>
      <c r="I870" t="s">
        <v>122</v>
      </c>
      <c r="J870" t="s">
        <v>37</v>
      </c>
      <c r="K870" t="s">
        <v>591</v>
      </c>
      <c r="L870" t="s">
        <v>39</v>
      </c>
      <c r="M870">
        <v>1057568</v>
      </c>
      <c r="N870">
        <v>0</v>
      </c>
      <c r="O870">
        <v>1057568</v>
      </c>
      <c r="P870">
        <v>0</v>
      </c>
      <c r="Q870" t="s">
        <v>2887</v>
      </c>
      <c r="R870">
        <v>2520</v>
      </c>
      <c r="S870" t="s">
        <v>2720</v>
      </c>
      <c r="T870" t="s">
        <v>593</v>
      </c>
      <c r="U870" t="s">
        <v>2888</v>
      </c>
      <c r="V870" t="s">
        <v>2889</v>
      </c>
      <c r="W870">
        <v>0</v>
      </c>
      <c r="X870" t="str">
        <f t="shared" si="13"/>
        <v>Funcionamiento</v>
      </c>
    </row>
    <row r="871" spans="1:24" x14ac:dyDescent="0.25">
      <c r="A871">
        <v>2320</v>
      </c>
      <c r="B871">
        <v>43936</v>
      </c>
      <c r="C871" s="71">
        <v>43936.489583333336</v>
      </c>
      <c r="D871" t="s">
        <v>588</v>
      </c>
      <c r="E871" t="s">
        <v>589</v>
      </c>
      <c r="F871">
        <v>8</v>
      </c>
      <c r="G871" t="s">
        <v>2826</v>
      </c>
      <c r="H871" t="s">
        <v>169</v>
      </c>
      <c r="I871" t="s">
        <v>123</v>
      </c>
      <c r="J871" t="s">
        <v>37</v>
      </c>
      <c r="K871" t="s">
        <v>591</v>
      </c>
      <c r="L871" t="s">
        <v>39</v>
      </c>
      <c r="M871">
        <v>1337102</v>
      </c>
      <c r="N871">
        <v>0</v>
      </c>
      <c r="O871">
        <v>1337102</v>
      </c>
      <c r="P871">
        <v>0</v>
      </c>
      <c r="Q871" t="s">
        <v>2887</v>
      </c>
      <c r="R871">
        <v>2520</v>
      </c>
      <c r="S871" t="s">
        <v>2720</v>
      </c>
      <c r="T871" t="s">
        <v>593</v>
      </c>
      <c r="U871" t="s">
        <v>2888</v>
      </c>
      <c r="V871" t="s">
        <v>2889</v>
      </c>
      <c r="W871">
        <v>0</v>
      </c>
      <c r="X871" t="str">
        <f t="shared" si="13"/>
        <v>Funcionamiento</v>
      </c>
    </row>
    <row r="872" spans="1:24" x14ac:dyDescent="0.25">
      <c r="A872">
        <v>2320</v>
      </c>
      <c r="B872">
        <v>43936</v>
      </c>
      <c r="C872" s="71">
        <v>43936.489583333336</v>
      </c>
      <c r="D872" t="s">
        <v>588</v>
      </c>
      <c r="E872" t="s">
        <v>589</v>
      </c>
      <c r="F872">
        <v>8</v>
      </c>
      <c r="G872" t="s">
        <v>2826</v>
      </c>
      <c r="H872" t="s">
        <v>173</v>
      </c>
      <c r="I872" t="s">
        <v>127</v>
      </c>
      <c r="J872" t="s">
        <v>37</v>
      </c>
      <c r="K872" t="s">
        <v>591</v>
      </c>
      <c r="L872" t="s">
        <v>39</v>
      </c>
      <c r="M872">
        <v>1206014</v>
      </c>
      <c r="N872">
        <v>0</v>
      </c>
      <c r="O872">
        <v>1206014</v>
      </c>
      <c r="P872">
        <v>0</v>
      </c>
      <c r="Q872" t="s">
        <v>2887</v>
      </c>
      <c r="R872">
        <v>2520</v>
      </c>
      <c r="S872" t="s">
        <v>2720</v>
      </c>
      <c r="T872" t="s">
        <v>593</v>
      </c>
      <c r="U872" t="s">
        <v>2888</v>
      </c>
      <c r="V872" t="s">
        <v>2889</v>
      </c>
      <c r="W872">
        <v>0</v>
      </c>
      <c r="X872" t="str">
        <f t="shared" si="13"/>
        <v>Funcionamiento</v>
      </c>
    </row>
    <row r="873" spans="1:24" x14ac:dyDescent="0.25">
      <c r="A873">
        <v>2420</v>
      </c>
      <c r="B873">
        <v>43942</v>
      </c>
      <c r="C873" s="71">
        <v>43942.499305555553</v>
      </c>
      <c r="D873" t="s">
        <v>588</v>
      </c>
      <c r="E873" t="s">
        <v>589</v>
      </c>
      <c r="F873">
        <v>200</v>
      </c>
      <c r="G873" t="s">
        <v>590</v>
      </c>
      <c r="H873" t="s">
        <v>201</v>
      </c>
      <c r="I873" t="s">
        <v>161</v>
      </c>
      <c r="J873" t="s">
        <v>48</v>
      </c>
      <c r="K873" t="s">
        <v>601</v>
      </c>
      <c r="L873" t="s">
        <v>39</v>
      </c>
      <c r="M873">
        <v>24269760</v>
      </c>
      <c r="N873">
        <v>0</v>
      </c>
      <c r="O873">
        <v>24269760</v>
      </c>
      <c r="P873">
        <v>1516860</v>
      </c>
      <c r="Q873" t="s">
        <v>2890</v>
      </c>
      <c r="R873">
        <v>2620</v>
      </c>
      <c r="S873" t="s">
        <v>2258</v>
      </c>
      <c r="T873" t="s">
        <v>2498</v>
      </c>
      <c r="U873" t="s">
        <v>2891</v>
      </c>
      <c r="V873" t="s">
        <v>2892</v>
      </c>
      <c r="W873">
        <v>0</v>
      </c>
      <c r="X873" t="str">
        <f t="shared" si="13"/>
        <v>Inversión</v>
      </c>
    </row>
    <row r="874" spans="1:24" x14ac:dyDescent="0.25">
      <c r="A874">
        <v>2520</v>
      </c>
      <c r="B874">
        <v>43945</v>
      </c>
      <c r="C874" s="71">
        <v>43945.538194444445</v>
      </c>
      <c r="D874" t="s">
        <v>588</v>
      </c>
      <c r="E874" t="s">
        <v>589</v>
      </c>
      <c r="F874">
        <v>8</v>
      </c>
      <c r="G874" t="s">
        <v>2826</v>
      </c>
      <c r="H874" t="s">
        <v>182</v>
      </c>
      <c r="I874" t="s">
        <v>136</v>
      </c>
      <c r="J874" t="s">
        <v>37</v>
      </c>
      <c r="K874" t="s">
        <v>591</v>
      </c>
      <c r="L874" t="s">
        <v>39</v>
      </c>
      <c r="M874">
        <v>84297</v>
      </c>
      <c r="N874">
        <v>0</v>
      </c>
      <c r="O874">
        <v>84297</v>
      </c>
      <c r="P874">
        <v>0</v>
      </c>
      <c r="Q874" t="s">
        <v>2893</v>
      </c>
      <c r="R874">
        <v>2720</v>
      </c>
      <c r="S874" t="s">
        <v>2246</v>
      </c>
      <c r="T874" t="s">
        <v>593</v>
      </c>
      <c r="U874" t="s">
        <v>2894</v>
      </c>
      <c r="V874" t="s">
        <v>2895</v>
      </c>
      <c r="W874">
        <v>0</v>
      </c>
      <c r="X874" t="str">
        <f t="shared" si="13"/>
        <v>Funcionamiento</v>
      </c>
    </row>
    <row r="875" spans="1:24" x14ac:dyDescent="0.25">
      <c r="A875">
        <v>2520</v>
      </c>
      <c r="B875">
        <v>43945</v>
      </c>
      <c r="C875" s="71">
        <v>43945.538194444445</v>
      </c>
      <c r="D875" t="s">
        <v>588</v>
      </c>
      <c r="E875" t="s">
        <v>589</v>
      </c>
      <c r="F875">
        <v>8</v>
      </c>
      <c r="G875" t="s">
        <v>2826</v>
      </c>
      <c r="H875" t="s">
        <v>173</v>
      </c>
      <c r="I875" t="s">
        <v>127</v>
      </c>
      <c r="J875" t="s">
        <v>37</v>
      </c>
      <c r="K875" t="s">
        <v>591</v>
      </c>
      <c r="L875" t="s">
        <v>39</v>
      </c>
      <c r="M875">
        <v>1206014</v>
      </c>
      <c r="N875">
        <v>0</v>
      </c>
      <c r="O875">
        <v>1206014</v>
      </c>
      <c r="P875">
        <v>0</v>
      </c>
      <c r="Q875" t="s">
        <v>2893</v>
      </c>
      <c r="R875">
        <v>2720</v>
      </c>
      <c r="S875" t="s">
        <v>2246</v>
      </c>
      <c r="T875" t="s">
        <v>593</v>
      </c>
      <c r="U875" t="s">
        <v>2894</v>
      </c>
      <c r="V875" t="s">
        <v>2895</v>
      </c>
      <c r="W875">
        <v>0</v>
      </c>
      <c r="X875" t="str">
        <f t="shared" si="13"/>
        <v>Funcionamiento</v>
      </c>
    </row>
    <row r="876" spans="1:24" x14ac:dyDescent="0.25">
      <c r="A876">
        <v>2520</v>
      </c>
      <c r="B876">
        <v>43945</v>
      </c>
      <c r="C876" s="71">
        <v>43945.538194444445</v>
      </c>
      <c r="D876" t="s">
        <v>588</v>
      </c>
      <c r="E876" t="s">
        <v>589</v>
      </c>
      <c r="F876">
        <v>8</v>
      </c>
      <c r="G876" t="s">
        <v>2826</v>
      </c>
      <c r="H876" t="s">
        <v>180</v>
      </c>
      <c r="I876" t="s">
        <v>134</v>
      </c>
      <c r="J876" t="s">
        <v>37</v>
      </c>
      <c r="K876" t="s">
        <v>591</v>
      </c>
      <c r="L876" t="s">
        <v>39</v>
      </c>
      <c r="M876">
        <v>1018412</v>
      </c>
      <c r="N876">
        <v>0</v>
      </c>
      <c r="O876">
        <v>1018412</v>
      </c>
      <c r="P876">
        <v>0</v>
      </c>
      <c r="Q876" t="s">
        <v>2893</v>
      </c>
      <c r="R876">
        <v>2720</v>
      </c>
      <c r="S876" t="s">
        <v>2246</v>
      </c>
      <c r="T876" t="s">
        <v>593</v>
      </c>
      <c r="U876" t="s">
        <v>2894</v>
      </c>
      <c r="V876" t="s">
        <v>2895</v>
      </c>
      <c r="W876">
        <v>0</v>
      </c>
      <c r="X876" t="str">
        <f t="shared" si="13"/>
        <v>Funcionamiento</v>
      </c>
    </row>
    <row r="877" spans="1:24" x14ac:dyDescent="0.25">
      <c r="A877">
        <v>2620</v>
      </c>
      <c r="B877">
        <v>43945</v>
      </c>
      <c r="C877" s="71">
        <v>43945.872916666667</v>
      </c>
      <c r="D877" t="s">
        <v>588</v>
      </c>
      <c r="E877" t="s">
        <v>589</v>
      </c>
      <c r="F877">
        <v>8</v>
      </c>
      <c r="G877" t="s">
        <v>2826</v>
      </c>
      <c r="H877" t="s">
        <v>177</v>
      </c>
      <c r="I877" t="s">
        <v>131</v>
      </c>
      <c r="J877" t="s">
        <v>37</v>
      </c>
      <c r="K877" t="s">
        <v>591</v>
      </c>
      <c r="L877" t="s">
        <v>39</v>
      </c>
      <c r="M877">
        <v>712900</v>
      </c>
      <c r="N877">
        <v>0</v>
      </c>
      <c r="O877">
        <v>712900</v>
      </c>
      <c r="P877">
        <v>0</v>
      </c>
      <c r="Q877" t="s">
        <v>2896</v>
      </c>
      <c r="R877">
        <v>2820</v>
      </c>
      <c r="S877" t="s">
        <v>2897</v>
      </c>
      <c r="T877" t="s">
        <v>593</v>
      </c>
      <c r="U877" t="s">
        <v>2898</v>
      </c>
      <c r="V877" t="s">
        <v>2899</v>
      </c>
      <c r="W877">
        <v>0</v>
      </c>
      <c r="X877" t="str">
        <f t="shared" si="13"/>
        <v>Funcionamiento</v>
      </c>
    </row>
    <row r="878" spans="1:24" x14ac:dyDescent="0.25">
      <c r="A878">
        <v>2620</v>
      </c>
      <c r="B878">
        <v>43945</v>
      </c>
      <c r="C878" s="71">
        <v>43945.872916666667</v>
      </c>
      <c r="D878" t="s">
        <v>588</v>
      </c>
      <c r="E878" t="s">
        <v>589</v>
      </c>
      <c r="F878">
        <v>8</v>
      </c>
      <c r="G878" t="s">
        <v>2826</v>
      </c>
      <c r="H878" t="s">
        <v>178</v>
      </c>
      <c r="I878" t="s">
        <v>132</v>
      </c>
      <c r="J878" t="s">
        <v>37</v>
      </c>
      <c r="K878" t="s">
        <v>591</v>
      </c>
      <c r="L878" t="s">
        <v>39</v>
      </c>
      <c r="M878">
        <v>1634400</v>
      </c>
      <c r="N878">
        <v>0</v>
      </c>
      <c r="O878">
        <v>1634400</v>
      </c>
      <c r="P878">
        <v>0</v>
      </c>
      <c r="Q878" t="s">
        <v>2896</v>
      </c>
      <c r="R878">
        <v>2820</v>
      </c>
      <c r="S878" t="s">
        <v>2897</v>
      </c>
      <c r="T878" t="s">
        <v>593</v>
      </c>
      <c r="U878" t="s">
        <v>2898</v>
      </c>
      <c r="V878" t="s">
        <v>2899</v>
      </c>
      <c r="W878">
        <v>0</v>
      </c>
      <c r="X878" t="str">
        <f t="shared" si="13"/>
        <v>Funcionamiento</v>
      </c>
    </row>
    <row r="879" spans="1:24" x14ac:dyDescent="0.25">
      <c r="A879">
        <v>2620</v>
      </c>
      <c r="B879">
        <v>43945</v>
      </c>
      <c r="C879" s="71">
        <v>43945.872916666667</v>
      </c>
      <c r="D879" t="s">
        <v>588</v>
      </c>
      <c r="E879" t="s">
        <v>589</v>
      </c>
      <c r="F879">
        <v>8</v>
      </c>
      <c r="G879" t="s">
        <v>2826</v>
      </c>
      <c r="H879" t="s">
        <v>174</v>
      </c>
      <c r="I879" t="s">
        <v>128</v>
      </c>
      <c r="J879" t="s">
        <v>37</v>
      </c>
      <c r="K879" t="s">
        <v>591</v>
      </c>
      <c r="L879" t="s">
        <v>39</v>
      </c>
      <c r="M879">
        <v>1641125</v>
      </c>
      <c r="N879">
        <v>0</v>
      </c>
      <c r="O879">
        <v>1641125</v>
      </c>
      <c r="P879">
        <v>0</v>
      </c>
      <c r="Q879" t="s">
        <v>2896</v>
      </c>
      <c r="R879">
        <v>2820</v>
      </c>
      <c r="S879" t="s">
        <v>2897</v>
      </c>
      <c r="T879" t="s">
        <v>593</v>
      </c>
      <c r="U879" t="s">
        <v>2898</v>
      </c>
      <c r="V879" t="s">
        <v>2899</v>
      </c>
      <c r="W879">
        <v>0</v>
      </c>
      <c r="X879" t="str">
        <f t="shared" si="13"/>
        <v>Funcionamiento</v>
      </c>
    </row>
    <row r="880" spans="1:24" x14ac:dyDescent="0.25">
      <c r="A880">
        <v>2620</v>
      </c>
      <c r="B880">
        <v>43945</v>
      </c>
      <c r="C880" s="71">
        <v>43945.872916666667</v>
      </c>
      <c r="D880" t="s">
        <v>588</v>
      </c>
      <c r="E880" t="s">
        <v>589</v>
      </c>
      <c r="F880">
        <v>8</v>
      </c>
      <c r="G880" t="s">
        <v>2826</v>
      </c>
      <c r="H880" t="s">
        <v>179</v>
      </c>
      <c r="I880" t="s">
        <v>133</v>
      </c>
      <c r="J880" t="s">
        <v>37</v>
      </c>
      <c r="K880" t="s">
        <v>591</v>
      </c>
      <c r="L880" t="s">
        <v>39</v>
      </c>
      <c r="M880">
        <v>1090600</v>
      </c>
      <c r="N880">
        <v>0</v>
      </c>
      <c r="O880">
        <v>1090600</v>
      </c>
      <c r="P880">
        <v>0</v>
      </c>
      <c r="Q880" t="s">
        <v>2896</v>
      </c>
      <c r="R880">
        <v>2820</v>
      </c>
      <c r="S880" t="s">
        <v>2897</v>
      </c>
      <c r="T880" t="s">
        <v>593</v>
      </c>
      <c r="U880" t="s">
        <v>2898</v>
      </c>
      <c r="V880" t="s">
        <v>2899</v>
      </c>
      <c r="W880">
        <v>0</v>
      </c>
      <c r="X880" t="str">
        <f t="shared" si="13"/>
        <v>Funcionamiento</v>
      </c>
    </row>
    <row r="881" spans="1:24" x14ac:dyDescent="0.25">
      <c r="A881">
        <v>2620</v>
      </c>
      <c r="B881">
        <v>43945</v>
      </c>
      <c r="C881" s="71">
        <v>43945.872916666667</v>
      </c>
      <c r="D881" t="s">
        <v>588</v>
      </c>
      <c r="E881" t="s">
        <v>589</v>
      </c>
      <c r="F881">
        <v>8</v>
      </c>
      <c r="G881" t="s">
        <v>2826</v>
      </c>
      <c r="H881" t="s">
        <v>176</v>
      </c>
      <c r="I881" t="s">
        <v>130</v>
      </c>
      <c r="J881" t="s">
        <v>37</v>
      </c>
      <c r="K881" t="s">
        <v>591</v>
      </c>
      <c r="L881" t="s">
        <v>39</v>
      </c>
      <c r="M881">
        <v>2179800</v>
      </c>
      <c r="N881">
        <v>0</v>
      </c>
      <c r="O881">
        <v>2179800</v>
      </c>
      <c r="P881">
        <v>0</v>
      </c>
      <c r="Q881" t="s">
        <v>2896</v>
      </c>
      <c r="R881">
        <v>2820</v>
      </c>
      <c r="S881" t="s">
        <v>2897</v>
      </c>
      <c r="T881" t="s">
        <v>593</v>
      </c>
      <c r="U881" t="s">
        <v>2898</v>
      </c>
      <c r="V881" t="s">
        <v>2899</v>
      </c>
      <c r="W881">
        <v>0</v>
      </c>
      <c r="X881" t="str">
        <f t="shared" si="13"/>
        <v>Funcionamiento</v>
      </c>
    </row>
    <row r="882" spans="1:24" x14ac:dyDescent="0.25">
      <c r="A882">
        <v>2620</v>
      </c>
      <c r="B882">
        <v>43945</v>
      </c>
      <c r="C882" s="71">
        <v>43945.872916666667</v>
      </c>
      <c r="D882" t="s">
        <v>588</v>
      </c>
      <c r="E882" t="s">
        <v>589</v>
      </c>
      <c r="F882">
        <v>8</v>
      </c>
      <c r="G882" t="s">
        <v>2826</v>
      </c>
      <c r="H882" t="s">
        <v>175</v>
      </c>
      <c r="I882" t="s">
        <v>129</v>
      </c>
      <c r="J882" t="s">
        <v>37</v>
      </c>
      <c r="K882" t="s">
        <v>591</v>
      </c>
      <c r="L882" t="s">
        <v>39</v>
      </c>
      <c r="M882">
        <v>4729172</v>
      </c>
      <c r="N882">
        <v>0</v>
      </c>
      <c r="O882">
        <v>4729172</v>
      </c>
      <c r="P882">
        <v>0</v>
      </c>
      <c r="Q882" t="s">
        <v>2896</v>
      </c>
      <c r="R882">
        <v>2820</v>
      </c>
      <c r="S882" t="s">
        <v>2897</v>
      </c>
      <c r="T882" t="s">
        <v>593</v>
      </c>
      <c r="U882" t="s">
        <v>2898</v>
      </c>
      <c r="V882" t="s">
        <v>2899</v>
      </c>
      <c r="W882">
        <v>0</v>
      </c>
      <c r="X882" t="str">
        <f t="shared" si="13"/>
        <v>Funcionamiento</v>
      </c>
    </row>
    <row r="883" spans="1:24" x14ac:dyDescent="0.25">
      <c r="A883">
        <v>2720</v>
      </c>
      <c r="B883">
        <v>43970</v>
      </c>
      <c r="C883" s="71">
        <v>43970.74722222222</v>
      </c>
      <c r="D883" t="s">
        <v>588</v>
      </c>
      <c r="E883" t="s">
        <v>589</v>
      </c>
      <c r="F883">
        <v>8</v>
      </c>
      <c r="G883" t="s">
        <v>2826</v>
      </c>
      <c r="H883" t="s">
        <v>168</v>
      </c>
      <c r="I883" t="s">
        <v>122</v>
      </c>
      <c r="J883" t="s">
        <v>37</v>
      </c>
      <c r="K883" t="s">
        <v>591</v>
      </c>
      <c r="L883" t="s">
        <v>39</v>
      </c>
      <c r="M883">
        <v>1015706</v>
      </c>
      <c r="N883">
        <v>0</v>
      </c>
      <c r="O883">
        <v>1015706</v>
      </c>
      <c r="P883">
        <v>0</v>
      </c>
      <c r="Q883" t="s">
        <v>2900</v>
      </c>
      <c r="R883">
        <v>2920</v>
      </c>
      <c r="S883" t="s">
        <v>2263</v>
      </c>
      <c r="T883" t="s">
        <v>593</v>
      </c>
      <c r="U883" t="s">
        <v>2901</v>
      </c>
      <c r="V883" t="s">
        <v>2902</v>
      </c>
      <c r="W883">
        <v>0</v>
      </c>
      <c r="X883" t="str">
        <f t="shared" si="13"/>
        <v>Funcionamiento</v>
      </c>
    </row>
    <row r="884" spans="1:24" x14ac:dyDescent="0.25">
      <c r="A884">
        <v>2720</v>
      </c>
      <c r="B884">
        <v>43970</v>
      </c>
      <c r="C884" s="71">
        <v>43970.74722222222</v>
      </c>
      <c r="D884" t="s">
        <v>588</v>
      </c>
      <c r="E884" t="s">
        <v>589</v>
      </c>
      <c r="F884">
        <v>8</v>
      </c>
      <c r="G884" t="s">
        <v>2826</v>
      </c>
      <c r="H884" t="s">
        <v>171</v>
      </c>
      <c r="I884" t="s">
        <v>125</v>
      </c>
      <c r="J884" t="s">
        <v>37</v>
      </c>
      <c r="K884" t="s">
        <v>591</v>
      </c>
      <c r="L884" t="s">
        <v>39</v>
      </c>
      <c r="M884">
        <v>918365</v>
      </c>
      <c r="N884">
        <v>0</v>
      </c>
      <c r="O884">
        <v>918365</v>
      </c>
      <c r="P884">
        <v>0</v>
      </c>
      <c r="Q884" t="s">
        <v>2900</v>
      </c>
      <c r="R884">
        <v>2920</v>
      </c>
      <c r="S884" t="s">
        <v>2263</v>
      </c>
      <c r="T884" t="s">
        <v>593</v>
      </c>
      <c r="U884" t="s">
        <v>2901</v>
      </c>
      <c r="V884" t="s">
        <v>2902</v>
      </c>
      <c r="W884">
        <v>0</v>
      </c>
      <c r="X884" t="str">
        <f t="shared" si="13"/>
        <v>Funcionamiento</v>
      </c>
    </row>
    <row r="885" spans="1:24" x14ac:dyDescent="0.25">
      <c r="A885">
        <v>2720</v>
      </c>
      <c r="B885">
        <v>43970</v>
      </c>
      <c r="C885" s="71">
        <v>43970.74722222222</v>
      </c>
      <c r="D885" t="s">
        <v>588</v>
      </c>
      <c r="E885" t="s">
        <v>589</v>
      </c>
      <c r="F885">
        <v>8</v>
      </c>
      <c r="G885" t="s">
        <v>2826</v>
      </c>
      <c r="H885" t="s">
        <v>169</v>
      </c>
      <c r="I885" t="s">
        <v>123</v>
      </c>
      <c r="J885" t="s">
        <v>37</v>
      </c>
      <c r="K885" t="s">
        <v>591</v>
      </c>
      <c r="L885" t="s">
        <v>39</v>
      </c>
      <c r="M885">
        <v>1271961</v>
      </c>
      <c r="N885">
        <v>0</v>
      </c>
      <c r="O885">
        <v>1271961</v>
      </c>
      <c r="P885">
        <v>0</v>
      </c>
      <c r="Q885" t="s">
        <v>2900</v>
      </c>
      <c r="R885">
        <v>2920</v>
      </c>
      <c r="S885" t="s">
        <v>2263</v>
      </c>
      <c r="T885" t="s">
        <v>593</v>
      </c>
      <c r="U885" t="s">
        <v>2901</v>
      </c>
      <c r="V885" t="s">
        <v>2902</v>
      </c>
      <c r="W885">
        <v>0</v>
      </c>
      <c r="X885" t="str">
        <f t="shared" si="13"/>
        <v>Funcionamiento</v>
      </c>
    </row>
    <row r="886" spans="1:24" x14ac:dyDescent="0.25">
      <c r="A886">
        <v>2720</v>
      </c>
      <c r="B886">
        <v>43970</v>
      </c>
      <c r="C886" s="71">
        <v>43970.74722222222</v>
      </c>
      <c r="D886" t="s">
        <v>588</v>
      </c>
      <c r="E886" t="s">
        <v>589</v>
      </c>
      <c r="F886">
        <v>8</v>
      </c>
      <c r="G886" t="s">
        <v>2826</v>
      </c>
      <c r="H886" t="s">
        <v>180</v>
      </c>
      <c r="I886" t="s">
        <v>134</v>
      </c>
      <c r="J886" t="s">
        <v>37</v>
      </c>
      <c r="K886" t="s">
        <v>591</v>
      </c>
      <c r="L886" t="s">
        <v>39</v>
      </c>
      <c r="M886">
        <v>1856693</v>
      </c>
      <c r="N886">
        <v>0</v>
      </c>
      <c r="O886">
        <v>1856693</v>
      </c>
      <c r="P886">
        <v>0</v>
      </c>
      <c r="Q886" t="s">
        <v>2900</v>
      </c>
      <c r="R886">
        <v>2920</v>
      </c>
      <c r="S886" t="s">
        <v>2263</v>
      </c>
      <c r="T886" t="s">
        <v>593</v>
      </c>
      <c r="U886" t="s">
        <v>2901</v>
      </c>
      <c r="V886" t="s">
        <v>2902</v>
      </c>
      <c r="W886">
        <v>0</v>
      </c>
      <c r="X886" t="str">
        <f t="shared" si="13"/>
        <v>Funcionamiento</v>
      </c>
    </row>
    <row r="887" spans="1:24" x14ac:dyDescent="0.25">
      <c r="A887">
        <v>2720</v>
      </c>
      <c r="B887">
        <v>43970</v>
      </c>
      <c r="C887" s="71">
        <v>43970.74722222222</v>
      </c>
      <c r="D887" t="s">
        <v>588</v>
      </c>
      <c r="E887" t="s">
        <v>589</v>
      </c>
      <c r="F887">
        <v>8</v>
      </c>
      <c r="G887" t="s">
        <v>2826</v>
      </c>
      <c r="H887" t="s">
        <v>173</v>
      </c>
      <c r="I887" t="s">
        <v>127</v>
      </c>
      <c r="J887" t="s">
        <v>37</v>
      </c>
      <c r="K887" t="s">
        <v>591</v>
      </c>
      <c r="L887" t="s">
        <v>39</v>
      </c>
      <c r="M887">
        <v>1606753</v>
      </c>
      <c r="N887">
        <v>0</v>
      </c>
      <c r="O887">
        <v>1606753</v>
      </c>
      <c r="P887">
        <v>0</v>
      </c>
      <c r="Q887" t="s">
        <v>2900</v>
      </c>
      <c r="R887">
        <v>2920</v>
      </c>
      <c r="S887" t="s">
        <v>2263</v>
      </c>
      <c r="T887" t="s">
        <v>593</v>
      </c>
      <c r="U887" t="s">
        <v>2901</v>
      </c>
      <c r="V887" t="s">
        <v>2902</v>
      </c>
      <c r="W887">
        <v>0</v>
      </c>
      <c r="X887" t="str">
        <f t="shared" si="13"/>
        <v>Funcionamiento</v>
      </c>
    </row>
    <row r="888" spans="1:24" x14ac:dyDescent="0.25">
      <c r="A888">
        <v>2720</v>
      </c>
      <c r="B888">
        <v>43970</v>
      </c>
      <c r="C888" s="71">
        <v>43970.74722222222</v>
      </c>
      <c r="D888" t="s">
        <v>588</v>
      </c>
      <c r="E888" t="s">
        <v>589</v>
      </c>
      <c r="F888">
        <v>8</v>
      </c>
      <c r="G888" t="s">
        <v>2826</v>
      </c>
      <c r="H888" t="s">
        <v>182</v>
      </c>
      <c r="I888" t="s">
        <v>136</v>
      </c>
      <c r="J888" t="s">
        <v>37</v>
      </c>
      <c r="K888" t="s">
        <v>591</v>
      </c>
      <c r="L888" t="s">
        <v>39</v>
      </c>
      <c r="M888">
        <v>122449</v>
      </c>
      <c r="N888">
        <v>0</v>
      </c>
      <c r="O888">
        <v>122449</v>
      </c>
      <c r="P888">
        <v>0</v>
      </c>
      <c r="Q888" t="s">
        <v>2900</v>
      </c>
      <c r="R888">
        <v>2920</v>
      </c>
      <c r="S888" t="s">
        <v>2263</v>
      </c>
      <c r="T888" t="s">
        <v>593</v>
      </c>
      <c r="U888" t="s">
        <v>2901</v>
      </c>
      <c r="V888" t="s">
        <v>2902</v>
      </c>
      <c r="W888">
        <v>0</v>
      </c>
      <c r="X888" t="str">
        <f t="shared" si="13"/>
        <v>Funcionamiento</v>
      </c>
    </row>
    <row r="889" spans="1:24" x14ac:dyDescent="0.25">
      <c r="A889">
        <v>2720</v>
      </c>
      <c r="B889">
        <v>43970</v>
      </c>
      <c r="C889" s="71">
        <v>43970.74722222222</v>
      </c>
      <c r="D889" t="s">
        <v>588</v>
      </c>
      <c r="E889" t="s">
        <v>589</v>
      </c>
      <c r="F889">
        <v>8</v>
      </c>
      <c r="G889" t="s">
        <v>2826</v>
      </c>
      <c r="H889" t="s">
        <v>166</v>
      </c>
      <c r="I889" t="s">
        <v>120</v>
      </c>
      <c r="J889" t="s">
        <v>37</v>
      </c>
      <c r="K889" t="s">
        <v>591</v>
      </c>
      <c r="L889" t="s">
        <v>39</v>
      </c>
      <c r="M889">
        <v>42810657</v>
      </c>
      <c r="N889">
        <v>0</v>
      </c>
      <c r="O889">
        <v>42810657</v>
      </c>
      <c r="P889">
        <v>0</v>
      </c>
      <c r="Q889" t="s">
        <v>2900</v>
      </c>
      <c r="R889">
        <v>2920</v>
      </c>
      <c r="S889" t="s">
        <v>2263</v>
      </c>
      <c r="T889" t="s">
        <v>593</v>
      </c>
      <c r="U889" t="s">
        <v>2901</v>
      </c>
      <c r="V889" t="s">
        <v>2902</v>
      </c>
      <c r="W889">
        <v>0</v>
      </c>
      <c r="X889" t="str">
        <f t="shared" si="13"/>
        <v>Funcionamiento</v>
      </c>
    </row>
    <row r="890" spans="1:24" x14ac:dyDescent="0.25">
      <c r="A890">
        <v>2820</v>
      </c>
      <c r="B890">
        <v>43977</v>
      </c>
      <c r="C890" s="71">
        <v>43977.482638888891</v>
      </c>
      <c r="D890" t="s">
        <v>588</v>
      </c>
      <c r="E890" t="s">
        <v>589</v>
      </c>
      <c r="F890">
        <v>8</v>
      </c>
      <c r="G890" t="s">
        <v>2826</v>
      </c>
      <c r="H890" t="s">
        <v>178</v>
      </c>
      <c r="I890" t="s">
        <v>132</v>
      </c>
      <c r="J890" t="s">
        <v>37</v>
      </c>
      <c r="K890" t="s">
        <v>591</v>
      </c>
      <c r="L890" t="s">
        <v>39</v>
      </c>
      <c r="M890">
        <v>1469700</v>
      </c>
      <c r="N890">
        <v>0</v>
      </c>
      <c r="O890">
        <v>1469700</v>
      </c>
      <c r="P890">
        <v>0</v>
      </c>
      <c r="Q890" t="s">
        <v>2903</v>
      </c>
      <c r="R890">
        <v>3020</v>
      </c>
      <c r="S890" t="s">
        <v>2267</v>
      </c>
      <c r="T890" t="s">
        <v>593</v>
      </c>
      <c r="U890" t="s">
        <v>2904</v>
      </c>
      <c r="V890" t="s">
        <v>2905</v>
      </c>
      <c r="W890">
        <v>0</v>
      </c>
      <c r="X890" t="str">
        <f t="shared" si="13"/>
        <v>Funcionamiento</v>
      </c>
    </row>
    <row r="891" spans="1:24" x14ac:dyDescent="0.25">
      <c r="A891">
        <v>2820</v>
      </c>
      <c r="B891">
        <v>43977</v>
      </c>
      <c r="C891" s="71">
        <v>43977.482638888891</v>
      </c>
      <c r="D891" t="s">
        <v>588</v>
      </c>
      <c r="E891" t="s">
        <v>589</v>
      </c>
      <c r="F891">
        <v>8</v>
      </c>
      <c r="G891" t="s">
        <v>2826</v>
      </c>
      <c r="H891" t="s">
        <v>176</v>
      </c>
      <c r="I891" t="s">
        <v>130</v>
      </c>
      <c r="J891" t="s">
        <v>37</v>
      </c>
      <c r="K891" t="s">
        <v>591</v>
      </c>
      <c r="L891" t="s">
        <v>39</v>
      </c>
      <c r="M891">
        <v>2044103</v>
      </c>
      <c r="N891">
        <v>0</v>
      </c>
      <c r="O891">
        <v>2044103</v>
      </c>
      <c r="P891">
        <v>0</v>
      </c>
      <c r="Q891" t="s">
        <v>2903</v>
      </c>
      <c r="R891">
        <v>3020</v>
      </c>
      <c r="S891" t="s">
        <v>2267</v>
      </c>
      <c r="T891" t="s">
        <v>593</v>
      </c>
      <c r="U891" t="s">
        <v>2904</v>
      </c>
      <c r="V891" t="s">
        <v>2905</v>
      </c>
      <c r="W891">
        <v>0</v>
      </c>
      <c r="X891" t="str">
        <f t="shared" si="13"/>
        <v>Funcionamiento</v>
      </c>
    </row>
    <row r="892" spans="1:24" x14ac:dyDescent="0.25">
      <c r="A892">
        <v>2820</v>
      </c>
      <c r="B892">
        <v>43977</v>
      </c>
      <c r="C892" s="71">
        <v>43977.482638888891</v>
      </c>
      <c r="D892" t="s">
        <v>588</v>
      </c>
      <c r="E892" t="s">
        <v>589</v>
      </c>
      <c r="F892">
        <v>8</v>
      </c>
      <c r="G892" t="s">
        <v>2826</v>
      </c>
      <c r="H892" t="s">
        <v>177</v>
      </c>
      <c r="I892" t="s">
        <v>131</v>
      </c>
      <c r="J892" t="s">
        <v>37</v>
      </c>
      <c r="K892" t="s">
        <v>591</v>
      </c>
      <c r="L892" t="s">
        <v>39</v>
      </c>
      <c r="M892">
        <v>633200</v>
      </c>
      <c r="N892">
        <v>0</v>
      </c>
      <c r="O892">
        <v>633200</v>
      </c>
      <c r="P892">
        <v>0</v>
      </c>
      <c r="Q892" t="s">
        <v>2903</v>
      </c>
      <c r="R892">
        <v>3020</v>
      </c>
      <c r="S892" t="s">
        <v>2267</v>
      </c>
      <c r="T892" t="s">
        <v>593</v>
      </c>
      <c r="U892" t="s">
        <v>2904</v>
      </c>
      <c r="V892" t="s">
        <v>2905</v>
      </c>
      <c r="W892">
        <v>0</v>
      </c>
      <c r="X892" t="str">
        <f t="shared" si="13"/>
        <v>Funcionamiento</v>
      </c>
    </row>
    <row r="893" spans="1:24" x14ac:dyDescent="0.25">
      <c r="A893">
        <v>2820</v>
      </c>
      <c r="B893">
        <v>43977</v>
      </c>
      <c r="C893" s="71">
        <v>43977.482638888891</v>
      </c>
      <c r="D893" t="s">
        <v>588</v>
      </c>
      <c r="E893" t="s">
        <v>589</v>
      </c>
      <c r="F893">
        <v>8</v>
      </c>
      <c r="G893" t="s">
        <v>2826</v>
      </c>
      <c r="H893" t="s">
        <v>179</v>
      </c>
      <c r="I893" t="s">
        <v>133</v>
      </c>
      <c r="J893" t="s">
        <v>37</v>
      </c>
      <c r="K893" t="s">
        <v>591</v>
      </c>
      <c r="L893" t="s">
        <v>39</v>
      </c>
      <c r="M893">
        <v>979900</v>
      </c>
      <c r="N893">
        <v>0</v>
      </c>
      <c r="O893">
        <v>979900</v>
      </c>
      <c r="P893">
        <v>0</v>
      </c>
      <c r="Q893" t="s">
        <v>2903</v>
      </c>
      <c r="R893">
        <v>3020</v>
      </c>
      <c r="S893" t="s">
        <v>2267</v>
      </c>
      <c r="T893" t="s">
        <v>593</v>
      </c>
      <c r="U893" t="s">
        <v>2904</v>
      </c>
      <c r="V893" t="s">
        <v>2905</v>
      </c>
      <c r="W893">
        <v>0</v>
      </c>
      <c r="X893" t="str">
        <f t="shared" si="13"/>
        <v>Funcionamiento</v>
      </c>
    </row>
    <row r="894" spans="1:24" x14ac:dyDescent="0.25">
      <c r="A894">
        <v>2820</v>
      </c>
      <c r="B894">
        <v>43977</v>
      </c>
      <c r="C894" s="71">
        <v>43977.482638888891</v>
      </c>
      <c r="D894" t="s">
        <v>588</v>
      </c>
      <c r="E894" t="s">
        <v>589</v>
      </c>
      <c r="F894">
        <v>8</v>
      </c>
      <c r="G894" t="s">
        <v>2826</v>
      </c>
      <c r="H894" t="s">
        <v>174</v>
      </c>
      <c r="I894" t="s">
        <v>128</v>
      </c>
      <c r="J894" t="s">
        <v>37</v>
      </c>
      <c r="K894" t="s">
        <v>591</v>
      </c>
      <c r="L894" t="s">
        <v>39</v>
      </c>
      <c r="M894">
        <v>5978800</v>
      </c>
      <c r="N894">
        <v>0</v>
      </c>
      <c r="O894">
        <v>5978800</v>
      </c>
      <c r="P894">
        <v>0</v>
      </c>
      <c r="Q894" t="s">
        <v>2903</v>
      </c>
      <c r="R894">
        <v>3020</v>
      </c>
      <c r="S894" t="s">
        <v>2267</v>
      </c>
      <c r="T894" t="s">
        <v>593</v>
      </c>
      <c r="U894" t="s">
        <v>2904</v>
      </c>
      <c r="V894" t="s">
        <v>2905</v>
      </c>
      <c r="W894">
        <v>0</v>
      </c>
      <c r="X894" t="str">
        <f t="shared" si="13"/>
        <v>Funcionamiento</v>
      </c>
    </row>
    <row r="895" spans="1:24" x14ac:dyDescent="0.25">
      <c r="A895">
        <v>2820</v>
      </c>
      <c r="B895">
        <v>43977</v>
      </c>
      <c r="C895" s="71">
        <v>43977.482638888891</v>
      </c>
      <c r="D895" t="s">
        <v>588</v>
      </c>
      <c r="E895" t="s">
        <v>589</v>
      </c>
      <c r="F895">
        <v>8</v>
      </c>
      <c r="G895" t="s">
        <v>2826</v>
      </c>
      <c r="H895" t="s">
        <v>175</v>
      </c>
      <c r="I895" t="s">
        <v>129</v>
      </c>
      <c r="J895" t="s">
        <v>37</v>
      </c>
      <c r="K895" t="s">
        <v>591</v>
      </c>
      <c r="L895" t="s">
        <v>39</v>
      </c>
      <c r="M895">
        <v>4235400</v>
      </c>
      <c r="N895">
        <v>0</v>
      </c>
      <c r="O895">
        <v>4235400</v>
      </c>
      <c r="P895">
        <v>0</v>
      </c>
      <c r="Q895" t="s">
        <v>2903</v>
      </c>
      <c r="R895">
        <v>3020</v>
      </c>
      <c r="S895" t="s">
        <v>2267</v>
      </c>
      <c r="T895" t="s">
        <v>593</v>
      </c>
      <c r="U895" t="s">
        <v>2904</v>
      </c>
      <c r="V895" t="s">
        <v>2905</v>
      </c>
      <c r="W895">
        <v>0</v>
      </c>
      <c r="X895" t="str">
        <f t="shared" si="13"/>
        <v>Funcionamiento</v>
      </c>
    </row>
    <row r="896" spans="1:24" x14ac:dyDescent="0.25">
      <c r="A896">
        <v>2920</v>
      </c>
      <c r="B896">
        <v>43984</v>
      </c>
      <c r="C896" s="71">
        <v>43984.694444444445</v>
      </c>
      <c r="D896" t="s">
        <v>588</v>
      </c>
      <c r="E896" t="s">
        <v>589</v>
      </c>
      <c r="F896">
        <v>8</v>
      </c>
      <c r="G896" t="s">
        <v>2826</v>
      </c>
      <c r="H896" t="s">
        <v>170</v>
      </c>
      <c r="I896" t="s">
        <v>124</v>
      </c>
      <c r="J896" t="s">
        <v>37</v>
      </c>
      <c r="K896" t="s">
        <v>591</v>
      </c>
      <c r="L896" t="s">
        <v>39</v>
      </c>
      <c r="M896">
        <v>51330689</v>
      </c>
      <c r="N896">
        <v>0</v>
      </c>
      <c r="O896">
        <v>51330689</v>
      </c>
      <c r="P896">
        <v>0</v>
      </c>
      <c r="Q896" t="s">
        <v>2906</v>
      </c>
      <c r="R896">
        <v>3120</v>
      </c>
      <c r="S896" t="s">
        <v>2590</v>
      </c>
      <c r="T896" t="s">
        <v>593</v>
      </c>
      <c r="U896" t="s">
        <v>2907</v>
      </c>
      <c r="V896" t="s">
        <v>2908</v>
      </c>
      <c r="W896">
        <v>0</v>
      </c>
      <c r="X896" t="str">
        <f t="shared" si="13"/>
        <v>Funcionamiento</v>
      </c>
    </row>
    <row r="897" spans="1:24" x14ac:dyDescent="0.25">
      <c r="A897">
        <v>3020</v>
      </c>
      <c r="B897">
        <v>43999</v>
      </c>
      <c r="C897" s="71">
        <v>43999.584722222222</v>
      </c>
      <c r="D897" t="s">
        <v>588</v>
      </c>
      <c r="E897" t="s">
        <v>589</v>
      </c>
      <c r="F897">
        <v>8</v>
      </c>
      <c r="G897" t="s">
        <v>2826</v>
      </c>
      <c r="H897" t="s">
        <v>168</v>
      </c>
      <c r="I897" t="s">
        <v>122</v>
      </c>
      <c r="J897" t="s">
        <v>37</v>
      </c>
      <c r="K897" t="s">
        <v>591</v>
      </c>
      <c r="L897" t="s">
        <v>39</v>
      </c>
      <c r="M897">
        <v>1000283</v>
      </c>
      <c r="N897">
        <v>0</v>
      </c>
      <c r="O897">
        <v>1000283</v>
      </c>
      <c r="P897">
        <v>0</v>
      </c>
      <c r="Q897" t="s">
        <v>2909</v>
      </c>
      <c r="R897">
        <v>3220</v>
      </c>
      <c r="S897" t="s">
        <v>2910</v>
      </c>
      <c r="T897" t="s">
        <v>593</v>
      </c>
      <c r="U897" t="s">
        <v>2911</v>
      </c>
      <c r="V897" t="s">
        <v>2912</v>
      </c>
      <c r="W897">
        <v>0</v>
      </c>
      <c r="X897" t="str">
        <f t="shared" si="13"/>
        <v>Funcionamiento</v>
      </c>
    </row>
    <row r="898" spans="1:24" x14ac:dyDescent="0.25">
      <c r="A898">
        <v>3020</v>
      </c>
      <c r="B898">
        <v>43999</v>
      </c>
      <c r="C898" s="71">
        <v>43999.584722222222</v>
      </c>
      <c r="D898" t="s">
        <v>588</v>
      </c>
      <c r="E898" t="s">
        <v>589</v>
      </c>
      <c r="F898">
        <v>8</v>
      </c>
      <c r="G898" t="s">
        <v>2826</v>
      </c>
      <c r="H898" t="s">
        <v>166</v>
      </c>
      <c r="I898" t="s">
        <v>120</v>
      </c>
      <c r="J898" t="s">
        <v>37</v>
      </c>
      <c r="K898" t="s">
        <v>591</v>
      </c>
      <c r="L898" t="s">
        <v>39</v>
      </c>
      <c r="M898">
        <v>42604439</v>
      </c>
      <c r="N898">
        <v>0</v>
      </c>
      <c r="O898">
        <v>42604439</v>
      </c>
      <c r="P898">
        <v>0</v>
      </c>
      <c r="Q898" t="s">
        <v>2909</v>
      </c>
      <c r="R898">
        <v>3220</v>
      </c>
      <c r="S898" t="s">
        <v>2910</v>
      </c>
      <c r="T898" t="s">
        <v>593</v>
      </c>
      <c r="U898" t="s">
        <v>2911</v>
      </c>
      <c r="V898" t="s">
        <v>2912</v>
      </c>
      <c r="W898">
        <v>0</v>
      </c>
      <c r="X898" t="str">
        <f t="shared" si="13"/>
        <v>Funcionamiento</v>
      </c>
    </row>
    <row r="899" spans="1:24" x14ac:dyDescent="0.25">
      <c r="A899">
        <v>3020</v>
      </c>
      <c r="B899">
        <v>43999</v>
      </c>
      <c r="C899" s="71">
        <v>43999.584722222222</v>
      </c>
      <c r="D899" t="s">
        <v>588</v>
      </c>
      <c r="E899" t="s">
        <v>589</v>
      </c>
      <c r="F899">
        <v>8</v>
      </c>
      <c r="G899" t="s">
        <v>2826</v>
      </c>
      <c r="H899" t="s">
        <v>169</v>
      </c>
      <c r="I899" t="s">
        <v>123</v>
      </c>
      <c r="J899" t="s">
        <v>37</v>
      </c>
      <c r="K899" t="s">
        <v>591</v>
      </c>
      <c r="L899" t="s">
        <v>39</v>
      </c>
      <c r="M899">
        <v>1337102</v>
      </c>
      <c r="N899">
        <v>0</v>
      </c>
      <c r="O899">
        <v>1337102</v>
      </c>
      <c r="P899">
        <v>0</v>
      </c>
      <c r="Q899" t="s">
        <v>2909</v>
      </c>
      <c r="R899">
        <v>3220</v>
      </c>
      <c r="S899" t="s">
        <v>2910</v>
      </c>
      <c r="T899" t="s">
        <v>593</v>
      </c>
      <c r="U899" t="s">
        <v>2911</v>
      </c>
      <c r="V899" t="s">
        <v>2912</v>
      </c>
      <c r="W899">
        <v>0</v>
      </c>
      <c r="X899" t="str">
        <f t="shared" ref="X899:X962" si="14">IF(LEFT(H899,1)="C","Inversión","Funcionamiento")</f>
        <v>Funcionamiento</v>
      </c>
    </row>
    <row r="900" spans="1:24" x14ac:dyDescent="0.25">
      <c r="A900">
        <v>3020</v>
      </c>
      <c r="B900">
        <v>43999</v>
      </c>
      <c r="C900" s="71">
        <v>43999.584722222222</v>
      </c>
      <c r="D900" t="s">
        <v>588</v>
      </c>
      <c r="E900" t="s">
        <v>589</v>
      </c>
      <c r="F900">
        <v>8</v>
      </c>
      <c r="G900" t="s">
        <v>2826</v>
      </c>
      <c r="H900" t="s">
        <v>171</v>
      </c>
      <c r="I900" t="s">
        <v>125</v>
      </c>
      <c r="J900" t="s">
        <v>37</v>
      </c>
      <c r="K900" t="s">
        <v>591</v>
      </c>
      <c r="L900" t="s">
        <v>39</v>
      </c>
      <c r="M900">
        <v>832461</v>
      </c>
      <c r="N900">
        <v>0</v>
      </c>
      <c r="O900">
        <v>832461</v>
      </c>
      <c r="P900">
        <v>0</v>
      </c>
      <c r="Q900" t="s">
        <v>2909</v>
      </c>
      <c r="R900">
        <v>3220</v>
      </c>
      <c r="S900" t="s">
        <v>2910</v>
      </c>
      <c r="T900" t="s">
        <v>593</v>
      </c>
      <c r="U900" t="s">
        <v>2911</v>
      </c>
      <c r="V900" t="s">
        <v>2912</v>
      </c>
      <c r="W900">
        <v>0</v>
      </c>
      <c r="X900" t="str">
        <f t="shared" si="14"/>
        <v>Funcionamiento</v>
      </c>
    </row>
    <row r="901" spans="1:24" x14ac:dyDescent="0.25">
      <c r="A901">
        <v>3120</v>
      </c>
      <c r="B901">
        <v>44006</v>
      </c>
      <c r="C901" s="71">
        <v>44006.445833333331</v>
      </c>
      <c r="D901" t="s">
        <v>588</v>
      </c>
      <c r="E901" t="s">
        <v>589</v>
      </c>
      <c r="F901">
        <v>8</v>
      </c>
      <c r="G901" t="s">
        <v>2826</v>
      </c>
      <c r="H901" t="s">
        <v>176</v>
      </c>
      <c r="I901" t="s">
        <v>130</v>
      </c>
      <c r="J901" t="s">
        <v>37</v>
      </c>
      <c r="K901" t="s">
        <v>591</v>
      </c>
      <c r="L901" t="s">
        <v>39</v>
      </c>
      <c r="M901">
        <v>3879800</v>
      </c>
      <c r="N901">
        <v>0</v>
      </c>
      <c r="O901">
        <v>3879800</v>
      </c>
      <c r="P901">
        <v>0</v>
      </c>
      <c r="Q901" t="s">
        <v>2913</v>
      </c>
      <c r="R901">
        <v>3320</v>
      </c>
      <c r="S901" t="s">
        <v>2445</v>
      </c>
      <c r="T901" t="s">
        <v>593</v>
      </c>
      <c r="U901" t="s">
        <v>2914</v>
      </c>
      <c r="V901" t="s">
        <v>2915</v>
      </c>
      <c r="W901">
        <v>0</v>
      </c>
      <c r="X901" t="str">
        <f t="shared" si="14"/>
        <v>Funcionamiento</v>
      </c>
    </row>
    <row r="902" spans="1:24" x14ac:dyDescent="0.25">
      <c r="A902">
        <v>3120</v>
      </c>
      <c r="B902">
        <v>44006</v>
      </c>
      <c r="C902" s="71">
        <v>44006.445833333331</v>
      </c>
      <c r="D902" t="s">
        <v>588</v>
      </c>
      <c r="E902" t="s">
        <v>589</v>
      </c>
      <c r="F902">
        <v>8</v>
      </c>
      <c r="G902" t="s">
        <v>2826</v>
      </c>
      <c r="H902" t="s">
        <v>177</v>
      </c>
      <c r="I902" t="s">
        <v>131</v>
      </c>
      <c r="J902" t="s">
        <v>37</v>
      </c>
      <c r="K902" t="s">
        <v>591</v>
      </c>
      <c r="L902" t="s">
        <v>39</v>
      </c>
      <c r="M902">
        <v>618600</v>
      </c>
      <c r="N902">
        <v>0</v>
      </c>
      <c r="O902">
        <v>618600</v>
      </c>
      <c r="P902">
        <v>0</v>
      </c>
      <c r="Q902" t="s">
        <v>2913</v>
      </c>
      <c r="R902">
        <v>3320</v>
      </c>
      <c r="S902" t="s">
        <v>2445</v>
      </c>
      <c r="T902" t="s">
        <v>593</v>
      </c>
      <c r="U902" t="s">
        <v>2914</v>
      </c>
      <c r="V902" t="s">
        <v>2915</v>
      </c>
      <c r="W902">
        <v>0</v>
      </c>
      <c r="X902" t="str">
        <f t="shared" si="14"/>
        <v>Funcionamiento</v>
      </c>
    </row>
    <row r="903" spans="1:24" x14ac:dyDescent="0.25">
      <c r="A903">
        <v>3120</v>
      </c>
      <c r="B903">
        <v>44006</v>
      </c>
      <c r="C903" s="71">
        <v>44006.445833333331</v>
      </c>
      <c r="D903" t="s">
        <v>588</v>
      </c>
      <c r="E903" t="s">
        <v>589</v>
      </c>
      <c r="F903">
        <v>8</v>
      </c>
      <c r="G903" t="s">
        <v>2826</v>
      </c>
      <c r="H903" t="s">
        <v>178</v>
      </c>
      <c r="I903" t="s">
        <v>132</v>
      </c>
      <c r="J903" t="s">
        <v>37</v>
      </c>
      <c r="K903" t="s">
        <v>591</v>
      </c>
      <c r="L903" t="s">
        <v>39</v>
      </c>
      <c r="M903">
        <v>2910400</v>
      </c>
      <c r="N903">
        <v>0</v>
      </c>
      <c r="O903">
        <v>2910400</v>
      </c>
      <c r="P903">
        <v>0</v>
      </c>
      <c r="Q903" t="s">
        <v>2913</v>
      </c>
      <c r="R903">
        <v>3320</v>
      </c>
      <c r="S903" t="s">
        <v>2445</v>
      </c>
      <c r="T903" t="s">
        <v>593</v>
      </c>
      <c r="U903" t="s">
        <v>2914</v>
      </c>
      <c r="V903" t="s">
        <v>2915</v>
      </c>
      <c r="W903">
        <v>0</v>
      </c>
      <c r="X903" t="str">
        <f t="shared" si="14"/>
        <v>Funcionamiento</v>
      </c>
    </row>
    <row r="904" spans="1:24" x14ac:dyDescent="0.25">
      <c r="A904">
        <v>3120</v>
      </c>
      <c r="B904">
        <v>44006</v>
      </c>
      <c r="C904" s="71">
        <v>44006.445833333331</v>
      </c>
      <c r="D904" t="s">
        <v>588</v>
      </c>
      <c r="E904" t="s">
        <v>589</v>
      </c>
      <c r="F904">
        <v>8</v>
      </c>
      <c r="G904" t="s">
        <v>2826</v>
      </c>
      <c r="H904" t="s">
        <v>174</v>
      </c>
      <c r="I904" t="s">
        <v>128</v>
      </c>
      <c r="J904" t="s">
        <v>37</v>
      </c>
      <c r="K904" t="s">
        <v>591</v>
      </c>
      <c r="L904" t="s">
        <v>39</v>
      </c>
      <c r="M904">
        <v>5968500</v>
      </c>
      <c r="N904">
        <v>0</v>
      </c>
      <c r="O904">
        <v>5968500</v>
      </c>
      <c r="P904">
        <v>164800</v>
      </c>
      <c r="Q904" t="s">
        <v>2913</v>
      </c>
      <c r="R904">
        <v>3320</v>
      </c>
      <c r="S904" t="s">
        <v>2445</v>
      </c>
      <c r="T904" t="s">
        <v>593</v>
      </c>
      <c r="U904" t="s">
        <v>2914</v>
      </c>
      <c r="V904" t="s">
        <v>2915</v>
      </c>
      <c r="W904">
        <v>0</v>
      </c>
      <c r="X904" t="str">
        <f t="shared" si="14"/>
        <v>Funcionamiento</v>
      </c>
    </row>
    <row r="905" spans="1:24" x14ac:dyDescent="0.25">
      <c r="A905">
        <v>3120</v>
      </c>
      <c r="B905">
        <v>44006</v>
      </c>
      <c r="C905" s="71">
        <v>44006.445833333331</v>
      </c>
      <c r="D905" t="s">
        <v>588</v>
      </c>
      <c r="E905" t="s">
        <v>589</v>
      </c>
      <c r="F905">
        <v>8</v>
      </c>
      <c r="G905" t="s">
        <v>2826</v>
      </c>
      <c r="H905" t="s">
        <v>175</v>
      </c>
      <c r="I905" t="s">
        <v>129</v>
      </c>
      <c r="J905" t="s">
        <v>37</v>
      </c>
      <c r="K905" t="s">
        <v>591</v>
      </c>
      <c r="L905" t="s">
        <v>39</v>
      </c>
      <c r="M905">
        <v>4228200</v>
      </c>
      <c r="N905">
        <v>200000</v>
      </c>
      <c r="O905">
        <v>4428200</v>
      </c>
      <c r="P905">
        <v>35200</v>
      </c>
      <c r="Q905" t="s">
        <v>2913</v>
      </c>
      <c r="R905">
        <v>3320</v>
      </c>
      <c r="S905" t="s">
        <v>2445</v>
      </c>
      <c r="T905" t="s">
        <v>593</v>
      </c>
      <c r="U905" t="s">
        <v>2914</v>
      </c>
      <c r="V905" t="s">
        <v>2915</v>
      </c>
      <c r="W905">
        <v>0</v>
      </c>
      <c r="X905" t="str">
        <f t="shared" si="14"/>
        <v>Funcionamiento</v>
      </c>
    </row>
    <row r="906" spans="1:24" x14ac:dyDescent="0.25">
      <c r="A906">
        <v>3120</v>
      </c>
      <c r="B906">
        <v>44006</v>
      </c>
      <c r="C906" s="71">
        <v>44006.445833333331</v>
      </c>
      <c r="D906" t="s">
        <v>588</v>
      </c>
      <c r="E906" t="s">
        <v>589</v>
      </c>
      <c r="F906">
        <v>8</v>
      </c>
      <c r="G906" t="s">
        <v>2826</v>
      </c>
      <c r="H906" t="s">
        <v>179</v>
      </c>
      <c r="I906" t="s">
        <v>133</v>
      </c>
      <c r="J906" t="s">
        <v>37</v>
      </c>
      <c r="K906" t="s">
        <v>591</v>
      </c>
      <c r="L906" t="s">
        <v>39</v>
      </c>
      <c r="M906">
        <v>1940700</v>
      </c>
      <c r="N906">
        <v>0</v>
      </c>
      <c r="O906">
        <v>1940700</v>
      </c>
      <c r="P906">
        <v>0</v>
      </c>
      <c r="Q906" t="s">
        <v>2913</v>
      </c>
      <c r="R906">
        <v>3320</v>
      </c>
      <c r="S906" t="s">
        <v>2445</v>
      </c>
      <c r="T906" t="s">
        <v>593</v>
      </c>
      <c r="U906" t="s">
        <v>2914</v>
      </c>
      <c r="V906" t="s">
        <v>2915</v>
      </c>
      <c r="W906">
        <v>0</v>
      </c>
      <c r="X906" t="str">
        <f t="shared" si="14"/>
        <v>Funcionamiento</v>
      </c>
    </row>
    <row r="907" spans="1:24" x14ac:dyDescent="0.25">
      <c r="A907">
        <v>3220</v>
      </c>
      <c r="B907">
        <v>44034</v>
      </c>
      <c r="C907" s="71">
        <v>44034.268750000003</v>
      </c>
      <c r="D907" t="s">
        <v>588</v>
      </c>
      <c r="E907" t="s">
        <v>589</v>
      </c>
      <c r="F907">
        <v>8</v>
      </c>
      <c r="G907" t="s">
        <v>2826</v>
      </c>
      <c r="H907" t="s">
        <v>166</v>
      </c>
      <c r="I907" t="s">
        <v>120</v>
      </c>
      <c r="J907" t="s">
        <v>37</v>
      </c>
      <c r="K907" t="s">
        <v>591</v>
      </c>
      <c r="L907" t="s">
        <v>39</v>
      </c>
      <c r="M907">
        <v>43951375</v>
      </c>
      <c r="N907">
        <v>0</v>
      </c>
      <c r="O907">
        <v>43951375</v>
      </c>
      <c r="P907">
        <v>0</v>
      </c>
      <c r="Q907" t="s">
        <v>2916</v>
      </c>
      <c r="R907">
        <v>3420</v>
      </c>
      <c r="S907" t="s">
        <v>2917</v>
      </c>
      <c r="T907" t="s">
        <v>593</v>
      </c>
      <c r="U907" t="s">
        <v>2918</v>
      </c>
      <c r="V907" t="s">
        <v>2919</v>
      </c>
      <c r="W907">
        <v>0</v>
      </c>
      <c r="X907" t="str">
        <f t="shared" si="14"/>
        <v>Funcionamiento</v>
      </c>
    </row>
    <row r="908" spans="1:24" x14ac:dyDescent="0.25">
      <c r="A908">
        <v>3220</v>
      </c>
      <c r="B908">
        <v>44034</v>
      </c>
      <c r="C908" s="71">
        <v>44034.268750000003</v>
      </c>
      <c r="D908" t="s">
        <v>588</v>
      </c>
      <c r="E908" t="s">
        <v>589</v>
      </c>
      <c r="F908">
        <v>8</v>
      </c>
      <c r="G908" t="s">
        <v>2826</v>
      </c>
      <c r="H908" t="s">
        <v>168</v>
      </c>
      <c r="I908" t="s">
        <v>122</v>
      </c>
      <c r="J908" t="s">
        <v>37</v>
      </c>
      <c r="K908" t="s">
        <v>591</v>
      </c>
      <c r="L908" t="s">
        <v>39</v>
      </c>
      <c r="M908">
        <v>1048755</v>
      </c>
      <c r="N908">
        <v>0</v>
      </c>
      <c r="O908">
        <v>1048755</v>
      </c>
      <c r="P908">
        <v>0</v>
      </c>
      <c r="Q908" t="s">
        <v>2916</v>
      </c>
      <c r="R908">
        <v>3420</v>
      </c>
      <c r="S908" t="s">
        <v>2917</v>
      </c>
      <c r="T908" t="s">
        <v>593</v>
      </c>
      <c r="U908" t="s">
        <v>2918</v>
      </c>
      <c r="V908" t="s">
        <v>2919</v>
      </c>
      <c r="W908">
        <v>0</v>
      </c>
      <c r="X908" t="str">
        <f t="shared" si="14"/>
        <v>Funcionamiento</v>
      </c>
    </row>
    <row r="909" spans="1:24" x14ac:dyDescent="0.25">
      <c r="A909">
        <v>3220</v>
      </c>
      <c r="B909">
        <v>44034</v>
      </c>
      <c r="C909" s="71">
        <v>44034.268750000003</v>
      </c>
      <c r="D909" t="s">
        <v>588</v>
      </c>
      <c r="E909" t="s">
        <v>589</v>
      </c>
      <c r="F909">
        <v>8</v>
      </c>
      <c r="G909" t="s">
        <v>2826</v>
      </c>
      <c r="H909" t="s">
        <v>171</v>
      </c>
      <c r="I909" t="s">
        <v>125</v>
      </c>
      <c r="J909" t="s">
        <v>37</v>
      </c>
      <c r="K909" t="s">
        <v>591</v>
      </c>
      <c r="L909" t="s">
        <v>39</v>
      </c>
      <c r="M909">
        <v>4301089</v>
      </c>
      <c r="N909">
        <v>0</v>
      </c>
      <c r="O909">
        <v>4301089</v>
      </c>
      <c r="P909">
        <v>0</v>
      </c>
      <c r="Q909" t="s">
        <v>2916</v>
      </c>
      <c r="R909">
        <v>3420</v>
      </c>
      <c r="S909" t="s">
        <v>2917</v>
      </c>
      <c r="T909" t="s">
        <v>593</v>
      </c>
      <c r="U909" t="s">
        <v>2918</v>
      </c>
      <c r="V909" t="s">
        <v>2919</v>
      </c>
      <c r="W909">
        <v>0</v>
      </c>
      <c r="X909" t="str">
        <f t="shared" si="14"/>
        <v>Funcionamiento</v>
      </c>
    </row>
    <row r="910" spans="1:24" x14ac:dyDescent="0.25">
      <c r="A910">
        <v>3220</v>
      </c>
      <c r="B910">
        <v>44034</v>
      </c>
      <c r="C910" s="71">
        <v>44034.268750000003</v>
      </c>
      <c r="D910" t="s">
        <v>588</v>
      </c>
      <c r="E910" t="s">
        <v>589</v>
      </c>
      <c r="F910">
        <v>8</v>
      </c>
      <c r="G910" t="s">
        <v>2826</v>
      </c>
      <c r="H910" t="s">
        <v>173</v>
      </c>
      <c r="I910" t="s">
        <v>127</v>
      </c>
      <c r="J910" t="s">
        <v>37</v>
      </c>
      <c r="K910" t="s">
        <v>591</v>
      </c>
      <c r="L910" t="s">
        <v>39</v>
      </c>
      <c r="M910">
        <v>3005507</v>
      </c>
      <c r="N910">
        <v>0</v>
      </c>
      <c r="O910">
        <v>3005507</v>
      </c>
      <c r="P910">
        <v>0</v>
      </c>
      <c r="Q910" t="s">
        <v>2916</v>
      </c>
      <c r="R910">
        <v>3420</v>
      </c>
      <c r="S910" t="s">
        <v>2917</v>
      </c>
      <c r="T910" t="s">
        <v>593</v>
      </c>
      <c r="U910" t="s">
        <v>2918</v>
      </c>
      <c r="V910" t="s">
        <v>2919</v>
      </c>
      <c r="W910">
        <v>0</v>
      </c>
      <c r="X910" t="str">
        <f t="shared" si="14"/>
        <v>Funcionamiento</v>
      </c>
    </row>
    <row r="911" spans="1:24" x14ac:dyDescent="0.25">
      <c r="A911">
        <v>3220</v>
      </c>
      <c r="B911">
        <v>44034</v>
      </c>
      <c r="C911" s="71">
        <v>44034.268750000003</v>
      </c>
      <c r="D911" t="s">
        <v>588</v>
      </c>
      <c r="E911" t="s">
        <v>589</v>
      </c>
      <c r="F911">
        <v>8</v>
      </c>
      <c r="G911" t="s">
        <v>2826</v>
      </c>
      <c r="H911" t="s">
        <v>563</v>
      </c>
      <c r="I911" t="s">
        <v>564</v>
      </c>
      <c r="J911" t="s">
        <v>37</v>
      </c>
      <c r="K911" t="s">
        <v>591</v>
      </c>
      <c r="L911" t="s">
        <v>39</v>
      </c>
      <c r="M911">
        <v>1337102</v>
      </c>
      <c r="N911">
        <v>0</v>
      </c>
      <c r="O911">
        <v>1337102</v>
      </c>
      <c r="P911">
        <v>0</v>
      </c>
      <c r="Q911" t="s">
        <v>2916</v>
      </c>
      <c r="R911">
        <v>3420</v>
      </c>
      <c r="S911" t="s">
        <v>2917</v>
      </c>
      <c r="T911" t="s">
        <v>593</v>
      </c>
      <c r="U911" t="s">
        <v>2918</v>
      </c>
      <c r="V911" t="s">
        <v>2919</v>
      </c>
      <c r="W911">
        <v>0</v>
      </c>
      <c r="X911" t="str">
        <f t="shared" si="14"/>
        <v>Funcionamiento</v>
      </c>
    </row>
    <row r="912" spans="1:24" x14ac:dyDescent="0.25">
      <c r="A912">
        <v>3220</v>
      </c>
      <c r="B912">
        <v>44034</v>
      </c>
      <c r="C912" s="71">
        <v>44034.268750000003</v>
      </c>
      <c r="D912" t="s">
        <v>588</v>
      </c>
      <c r="E912" t="s">
        <v>589</v>
      </c>
      <c r="F912">
        <v>8</v>
      </c>
      <c r="G912" t="s">
        <v>2826</v>
      </c>
      <c r="H912" t="s">
        <v>180</v>
      </c>
      <c r="I912" t="s">
        <v>134</v>
      </c>
      <c r="J912" t="s">
        <v>37</v>
      </c>
      <c r="K912" t="s">
        <v>591</v>
      </c>
      <c r="L912" t="s">
        <v>39</v>
      </c>
      <c r="M912">
        <v>3073131</v>
      </c>
      <c r="N912">
        <v>0</v>
      </c>
      <c r="O912">
        <v>3073131</v>
      </c>
      <c r="P912">
        <v>0</v>
      </c>
      <c r="Q912" t="s">
        <v>2916</v>
      </c>
      <c r="R912">
        <v>3420</v>
      </c>
      <c r="S912" t="s">
        <v>2917</v>
      </c>
      <c r="T912" t="s">
        <v>593</v>
      </c>
      <c r="U912" t="s">
        <v>2918</v>
      </c>
      <c r="V912" t="s">
        <v>2919</v>
      </c>
      <c r="W912">
        <v>0</v>
      </c>
      <c r="X912" t="str">
        <f t="shared" si="14"/>
        <v>Funcionamiento</v>
      </c>
    </row>
    <row r="913" spans="1:24" x14ac:dyDescent="0.25">
      <c r="A913">
        <v>3220</v>
      </c>
      <c r="B913">
        <v>44034</v>
      </c>
      <c r="C913" s="71">
        <v>44034.268750000003</v>
      </c>
      <c r="D913" t="s">
        <v>588</v>
      </c>
      <c r="E913" t="s">
        <v>589</v>
      </c>
      <c r="F913">
        <v>8</v>
      </c>
      <c r="G913" t="s">
        <v>2826</v>
      </c>
      <c r="H913" t="s">
        <v>182</v>
      </c>
      <c r="I913" t="s">
        <v>136</v>
      </c>
      <c r="J913" t="s">
        <v>37</v>
      </c>
      <c r="K913" t="s">
        <v>591</v>
      </c>
      <c r="L913" t="s">
        <v>39</v>
      </c>
      <c r="M913">
        <v>220813</v>
      </c>
      <c r="N913">
        <v>0</v>
      </c>
      <c r="O913">
        <v>220813</v>
      </c>
      <c r="P913">
        <v>0</v>
      </c>
      <c r="Q913" t="s">
        <v>2916</v>
      </c>
      <c r="R913">
        <v>3420</v>
      </c>
      <c r="S913" t="s">
        <v>2917</v>
      </c>
      <c r="T913" t="s">
        <v>593</v>
      </c>
      <c r="U913" t="s">
        <v>2918</v>
      </c>
      <c r="V913" t="s">
        <v>2919</v>
      </c>
      <c r="W913">
        <v>0</v>
      </c>
      <c r="X913" t="str">
        <f t="shared" si="14"/>
        <v>Funcionamiento</v>
      </c>
    </row>
    <row r="914" spans="1:24" x14ac:dyDescent="0.25">
      <c r="A914">
        <v>3320</v>
      </c>
      <c r="B914">
        <v>44035</v>
      </c>
      <c r="C914" s="71">
        <v>44035.512499999997</v>
      </c>
      <c r="D914" t="s">
        <v>588</v>
      </c>
      <c r="E914" t="s">
        <v>589</v>
      </c>
      <c r="F914">
        <v>8</v>
      </c>
      <c r="G914" t="s">
        <v>2826</v>
      </c>
      <c r="H914" t="s">
        <v>178</v>
      </c>
      <c r="I914" t="s">
        <v>132</v>
      </c>
      <c r="J914" t="s">
        <v>37</v>
      </c>
      <c r="K914" t="s">
        <v>591</v>
      </c>
      <c r="L914" t="s">
        <v>39</v>
      </c>
      <c r="M914">
        <v>1615900</v>
      </c>
      <c r="N914">
        <v>0</v>
      </c>
      <c r="O914">
        <v>1615900</v>
      </c>
      <c r="P914">
        <v>0</v>
      </c>
      <c r="Q914" t="s">
        <v>2920</v>
      </c>
      <c r="R914">
        <v>3520</v>
      </c>
      <c r="S914" t="s">
        <v>2182</v>
      </c>
      <c r="T914" t="s">
        <v>593</v>
      </c>
      <c r="U914" t="s">
        <v>2921</v>
      </c>
      <c r="V914" t="s">
        <v>2922</v>
      </c>
      <c r="W914">
        <v>0</v>
      </c>
      <c r="X914" t="str">
        <f t="shared" si="14"/>
        <v>Funcionamiento</v>
      </c>
    </row>
    <row r="915" spans="1:24" x14ac:dyDescent="0.25">
      <c r="A915">
        <v>3320</v>
      </c>
      <c r="B915">
        <v>44035</v>
      </c>
      <c r="C915" s="71">
        <v>44035.512499999997</v>
      </c>
      <c r="D915" t="s">
        <v>588</v>
      </c>
      <c r="E915" t="s">
        <v>589</v>
      </c>
      <c r="F915">
        <v>8</v>
      </c>
      <c r="G915" t="s">
        <v>2826</v>
      </c>
      <c r="H915" t="s">
        <v>179</v>
      </c>
      <c r="I915" t="s">
        <v>133</v>
      </c>
      <c r="J915" t="s">
        <v>37</v>
      </c>
      <c r="K915" t="s">
        <v>591</v>
      </c>
      <c r="L915" t="s">
        <v>39</v>
      </c>
      <c r="M915">
        <v>1077300</v>
      </c>
      <c r="N915">
        <v>0</v>
      </c>
      <c r="O915">
        <v>1077300</v>
      </c>
      <c r="P915">
        <v>0</v>
      </c>
      <c r="Q915" t="s">
        <v>2920</v>
      </c>
      <c r="R915">
        <v>3520</v>
      </c>
      <c r="S915" t="s">
        <v>2182</v>
      </c>
      <c r="T915" t="s">
        <v>593</v>
      </c>
      <c r="U915" t="s">
        <v>2921</v>
      </c>
      <c r="V915" t="s">
        <v>2922</v>
      </c>
      <c r="W915">
        <v>0</v>
      </c>
      <c r="X915" t="str">
        <f t="shared" si="14"/>
        <v>Funcionamiento</v>
      </c>
    </row>
    <row r="916" spans="1:24" x14ac:dyDescent="0.25">
      <c r="A916">
        <v>3320</v>
      </c>
      <c r="B916">
        <v>44035</v>
      </c>
      <c r="C916" s="71">
        <v>44035.512499999997</v>
      </c>
      <c r="D916" t="s">
        <v>588</v>
      </c>
      <c r="E916" t="s">
        <v>589</v>
      </c>
      <c r="F916">
        <v>8</v>
      </c>
      <c r="G916" t="s">
        <v>2826</v>
      </c>
      <c r="H916" t="s">
        <v>176</v>
      </c>
      <c r="I916" t="s">
        <v>130</v>
      </c>
      <c r="J916" t="s">
        <v>37</v>
      </c>
      <c r="K916" t="s">
        <v>591</v>
      </c>
      <c r="L916" t="s">
        <v>39</v>
      </c>
      <c r="M916">
        <v>2153900</v>
      </c>
      <c r="N916">
        <v>0</v>
      </c>
      <c r="O916">
        <v>2153900</v>
      </c>
      <c r="P916">
        <v>0</v>
      </c>
      <c r="Q916" t="s">
        <v>2920</v>
      </c>
      <c r="R916">
        <v>3520</v>
      </c>
      <c r="S916" t="s">
        <v>2182</v>
      </c>
      <c r="T916" t="s">
        <v>593</v>
      </c>
      <c r="U916" t="s">
        <v>2921</v>
      </c>
      <c r="V916" t="s">
        <v>2922</v>
      </c>
      <c r="W916">
        <v>0</v>
      </c>
      <c r="X916" t="str">
        <f t="shared" si="14"/>
        <v>Funcionamiento</v>
      </c>
    </row>
    <row r="917" spans="1:24" x14ac:dyDescent="0.25">
      <c r="A917">
        <v>3320</v>
      </c>
      <c r="B917">
        <v>44035</v>
      </c>
      <c r="C917" s="71">
        <v>44035.512499999997</v>
      </c>
      <c r="D917" t="s">
        <v>588</v>
      </c>
      <c r="E917" t="s">
        <v>589</v>
      </c>
      <c r="F917">
        <v>8</v>
      </c>
      <c r="G917" t="s">
        <v>2826</v>
      </c>
      <c r="H917" t="s">
        <v>174</v>
      </c>
      <c r="I917" t="s">
        <v>128</v>
      </c>
      <c r="J917" t="s">
        <v>37</v>
      </c>
      <c r="K917" t="s">
        <v>591</v>
      </c>
      <c r="L917" t="s">
        <v>39</v>
      </c>
      <c r="M917">
        <v>6384900</v>
      </c>
      <c r="N917">
        <v>0</v>
      </c>
      <c r="O917">
        <v>6384900</v>
      </c>
      <c r="P917">
        <v>0</v>
      </c>
      <c r="Q917" t="s">
        <v>2920</v>
      </c>
      <c r="R917">
        <v>3520</v>
      </c>
      <c r="S917" t="s">
        <v>2182</v>
      </c>
      <c r="T917" t="s">
        <v>593</v>
      </c>
      <c r="U917" t="s">
        <v>2921</v>
      </c>
      <c r="V917" t="s">
        <v>2922</v>
      </c>
      <c r="W917">
        <v>0</v>
      </c>
      <c r="X917" t="str">
        <f t="shared" si="14"/>
        <v>Funcionamiento</v>
      </c>
    </row>
    <row r="918" spans="1:24" x14ac:dyDescent="0.25">
      <c r="A918">
        <v>3320</v>
      </c>
      <c r="B918">
        <v>44035</v>
      </c>
      <c r="C918" s="71">
        <v>44035.512499999997</v>
      </c>
      <c r="D918" t="s">
        <v>588</v>
      </c>
      <c r="E918" t="s">
        <v>589</v>
      </c>
      <c r="F918">
        <v>8</v>
      </c>
      <c r="G918" t="s">
        <v>2826</v>
      </c>
      <c r="H918" t="s">
        <v>175</v>
      </c>
      <c r="I918" t="s">
        <v>129</v>
      </c>
      <c r="J918" t="s">
        <v>37</v>
      </c>
      <c r="K918" t="s">
        <v>591</v>
      </c>
      <c r="L918" t="s">
        <v>39</v>
      </c>
      <c r="M918">
        <v>4523000</v>
      </c>
      <c r="N918">
        <v>0</v>
      </c>
      <c r="O918">
        <v>4523000</v>
      </c>
      <c r="P918">
        <v>0</v>
      </c>
      <c r="Q918" t="s">
        <v>2920</v>
      </c>
      <c r="R918">
        <v>3520</v>
      </c>
      <c r="S918" t="s">
        <v>2182</v>
      </c>
      <c r="T918" t="s">
        <v>593</v>
      </c>
      <c r="U918" t="s">
        <v>2921</v>
      </c>
      <c r="V918" t="s">
        <v>2922</v>
      </c>
      <c r="W918">
        <v>0</v>
      </c>
      <c r="X918" t="str">
        <f t="shared" si="14"/>
        <v>Funcionamiento</v>
      </c>
    </row>
    <row r="919" spans="1:24" x14ac:dyDescent="0.25">
      <c r="A919">
        <v>3320</v>
      </c>
      <c r="B919">
        <v>44035</v>
      </c>
      <c r="C919" s="71">
        <v>44035.512499999997</v>
      </c>
      <c r="D919" t="s">
        <v>588</v>
      </c>
      <c r="E919" t="s">
        <v>589</v>
      </c>
      <c r="F919">
        <v>8</v>
      </c>
      <c r="G919" t="s">
        <v>2826</v>
      </c>
      <c r="H919" t="s">
        <v>177</v>
      </c>
      <c r="I919" t="s">
        <v>131</v>
      </c>
      <c r="J919" t="s">
        <v>37</v>
      </c>
      <c r="K919" t="s">
        <v>591</v>
      </c>
      <c r="L919" t="s">
        <v>39</v>
      </c>
      <c r="M919">
        <v>721100</v>
      </c>
      <c r="N919">
        <v>0</v>
      </c>
      <c r="O919">
        <v>721100</v>
      </c>
      <c r="P919">
        <v>0</v>
      </c>
      <c r="Q919" t="s">
        <v>2920</v>
      </c>
      <c r="R919">
        <v>3520</v>
      </c>
      <c r="S919" t="s">
        <v>2182</v>
      </c>
      <c r="T919" t="s">
        <v>593</v>
      </c>
      <c r="U919" t="s">
        <v>2921</v>
      </c>
      <c r="V919" t="s">
        <v>2922</v>
      </c>
      <c r="W919">
        <v>0</v>
      </c>
      <c r="X919" t="str">
        <f t="shared" si="14"/>
        <v>Funcionamiento</v>
      </c>
    </row>
    <row r="920" spans="1:24" x14ac:dyDescent="0.25">
      <c r="A920">
        <v>3420</v>
      </c>
      <c r="B920">
        <v>44042</v>
      </c>
      <c r="C920" s="71">
        <v>44042.590277777781</v>
      </c>
      <c r="D920" t="s">
        <v>588</v>
      </c>
      <c r="E920" t="s">
        <v>607</v>
      </c>
      <c r="F920">
        <v>200</v>
      </c>
      <c r="G920" t="s">
        <v>590</v>
      </c>
      <c r="H920" t="s">
        <v>202</v>
      </c>
      <c r="I920" t="s">
        <v>163</v>
      </c>
      <c r="J920" t="s">
        <v>37</v>
      </c>
      <c r="K920" t="s">
        <v>591</v>
      </c>
      <c r="L920" t="s">
        <v>39</v>
      </c>
      <c r="M920">
        <v>7647500</v>
      </c>
      <c r="N920">
        <v>0</v>
      </c>
      <c r="O920">
        <v>7647500</v>
      </c>
      <c r="P920">
        <v>7647500</v>
      </c>
      <c r="Q920" t="s">
        <v>5382</v>
      </c>
      <c r="R920">
        <v>3620</v>
      </c>
      <c r="S920" t="s">
        <v>593</v>
      </c>
      <c r="T920" t="s">
        <v>593</v>
      </c>
      <c r="U920" t="s">
        <v>593</v>
      </c>
      <c r="V920" t="s">
        <v>593</v>
      </c>
      <c r="W920">
        <v>0</v>
      </c>
      <c r="X920" t="str">
        <f t="shared" si="14"/>
        <v>Inversión</v>
      </c>
    </row>
    <row r="921" spans="1:24" x14ac:dyDescent="0.25">
      <c r="A921">
        <v>120</v>
      </c>
      <c r="B921">
        <v>43837</v>
      </c>
      <c r="C921" s="71">
        <v>43837.636805555558</v>
      </c>
      <c r="D921" t="s">
        <v>588</v>
      </c>
      <c r="E921" t="s">
        <v>589</v>
      </c>
      <c r="F921">
        <v>9</v>
      </c>
      <c r="G921" t="s">
        <v>2923</v>
      </c>
      <c r="H921" t="s">
        <v>191</v>
      </c>
      <c r="I921" t="s">
        <v>146</v>
      </c>
      <c r="J921" t="s">
        <v>37</v>
      </c>
      <c r="K921" t="s">
        <v>591</v>
      </c>
      <c r="L921" t="s">
        <v>39</v>
      </c>
      <c r="M921">
        <v>200000</v>
      </c>
      <c r="N921">
        <v>500000</v>
      </c>
      <c r="O921">
        <v>700000</v>
      </c>
      <c r="P921">
        <v>144486</v>
      </c>
      <c r="Q921" t="s">
        <v>2924</v>
      </c>
      <c r="R921">
        <v>120</v>
      </c>
      <c r="S921" t="s">
        <v>5824</v>
      </c>
      <c r="T921" t="s">
        <v>5825</v>
      </c>
      <c r="U921" t="s">
        <v>5826</v>
      </c>
      <c r="V921" t="s">
        <v>5827</v>
      </c>
      <c r="W921">
        <v>0</v>
      </c>
      <c r="X921" t="str">
        <f t="shared" si="14"/>
        <v>Funcionamiento</v>
      </c>
    </row>
    <row r="922" spans="1:24" x14ac:dyDescent="0.25">
      <c r="A922">
        <v>120</v>
      </c>
      <c r="B922">
        <v>43837</v>
      </c>
      <c r="C922" s="71">
        <v>43837.636805555558</v>
      </c>
      <c r="D922" t="s">
        <v>588</v>
      </c>
      <c r="E922" t="s">
        <v>589</v>
      </c>
      <c r="F922">
        <v>9</v>
      </c>
      <c r="G922" t="s">
        <v>2923</v>
      </c>
      <c r="H922" t="s">
        <v>188</v>
      </c>
      <c r="I922" t="s">
        <v>142</v>
      </c>
      <c r="J922" t="s">
        <v>37</v>
      </c>
      <c r="K922" t="s">
        <v>591</v>
      </c>
      <c r="L922" t="s">
        <v>39</v>
      </c>
      <c r="M922">
        <v>52000000</v>
      </c>
      <c r="N922">
        <v>0</v>
      </c>
      <c r="O922">
        <v>52000000</v>
      </c>
      <c r="P922">
        <v>13242875</v>
      </c>
      <c r="Q922" t="s">
        <v>2924</v>
      </c>
      <c r="R922">
        <v>120</v>
      </c>
      <c r="S922" t="s">
        <v>5824</v>
      </c>
      <c r="T922" t="s">
        <v>5825</v>
      </c>
      <c r="U922" t="s">
        <v>5826</v>
      </c>
      <c r="V922" t="s">
        <v>5827</v>
      </c>
      <c r="W922">
        <v>0</v>
      </c>
      <c r="X922" t="str">
        <f t="shared" si="14"/>
        <v>Funcionamiento</v>
      </c>
    </row>
    <row r="923" spans="1:24" x14ac:dyDescent="0.25">
      <c r="A923">
        <v>120</v>
      </c>
      <c r="B923">
        <v>43837</v>
      </c>
      <c r="C923" s="71">
        <v>43837.636805555558</v>
      </c>
      <c r="D923" t="s">
        <v>588</v>
      </c>
      <c r="E923" t="s">
        <v>589</v>
      </c>
      <c r="F923">
        <v>9</v>
      </c>
      <c r="G923" t="s">
        <v>2923</v>
      </c>
      <c r="H923" t="s">
        <v>192</v>
      </c>
      <c r="I923" t="s">
        <v>147</v>
      </c>
      <c r="J923" t="s">
        <v>37</v>
      </c>
      <c r="K923" t="s">
        <v>591</v>
      </c>
      <c r="L923" t="s">
        <v>39</v>
      </c>
      <c r="M923">
        <v>1900000</v>
      </c>
      <c r="N923">
        <v>0</v>
      </c>
      <c r="O923">
        <v>1900000</v>
      </c>
      <c r="P923">
        <v>133011</v>
      </c>
      <c r="Q923" t="s">
        <v>2924</v>
      </c>
      <c r="R923">
        <v>120</v>
      </c>
      <c r="S923" t="s">
        <v>5824</v>
      </c>
      <c r="T923" t="s">
        <v>5825</v>
      </c>
      <c r="U923" t="s">
        <v>5826</v>
      </c>
      <c r="V923" t="s">
        <v>5827</v>
      </c>
      <c r="W923">
        <v>0</v>
      </c>
      <c r="X923" t="str">
        <f t="shared" si="14"/>
        <v>Funcionamiento</v>
      </c>
    </row>
    <row r="924" spans="1:24" x14ac:dyDescent="0.25">
      <c r="A924">
        <v>220</v>
      </c>
      <c r="B924">
        <v>43851</v>
      </c>
      <c r="C924" s="71">
        <v>43851.649305555555</v>
      </c>
      <c r="D924" t="s">
        <v>588</v>
      </c>
      <c r="E924" t="s">
        <v>589</v>
      </c>
      <c r="F924">
        <v>9</v>
      </c>
      <c r="G924" t="s">
        <v>2923</v>
      </c>
      <c r="H924" t="s">
        <v>166</v>
      </c>
      <c r="I924" t="s">
        <v>120</v>
      </c>
      <c r="J924" t="s">
        <v>37</v>
      </c>
      <c r="K924" t="s">
        <v>591</v>
      </c>
      <c r="L924" t="s">
        <v>39</v>
      </c>
      <c r="M924">
        <v>47762494</v>
      </c>
      <c r="N924">
        <v>0</v>
      </c>
      <c r="O924">
        <v>47762494</v>
      </c>
      <c r="P924">
        <v>0</v>
      </c>
      <c r="Q924" t="s">
        <v>2925</v>
      </c>
      <c r="R924">
        <v>220</v>
      </c>
      <c r="S924" t="s">
        <v>2751</v>
      </c>
      <c r="T924" t="s">
        <v>593</v>
      </c>
      <c r="U924" t="s">
        <v>2926</v>
      </c>
      <c r="V924" t="s">
        <v>2927</v>
      </c>
      <c r="W924">
        <v>0</v>
      </c>
      <c r="X924" t="str">
        <f t="shared" si="14"/>
        <v>Funcionamiento</v>
      </c>
    </row>
    <row r="925" spans="1:24" x14ac:dyDescent="0.25">
      <c r="A925">
        <v>220</v>
      </c>
      <c r="B925">
        <v>43851</v>
      </c>
      <c r="C925" s="71">
        <v>43851.649305555555</v>
      </c>
      <c r="D925" t="s">
        <v>588</v>
      </c>
      <c r="E925" t="s">
        <v>589</v>
      </c>
      <c r="F925">
        <v>9</v>
      </c>
      <c r="G925" t="s">
        <v>2923</v>
      </c>
      <c r="H925" t="s">
        <v>169</v>
      </c>
      <c r="I925" t="s">
        <v>123</v>
      </c>
      <c r="J925" t="s">
        <v>37</v>
      </c>
      <c r="K925" t="s">
        <v>591</v>
      </c>
      <c r="L925" t="s">
        <v>39</v>
      </c>
      <c r="M925">
        <v>1724519</v>
      </c>
      <c r="N925">
        <v>0</v>
      </c>
      <c r="O925">
        <v>1724519</v>
      </c>
      <c r="P925">
        <v>0</v>
      </c>
      <c r="Q925" t="s">
        <v>2925</v>
      </c>
      <c r="R925">
        <v>220</v>
      </c>
      <c r="S925" t="s">
        <v>2751</v>
      </c>
      <c r="T925" t="s">
        <v>593</v>
      </c>
      <c r="U925" t="s">
        <v>2926</v>
      </c>
      <c r="V925" t="s">
        <v>2927</v>
      </c>
      <c r="W925">
        <v>0</v>
      </c>
      <c r="X925" t="str">
        <f t="shared" si="14"/>
        <v>Funcionamiento</v>
      </c>
    </row>
    <row r="926" spans="1:24" x14ac:dyDescent="0.25">
      <c r="A926">
        <v>220</v>
      </c>
      <c r="B926">
        <v>43851</v>
      </c>
      <c r="C926" s="71">
        <v>43851.649305555555</v>
      </c>
      <c r="D926" t="s">
        <v>588</v>
      </c>
      <c r="E926" t="s">
        <v>589</v>
      </c>
      <c r="F926">
        <v>9</v>
      </c>
      <c r="G926" t="s">
        <v>2923</v>
      </c>
      <c r="H926" t="s">
        <v>171</v>
      </c>
      <c r="I926" t="s">
        <v>125</v>
      </c>
      <c r="J926" t="s">
        <v>37</v>
      </c>
      <c r="K926" t="s">
        <v>591</v>
      </c>
      <c r="L926" t="s">
        <v>39</v>
      </c>
      <c r="M926">
        <v>1904669</v>
      </c>
      <c r="N926">
        <v>0</v>
      </c>
      <c r="O926">
        <v>1904669</v>
      </c>
      <c r="P926">
        <v>0</v>
      </c>
      <c r="Q926" t="s">
        <v>2925</v>
      </c>
      <c r="R926">
        <v>220</v>
      </c>
      <c r="S926" t="s">
        <v>2751</v>
      </c>
      <c r="T926" t="s">
        <v>593</v>
      </c>
      <c r="U926" t="s">
        <v>2926</v>
      </c>
      <c r="V926" t="s">
        <v>2927</v>
      </c>
      <c r="W926">
        <v>0</v>
      </c>
      <c r="X926" t="str">
        <f t="shared" si="14"/>
        <v>Funcionamiento</v>
      </c>
    </row>
    <row r="927" spans="1:24" x14ac:dyDescent="0.25">
      <c r="A927">
        <v>220</v>
      </c>
      <c r="B927">
        <v>43851</v>
      </c>
      <c r="C927" s="71">
        <v>43851.649305555555</v>
      </c>
      <c r="D927" t="s">
        <v>588</v>
      </c>
      <c r="E927" t="s">
        <v>589</v>
      </c>
      <c r="F927">
        <v>9</v>
      </c>
      <c r="G927" t="s">
        <v>2923</v>
      </c>
      <c r="H927" t="s">
        <v>173</v>
      </c>
      <c r="I927" t="s">
        <v>127</v>
      </c>
      <c r="J927" t="s">
        <v>37</v>
      </c>
      <c r="K927" t="s">
        <v>591</v>
      </c>
      <c r="L927" t="s">
        <v>39</v>
      </c>
      <c r="M927">
        <v>1159850</v>
      </c>
      <c r="N927">
        <v>0</v>
      </c>
      <c r="O927">
        <v>1159850</v>
      </c>
      <c r="P927">
        <v>0</v>
      </c>
      <c r="Q927" t="s">
        <v>2925</v>
      </c>
      <c r="R927">
        <v>220</v>
      </c>
      <c r="S927" t="s">
        <v>2751</v>
      </c>
      <c r="T927" t="s">
        <v>593</v>
      </c>
      <c r="U927" t="s">
        <v>2926</v>
      </c>
      <c r="V927" t="s">
        <v>2927</v>
      </c>
      <c r="W927">
        <v>0</v>
      </c>
      <c r="X927" t="str">
        <f t="shared" si="14"/>
        <v>Funcionamiento</v>
      </c>
    </row>
    <row r="928" spans="1:24" x14ac:dyDescent="0.25">
      <c r="A928">
        <v>220</v>
      </c>
      <c r="B928">
        <v>43851</v>
      </c>
      <c r="C928" s="71">
        <v>43851.649305555555</v>
      </c>
      <c r="D928" t="s">
        <v>588</v>
      </c>
      <c r="E928" t="s">
        <v>589</v>
      </c>
      <c r="F928">
        <v>9</v>
      </c>
      <c r="G928" t="s">
        <v>2923</v>
      </c>
      <c r="H928" t="s">
        <v>180</v>
      </c>
      <c r="I928" t="s">
        <v>134</v>
      </c>
      <c r="J928" t="s">
        <v>37</v>
      </c>
      <c r="K928" t="s">
        <v>591</v>
      </c>
      <c r="L928" t="s">
        <v>39</v>
      </c>
      <c r="M928">
        <v>980010</v>
      </c>
      <c r="N928">
        <v>0</v>
      </c>
      <c r="O928">
        <v>980010</v>
      </c>
      <c r="P928">
        <v>0</v>
      </c>
      <c r="Q928" t="s">
        <v>2925</v>
      </c>
      <c r="R928">
        <v>220</v>
      </c>
      <c r="S928" t="s">
        <v>2751</v>
      </c>
      <c r="T928" t="s">
        <v>593</v>
      </c>
      <c r="U928" t="s">
        <v>2926</v>
      </c>
      <c r="V928" t="s">
        <v>2927</v>
      </c>
      <c r="W928">
        <v>0</v>
      </c>
      <c r="X928" t="str">
        <f t="shared" si="14"/>
        <v>Funcionamiento</v>
      </c>
    </row>
    <row r="929" spans="1:24" x14ac:dyDescent="0.25">
      <c r="A929">
        <v>220</v>
      </c>
      <c r="B929">
        <v>43851</v>
      </c>
      <c r="C929" s="71">
        <v>43851.649305555555</v>
      </c>
      <c r="D929" t="s">
        <v>588</v>
      </c>
      <c r="E929" t="s">
        <v>589</v>
      </c>
      <c r="F929">
        <v>9</v>
      </c>
      <c r="G929" t="s">
        <v>2923</v>
      </c>
      <c r="H929" t="s">
        <v>182</v>
      </c>
      <c r="I929" t="s">
        <v>136</v>
      </c>
      <c r="J929" t="s">
        <v>37</v>
      </c>
      <c r="K929" t="s">
        <v>591</v>
      </c>
      <c r="L929" t="s">
        <v>39</v>
      </c>
      <c r="M929">
        <v>80192</v>
      </c>
      <c r="N929">
        <v>0</v>
      </c>
      <c r="O929">
        <v>80192</v>
      </c>
      <c r="P929">
        <v>0</v>
      </c>
      <c r="Q929" t="s">
        <v>2925</v>
      </c>
      <c r="R929">
        <v>220</v>
      </c>
      <c r="S929" t="s">
        <v>2751</v>
      </c>
      <c r="T929" t="s">
        <v>593</v>
      </c>
      <c r="U929" t="s">
        <v>2926</v>
      </c>
      <c r="V929" t="s">
        <v>2927</v>
      </c>
      <c r="W929">
        <v>0</v>
      </c>
      <c r="X929" t="str">
        <f t="shared" si="14"/>
        <v>Funcionamiento</v>
      </c>
    </row>
    <row r="930" spans="1:24" x14ac:dyDescent="0.25">
      <c r="A930">
        <v>220</v>
      </c>
      <c r="B930">
        <v>43851</v>
      </c>
      <c r="C930" s="71">
        <v>43851.649305555555</v>
      </c>
      <c r="D930" t="s">
        <v>588</v>
      </c>
      <c r="E930" t="s">
        <v>589</v>
      </c>
      <c r="F930">
        <v>9</v>
      </c>
      <c r="G930" t="s">
        <v>2923</v>
      </c>
      <c r="H930" t="s">
        <v>168</v>
      </c>
      <c r="I930" t="s">
        <v>122</v>
      </c>
      <c r="J930" t="s">
        <v>37</v>
      </c>
      <c r="K930" t="s">
        <v>591</v>
      </c>
      <c r="L930" t="s">
        <v>39</v>
      </c>
      <c r="M930">
        <v>1221928</v>
      </c>
      <c r="N930">
        <v>0</v>
      </c>
      <c r="O930">
        <v>1221928</v>
      </c>
      <c r="P930">
        <v>0</v>
      </c>
      <c r="Q930" t="s">
        <v>2925</v>
      </c>
      <c r="R930">
        <v>220</v>
      </c>
      <c r="S930" t="s">
        <v>2751</v>
      </c>
      <c r="T930" t="s">
        <v>593</v>
      </c>
      <c r="U930" t="s">
        <v>2926</v>
      </c>
      <c r="V930" t="s">
        <v>2927</v>
      </c>
      <c r="W930">
        <v>0</v>
      </c>
      <c r="X930" t="str">
        <f t="shared" si="14"/>
        <v>Funcionamiento</v>
      </c>
    </row>
    <row r="931" spans="1:24" x14ac:dyDescent="0.25">
      <c r="A931">
        <v>220</v>
      </c>
      <c r="B931">
        <v>43851</v>
      </c>
      <c r="C931" s="71">
        <v>43851.649305555555</v>
      </c>
      <c r="D931" t="s">
        <v>588</v>
      </c>
      <c r="E931" t="s">
        <v>589</v>
      </c>
      <c r="F931">
        <v>9</v>
      </c>
      <c r="G931" t="s">
        <v>2923</v>
      </c>
      <c r="H931" t="s">
        <v>183</v>
      </c>
      <c r="I931" t="s">
        <v>137</v>
      </c>
      <c r="J931" t="s">
        <v>37</v>
      </c>
      <c r="K931" t="s">
        <v>591</v>
      </c>
      <c r="L931" t="s">
        <v>39</v>
      </c>
      <c r="M931">
        <v>2240265</v>
      </c>
      <c r="N931">
        <v>0</v>
      </c>
      <c r="O931">
        <v>2240265</v>
      </c>
      <c r="P931">
        <v>0</v>
      </c>
      <c r="Q931" t="s">
        <v>2925</v>
      </c>
      <c r="R931">
        <v>220</v>
      </c>
      <c r="S931" t="s">
        <v>2751</v>
      </c>
      <c r="T931" t="s">
        <v>593</v>
      </c>
      <c r="U931" t="s">
        <v>2926</v>
      </c>
      <c r="V931" t="s">
        <v>2927</v>
      </c>
      <c r="W931">
        <v>0</v>
      </c>
      <c r="X931" t="str">
        <f t="shared" si="14"/>
        <v>Funcionamiento</v>
      </c>
    </row>
    <row r="932" spans="1:24" x14ac:dyDescent="0.25">
      <c r="A932">
        <v>320</v>
      </c>
      <c r="B932">
        <v>43852</v>
      </c>
      <c r="C932" s="71">
        <v>43852.698611111111</v>
      </c>
      <c r="D932" t="s">
        <v>588</v>
      </c>
      <c r="E932" t="s">
        <v>589</v>
      </c>
      <c r="F932">
        <v>9</v>
      </c>
      <c r="G932" t="s">
        <v>2923</v>
      </c>
      <c r="H932" t="s">
        <v>174</v>
      </c>
      <c r="I932" t="s">
        <v>128</v>
      </c>
      <c r="J932" t="s">
        <v>37</v>
      </c>
      <c r="K932" t="s">
        <v>591</v>
      </c>
      <c r="L932" t="s">
        <v>39</v>
      </c>
      <c r="M932">
        <v>6622600</v>
      </c>
      <c r="N932">
        <v>0</v>
      </c>
      <c r="O932">
        <v>6622600</v>
      </c>
      <c r="P932">
        <v>0</v>
      </c>
      <c r="Q932" t="s">
        <v>2928</v>
      </c>
      <c r="R932">
        <v>320</v>
      </c>
      <c r="S932" t="s">
        <v>2175</v>
      </c>
      <c r="T932" t="s">
        <v>593</v>
      </c>
      <c r="U932" t="s">
        <v>2929</v>
      </c>
      <c r="V932" t="s">
        <v>2930</v>
      </c>
      <c r="W932">
        <v>0</v>
      </c>
      <c r="X932" t="str">
        <f t="shared" si="14"/>
        <v>Funcionamiento</v>
      </c>
    </row>
    <row r="933" spans="1:24" x14ac:dyDescent="0.25">
      <c r="A933">
        <v>320</v>
      </c>
      <c r="B933">
        <v>43852</v>
      </c>
      <c r="C933" s="71">
        <v>43852.698611111111</v>
      </c>
      <c r="D933" t="s">
        <v>588</v>
      </c>
      <c r="E933" t="s">
        <v>589</v>
      </c>
      <c r="F933">
        <v>9</v>
      </c>
      <c r="G933" t="s">
        <v>2923</v>
      </c>
      <c r="H933" t="s">
        <v>175</v>
      </c>
      <c r="I933" t="s">
        <v>129</v>
      </c>
      <c r="J933" t="s">
        <v>37</v>
      </c>
      <c r="K933" t="s">
        <v>591</v>
      </c>
      <c r="L933" t="s">
        <v>39</v>
      </c>
      <c r="M933">
        <v>4691200</v>
      </c>
      <c r="N933">
        <v>0</v>
      </c>
      <c r="O933">
        <v>4691200</v>
      </c>
      <c r="P933">
        <v>0</v>
      </c>
      <c r="Q933" t="s">
        <v>2928</v>
      </c>
      <c r="R933">
        <v>320</v>
      </c>
      <c r="S933" t="s">
        <v>2175</v>
      </c>
      <c r="T933" t="s">
        <v>593</v>
      </c>
      <c r="U933" t="s">
        <v>2929</v>
      </c>
      <c r="V933" t="s">
        <v>2930</v>
      </c>
      <c r="W933">
        <v>0</v>
      </c>
      <c r="X933" t="str">
        <f t="shared" si="14"/>
        <v>Funcionamiento</v>
      </c>
    </row>
    <row r="934" spans="1:24" x14ac:dyDescent="0.25">
      <c r="A934">
        <v>320</v>
      </c>
      <c r="B934">
        <v>43852</v>
      </c>
      <c r="C934" s="71">
        <v>43852.698611111111</v>
      </c>
      <c r="D934" t="s">
        <v>588</v>
      </c>
      <c r="E934" t="s">
        <v>589</v>
      </c>
      <c r="F934">
        <v>9</v>
      </c>
      <c r="G934" t="s">
        <v>2923</v>
      </c>
      <c r="H934" t="s">
        <v>177</v>
      </c>
      <c r="I934" t="s">
        <v>131</v>
      </c>
      <c r="J934" t="s">
        <v>37</v>
      </c>
      <c r="K934" t="s">
        <v>591</v>
      </c>
      <c r="L934" t="s">
        <v>39</v>
      </c>
      <c r="M934">
        <v>578600</v>
      </c>
      <c r="N934">
        <v>0</v>
      </c>
      <c r="O934">
        <v>578600</v>
      </c>
      <c r="P934">
        <v>0</v>
      </c>
      <c r="Q934" t="s">
        <v>2928</v>
      </c>
      <c r="R934">
        <v>320</v>
      </c>
      <c r="S934" t="s">
        <v>2175</v>
      </c>
      <c r="T934" t="s">
        <v>593</v>
      </c>
      <c r="U934" t="s">
        <v>2929</v>
      </c>
      <c r="V934" t="s">
        <v>2930</v>
      </c>
      <c r="W934">
        <v>0</v>
      </c>
      <c r="X934" t="str">
        <f t="shared" si="14"/>
        <v>Funcionamiento</v>
      </c>
    </row>
    <row r="935" spans="1:24" x14ac:dyDescent="0.25">
      <c r="A935">
        <v>320</v>
      </c>
      <c r="B935">
        <v>43852</v>
      </c>
      <c r="C935" s="71">
        <v>43852.698611111111</v>
      </c>
      <c r="D935" t="s">
        <v>588</v>
      </c>
      <c r="E935" t="s">
        <v>589</v>
      </c>
      <c r="F935">
        <v>9</v>
      </c>
      <c r="G935" t="s">
        <v>2923</v>
      </c>
      <c r="H935" t="s">
        <v>176</v>
      </c>
      <c r="I935" t="s">
        <v>130</v>
      </c>
      <c r="J935" t="s">
        <v>37</v>
      </c>
      <c r="K935" t="s">
        <v>591</v>
      </c>
      <c r="L935" t="s">
        <v>39</v>
      </c>
      <c r="M935">
        <v>2329000</v>
      </c>
      <c r="N935">
        <v>0</v>
      </c>
      <c r="O935">
        <v>2329000</v>
      </c>
      <c r="P935">
        <v>0</v>
      </c>
      <c r="Q935" t="s">
        <v>2928</v>
      </c>
      <c r="R935">
        <v>320</v>
      </c>
      <c r="S935" t="s">
        <v>2175</v>
      </c>
      <c r="T935" t="s">
        <v>593</v>
      </c>
      <c r="U935" t="s">
        <v>2929</v>
      </c>
      <c r="V935" t="s">
        <v>2930</v>
      </c>
      <c r="W935">
        <v>0</v>
      </c>
      <c r="X935" t="str">
        <f t="shared" si="14"/>
        <v>Funcionamiento</v>
      </c>
    </row>
    <row r="936" spans="1:24" x14ac:dyDescent="0.25">
      <c r="A936">
        <v>320</v>
      </c>
      <c r="B936">
        <v>43852</v>
      </c>
      <c r="C936" s="71">
        <v>43852.698611111111</v>
      </c>
      <c r="D936" t="s">
        <v>588</v>
      </c>
      <c r="E936" t="s">
        <v>589</v>
      </c>
      <c r="F936">
        <v>9</v>
      </c>
      <c r="G936" t="s">
        <v>2923</v>
      </c>
      <c r="H936" t="s">
        <v>178</v>
      </c>
      <c r="I936" t="s">
        <v>132</v>
      </c>
      <c r="J936" t="s">
        <v>37</v>
      </c>
      <c r="K936" t="s">
        <v>591</v>
      </c>
      <c r="L936" t="s">
        <v>39</v>
      </c>
      <c r="M936">
        <v>1747600</v>
      </c>
      <c r="N936">
        <v>0</v>
      </c>
      <c r="O936">
        <v>1747600</v>
      </c>
      <c r="P936">
        <v>0</v>
      </c>
      <c r="Q936" t="s">
        <v>2928</v>
      </c>
      <c r="R936">
        <v>320</v>
      </c>
      <c r="S936" t="s">
        <v>2175</v>
      </c>
      <c r="T936" t="s">
        <v>593</v>
      </c>
      <c r="U936" t="s">
        <v>2929</v>
      </c>
      <c r="V936" t="s">
        <v>2930</v>
      </c>
      <c r="W936">
        <v>0</v>
      </c>
      <c r="X936" t="str">
        <f t="shared" si="14"/>
        <v>Funcionamiento</v>
      </c>
    </row>
    <row r="937" spans="1:24" x14ac:dyDescent="0.25">
      <c r="A937">
        <v>320</v>
      </c>
      <c r="B937">
        <v>43852</v>
      </c>
      <c r="C937" s="71">
        <v>43852.698611111111</v>
      </c>
      <c r="D937" t="s">
        <v>588</v>
      </c>
      <c r="E937" t="s">
        <v>589</v>
      </c>
      <c r="F937">
        <v>9</v>
      </c>
      <c r="G937" t="s">
        <v>2923</v>
      </c>
      <c r="H937" t="s">
        <v>179</v>
      </c>
      <c r="I937" t="s">
        <v>133</v>
      </c>
      <c r="J937" t="s">
        <v>37</v>
      </c>
      <c r="K937" t="s">
        <v>591</v>
      </c>
      <c r="L937" t="s">
        <v>39</v>
      </c>
      <c r="M937">
        <v>1165100</v>
      </c>
      <c r="N937">
        <v>0</v>
      </c>
      <c r="O937">
        <v>1165100</v>
      </c>
      <c r="P937">
        <v>0</v>
      </c>
      <c r="Q937" t="s">
        <v>2928</v>
      </c>
      <c r="R937">
        <v>320</v>
      </c>
      <c r="S937" t="s">
        <v>2175</v>
      </c>
      <c r="T937" t="s">
        <v>593</v>
      </c>
      <c r="U937" t="s">
        <v>2929</v>
      </c>
      <c r="V937" t="s">
        <v>2930</v>
      </c>
      <c r="W937">
        <v>0</v>
      </c>
      <c r="X937" t="str">
        <f t="shared" si="14"/>
        <v>Funcionamiento</v>
      </c>
    </row>
    <row r="938" spans="1:24" x14ac:dyDescent="0.25">
      <c r="A938">
        <v>420</v>
      </c>
      <c r="B938">
        <v>43858</v>
      </c>
      <c r="C938" s="71">
        <v>43858.415277777778</v>
      </c>
      <c r="D938" t="s">
        <v>588</v>
      </c>
      <c r="E938" t="s">
        <v>589</v>
      </c>
      <c r="F938">
        <v>9</v>
      </c>
      <c r="G938" t="s">
        <v>2923</v>
      </c>
      <c r="H938" t="s">
        <v>193</v>
      </c>
      <c r="I938" t="s">
        <v>148</v>
      </c>
      <c r="J938" t="s">
        <v>37</v>
      </c>
      <c r="K938" t="s">
        <v>591</v>
      </c>
      <c r="L938" t="s">
        <v>39</v>
      </c>
      <c r="M938">
        <v>2208240</v>
      </c>
      <c r="N938">
        <v>0</v>
      </c>
      <c r="O938">
        <v>2208240</v>
      </c>
      <c r="P938">
        <v>379920</v>
      </c>
      <c r="Q938" t="s">
        <v>2931</v>
      </c>
      <c r="R938">
        <v>420</v>
      </c>
      <c r="S938" t="s">
        <v>2932</v>
      </c>
      <c r="T938" t="s">
        <v>2933</v>
      </c>
      <c r="U938" t="s">
        <v>2934</v>
      </c>
      <c r="V938" t="s">
        <v>2935</v>
      </c>
      <c r="W938">
        <v>0</v>
      </c>
      <c r="X938" t="str">
        <f t="shared" si="14"/>
        <v>Funcionamiento</v>
      </c>
    </row>
    <row r="939" spans="1:24" x14ac:dyDescent="0.25">
      <c r="A939">
        <v>520</v>
      </c>
      <c r="B939">
        <v>43864</v>
      </c>
      <c r="C939" s="71">
        <v>43864.418055555558</v>
      </c>
      <c r="D939" t="s">
        <v>588</v>
      </c>
      <c r="E939" t="s">
        <v>589</v>
      </c>
      <c r="F939">
        <v>9</v>
      </c>
      <c r="G939" t="s">
        <v>2923</v>
      </c>
      <c r="H939" t="s">
        <v>52</v>
      </c>
      <c r="I939" t="s">
        <v>53</v>
      </c>
      <c r="J939" t="s">
        <v>48</v>
      </c>
      <c r="K939" t="s">
        <v>601</v>
      </c>
      <c r="L939" t="s">
        <v>39</v>
      </c>
      <c r="M939">
        <v>15035956.550000001</v>
      </c>
      <c r="N939">
        <v>0</v>
      </c>
      <c r="O939">
        <v>15035956.550000001</v>
      </c>
      <c r="P939">
        <v>0</v>
      </c>
      <c r="Q939" t="s">
        <v>2936</v>
      </c>
      <c r="R939">
        <v>520</v>
      </c>
      <c r="S939" t="s">
        <v>2181</v>
      </c>
      <c r="T939" t="s">
        <v>2181</v>
      </c>
      <c r="U939" t="s">
        <v>2445</v>
      </c>
      <c r="V939" t="s">
        <v>2937</v>
      </c>
      <c r="W939">
        <v>0</v>
      </c>
      <c r="X939" t="str">
        <f t="shared" si="14"/>
        <v>Funcionamiento</v>
      </c>
    </row>
    <row r="940" spans="1:24" x14ac:dyDescent="0.25">
      <c r="A940">
        <v>620</v>
      </c>
      <c r="B940">
        <v>43872</v>
      </c>
      <c r="C940" s="71">
        <v>43872.416666666664</v>
      </c>
      <c r="D940" t="s">
        <v>588</v>
      </c>
      <c r="E940" t="s">
        <v>589</v>
      </c>
      <c r="F940">
        <v>9</v>
      </c>
      <c r="G940" t="s">
        <v>2923</v>
      </c>
      <c r="H940" t="s">
        <v>187</v>
      </c>
      <c r="I940" t="s">
        <v>141</v>
      </c>
      <c r="J940" t="s">
        <v>37</v>
      </c>
      <c r="K940" t="s">
        <v>591</v>
      </c>
      <c r="L940" t="s">
        <v>39</v>
      </c>
      <c r="M940">
        <v>78400</v>
      </c>
      <c r="N940">
        <v>0</v>
      </c>
      <c r="O940">
        <v>78400</v>
      </c>
      <c r="P940">
        <v>0</v>
      </c>
      <c r="Q940" t="s">
        <v>2334</v>
      </c>
      <c r="R940">
        <v>620</v>
      </c>
      <c r="S940" t="s">
        <v>2553</v>
      </c>
      <c r="T940" t="s">
        <v>2186</v>
      </c>
      <c r="U940" t="s">
        <v>2177</v>
      </c>
      <c r="V940" t="s">
        <v>2938</v>
      </c>
      <c r="W940">
        <v>0</v>
      </c>
      <c r="X940" t="str">
        <f t="shared" si="14"/>
        <v>Funcionamiento</v>
      </c>
    </row>
    <row r="941" spans="1:24" x14ac:dyDescent="0.25">
      <c r="A941">
        <v>620</v>
      </c>
      <c r="B941">
        <v>43872</v>
      </c>
      <c r="C941" s="71">
        <v>43872.416666666664</v>
      </c>
      <c r="D941" t="s">
        <v>588</v>
      </c>
      <c r="E941" t="s">
        <v>589</v>
      </c>
      <c r="F941">
        <v>9</v>
      </c>
      <c r="G941" t="s">
        <v>2923</v>
      </c>
      <c r="H941" t="s">
        <v>193</v>
      </c>
      <c r="I941" t="s">
        <v>148</v>
      </c>
      <c r="J941" t="s">
        <v>37</v>
      </c>
      <c r="K941" t="s">
        <v>591</v>
      </c>
      <c r="L941" t="s">
        <v>39</v>
      </c>
      <c r="M941">
        <v>258320</v>
      </c>
      <c r="N941">
        <v>0</v>
      </c>
      <c r="O941">
        <v>258320</v>
      </c>
      <c r="P941">
        <v>0</v>
      </c>
      <c r="Q941" t="s">
        <v>2334</v>
      </c>
      <c r="R941">
        <v>620</v>
      </c>
      <c r="S941" t="s">
        <v>2553</v>
      </c>
      <c r="T941" t="s">
        <v>2186</v>
      </c>
      <c r="U941" t="s">
        <v>2177</v>
      </c>
      <c r="V941" t="s">
        <v>2938</v>
      </c>
      <c r="W941">
        <v>0</v>
      </c>
      <c r="X941" t="str">
        <f t="shared" si="14"/>
        <v>Funcionamiento</v>
      </c>
    </row>
    <row r="942" spans="1:24" x14ac:dyDescent="0.25">
      <c r="A942">
        <v>720</v>
      </c>
      <c r="B942">
        <v>43881</v>
      </c>
      <c r="C942" s="71">
        <v>43881.74722222222</v>
      </c>
      <c r="D942" t="s">
        <v>588</v>
      </c>
      <c r="E942" t="s">
        <v>589</v>
      </c>
      <c r="F942">
        <v>9</v>
      </c>
      <c r="G942" t="s">
        <v>2923</v>
      </c>
      <c r="H942" t="s">
        <v>166</v>
      </c>
      <c r="I942" t="s">
        <v>120</v>
      </c>
      <c r="J942" t="s">
        <v>37</v>
      </c>
      <c r="K942" t="s">
        <v>591</v>
      </c>
      <c r="L942" t="s">
        <v>39</v>
      </c>
      <c r="M942">
        <v>49605181</v>
      </c>
      <c r="N942">
        <v>0</v>
      </c>
      <c r="O942">
        <v>49605181</v>
      </c>
      <c r="P942">
        <v>0</v>
      </c>
      <c r="Q942" t="s">
        <v>2939</v>
      </c>
      <c r="R942">
        <v>720</v>
      </c>
      <c r="S942" t="s">
        <v>2857</v>
      </c>
      <c r="T942" t="s">
        <v>593</v>
      </c>
      <c r="U942" t="s">
        <v>2940</v>
      </c>
      <c r="V942" t="s">
        <v>2941</v>
      </c>
      <c r="W942">
        <v>0</v>
      </c>
      <c r="X942" t="str">
        <f t="shared" si="14"/>
        <v>Funcionamiento</v>
      </c>
    </row>
    <row r="943" spans="1:24" x14ac:dyDescent="0.25">
      <c r="A943">
        <v>720</v>
      </c>
      <c r="B943">
        <v>43881</v>
      </c>
      <c r="C943" s="71">
        <v>43881.74722222222</v>
      </c>
      <c r="D943" t="s">
        <v>588</v>
      </c>
      <c r="E943" t="s">
        <v>589</v>
      </c>
      <c r="F943">
        <v>9</v>
      </c>
      <c r="G943" t="s">
        <v>2923</v>
      </c>
      <c r="H943" t="s">
        <v>169</v>
      </c>
      <c r="I943" t="s">
        <v>123</v>
      </c>
      <c r="J943" t="s">
        <v>37</v>
      </c>
      <c r="K943" t="s">
        <v>591</v>
      </c>
      <c r="L943" t="s">
        <v>39</v>
      </c>
      <c r="M943">
        <v>1786231</v>
      </c>
      <c r="N943">
        <v>0</v>
      </c>
      <c r="O943">
        <v>1786231</v>
      </c>
      <c r="P943">
        <v>0</v>
      </c>
      <c r="Q943" t="s">
        <v>2939</v>
      </c>
      <c r="R943">
        <v>720</v>
      </c>
      <c r="S943" t="s">
        <v>2857</v>
      </c>
      <c r="T943" t="s">
        <v>593</v>
      </c>
      <c r="U943" t="s">
        <v>2940</v>
      </c>
      <c r="V943" t="s">
        <v>2941</v>
      </c>
      <c r="W943">
        <v>0</v>
      </c>
      <c r="X943" t="str">
        <f t="shared" si="14"/>
        <v>Funcionamiento</v>
      </c>
    </row>
    <row r="944" spans="1:24" x14ac:dyDescent="0.25">
      <c r="A944">
        <v>720</v>
      </c>
      <c r="B944">
        <v>43881</v>
      </c>
      <c r="C944" s="71">
        <v>43881.74722222222</v>
      </c>
      <c r="D944" t="s">
        <v>588</v>
      </c>
      <c r="E944" t="s">
        <v>589</v>
      </c>
      <c r="F944">
        <v>9</v>
      </c>
      <c r="G944" t="s">
        <v>2923</v>
      </c>
      <c r="H944" t="s">
        <v>168</v>
      </c>
      <c r="I944" t="s">
        <v>122</v>
      </c>
      <c r="J944" t="s">
        <v>37</v>
      </c>
      <c r="K944" t="s">
        <v>591</v>
      </c>
      <c r="L944" t="s">
        <v>39</v>
      </c>
      <c r="M944">
        <v>1280615</v>
      </c>
      <c r="N944">
        <v>0</v>
      </c>
      <c r="O944">
        <v>1280615</v>
      </c>
      <c r="P944">
        <v>0</v>
      </c>
      <c r="Q944" t="s">
        <v>2939</v>
      </c>
      <c r="R944">
        <v>720</v>
      </c>
      <c r="S944" t="s">
        <v>2857</v>
      </c>
      <c r="T944" t="s">
        <v>593</v>
      </c>
      <c r="U944" t="s">
        <v>2940</v>
      </c>
      <c r="V944" t="s">
        <v>2941</v>
      </c>
      <c r="W944">
        <v>0</v>
      </c>
      <c r="X944" t="str">
        <f t="shared" si="14"/>
        <v>Funcionamiento</v>
      </c>
    </row>
    <row r="945" spans="1:24" x14ac:dyDescent="0.25">
      <c r="A945">
        <v>720</v>
      </c>
      <c r="B945">
        <v>43881</v>
      </c>
      <c r="C945" s="71">
        <v>43881.74722222222</v>
      </c>
      <c r="D945" t="s">
        <v>588</v>
      </c>
      <c r="E945" t="s">
        <v>589</v>
      </c>
      <c r="F945">
        <v>9</v>
      </c>
      <c r="G945" t="s">
        <v>2923</v>
      </c>
      <c r="H945" t="s">
        <v>171</v>
      </c>
      <c r="I945" t="s">
        <v>125</v>
      </c>
      <c r="J945" t="s">
        <v>37</v>
      </c>
      <c r="K945" t="s">
        <v>591</v>
      </c>
      <c r="L945" t="s">
        <v>39</v>
      </c>
      <c r="M945">
        <v>601437</v>
      </c>
      <c r="N945">
        <v>0</v>
      </c>
      <c r="O945">
        <v>601437</v>
      </c>
      <c r="P945">
        <v>0</v>
      </c>
      <c r="Q945" t="s">
        <v>2939</v>
      </c>
      <c r="R945">
        <v>720</v>
      </c>
      <c r="S945" t="s">
        <v>2857</v>
      </c>
      <c r="T945" t="s">
        <v>593</v>
      </c>
      <c r="U945" t="s">
        <v>2940</v>
      </c>
      <c r="V945" t="s">
        <v>2941</v>
      </c>
      <c r="W945">
        <v>0</v>
      </c>
      <c r="X945" t="str">
        <f t="shared" si="14"/>
        <v>Funcionamiento</v>
      </c>
    </row>
    <row r="946" spans="1:24" x14ac:dyDescent="0.25">
      <c r="A946">
        <v>720</v>
      </c>
      <c r="B946">
        <v>43881</v>
      </c>
      <c r="C946" s="71">
        <v>43881.74722222222</v>
      </c>
      <c r="D946" t="s">
        <v>588</v>
      </c>
      <c r="E946" t="s">
        <v>589</v>
      </c>
      <c r="F946">
        <v>9</v>
      </c>
      <c r="G946" t="s">
        <v>2923</v>
      </c>
      <c r="H946" t="s">
        <v>183</v>
      </c>
      <c r="I946" t="s">
        <v>137</v>
      </c>
      <c r="J946" t="s">
        <v>37</v>
      </c>
      <c r="K946" t="s">
        <v>591</v>
      </c>
      <c r="L946" t="s">
        <v>39</v>
      </c>
      <c r="M946">
        <v>2240265</v>
      </c>
      <c r="N946">
        <v>0</v>
      </c>
      <c r="O946">
        <v>2240265</v>
      </c>
      <c r="P946">
        <v>0</v>
      </c>
      <c r="Q946" t="s">
        <v>2939</v>
      </c>
      <c r="R946">
        <v>720</v>
      </c>
      <c r="S946" t="s">
        <v>2857</v>
      </c>
      <c r="T946" t="s">
        <v>593</v>
      </c>
      <c r="U946" t="s">
        <v>2940</v>
      </c>
      <c r="V946" t="s">
        <v>2941</v>
      </c>
      <c r="W946">
        <v>0</v>
      </c>
      <c r="X946" t="str">
        <f t="shared" si="14"/>
        <v>Funcionamiento</v>
      </c>
    </row>
    <row r="947" spans="1:24" x14ac:dyDescent="0.25">
      <c r="A947">
        <v>820</v>
      </c>
      <c r="B947">
        <v>43882</v>
      </c>
      <c r="C947" s="71">
        <v>43882.595138888886</v>
      </c>
      <c r="D947" t="s">
        <v>588</v>
      </c>
      <c r="E947" t="s">
        <v>589</v>
      </c>
      <c r="F947">
        <v>9</v>
      </c>
      <c r="G947" t="s">
        <v>2923</v>
      </c>
      <c r="H947" t="s">
        <v>196</v>
      </c>
      <c r="I947" t="s">
        <v>151</v>
      </c>
      <c r="J947" t="s">
        <v>37</v>
      </c>
      <c r="K947" t="s">
        <v>591</v>
      </c>
      <c r="L947" t="s">
        <v>39</v>
      </c>
      <c r="M947">
        <v>12478550</v>
      </c>
      <c r="N947">
        <v>0</v>
      </c>
      <c r="O947">
        <v>12478550</v>
      </c>
      <c r="P947">
        <v>0</v>
      </c>
      <c r="Q947" t="s">
        <v>2942</v>
      </c>
      <c r="R947">
        <v>820</v>
      </c>
      <c r="S947" t="s">
        <v>2239</v>
      </c>
      <c r="T947" t="s">
        <v>2208</v>
      </c>
      <c r="U947" t="s">
        <v>2943</v>
      </c>
      <c r="V947" t="s">
        <v>2944</v>
      </c>
      <c r="W947">
        <v>0</v>
      </c>
      <c r="X947" t="str">
        <f t="shared" si="14"/>
        <v>Funcionamiento</v>
      </c>
    </row>
    <row r="948" spans="1:24" x14ac:dyDescent="0.25">
      <c r="A948">
        <v>920</v>
      </c>
      <c r="B948">
        <v>43886</v>
      </c>
      <c r="C948" s="71">
        <v>43886.428472222222</v>
      </c>
      <c r="D948" t="s">
        <v>588</v>
      </c>
      <c r="E948" t="s">
        <v>589</v>
      </c>
      <c r="F948">
        <v>9</v>
      </c>
      <c r="G948" t="s">
        <v>2923</v>
      </c>
      <c r="H948" t="s">
        <v>176</v>
      </c>
      <c r="I948" t="s">
        <v>130</v>
      </c>
      <c r="J948" t="s">
        <v>37</v>
      </c>
      <c r="K948" t="s">
        <v>591</v>
      </c>
      <c r="L948" t="s">
        <v>39</v>
      </c>
      <c r="M948">
        <v>2207400</v>
      </c>
      <c r="N948">
        <v>0</v>
      </c>
      <c r="O948">
        <v>2207400</v>
      </c>
      <c r="P948">
        <v>0</v>
      </c>
      <c r="Q948" t="s">
        <v>2945</v>
      </c>
      <c r="R948">
        <v>920</v>
      </c>
      <c r="S948" t="s">
        <v>2770</v>
      </c>
      <c r="T948" t="s">
        <v>593</v>
      </c>
      <c r="U948" t="s">
        <v>2946</v>
      </c>
      <c r="V948" t="s">
        <v>2947</v>
      </c>
      <c r="W948">
        <v>0</v>
      </c>
      <c r="X948" t="str">
        <f t="shared" si="14"/>
        <v>Funcionamiento</v>
      </c>
    </row>
    <row r="949" spans="1:24" x14ac:dyDescent="0.25">
      <c r="A949">
        <v>920</v>
      </c>
      <c r="B949">
        <v>43886</v>
      </c>
      <c r="C949" s="71">
        <v>43886.428472222222</v>
      </c>
      <c r="D949" t="s">
        <v>588</v>
      </c>
      <c r="E949" t="s">
        <v>589</v>
      </c>
      <c r="F949">
        <v>9</v>
      </c>
      <c r="G949" t="s">
        <v>2923</v>
      </c>
      <c r="H949" t="s">
        <v>174</v>
      </c>
      <c r="I949" t="s">
        <v>128</v>
      </c>
      <c r="J949" t="s">
        <v>37</v>
      </c>
      <c r="K949" t="s">
        <v>591</v>
      </c>
      <c r="L949" t="s">
        <v>39</v>
      </c>
      <c r="M949">
        <v>6451900</v>
      </c>
      <c r="N949">
        <v>0</v>
      </c>
      <c r="O949">
        <v>6451900</v>
      </c>
      <c r="P949">
        <v>0</v>
      </c>
      <c r="Q949" t="s">
        <v>2945</v>
      </c>
      <c r="R949">
        <v>920</v>
      </c>
      <c r="S949" t="s">
        <v>2770</v>
      </c>
      <c r="T949" t="s">
        <v>593</v>
      </c>
      <c r="U949" t="s">
        <v>2946</v>
      </c>
      <c r="V949" t="s">
        <v>2947</v>
      </c>
      <c r="W949">
        <v>0</v>
      </c>
      <c r="X949" t="str">
        <f t="shared" si="14"/>
        <v>Funcionamiento</v>
      </c>
    </row>
    <row r="950" spans="1:24" x14ac:dyDescent="0.25">
      <c r="A950">
        <v>920</v>
      </c>
      <c r="B950">
        <v>43886</v>
      </c>
      <c r="C950" s="71">
        <v>43886.428472222222</v>
      </c>
      <c r="D950" t="s">
        <v>588</v>
      </c>
      <c r="E950" t="s">
        <v>589</v>
      </c>
      <c r="F950">
        <v>9</v>
      </c>
      <c r="G950" t="s">
        <v>2923</v>
      </c>
      <c r="H950" t="s">
        <v>179</v>
      </c>
      <c r="I950" t="s">
        <v>133</v>
      </c>
      <c r="J950" t="s">
        <v>37</v>
      </c>
      <c r="K950" t="s">
        <v>591</v>
      </c>
      <c r="L950" t="s">
        <v>39</v>
      </c>
      <c r="M950">
        <v>1104200</v>
      </c>
      <c r="N950">
        <v>0</v>
      </c>
      <c r="O950">
        <v>1104200</v>
      </c>
      <c r="P950">
        <v>0</v>
      </c>
      <c r="Q950" t="s">
        <v>2945</v>
      </c>
      <c r="R950">
        <v>920</v>
      </c>
      <c r="S950" t="s">
        <v>2770</v>
      </c>
      <c r="T950" t="s">
        <v>593</v>
      </c>
      <c r="U950" t="s">
        <v>2946</v>
      </c>
      <c r="V950" t="s">
        <v>2947</v>
      </c>
      <c r="W950">
        <v>0</v>
      </c>
      <c r="X950" t="str">
        <f t="shared" si="14"/>
        <v>Funcionamiento</v>
      </c>
    </row>
    <row r="951" spans="1:24" x14ac:dyDescent="0.25">
      <c r="A951">
        <v>920</v>
      </c>
      <c r="B951">
        <v>43886</v>
      </c>
      <c r="C951" s="71">
        <v>43886.428472222222</v>
      </c>
      <c r="D951" t="s">
        <v>588</v>
      </c>
      <c r="E951" t="s">
        <v>589</v>
      </c>
      <c r="F951">
        <v>9</v>
      </c>
      <c r="G951" t="s">
        <v>2923</v>
      </c>
      <c r="H951" t="s">
        <v>175</v>
      </c>
      <c r="I951" t="s">
        <v>129</v>
      </c>
      <c r="J951" t="s">
        <v>37</v>
      </c>
      <c r="K951" t="s">
        <v>591</v>
      </c>
      <c r="L951" t="s">
        <v>39</v>
      </c>
      <c r="M951">
        <v>4570400</v>
      </c>
      <c r="N951">
        <v>0</v>
      </c>
      <c r="O951">
        <v>4570400</v>
      </c>
      <c r="P951">
        <v>0</v>
      </c>
      <c r="Q951" t="s">
        <v>2945</v>
      </c>
      <c r="R951">
        <v>920</v>
      </c>
      <c r="S951" t="s">
        <v>2770</v>
      </c>
      <c r="T951" t="s">
        <v>593</v>
      </c>
      <c r="U951" t="s">
        <v>2946</v>
      </c>
      <c r="V951" t="s">
        <v>2947</v>
      </c>
      <c r="W951">
        <v>0</v>
      </c>
      <c r="X951" t="str">
        <f t="shared" si="14"/>
        <v>Funcionamiento</v>
      </c>
    </row>
    <row r="952" spans="1:24" x14ac:dyDescent="0.25">
      <c r="A952">
        <v>920</v>
      </c>
      <c r="B952">
        <v>43886</v>
      </c>
      <c r="C952" s="71">
        <v>43886.428472222222</v>
      </c>
      <c r="D952" t="s">
        <v>588</v>
      </c>
      <c r="E952" t="s">
        <v>589</v>
      </c>
      <c r="F952">
        <v>9</v>
      </c>
      <c r="G952" t="s">
        <v>2923</v>
      </c>
      <c r="H952" t="s">
        <v>177</v>
      </c>
      <c r="I952" t="s">
        <v>131</v>
      </c>
      <c r="J952" t="s">
        <v>37</v>
      </c>
      <c r="K952" t="s">
        <v>591</v>
      </c>
      <c r="L952" t="s">
        <v>39</v>
      </c>
      <c r="M952">
        <v>602700</v>
      </c>
      <c r="N952">
        <v>0</v>
      </c>
      <c r="O952">
        <v>602700</v>
      </c>
      <c r="P952">
        <v>0</v>
      </c>
      <c r="Q952" t="s">
        <v>2945</v>
      </c>
      <c r="R952">
        <v>920</v>
      </c>
      <c r="S952" t="s">
        <v>2770</v>
      </c>
      <c r="T952" t="s">
        <v>593</v>
      </c>
      <c r="U952" t="s">
        <v>2946</v>
      </c>
      <c r="V952" t="s">
        <v>2947</v>
      </c>
      <c r="W952">
        <v>0</v>
      </c>
      <c r="X952" t="str">
        <f t="shared" si="14"/>
        <v>Funcionamiento</v>
      </c>
    </row>
    <row r="953" spans="1:24" x14ac:dyDescent="0.25">
      <c r="A953">
        <v>920</v>
      </c>
      <c r="B953">
        <v>43886</v>
      </c>
      <c r="C953" s="71">
        <v>43886.428472222222</v>
      </c>
      <c r="D953" t="s">
        <v>588</v>
      </c>
      <c r="E953" t="s">
        <v>589</v>
      </c>
      <c r="F953">
        <v>9</v>
      </c>
      <c r="G953" t="s">
        <v>2923</v>
      </c>
      <c r="H953" t="s">
        <v>178</v>
      </c>
      <c r="I953" t="s">
        <v>132</v>
      </c>
      <c r="J953" t="s">
        <v>37</v>
      </c>
      <c r="K953" t="s">
        <v>591</v>
      </c>
      <c r="L953" t="s">
        <v>39</v>
      </c>
      <c r="M953">
        <v>1656200</v>
      </c>
      <c r="N953">
        <v>0</v>
      </c>
      <c r="O953">
        <v>1656200</v>
      </c>
      <c r="P953">
        <v>0</v>
      </c>
      <c r="Q953" t="s">
        <v>2945</v>
      </c>
      <c r="R953">
        <v>920</v>
      </c>
      <c r="S953" t="s">
        <v>2770</v>
      </c>
      <c r="T953" t="s">
        <v>593</v>
      </c>
      <c r="U953" t="s">
        <v>2946</v>
      </c>
      <c r="V953" t="s">
        <v>2947</v>
      </c>
      <c r="W953">
        <v>0</v>
      </c>
      <c r="X953" t="str">
        <f t="shared" si="14"/>
        <v>Funcionamiento</v>
      </c>
    </row>
    <row r="954" spans="1:24" x14ac:dyDescent="0.25">
      <c r="A954">
        <v>1020</v>
      </c>
      <c r="B954">
        <v>43889</v>
      </c>
      <c r="C954" s="71">
        <v>43889.662499999999</v>
      </c>
      <c r="D954" t="s">
        <v>588</v>
      </c>
      <c r="E954" t="s">
        <v>589</v>
      </c>
      <c r="F954">
        <v>500</v>
      </c>
      <c r="G954" t="s">
        <v>631</v>
      </c>
      <c r="H954" t="s">
        <v>199</v>
      </c>
      <c r="I954" t="s">
        <v>157</v>
      </c>
      <c r="J954" t="s">
        <v>37</v>
      </c>
      <c r="K954" t="s">
        <v>714</v>
      </c>
      <c r="L954" t="s">
        <v>39</v>
      </c>
      <c r="M954">
        <v>20835416</v>
      </c>
      <c r="N954">
        <v>0</v>
      </c>
      <c r="O954">
        <v>20835416</v>
      </c>
      <c r="P954">
        <v>20546987</v>
      </c>
      <c r="Q954" t="s">
        <v>2948</v>
      </c>
      <c r="R954">
        <v>1020</v>
      </c>
      <c r="S954" t="s">
        <v>2949</v>
      </c>
      <c r="T954" t="s">
        <v>2950</v>
      </c>
      <c r="U954" t="s">
        <v>2951</v>
      </c>
      <c r="V954" t="s">
        <v>2952</v>
      </c>
      <c r="W954">
        <v>0</v>
      </c>
      <c r="X954" t="str">
        <f t="shared" si="14"/>
        <v>Inversión</v>
      </c>
    </row>
    <row r="955" spans="1:24" x14ac:dyDescent="0.25">
      <c r="A955">
        <v>1120</v>
      </c>
      <c r="B955">
        <v>43893</v>
      </c>
      <c r="C955" s="71">
        <v>43893.648611111108</v>
      </c>
      <c r="D955" t="s">
        <v>588</v>
      </c>
      <c r="E955" t="s">
        <v>589</v>
      </c>
      <c r="F955">
        <v>500</v>
      </c>
      <c r="G955" t="s">
        <v>631</v>
      </c>
      <c r="H955" t="s">
        <v>199</v>
      </c>
      <c r="I955" t="s">
        <v>157</v>
      </c>
      <c r="J955" t="s">
        <v>37</v>
      </c>
      <c r="K955" t="s">
        <v>591</v>
      </c>
      <c r="L955" t="s">
        <v>39</v>
      </c>
      <c r="M955">
        <v>139521600</v>
      </c>
      <c r="N955">
        <v>0</v>
      </c>
      <c r="O955">
        <v>139521600</v>
      </c>
      <c r="P955">
        <v>577224</v>
      </c>
      <c r="Q955" t="s">
        <v>2953</v>
      </c>
      <c r="R955">
        <v>1120</v>
      </c>
      <c r="S955" t="s">
        <v>2954</v>
      </c>
      <c r="T955" t="s">
        <v>2955</v>
      </c>
      <c r="U955" t="s">
        <v>2956</v>
      </c>
      <c r="V955" t="s">
        <v>2957</v>
      </c>
      <c r="W955">
        <v>0</v>
      </c>
      <c r="X955" t="str">
        <f t="shared" si="14"/>
        <v>Inversión</v>
      </c>
    </row>
    <row r="956" spans="1:24" x14ac:dyDescent="0.25">
      <c r="A956">
        <v>1220</v>
      </c>
      <c r="B956">
        <v>43893</v>
      </c>
      <c r="C956" s="71">
        <v>43893.681250000001</v>
      </c>
      <c r="D956" t="s">
        <v>588</v>
      </c>
      <c r="E956" t="s">
        <v>589</v>
      </c>
      <c r="F956">
        <v>500</v>
      </c>
      <c r="G956" t="s">
        <v>631</v>
      </c>
      <c r="H956" t="s">
        <v>199</v>
      </c>
      <c r="I956" t="s">
        <v>157</v>
      </c>
      <c r="J956" t="s">
        <v>37</v>
      </c>
      <c r="K956" t="s">
        <v>714</v>
      </c>
      <c r="L956" t="s">
        <v>39</v>
      </c>
      <c r="M956">
        <v>47166920</v>
      </c>
      <c r="N956">
        <v>0</v>
      </c>
      <c r="O956">
        <v>47166920</v>
      </c>
      <c r="P956">
        <v>4323784</v>
      </c>
      <c r="Q956" t="s">
        <v>2958</v>
      </c>
      <c r="R956">
        <v>1220</v>
      </c>
      <c r="S956" t="s">
        <v>2199</v>
      </c>
      <c r="T956" t="s">
        <v>2199</v>
      </c>
      <c r="U956" t="s">
        <v>2959</v>
      </c>
      <c r="V956" t="s">
        <v>2960</v>
      </c>
      <c r="W956">
        <v>0</v>
      </c>
      <c r="X956" t="str">
        <f t="shared" si="14"/>
        <v>Inversión</v>
      </c>
    </row>
    <row r="957" spans="1:24" x14ac:dyDescent="0.25">
      <c r="A957">
        <v>1320</v>
      </c>
      <c r="B957">
        <v>43901</v>
      </c>
      <c r="C957" s="71">
        <v>43901.44027777778</v>
      </c>
      <c r="D957" t="s">
        <v>588</v>
      </c>
      <c r="E957" t="s">
        <v>589</v>
      </c>
      <c r="F957">
        <v>9</v>
      </c>
      <c r="G957" t="s">
        <v>2923</v>
      </c>
      <c r="H957" t="s">
        <v>196</v>
      </c>
      <c r="I957" t="s">
        <v>151</v>
      </c>
      <c r="J957" t="s">
        <v>37</v>
      </c>
      <c r="K957" t="s">
        <v>591</v>
      </c>
      <c r="L957" t="s">
        <v>39</v>
      </c>
      <c r="M957">
        <v>2994000</v>
      </c>
      <c r="N957">
        <v>0</v>
      </c>
      <c r="O957">
        <v>2994000</v>
      </c>
      <c r="P957">
        <v>0</v>
      </c>
      <c r="Q957" t="s">
        <v>2961</v>
      </c>
      <c r="R957">
        <v>1320</v>
      </c>
      <c r="S957" t="s">
        <v>2375</v>
      </c>
      <c r="T957" t="s">
        <v>2239</v>
      </c>
      <c r="U957" t="s">
        <v>2449</v>
      </c>
      <c r="V957" t="s">
        <v>2962</v>
      </c>
      <c r="W957">
        <v>0</v>
      </c>
      <c r="X957" t="str">
        <f t="shared" si="14"/>
        <v>Funcionamiento</v>
      </c>
    </row>
    <row r="958" spans="1:24" x14ac:dyDescent="0.25">
      <c r="A958">
        <v>1420</v>
      </c>
      <c r="B958">
        <v>43909</v>
      </c>
      <c r="C958" s="71">
        <v>43909.62777777778</v>
      </c>
      <c r="D958" t="s">
        <v>588</v>
      </c>
      <c r="E958" t="s">
        <v>589</v>
      </c>
      <c r="F958">
        <v>9</v>
      </c>
      <c r="G958" t="s">
        <v>2923</v>
      </c>
      <c r="H958" t="s">
        <v>168</v>
      </c>
      <c r="I958" t="s">
        <v>122</v>
      </c>
      <c r="J958" t="s">
        <v>37</v>
      </c>
      <c r="K958" t="s">
        <v>591</v>
      </c>
      <c r="L958" t="s">
        <v>39</v>
      </c>
      <c r="M958">
        <v>1436898</v>
      </c>
      <c r="N958">
        <v>0</v>
      </c>
      <c r="O958">
        <v>1436898</v>
      </c>
      <c r="P958">
        <v>0</v>
      </c>
      <c r="Q958" t="s">
        <v>2963</v>
      </c>
      <c r="R958">
        <v>1420</v>
      </c>
      <c r="S958" t="s">
        <v>2964</v>
      </c>
      <c r="T958" t="s">
        <v>593</v>
      </c>
      <c r="U958" t="s">
        <v>2965</v>
      </c>
      <c r="V958" t="s">
        <v>2966</v>
      </c>
      <c r="W958">
        <v>0</v>
      </c>
      <c r="X958" t="str">
        <f t="shared" si="14"/>
        <v>Funcionamiento</v>
      </c>
    </row>
    <row r="959" spans="1:24" x14ac:dyDescent="0.25">
      <c r="A959">
        <v>1420</v>
      </c>
      <c r="B959">
        <v>43909</v>
      </c>
      <c r="C959" s="71">
        <v>43909.62777777778</v>
      </c>
      <c r="D959" t="s">
        <v>588</v>
      </c>
      <c r="E959" t="s">
        <v>589</v>
      </c>
      <c r="F959">
        <v>9</v>
      </c>
      <c r="G959" t="s">
        <v>2923</v>
      </c>
      <c r="H959" t="s">
        <v>169</v>
      </c>
      <c r="I959" t="s">
        <v>123</v>
      </c>
      <c r="J959" t="s">
        <v>37</v>
      </c>
      <c r="K959" t="s">
        <v>591</v>
      </c>
      <c r="L959" t="s">
        <v>39</v>
      </c>
      <c r="M959">
        <v>1727947</v>
      </c>
      <c r="N959">
        <v>0</v>
      </c>
      <c r="O959">
        <v>1727947</v>
      </c>
      <c r="P959">
        <v>0</v>
      </c>
      <c r="Q959" t="s">
        <v>2963</v>
      </c>
      <c r="R959">
        <v>1420</v>
      </c>
      <c r="S959" t="s">
        <v>2964</v>
      </c>
      <c r="T959" t="s">
        <v>593</v>
      </c>
      <c r="U959" t="s">
        <v>2965</v>
      </c>
      <c r="V959" t="s">
        <v>2966</v>
      </c>
      <c r="W959">
        <v>0</v>
      </c>
      <c r="X959" t="str">
        <f t="shared" si="14"/>
        <v>Funcionamiento</v>
      </c>
    </row>
    <row r="960" spans="1:24" x14ac:dyDescent="0.25">
      <c r="A960">
        <v>1420</v>
      </c>
      <c r="B960">
        <v>43909</v>
      </c>
      <c r="C960" s="71">
        <v>43909.62777777778</v>
      </c>
      <c r="D960" t="s">
        <v>588</v>
      </c>
      <c r="E960" t="s">
        <v>589</v>
      </c>
      <c r="F960">
        <v>9</v>
      </c>
      <c r="G960" t="s">
        <v>2923</v>
      </c>
      <c r="H960" t="s">
        <v>166</v>
      </c>
      <c r="I960" t="s">
        <v>120</v>
      </c>
      <c r="J960" t="s">
        <v>37</v>
      </c>
      <c r="K960" t="s">
        <v>591</v>
      </c>
      <c r="L960" t="s">
        <v>39</v>
      </c>
      <c r="M960">
        <v>55156114</v>
      </c>
      <c r="N960">
        <v>0</v>
      </c>
      <c r="O960">
        <v>55156114</v>
      </c>
      <c r="P960">
        <v>0</v>
      </c>
      <c r="Q960" t="s">
        <v>2963</v>
      </c>
      <c r="R960">
        <v>1420</v>
      </c>
      <c r="S960" t="s">
        <v>2964</v>
      </c>
      <c r="T960" t="s">
        <v>593</v>
      </c>
      <c r="U960" t="s">
        <v>2965</v>
      </c>
      <c r="V960" t="s">
        <v>2966</v>
      </c>
      <c r="W960">
        <v>0</v>
      </c>
      <c r="X960" t="str">
        <f t="shared" si="14"/>
        <v>Funcionamiento</v>
      </c>
    </row>
    <row r="961" spans="1:24" x14ac:dyDescent="0.25">
      <c r="A961">
        <v>1420</v>
      </c>
      <c r="B961">
        <v>43909</v>
      </c>
      <c r="C961" s="71">
        <v>43909.62777777778</v>
      </c>
      <c r="D961" t="s">
        <v>588</v>
      </c>
      <c r="E961" t="s">
        <v>589</v>
      </c>
      <c r="F961">
        <v>9</v>
      </c>
      <c r="G961" t="s">
        <v>2923</v>
      </c>
      <c r="H961" t="s">
        <v>173</v>
      </c>
      <c r="I961" t="s">
        <v>127</v>
      </c>
      <c r="J961" t="s">
        <v>37</v>
      </c>
      <c r="K961" t="s">
        <v>591</v>
      </c>
      <c r="L961" t="s">
        <v>39</v>
      </c>
      <c r="M961">
        <v>2816696</v>
      </c>
      <c r="N961">
        <v>0</v>
      </c>
      <c r="O961">
        <v>2816696</v>
      </c>
      <c r="P961">
        <v>0</v>
      </c>
      <c r="Q961" t="s">
        <v>2963</v>
      </c>
      <c r="R961">
        <v>1420</v>
      </c>
      <c r="S961" t="s">
        <v>2964</v>
      </c>
      <c r="T961" t="s">
        <v>593</v>
      </c>
      <c r="U961" t="s">
        <v>2965</v>
      </c>
      <c r="V961" t="s">
        <v>2966</v>
      </c>
      <c r="W961">
        <v>0</v>
      </c>
      <c r="X961" t="str">
        <f t="shared" si="14"/>
        <v>Funcionamiento</v>
      </c>
    </row>
    <row r="962" spans="1:24" x14ac:dyDescent="0.25">
      <c r="A962">
        <v>1420</v>
      </c>
      <c r="B962">
        <v>43909</v>
      </c>
      <c r="C962" s="71">
        <v>43909.62777777778</v>
      </c>
      <c r="D962" t="s">
        <v>588</v>
      </c>
      <c r="E962" t="s">
        <v>589</v>
      </c>
      <c r="F962">
        <v>9</v>
      </c>
      <c r="G962" t="s">
        <v>2923</v>
      </c>
      <c r="H962" t="s">
        <v>182</v>
      </c>
      <c r="I962" t="s">
        <v>136</v>
      </c>
      <c r="J962" t="s">
        <v>37</v>
      </c>
      <c r="K962" t="s">
        <v>591</v>
      </c>
      <c r="L962" t="s">
        <v>39</v>
      </c>
      <c r="M962">
        <v>205479</v>
      </c>
      <c r="N962">
        <v>0</v>
      </c>
      <c r="O962">
        <v>205479</v>
      </c>
      <c r="P962">
        <v>0</v>
      </c>
      <c r="Q962" t="s">
        <v>2963</v>
      </c>
      <c r="R962">
        <v>1420</v>
      </c>
      <c r="S962" t="s">
        <v>2964</v>
      </c>
      <c r="T962" t="s">
        <v>593</v>
      </c>
      <c r="U962" t="s">
        <v>2965</v>
      </c>
      <c r="V962" t="s">
        <v>2966</v>
      </c>
      <c r="W962">
        <v>0</v>
      </c>
      <c r="X962" t="str">
        <f t="shared" si="14"/>
        <v>Funcionamiento</v>
      </c>
    </row>
    <row r="963" spans="1:24" x14ac:dyDescent="0.25">
      <c r="A963">
        <v>1420</v>
      </c>
      <c r="B963">
        <v>43909</v>
      </c>
      <c r="C963" s="71">
        <v>43909.62777777778</v>
      </c>
      <c r="D963" t="s">
        <v>588</v>
      </c>
      <c r="E963" t="s">
        <v>589</v>
      </c>
      <c r="F963">
        <v>9</v>
      </c>
      <c r="G963" t="s">
        <v>2923</v>
      </c>
      <c r="H963" t="s">
        <v>171</v>
      </c>
      <c r="I963" t="s">
        <v>125</v>
      </c>
      <c r="J963" t="s">
        <v>37</v>
      </c>
      <c r="K963" t="s">
        <v>591</v>
      </c>
      <c r="L963" t="s">
        <v>39</v>
      </c>
      <c r="M963">
        <v>810734</v>
      </c>
      <c r="N963">
        <v>0</v>
      </c>
      <c r="O963">
        <v>810734</v>
      </c>
      <c r="P963">
        <v>0</v>
      </c>
      <c r="Q963" t="s">
        <v>2963</v>
      </c>
      <c r="R963">
        <v>1420</v>
      </c>
      <c r="S963" t="s">
        <v>2964</v>
      </c>
      <c r="T963" t="s">
        <v>593</v>
      </c>
      <c r="U963" t="s">
        <v>2965</v>
      </c>
      <c r="V963" t="s">
        <v>2966</v>
      </c>
      <c r="W963">
        <v>0</v>
      </c>
      <c r="X963" t="str">
        <f t="shared" ref="X963:X1026" si="15">IF(LEFT(H963,1)="C","Inversión","Funcionamiento")</f>
        <v>Funcionamiento</v>
      </c>
    </row>
    <row r="964" spans="1:24" x14ac:dyDescent="0.25">
      <c r="A964">
        <v>1420</v>
      </c>
      <c r="B964">
        <v>43909</v>
      </c>
      <c r="C964" s="71">
        <v>43909.62777777778</v>
      </c>
      <c r="D964" t="s">
        <v>588</v>
      </c>
      <c r="E964" t="s">
        <v>589</v>
      </c>
      <c r="F964">
        <v>9</v>
      </c>
      <c r="G964" t="s">
        <v>2923</v>
      </c>
      <c r="H964" t="s">
        <v>180</v>
      </c>
      <c r="I964" t="s">
        <v>134</v>
      </c>
      <c r="J964" t="s">
        <v>37</v>
      </c>
      <c r="K964" t="s">
        <v>591</v>
      </c>
      <c r="L964" t="s">
        <v>39</v>
      </c>
      <c r="M964">
        <v>2888540</v>
      </c>
      <c r="N964">
        <v>0</v>
      </c>
      <c r="O964">
        <v>2888540</v>
      </c>
      <c r="P964">
        <v>0</v>
      </c>
      <c r="Q964" t="s">
        <v>2963</v>
      </c>
      <c r="R964">
        <v>1420</v>
      </c>
      <c r="S964" t="s">
        <v>2964</v>
      </c>
      <c r="T964" t="s">
        <v>593</v>
      </c>
      <c r="U964" t="s">
        <v>2965</v>
      </c>
      <c r="V964" t="s">
        <v>2966</v>
      </c>
      <c r="W964">
        <v>0</v>
      </c>
      <c r="X964" t="str">
        <f t="shared" si="15"/>
        <v>Funcionamiento</v>
      </c>
    </row>
    <row r="965" spans="1:24" x14ac:dyDescent="0.25">
      <c r="A965">
        <v>1420</v>
      </c>
      <c r="B965">
        <v>43909</v>
      </c>
      <c r="C965" s="71">
        <v>43909.62777777778</v>
      </c>
      <c r="D965" t="s">
        <v>588</v>
      </c>
      <c r="E965" t="s">
        <v>589</v>
      </c>
      <c r="F965">
        <v>9</v>
      </c>
      <c r="G965" t="s">
        <v>2923</v>
      </c>
      <c r="H965" t="s">
        <v>183</v>
      </c>
      <c r="I965" t="s">
        <v>137</v>
      </c>
      <c r="J965" t="s">
        <v>37</v>
      </c>
      <c r="K965" t="s">
        <v>591</v>
      </c>
      <c r="L965" t="s">
        <v>39</v>
      </c>
      <c r="M965">
        <v>2584371</v>
      </c>
      <c r="N965">
        <v>0</v>
      </c>
      <c r="O965">
        <v>2584371</v>
      </c>
      <c r="P965">
        <v>0</v>
      </c>
      <c r="Q965" t="s">
        <v>2963</v>
      </c>
      <c r="R965">
        <v>1420</v>
      </c>
      <c r="S965" t="s">
        <v>2964</v>
      </c>
      <c r="T965" t="s">
        <v>593</v>
      </c>
      <c r="U965" t="s">
        <v>2965</v>
      </c>
      <c r="V965" t="s">
        <v>2966</v>
      </c>
      <c r="W965">
        <v>0</v>
      </c>
      <c r="X965" t="str">
        <f t="shared" si="15"/>
        <v>Funcionamiento</v>
      </c>
    </row>
    <row r="966" spans="1:24" x14ac:dyDescent="0.25">
      <c r="A966">
        <v>1420</v>
      </c>
      <c r="B966">
        <v>43909</v>
      </c>
      <c r="C966" s="71">
        <v>43909.62777777778</v>
      </c>
      <c r="D966" t="s">
        <v>588</v>
      </c>
      <c r="E966" t="s">
        <v>589</v>
      </c>
      <c r="F966">
        <v>9</v>
      </c>
      <c r="G966" t="s">
        <v>2923</v>
      </c>
      <c r="H966" t="s">
        <v>194</v>
      </c>
      <c r="I966" t="s">
        <v>149</v>
      </c>
      <c r="J966" t="s">
        <v>37</v>
      </c>
      <c r="K966" t="s">
        <v>591</v>
      </c>
      <c r="L966" t="s">
        <v>39</v>
      </c>
      <c r="M966">
        <v>3501791</v>
      </c>
      <c r="N966">
        <v>0</v>
      </c>
      <c r="O966">
        <v>3501791</v>
      </c>
      <c r="P966">
        <v>0</v>
      </c>
      <c r="Q966" t="s">
        <v>2963</v>
      </c>
      <c r="R966">
        <v>1420</v>
      </c>
      <c r="S966" t="s">
        <v>2964</v>
      </c>
      <c r="T966" t="s">
        <v>593</v>
      </c>
      <c r="U966" t="s">
        <v>2965</v>
      </c>
      <c r="V966" t="s">
        <v>2966</v>
      </c>
      <c r="W966">
        <v>0</v>
      </c>
      <c r="X966" t="str">
        <f t="shared" si="15"/>
        <v>Funcionamiento</v>
      </c>
    </row>
    <row r="967" spans="1:24" x14ac:dyDescent="0.25">
      <c r="A967">
        <v>1520</v>
      </c>
      <c r="B967">
        <v>43917</v>
      </c>
      <c r="C967" s="71">
        <v>43917.46597222222</v>
      </c>
      <c r="D967" t="s">
        <v>588</v>
      </c>
      <c r="E967" t="s">
        <v>589</v>
      </c>
      <c r="F967">
        <v>9</v>
      </c>
      <c r="G967" t="s">
        <v>2923</v>
      </c>
      <c r="H967" t="s">
        <v>176</v>
      </c>
      <c r="I967" t="s">
        <v>130</v>
      </c>
      <c r="J967" t="s">
        <v>37</v>
      </c>
      <c r="K967" t="s">
        <v>591</v>
      </c>
      <c r="L967" t="s">
        <v>39</v>
      </c>
      <c r="M967">
        <v>2418200</v>
      </c>
      <c r="N967">
        <v>0</v>
      </c>
      <c r="O967">
        <v>2418200</v>
      </c>
      <c r="P967">
        <v>0</v>
      </c>
      <c r="Q967" t="s">
        <v>2967</v>
      </c>
      <c r="R967">
        <v>1520</v>
      </c>
      <c r="S967" t="s">
        <v>2238</v>
      </c>
      <c r="T967" t="s">
        <v>593</v>
      </c>
      <c r="U967" t="s">
        <v>2883</v>
      </c>
      <c r="V967" t="s">
        <v>2968</v>
      </c>
      <c r="W967">
        <v>0</v>
      </c>
      <c r="X967" t="str">
        <f t="shared" si="15"/>
        <v>Funcionamiento</v>
      </c>
    </row>
    <row r="968" spans="1:24" x14ac:dyDescent="0.25">
      <c r="A968">
        <v>1520</v>
      </c>
      <c r="B968">
        <v>43917</v>
      </c>
      <c r="C968" s="71">
        <v>43917.46597222222</v>
      </c>
      <c r="D968" t="s">
        <v>588</v>
      </c>
      <c r="E968" t="s">
        <v>589</v>
      </c>
      <c r="F968">
        <v>9</v>
      </c>
      <c r="G968" t="s">
        <v>2923</v>
      </c>
      <c r="H968" t="s">
        <v>177</v>
      </c>
      <c r="I968" t="s">
        <v>131</v>
      </c>
      <c r="J968" t="s">
        <v>37</v>
      </c>
      <c r="K968" t="s">
        <v>591</v>
      </c>
      <c r="L968" t="s">
        <v>39</v>
      </c>
      <c r="M968">
        <v>636100</v>
      </c>
      <c r="N968">
        <v>0</v>
      </c>
      <c r="O968">
        <v>636100</v>
      </c>
      <c r="P968">
        <v>0</v>
      </c>
      <c r="Q968" t="s">
        <v>2967</v>
      </c>
      <c r="R968">
        <v>1520</v>
      </c>
      <c r="S968" t="s">
        <v>2238</v>
      </c>
      <c r="T968" t="s">
        <v>593</v>
      </c>
      <c r="U968" t="s">
        <v>2883</v>
      </c>
      <c r="V968" t="s">
        <v>2968</v>
      </c>
      <c r="W968">
        <v>0</v>
      </c>
      <c r="X968" t="str">
        <f t="shared" si="15"/>
        <v>Funcionamiento</v>
      </c>
    </row>
    <row r="969" spans="1:24" x14ac:dyDescent="0.25">
      <c r="A969">
        <v>1520</v>
      </c>
      <c r="B969">
        <v>43917</v>
      </c>
      <c r="C969" s="71">
        <v>43917.46597222222</v>
      </c>
      <c r="D969" t="s">
        <v>588</v>
      </c>
      <c r="E969" t="s">
        <v>589</v>
      </c>
      <c r="F969">
        <v>9</v>
      </c>
      <c r="G969" t="s">
        <v>2923</v>
      </c>
      <c r="H969" t="s">
        <v>178</v>
      </c>
      <c r="I969" t="s">
        <v>132</v>
      </c>
      <c r="J969" t="s">
        <v>37</v>
      </c>
      <c r="K969" t="s">
        <v>591</v>
      </c>
      <c r="L969" t="s">
        <v>39</v>
      </c>
      <c r="M969">
        <v>1814300</v>
      </c>
      <c r="N969">
        <v>0</v>
      </c>
      <c r="O969">
        <v>1814300</v>
      </c>
      <c r="P969">
        <v>0</v>
      </c>
      <c r="Q969" t="s">
        <v>2967</v>
      </c>
      <c r="R969">
        <v>1520</v>
      </c>
      <c r="S969" t="s">
        <v>2238</v>
      </c>
      <c r="T969" t="s">
        <v>593</v>
      </c>
      <c r="U969" t="s">
        <v>2883</v>
      </c>
      <c r="V969" t="s">
        <v>2968</v>
      </c>
      <c r="W969">
        <v>0</v>
      </c>
      <c r="X969" t="str">
        <f t="shared" si="15"/>
        <v>Funcionamiento</v>
      </c>
    </row>
    <row r="970" spans="1:24" x14ac:dyDescent="0.25">
      <c r="A970">
        <v>1520</v>
      </c>
      <c r="B970">
        <v>43917</v>
      </c>
      <c r="C970" s="71">
        <v>43917.46597222222</v>
      </c>
      <c r="D970" t="s">
        <v>588</v>
      </c>
      <c r="E970" t="s">
        <v>589</v>
      </c>
      <c r="F970">
        <v>9</v>
      </c>
      <c r="G970" t="s">
        <v>2923</v>
      </c>
      <c r="H970" t="s">
        <v>174</v>
      </c>
      <c r="I970" t="s">
        <v>128</v>
      </c>
      <c r="J970" t="s">
        <v>37</v>
      </c>
      <c r="K970" t="s">
        <v>591</v>
      </c>
      <c r="L970" t="s">
        <v>39</v>
      </c>
      <c r="M970">
        <v>6725300</v>
      </c>
      <c r="N970">
        <v>0</v>
      </c>
      <c r="O970">
        <v>6725300</v>
      </c>
      <c r="P970">
        <v>0</v>
      </c>
      <c r="Q970" t="s">
        <v>2967</v>
      </c>
      <c r="R970">
        <v>1520</v>
      </c>
      <c r="S970" t="s">
        <v>2238</v>
      </c>
      <c r="T970" t="s">
        <v>593</v>
      </c>
      <c r="U970" t="s">
        <v>2883</v>
      </c>
      <c r="V970" t="s">
        <v>2968</v>
      </c>
      <c r="W970">
        <v>0</v>
      </c>
      <c r="X970" t="str">
        <f t="shared" si="15"/>
        <v>Funcionamiento</v>
      </c>
    </row>
    <row r="971" spans="1:24" x14ac:dyDescent="0.25">
      <c r="A971">
        <v>1520</v>
      </c>
      <c r="B971">
        <v>43917</v>
      </c>
      <c r="C971" s="71">
        <v>43917.46597222222</v>
      </c>
      <c r="D971" t="s">
        <v>588</v>
      </c>
      <c r="E971" t="s">
        <v>589</v>
      </c>
      <c r="F971">
        <v>9</v>
      </c>
      <c r="G971" t="s">
        <v>2923</v>
      </c>
      <c r="H971" t="s">
        <v>175</v>
      </c>
      <c r="I971" t="s">
        <v>129</v>
      </c>
      <c r="J971" t="s">
        <v>37</v>
      </c>
      <c r="K971" t="s">
        <v>591</v>
      </c>
      <c r="L971" t="s">
        <v>39</v>
      </c>
      <c r="M971">
        <v>4764200</v>
      </c>
      <c r="N971">
        <v>0</v>
      </c>
      <c r="O971">
        <v>4764200</v>
      </c>
      <c r="P971">
        <v>0</v>
      </c>
      <c r="Q971" t="s">
        <v>2967</v>
      </c>
      <c r="R971">
        <v>1520</v>
      </c>
      <c r="S971" t="s">
        <v>2238</v>
      </c>
      <c r="T971" t="s">
        <v>593</v>
      </c>
      <c r="U971" t="s">
        <v>2883</v>
      </c>
      <c r="V971" t="s">
        <v>2968</v>
      </c>
      <c r="W971">
        <v>0</v>
      </c>
      <c r="X971" t="str">
        <f t="shared" si="15"/>
        <v>Funcionamiento</v>
      </c>
    </row>
    <row r="972" spans="1:24" x14ac:dyDescent="0.25">
      <c r="A972">
        <v>1520</v>
      </c>
      <c r="B972">
        <v>43917</v>
      </c>
      <c r="C972" s="71">
        <v>43917.46597222222</v>
      </c>
      <c r="D972" t="s">
        <v>588</v>
      </c>
      <c r="E972" t="s">
        <v>589</v>
      </c>
      <c r="F972">
        <v>9</v>
      </c>
      <c r="G972" t="s">
        <v>2923</v>
      </c>
      <c r="H972" t="s">
        <v>179</v>
      </c>
      <c r="I972" t="s">
        <v>133</v>
      </c>
      <c r="J972" t="s">
        <v>37</v>
      </c>
      <c r="K972" t="s">
        <v>591</v>
      </c>
      <c r="L972" t="s">
        <v>39</v>
      </c>
      <c r="M972">
        <v>1209700</v>
      </c>
      <c r="N972">
        <v>0</v>
      </c>
      <c r="O972">
        <v>1209700</v>
      </c>
      <c r="P972">
        <v>0</v>
      </c>
      <c r="Q972" t="s">
        <v>2967</v>
      </c>
      <c r="R972">
        <v>1520</v>
      </c>
      <c r="S972" t="s">
        <v>2238</v>
      </c>
      <c r="T972" t="s">
        <v>593</v>
      </c>
      <c r="U972" t="s">
        <v>2883</v>
      </c>
      <c r="V972" t="s">
        <v>2968</v>
      </c>
      <c r="W972">
        <v>0</v>
      </c>
      <c r="X972" t="str">
        <f t="shared" si="15"/>
        <v>Funcionamiento</v>
      </c>
    </row>
    <row r="973" spans="1:24" x14ac:dyDescent="0.25">
      <c r="A973">
        <v>1620</v>
      </c>
      <c r="B973">
        <v>43929</v>
      </c>
      <c r="C973" s="71">
        <v>43929.384722222225</v>
      </c>
      <c r="D973" t="s">
        <v>588</v>
      </c>
      <c r="E973" t="s">
        <v>589</v>
      </c>
      <c r="F973">
        <v>510</v>
      </c>
      <c r="G973" t="s">
        <v>713</v>
      </c>
      <c r="H973" t="s">
        <v>200</v>
      </c>
      <c r="I973" t="s">
        <v>159</v>
      </c>
      <c r="J973" t="s">
        <v>48</v>
      </c>
      <c r="K973" t="s">
        <v>601</v>
      </c>
      <c r="L973" t="s">
        <v>39</v>
      </c>
      <c r="M973">
        <v>31807890</v>
      </c>
      <c r="N973">
        <v>-5536929</v>
      </c>
      <c r="O973">
        <v>26270961</v>
      </c>
      <c r="P973">
        <v>0</v>
      </c>
      <c r="Q973" t="s">
        <v>2969</v>
      </c>
      <c r="R973">
        <v>1620</v>
      </c>
      <c r="S973" t="s">
        <v>2329</v>
      </c>
      <c r="T973" t="s">
        <v>2970</v>
      </c>
      <c r="U973" t="s">
        <v>2971</v>
      </c>
      <c r="V973" t="s">
        <v>2972</v>
      </c>
      <c r="W973">
        <v>0</v>
      </c>
      <c r="X973" t="str">
        <f t="shared" si="15"/>
        <v>Inversión</v>
      </c>
    </row>
    <row r="974" spans="1:24" x14ac:dyDescent="0.25">
      <c r="A974">
        <v>1720</v>
      </c>
      <c r="B974">
        <v>43929</v>
      </c>
      <c r="C974" s="71">
        <v>43929.393750000003</v>
      </c>
      <c r="D974" t="s">
        <v>588</v>
      </c>
      <c r="E974" t="s">
        <v>607</v>
      </c>
      <c r="F974">
        <v>510</v>
      </c>
      <c r="G974" t="s">
        <v>713</v>
      </c>
      <c r="H974" t="s">
        <v>200</v>
      </c>
      <c r="I974" t="s">
        <v>159</v>
      </c>
      <c r="J974" t="s">
        <v>48</v>
      </c>
      <c r="K974" t="s">
        <v>601</v>
      </c>
      <c r="L974" t="s">
        <v>39</v>
      </c>
      <c r="M974">
        <v>3000000</v>
      </c>
      <c r="N974">
        <v>0</v>
      </c>
      <c r="O974">
        <v>3000000</v>
      </c>
      <c r="P974">
        <v>3000000</v>
      </c>
      <c r="Q974" t="s">
        <v>2973</v>
      </c>
      <c r="R974">
        <v>1720</v>
      </c>
      <c r="S974" t="s">
        <v>593</v>
      </c>
      <c r="T974" t="s">
        <v>593</v>
      </c>
      <c r="U974" t="s">
        <v>593</v>
      </c>
      <c r="V974" t="s">
        <v>593</v>
      </c>
      <c r="W974">
        <v>0</v>
      </c>
      <c r="X974" t="str">
        <f t="shared" si="15"/>
        <v>Inversión</v>
      </c>
    </row>
    <row r="975" spans="1:24" x14ac:dyDescent="0.25">
      <c r="A975">
        <v>1820</v>
      </c>
      <c r="B975">
        <v>43942</v>
      </c>
      <c r="C975" s="71">
        <v>43942.427777777775</v>
      </c>
      <c r="D975" t="s">
        <v>588</v>
      </c>
      <c r="E975" t="s">
        <v>589</v>
      </c>
      <c r="F975">
        <v>200</v>
      </c>
      <c r="G975" t="s">
        <v>590</v>
      </c>
      <c r="H975" t="s">
        <v>201</v>
      </c>
      <c r="I975" t="s">
        <v>161</v>
      </c>
      <c r="J975" t="s">
        <v>48</v>
      </c>
      <c r="K975" t="s">
        <v>601</v>
      </c>
      <c r="L975" t="s">
        <v>39</v>
      </c>
      <c r="M975">
        <v>24269760</v>
      </c>
      <c r="N975">
        <v>-6067440</v>
      </c>
      <c r="O975">
        <v>18202320</v>
      </c>
      <c r="P975">
        <v>0</v>
      </c>
      <c r="Q975" t="s">
        <v>2974</v>
      </c>
      <c r="R975">
        <v>1820</v>
      </c>
      <c r="S975" t="s">
        <v>2187</v>
      </c>
      <c r="T975" t="s">
        <v>2502</v>
      </c>
      <c r="U975" t="s">
        <v>4614</v>
      </c>
      <c r="V975" t="s">
        <v>5383</v>
      </c>
      <c r="W975">
        <v>0</v>
      </c>
      <c r="X975" t="str">
        <f t="shared" si="15"/>
        <v>Inversión</v>
      </c>
    </row>
    <row r="976" spans="1:24" x14ac:dyDescent="0.25">
      <c r="A976">
        <v>1920</v>
      </c>
      <c r="B976">
        <v>43944</v>
      </c>
      <c r="C976" s="71">
        <v>43944.727777777778</v>
      </c>
      <c r="D976" t="s">
        <v>588</v>
      </c>
      <c r="E976" t="s">
        <v>589</v>
      </c>
      <c r="F976">
        <v>9</v>
      </c>
      <c r="G976" t="s">
        <v>2923</v>
      </c>
      <c r="H976" t="s">
        <v>168</v>
      </c>
      <c r="I976" t="s">
        <v>122</v>
      </c>
      <c r="J976" t="s">
        <v>37</v>
      </c>
      <c r="K976" t="s">
        <v>591</v>
      </c>
      <c r="L976" t="s">
        <v>39</v>
      </c>
      <c r="M976">
        <v>1262472</v>
      </c>
      <c r="N976">
        <v>0</v>
      </c>
      <c r="O976">
        <v>1262472</v>
      </c>
      <c r="P976">
        <v>0</v>
      </c>
      <c r="Q976" t="s">
        <v>2975</v>
      </c>
      <c r="R976">
        <v>1920</v>
      </c>
      <c r="S976" t="s">
        <v>2250</v>
      </c>
      <c r="T976" t="s">
        <v>593</v>
      </c>
      <c r="U976" t="s">
        <v>2976</v>
      </c>
      <c r="V976" t="s">
        <v>2977</v>
      </c>
      <c r="W976">
        <v>0</v>
      </c>
      <c r="X976" t="str">
        <f t="shared" si="15"/>
        <v>Funcionamiento</v>
      </c>
    </row>
    <row r="977" spans="1:24" x14ac:dyDescent="0.25">
      <c r="A977">
        <v>1920</v>
      </c>
      <c r="B977">
        <v>43944</v>
      </c>
      <c r="C977" s="71">
        <v>43944.727777777778</v>
      </c>
      <c r="D977" t="s">
        <v>588</v>
      </c>
      <c r="E977" t="s">
        <v>589</v>
      </c>
      <c r="F977">
        <v>9</v>
      </c>
      <c r="G977" t="s">
        <v>2923</v>
      </c>
      <c r="H977" t="s">
        <v>173</v>
      </c>
      <c r="I977" t="s">
        <v>127</v>
      </c>
      <c r="J977" t="s">
        <v>37</v>
      </c>
      <c r="K977" t="s">
        <v>591</v>
      </c>
      <c r="L977" t="s">
        <v>39</v>
      </c>
      <c r="M977">
        <v>7317906</v>
      </c>
      <c r="N977">
        <v>0</v>
      </c>
      <c r="O977">
        <v>7317906</v>
      </c>
      <c r="P977">
        <v>0</v>
      </c>
      <c r="Q977" t="s">
        <v>2975</v>
      </c>
      <c r="R977">
        <v>1920</v>
      </c>
      <c r="S977" t="s">
        <v>2250</v>
      </c>
      <c r="T977" t="s">
        <v>593</v>
      </c>
      <c r="U977" t="s">
        <v>2976</v>
      </c>
      <c r="V977" t="s">
        <v>2977</v>
      </c>
      <c r="W977">
        <v>0</v>
      </c>
      <c r="X977" t="str">
        <f t="shared" si="15"/>
        <v>Funcionamiento</v>
      </c>
    </row>
    <row r="978" spans="1:24" x14ac:dyDescent="0.25">
      <c r="A978">
        <v>1920</v>
      </c>
      <c r="B978">
        <v>43944</v>
      </c>
      <c r="C978" s="71">
        <v>43944.727777777778</v>
      </c>
      <c r="D978" t="s">
        <v>588</v>
      </c>
      <c r="E978" t="s">
        <v>589</v>
      </c>
      <c r="F978">
        <v>9</v>
      </c>
      <c r="G978" t="s">
        <v>2923</v>
      </c>
      <c r="H978" t="s">
        <v>183</v>
      </c>
      <c r="I978" t="s">
        <v>137</v>
      </c>
      <c r="J978" t="s">
        <v>37</v>
      </c>
      <c r="K978" t="s">
        <v>591</v>
      </c>
      <c r="L978" t="s">
        <v>39</v>
      </c>
      <c r="M978">
        <v>2354967</v>
      </c>
      <c r="N978">
        <v>0</v>
      </c>
      <c r="O978">
        <v>2354967</v>
      </c>
      <c r="P978">
        <v>0</v>
      </c>
      <c r="Q978" t="s">
        <v>2975</v>
      </c>
      <c r="R978">
        <v>1920</v>
      </c>
      <c r="S978" t="s">
        <v>2250</v>
      </c>
      <c r="T978" t="s">
        <v>593</v>
      </c>
      <c r="U978" t="s">
        <v>2976</v>
      </c>
      <c r="V978" t="s">
        <v>2977</v>
      </c>
      <c r="W978">
        <v>0</v>
      </c>
      <c r="X978" t="str">
        <f t="shared" si="15"/>
        <v>Funcionamiento</v>
      </c>
    </row>
    <row r="979" spans="1:24" x14ac:dyDescent="0.25">
      <c r="A979">
        <v>1920</v>
      </c>
      <c r="B979">
        <v>43944</v>
      </c>
      <c r="C979" s="71">
        <v>43944.727777777778</v>
      </c>
      <c r="D979" t="s">
        <v>588</v>
      </c>
      <c r="E979" t="s">
        <v>589</v>
      </c>
      <c r="F979">
        <v>9</v>
      </c>
      <c r="G979" t="s">
        <v>2923</v>
      </c>
      <c r="H979" t="s">
        <v>166</v>
      </c>
      <c r="I979" t="s">
        <v>120</v>
      </c>
      <c r="J979" t="s">
        <v>37</v>
      </c>
      <c r="K979" t="s">
        <v>591</v>
      </c>
      <c r="L979" t="s">
        <v>39</v>
      </c>
      <c r="M979">
        <v>47359707</v>
      </c>
      <c r="N979">
        <v>1921451</v>
      </c>
      <c r="O979">
        <v>49281158</v>
      </c>
      <c r="P979">
        <v>0</v>
      </c>
      <c r="Q979" t="s">
        <v>2975</v>
      </c>
      <c r="R979">
        <v>1920</v>
      </c>
      <c r="S979" t="s">
        <v>2250</v>
      </c>
      <c r="T979" t="s">
        <v>593</v>
      </c>
      <c r="U979" t="s">
        <v>2976</v>
      </c>
      <c r="V979" t="s">
        <v>2977</v>
      </c>
      <c r="W979">
        <v>0</v>
      </c>
      <c r="X979" t="str">
        <f t="shared" si="15"/>
        <v>Funcionamiento</v>
      </c>
    </row>
    <row r="980" spans="1:24" x14ac:dyDescent="0.25">
      <c r="A980">
        <v>1920</v>
      </c>
      <c r="B980">
        <v>43944</v>
      </c>
      <c r="C980" s="71">
        <v>43944.727777777778</v>
      </c>
      <c r="D980" t="s">
        <v>588</v>
      </c>
      <c r="E980" t="s">
        <v>589</v>
      </c>
      <c r="F980">
        <v>9</v>
      </c>
      <c r="G980" t="s">
        <v>2923</v>
      </c>
      <c r="H980" t="s">
        <v>169</v>
      </c>
      <c r="I980" t="s">
        <v>123</v>
      </c>
      <c r="J980" t="s">
        <v>37</v>
      </c>
      <c r="K980" t="s">
        <v>591</v>
      </c>
      <c r="L980" t="s">
        <v>39</v>
      </c>
      <c r="M980">
        <v>1590808</v>
      </c>
      <c r="N980">
        <v>0</v>
      </c>
      <c r="O980">
        <v>1590808</v>
      </c>
      <c r="P980">
        <v>0</v>
      </c>
      <c r="Q980" t="s">
        <v>2975</v>
      </c>
      <c r="R980">
        <v>1920</v>
      </c>
      <c r="S980" t="s">
        <v>2250</v>
      </c>
      <c r="T980" t="s">
        <v>593</v>
      </c>
      <c r="U980" t="s">
        <v>2976</v>
      </c>
      <c r="V980" t="s">
        <v>2977</v>
      </c>
      <c r="W980">
        <v>0</v>
      </c>
      <c r="X980" t="str">
        <f t="shared" si="15"/>
        <v>Funcionamiento</v>
      </c>
    </row>
    <row r="981" spans="1:24" x14ac:dyDescent="0.25">
      <c r="A981">
        <v>1920</v>
      </c>
      <c r="B981">
        <v>43944</v>
      </c>
      <c r="C981" s="71">
        <v>43944.727777777778</v>
      </c>
      <c r="D981" t="s">
        <v>588</v>
      </c>
      <c r="E981" t="s">
        <v>589</v>
      </c>
      <c r="F981">
        <v>9</v>
      </c>
      <c r="G981" t="s">
        <v>2923</v>
      </c>
      <c r="H981" t="s">
        <v>180</v>
      </c>
      <c r="I981" t="s">
        <v>134</v>
      </c>
      <c r="J981" t="s">
        <v>37</v>
      </c>
      <c r="K981" t="s">
        <v>591</v>
      </c>
      <c r="L981" t="s">
        <v>39</v>
      </c>
      <c r="M981">
        <v>1862709</v>
      </c>
      <c r="N981">
        <v>0</v>
      </c>
      <c r="O981">
        <v>1862709</v>
      </c>
      <c r="P981">
        <v>0</v>
      </c>
      <c r="Q981" t="s">
        <v>2975</v>
      </c>
      <c r="R981">
        <v>1920</v>
      </c>
      <c r="S981" t="s">
        <v>2250</v>
      </c>
      <c r="T981" t="s">
        <v>593</v>
      </c>
      <c r="U981" t="s">
        <v>2976</v>
      </c>
      <c r="V981" t="s">
        <v>2977</v>
      </c>
      <c r="W981">
        <v>0</v>
      </c>
      <c r="X981" t="str">
        <f t="shared" si="15"/>
        <v>Funcionamiento</v>
      </c>
    </row>
    <row r="982" spans="1:24" x14ac:dyDescent="0.25">
      <c r="A982">
        <v>1920</v>
      </c>
      <c r="B982">
        <v>43944</v>
      </c>
      <c r="C982" s="71">
        <v>43944.727777777778</v>
      </c>
      <c r="D982" t="s">
        <v>588</v>
      </c>
      <c r="E982" t="s">
        <v>589</v>
      </c>
      <c r="F982">
        <v>9</v>
      </c>
      <c r="G982" t="s">
        <v>2923</v>
      </c>
      <c r="H982" t="s">
        <v>181</v>
      </c>
      <c r="I982" t="s">
        <v>135</v>
      </c>
      <c r="J982" t="s">
        <v>37</v>
      </c>
      <c r="K982" t="s">
        <v>591</v>
      </c>
      <c r="L982" t="s">
        <v>39</v>
      </c>
      <c r="M982">
        <v>5343311</v>
      </c>
      <c r="N982">
        <v>0</v>
      </c>
      <c r="O982">
        <v>5343311</v>
      </c>
      <c r="P982">
        <v>0</v>
      </c>
      <c r="Q982" t="s">
        <v>2975</v>
      </c>
      <c r="R982">
        <v>1920</v>
      </c>
      <c r="S982" t="s">
        <v>2250</v>
      </c>
      <c r="T982" t="s">
        <v>593</v>
      </c>
      <c r="U982" t="s">
        <v>2976</v>
      </c>
      <c r="V982" t="s">
        <v>2977</v>
      </c>
      <c r="W982">
        <v>0</v>
      </c>
      <c r="X982" t="str">
        <f t="shared" si="15"/>
        <v>Funcionamiento</v>
      </c>
    </row>
    <row r="983" spans="1:24" x14ac:dyDescent="0.25">
      <c r="A983">
        <v>1920</v>
      </c>
      <c r="B983">
        <v>43944</v>
      </c>
      <c r="C983" s="71">
        <v>43944.727777777778</v>
      </c>
      <c r="D983" t="s">
        <v>588</v>
      </c>
      <c r="E983" t="s">
        <v>589</v>
      </c>
      <c r="F983">
        <v>9</v>
      </c>
      <c r="G983" t="s">
        <v>2923</v>
      </c>
      <c r="H983" t="s">
        <v>194</v>
      </c>
      <c r="I983" t="s">
        <v>149</v>
      </c>
      <c r="J983" t="s">
        <v>37</v>
      </c>
      <c r="K983" t="s">
        <v>591</v>
      </c>
      <c r="L983" t="s">
        <v>39</v>
      </c>
      <c r="M983">
        <v>3151367</v>
      </c>
      <c r="N983">
        <v>-1756548</v>
      </c>
      <c r="O983">
        <v>1394819</v>
      </c>
      <c r="P983">
        <v>0</v>
      </c>
      <c r="Q983" t="s">
        <v>2975</v>
      </c>
      <c r="R983">
        <v>1920</v>
      </c>
      <c r="S983" t="s">
        <v>2250</v>
      </c>
      <c r="T983" t="s">
        <v>593</v>
      </c>
      <c r="U983" t="s">
        <v>2976</v>
      </c>
      <c r="V983" t="s">
        <v>2977</v>
      </c>
      <c r="W983">
        <v>0</v>
      </c>
      <c r="X983" t="str">
        <f t="shared" si="15"/>
        <v>Funcionamiento</v>
      </c>
    </row>
    <row r="984" spans="1:24" x14ac:dyDescent="0.25">
      <c r="A984">
        <v>1920</v>
      </c>
      <c r="B984">
        <v>43944</v>
      </c>
      <c r="C984" s="71">
        <v>43944.727777777778</v>
      </c>
      <c r="D984" t="s">
        <v>588</v>
      </c>
      <c r="E984" t="s">
        <v>589</v>
      </c>
      <c r="F984">
        <v>9</v>
      </c>
      <c r="G984" t="s">
        <v>2923</v>
      </c>
      <c r="H984" t="s">
        <v>170</v>
      </c>
      <c r="I984" t="s">
        <v>124</v>
      </c>
      <c r="J984" t="s">
        <v>37</v>
      </c>
      <c r="K984" t="s">
        <v>591</v>
      </c>
      <c r="L984" t="s">
        <v>39</v>
      </c>
      <c r="M984">
        <v>1340104</v>
      </c>
      <c r="N984">
        <v>0</v>
      </c>
      <c r="O984">
        <v>1340104</v>
      </c>
      <c r="P984">
        <v>0</v>
      </c>
      <c r="Q984" t="s">
        <v>2975</v>
      </c>
      <c r="R984">
        <v>1920</v>
      </c>
      <c r="S984" t="s">
        <v>2250</v>
      </c>
      <c r="T984" t="s">
        <v>593</v>
      </c>
      <c r="U984" t="s">
        <v>2976</v>
      </c>
      <c r="V984" t="s">
        <v>2977</v>
      </c>
      <c r="W984">
        <v>0</v>
      </c>
      <c r="X984" t="str">
        <f t="shared" si="15"/>
        <v>Funcionamiento</v>
      </c>
    </row>
    <row r="985" spans="1:24" x14ac:dyDescent="0.25">
      <c r="A985">
        <v>1920</v>
      </c>
      <c r="B985">
        <v>43944</v>
      </c>
      <c r="C985" s="71">
        <v>43944.727777777778</v>
      </c>
      <c r="D985" t="s">
        <v>588</v>
      </c>
      <c r="E985" t="s">
        <v>589</v>
      </c>
      <c r="F985">
        <v>9</v>
      </c>
      <c r="G985" t="s">
        <v>2923</v>
      </c>
      <c r="H985" t="s">
        <v>171</v>
      </c>
      <c r="I985" t="s">
        <v>125</v>
      </c>
      <c r="J985" t="s">
        <v>37</v>
      </c>
      <c r="K985" t="s">
        <v>591</v>
      </c>
      <c r="L985" t="s">
        <v>39</v>
      </c>
      <c r="M985">
        <v>4788908</v>
      </c>
      <c r="N985">
        <v>-164903</v>
      </c>
      <c r="O985">
        <v>4624005</v>
      </c>
      <c r="P985">
        <v>0</v>
      </c>
      <c r="Q985" t="s">
        <v>2975</v>
      </c>
      <c r="R985">
        <v>1920</v>
      </c>
      <c r="S985" t="s">
        <v>2250</v>
      </c>
      <c r="T985" t="s">
        <v>593</v>
      </c>
      <c r="U985" t="s">
        <v>2976</v>
      </c>
      <c r="V985" t="s">
        <v>2977</v>
      </c>
      <c r="W985">
        <v>0</v>
      </c>
      <c r="X985" t="str">
        <f t="shared" si="15"/>
        <v>Funcionamiento</v>
      </c>
    </row>
    <row r="986" spans="1:24" x14ac:dyDescent="0.25">
      <c r="A986">
        <v>1920</v>
      </c>
      <c r="B986">
        <v>43944</v>
      </c>
      <c r="C986" s="71">
        <v>43944.727777777778</v>
      </c>
      <c r="D986" t="s">
        <v>588</v>
      </c>
      <c r="E986" t="s">
        <v>589</v>
      </c>
      <c r="F986">
        <v>9</v>
      </c>
      <c r="G986" t="s">
        <v>2923</v>
      </c>
      <c r="H986" t="s">
        <v>182</v>
      </c>
      <c r="I986" t="s">
        <v>136</v>
      </c>
      <c r="J986" t="s">
        <v>37</v>
      </c>
      <c r="K986" t="s">
        <v>591</v>
      </c>
      <c r="L986" t="s">
        <v>39</v>
      </c>
      <c r="M986">
        <v>577174</v>
      </c>
      <c r="N986">
        <v>0</v>
      </c>
      <c r="O986">
        <v>577174</v>
      </c>
      <c r="P986">
        <v>0</v>
      </c>
      <c r="Q986" t="s">
        <v>2975</v>
      </c>
      <c r="R986">
        <v>1920</v>
      </c>
      <c r="S986" t="s">
        <v>2250</v>
      </c>
      <c r="T986" t="s">
        <v>593</v>
      </c>
      <c r="U986" t="s">
        <v>2976</v>
      </c>
      <c r="V986" t="s">
        <v>2977</v>
      </c>
      <c r="W986">
        <v>0</v>
      </c>
      <c r="X986" t="str">
        <f t="shared" si="15"/>
        <v>Funcionamiento</v>
      </c>
    </row>
    <row r="987" spans="1:24" x14ac:dyDescent="0.25">
      <c r="A987">
        <v>2020</v>
      </c>
      <c r="B987">
        <v>43949</v>
      </c>
      <c r="C987" s="71">
        <v>43949.70208333333</v>
      </c>
      <c r="D987" t="s">
        <v>588</v>
      </c>
      <c r="E987" t="s">
        <v>589</v>
      </c>
      <c r="F987">
        <v>9</v>
      </c>
      <c r="G987" t="s">
        <v>2923</v>
      </c>
      <c r="H987" t="s">
        <v>174</v>
      </c>
      <c r="I987" t="s">
        <v>128</v>
      </c>
      <c r="J987" t="s">
        <v>37</v>
      </c>
      <c r="K987" t="s">
        <v>591</v>
      </c>
      <c r="L987" t="s">
        <v>39</v>
      </c>
      <c r="M987">
        <v>1293700</v>
      </c>
      <c r="N987">
        <v>0</v>
      </c>
      <c r="O987">
        <v>1293700</v>
      </c>
      <c r="P987">
        <v>0</v>
      </c>
      <c r="Q987" t="s">
        <v>2978</v>
      </c>
      <c r="R987">
        <v>2020</v>
      </c>
      <c r="S987" t="s">
        <v>2254</v>
      </c>
      <c r="T987" t="s">
        <v>593</v>
      </c>
      <c r="U987" t="s">
        <v>2979</v>
      </c>
      <c r="V987" t="s">
        <v>2980</v>
      </c>
      <c r="W987">
        <v>0</v>
      </c>
      <c r="X987" t="str">
        <f t="shared" si="15"/>
        <v>Funcionamiento</v>
      </c>
    </row>
    <row r="988" spans="1:24" x14ac:dyDescent="0.25">
      <c r="A988">
        <v>2020</v>
      </c>
      <c r="B988">
        <v>43949</v>
      </c>
      <c r="C988" s="71">
        <v>43949.70208333333</v>
      </c>
      <c r="D988" t="s">
        <v>588</v>
      </c>
      <c r="E988" t="s">
        <v>589</v>
      </c>
      <c r="F988">
        <v>9</v>
      </c>
      <c r="G988" t="s">
        <v>2923</v>
      </c>
      <c r="H988" t="s">
        <v>175</v>
      </c>
      <c r="I988" t="s">
        <v>129</v>
      </c>
      <c r="J988" t="s">
        <v>37</v>
      </c>
      <c r="K988" t="s">
        <v>591</v>
      </c>
      <c r="L988" t="s">
        <v>39</v>
      </c>
      <c r="M988">
        <v>4886100</v>
      </c>
      <c r="N988">
        <v>0</v>
      </c>
      <c r="O988">
        <v>4886100</v>
      </c>
      <c r="P988">
        <v>0</v>
      </c>
      <c r="Q988" t="s">
        <v>2978</v>
      </c>
      <c r="R988">
        <v>2020</v>
      </c>
      <c r="S988" t="s">
        <v>2254</v>
      </c>
      <c r="T988" t="s">
        <v>593</v>
      </c>
      <c r="U988" t="s">
        <v>2979</v>
      </c>
      <c r="V988" t="s">
        <v>2980</v>
      </c>
      <c r="W988">
        <v>0</v>
      </c>
      <c r="X988" t="str">
        <f t="shared" si="15"/>
        <v>Funcionamiento</v>
      </c>
    </row>
    <row r="989" spans="1:24" x14ac:dyDescent="0.25">
      <c r="A989">
        <v>2020</v>
      </c>
      <c r="B989">
        <v>43949</v>
      </c>
      <c r="C989" s="71">
        <v>43949.70208333333</v>
      </c>
      <c r="D989" t="s">
        <v>588</v>
      </c>
      <c r="E989" t="s">
        <v>589</v>
      </c>
      <c r="F989">
        <v>9</v>
      </c>
      <c r="G989" t="s">
        <v>2923</v>
      </c>
      <c r="H989" t="s">
        <v>176</v>
      </c>
      <c r="I989" t="s">
        <v>130</v>
      </c>
      <c r="J989" t="s">
        <v>37</v>
      </c>
      <c r="K989" t="s">
        <v>591</v>
      </c>
      <c r="L989" t="s">
        <v>39</v>
      </c>
      <c r="M989">
        <v>2580200</v>
      </c>
      <c r="N989">
        <v>0</v>
      </c>
      <c r="O989">
        <v>2580200</v>
      </c>
      <c r="P989">
        <v>0</v>
      </c>
      <c r="Q989" t="s">
        <v>2978</v>
      </c>
      <c r="R989">
        <v>2020</v>
      </c>
      <c r="S989" t="s">
        <v>2254</v>
      </c>
      <c r="T989" t="s">
        <v>593</v>
      </c>
      <c r="U989" t="s">
        <v>2979</v>
      </c>
      <c r="V989" t="s">
        <v>2980</v>
      </c>
      <c r="W989">
        <v>0</v>
      </c>
      <c r="X989" t="str">
        <f t="shared" si="15"/>
        <v>Funcionamiento</v>
      </c>
    </row>
    <row r="990" spans="1:24" x14ac:dyDescent="0.25">
      <c r="A990">
        <v>2020</v>
      </c>
      <c r="B990">
        <v>43949</v>
      </c>
      <c r="C990" s="71">
        <v>43949.70208333333</v>
      </c>
      <c r="D990" t="s">
        <v>588</v>
      </c>
      <c r="E990" t="s">
        <v>589</v>
      </c>
      <c r="F990">
        <v>9</v>
      </c>
      <c r="G990" t="s">
        <v>2923</v>
      </c>
      <c r="H990" t="s">
        <v>179</v>
      </c>
      <c r="I990" t="s">
        <v>133</v>
      </c>
      <c r="J990" t="s">
        <v>37</v>
      </c>
      <c r="K990" t="s">
        <v>591</v>
      </c>
      <c r="L990" t="s">
        <v>39</v>
      </c>
      <c r="M990">
        <v>1290500</v>
      </c>
      <c r="N990">
        <v>0</v>
      </c>
      <c r="O990">
        <v>1290500</v>
      </c>
      <c r="P990">
        <v>0</v>
      </c>
      <c r="Q990" t="s">
        <v>2978</v>
      </c>
      <c r="R990">
        <v>2020</v>
      </c>
      <c r="S990" t="s">
        <v>2254</v>
      </c>
      <c r="T990" t="s">
        <v>593</v>
      </c>
      <c r="U990" t="s">
        <v>2979</v>
      </c>
      <c r="V990" t="s">
        <v>2980</v>
      </c>
      <c r="W990">
        <v>0</v>
      </c>
      <c r="X990" t="str">
        <f t="shared" si="15"/>
        <v>Funcionamiento</v>
      </c>
    </row>
    <row r="991" spans="1:24" x14ac:dyDescent="0.25">
      <c r="A991">
        <v>2020</v>
      </c>
      <c r="B991">
        <v>43949</v>
      </c>
      <c r="C991" s="71">
        <v>43949.70208333333</v>
      </c>
      <c r="D991" t="s">
        <v>588</v>
      </c>
      <c r="E991" t="s">
        <v>589</v>
      </c>
      <c r="F991">
        <v>9</v>
      </c>
      <c r="G991" t="s">
        <v>2923</v>
      </c>
      <c r="H991" t="s">
        <v>178</v>
      </c>
      <c r="I991" t="s">
        <v>132</v>
      </c>
      <c r="J991" t="s">
        <v>37</v>
      </c>
      <c r="K991" t="s">
        <v>591</v>
      </c>
      <c r="L991" t="s">
        <v>39</v>
      </c>
      <c r="M991">
        <v>1935600</v>
      </c>
      <c r="N991">
        <v>0</v>
      </c>
      <c r="O991">
        <v>1935600</v>
      </c>
      <c r="P991">
        <v>0</v>
      </c>
      <c r="Q991" t="s">
        <v>2978</v>
      </c>
      <c r="R991">
        <v>2020</v>
      </c>
      <c r="S991" t="s">
        <v>2254</v>
      </c>
      <c r="T991" t="s">
        <v>593</v>
      </c>
      <c r="U991" t="s">
        <v>2979</v>
      </c>
      <c r="V991" t="s">
        <v>2980</v>
      </c>
      <c r="W991">
        <v>0</v>
      </c>
      <c r="X991" t="str">
        <f t="shared" si="15"/>
        <v>Funcionamiento</v>
      </c>
    </row>
    <row r="992" spans="1:24" x14ac:dyDescent="0.25">
      <c r="A992">
        <v>2020</v>
      </c>
      <c r="B992">
        <v>43949</v>
      </c>
      <c r="C992" s="71">
        <v>43949.70208333333</v>
      </c>
      <c r="D992" t="s">
        <v>588</v>
      </c>
      <c r="E992" t="s">
        <v>589</v>
      </c>
      <c r="F992">
        <v>9</v>
      </c>
      <c r="G992" t="s">
        <v>2923</v>
      </c>
      <c r="H992" t="s">
        <v>177</v>
      </c>
      <c r="I992" t="s">
        <v>131</v>
      </c>
      <c r="J992" t="s">
        <v>37</v>
      </c>
      <c r="K992" t="s">
        <v>591</v>
      </c>
      <c r="L992" t="s">
        <v>39</v>
      </c>
      <c r="M992">
        <v>650100</v>
      </c>
      <c r="N992">
        <v>0</v>
      </c>
      <c r="O992">
        <v>650100</v>
      </c>
      <c r="P992">
        <v>0</v>
      </c>
      <c r="Q992" t="s">
        <v>2978</v>
      </c>
      <c r="R992">
        <v>2020</v>
      </c>
      <c r="S992" t="s">
        <v>2254</v>
      </c>
      <c r="T992" t="s">
        <v>593</v>
      </c>
      <c r="U992" t="s">
        <v>2979</v>
      </c>
      <c r="V992" t="s">
        <v>2980</v>
      </c>
      <c r="W992">
        <v>0</v>
      </c>
      <c r="X992" t="str">
        <f t="shared" si="15"/>
        <v>Funcionamiento</v>
      </c>
    </row>
    <row r="993" spans="1:24" x14ac:dyDescent="0.25">
      <c r="A993">
        <v>2120</v>
      </c>
      <c r="B993">
        <v>43971</v>
      </c>
      <c r="C993" s="71">
        <v>43971.627083333333</v>
      </c>
      <c r="D993" t="s">
        <v>588</v>
      </c>
      <c r="E993" t="s">
        <v>589</v>
      </c>
      <c r="F993">
        <v>9</v>
      </c>
      <c r="G993" t="s">
        <v>2923</v>
      </c>
      <c r="H993" t="s">
        <v>174</v>
      </c>
      <c r="I993" t="s">
        <v>128</v>
      </c>
      <c r="J993" t="s">
        <v>37</v>
      </c>
      <c r="K993" t="s">
        <v>591</v>
      </c>
      <c r="L993" t="s">
        <v>39</v>
      </c>
      <c r="M993">
        <v>669800</v>
      </c>
      <c r="N993">
        <v>0</v>
      </c>
      <c r="O993">
        <v>669800</v>
      </c>
      <c r="P993">
        <v>0</v>
      </c>
      <c r="Q993" t="s">
        <v>2981</v>
      </c>
      <c r="R993">
        <v>2120</v>
      </c>
      <c r="S993" t="s">
        <v>2259</v>
      </c>
      <c r="T993" t="s">
        <v>593</v>
      </c>
      <c r="U993" t="s">
        <v>2982</v>
      </c>
      <c r="V993" t="s">
        <v>2983</v>
      </c>
      <c r="W993">
        <v>0</v>
      </c>
      <c r="X993" t="str">
        <f t="shared" si="15"/>
        <v>Funcionamiento</v>
      </c>
    </row>
    <row r="994" spans="1:24" x14ac:dyDescent="0.25">
      <c r="A994">
        <v>2120</v>
      </c>
      <c r="B994">
        <v>43971</v>
      </c>
      <c r="C994" s="71">
        <v>43971.627083333333</v>
      </c>
      <c r="D994" t="s">
        <v>588</v>
      </c>
      <c r="E994" t="s">
        <v>589</v>
      </c>
      <c r="F994">
        <v>9</v>
      </c>
      <c r="G994" t="s">
        <v>2923</v>
      </c>
      <c r="H994" t="s">
        <v>179</v>
      </c>
      <c r="I994" t="s">
        <v>133</v>
      </c>
      <c r="J994" t="s">
        <v>37</v>
      </c>
      <c r="K994" t="s">
        <v>591</v>
      </c>
      <c r="L994" t="s">
        <v>39</v>
      </c>
      <c r="M994">
        <v>115700</v>
      </c>
      <c r="N994">
        <v>0</v>
      </c>
      <c r="O994">
        <v>115700</v>
      </c>
      <c r="P994">
        <v>0</v>
      </c>
      <c r="Q994" t="s">
        <v>2981</v>
      </c>
      <c r="R994">
        <v>2120</v>
      </c>
      <c r="S994" t="s">
        <v>2259</v>
      </c>
      <c r="T994" t="s">
        <v>593</v>
      </c>
      <c r="U994" t="s">
        <v>2982</v>
      </c>
      <c r="V994" t="s">
        <v>2983</v>
      </c>
      <c r="W994">
        <v>0</v>
      </c>
      <c r="X994" t="str">
        <f t="shared" si="15"/>
        <v>Funcionamiento</v>
      </c>
    </row>
    <row r="995" spans="1:24" x14ac:dyDescent="0.25">
      <c r="A995">
        <v>2120</v>
      </c>
      <c r="B995">
        <v>43971</v>
      </c>
      <c r="C995" s="71">
        <v>43971.627083333333</v>
      </c>
      <c r="D995" t="s">
        <v>588</v>
      </c>
      <c r="E995" t="s">
        <v>589</v>
      </c>
      <c r="F995">
        <v>9</v>
      </c>
      <c r="G995" t="s">
        <v>2923</v>
      </c>
      <c r="H995" t="s">
        <v>176</v>
      </c>
      <c r="I995" t="s">
        <v>130</v>
      </c>
      <c r="J995" t="s">
        <v>37</v>
      </c>
      <c r="K995" t="s">
        <v>591</v>
      </c>
      <c r="L995" t="s">
        <v>39</v>
      </c>
      <c r="M995">
        <v>231300</v>
      </c>
      <c r="N995">
        <v>0</v>
      </c>
      <c r="O995">
        <v>231300</v>
      </c>
      <c r="P995">
        <v>0</v>
      </c>
      <c r="Q995" t="s">
        <v>2981</v>
      </c>
      <c r="R995">
        <v>2120</v>
      </c>
      <c r="S995" t="s">
        <v>2259</v>
      </c>
      <c r="T995" t="s">
        <v>593</v>
      </c>
      <c r="U995" t="s">
        <v>2982</v>
      </c>
      <c r="V995" t="s">
        <v>2983</v>
      </c>
      <c r="W995">
        <v>0</v>
      </c>
      <c r="X995" t="str">
        <f t="shared" si="15"/>
        <v>Funcionamiento</v>
      </c>
    </row>
    <row r="996" spans="1:24" x14ac:dyDescent="0.25">
      <c r="A996">
        <v>2120</v>
      </c>
      <c r="B996">
        <v>43971</v>
      </c>
      <c r="C996" s="71">
        <v>43971.627083333333</v>
      </c>
      <c r="D996" t="s">
        <v>588</v>
      </c>
      <c r="E996" t="s">
        <v>589</v>
      </c>
      <c r="F996">
        <v>9</v>
      </c>
      <c r="G996" t="s">
        <v>2923</v>
      </c>
      <c r="H996" t="s">
        <v>177</v>
      </c>
      <c r="I996" t="s">
        <v>131</v>
      </c>
      <c r="J996" t="s">
        <v>37</v>
      </c>
      <c r="K996" t="s">
        <v>591</v>
      </c>
      <c r="L996" t="s">
        <v>39</v>
      </c>
      <c r="M996">
        <v>61400</v>
      </c>
      <c r="N996">
        <v>0</v>
      </c>
      <c r="O996">
        <v>61400</v>
      </c>
      <c r="P996">
        <v>0</v>
      </c>
      <c r="Q996" t="s">
        <v>2981</v>
      </c>
      <c r="R996">
        <v>2120</v>
      </c>
      <c r="S996" t="s">
        <v>2259</v>
      </c>
      <c r="T996" t="s">
        <v>593</v>
      </c>
      <c r="U996" t="s">
        <v>2982</v>
      </c>
      <c r="V996" t="s">
        <v>2983</v>
      </c>
      <c r="W996">
        <v>0</v>
      </c>
      <c r="X996" t="str">
        <f t="shared" si="15"/>
        <v>Funcionamiento</v>
      </c>
    </row>
    <row r="997" spans="1:24" x14ac:dyDescent="0.25">
      <c r="A997">
        <v>2120</v>
      </c>
      <c r="B997">
        <v>43971</v>
      </c>
      <c r="C997" s="71">
        <v>43971.627083333333</v>
      </c>
      <c r="D997" t="s">
        <v>588</v>
      </c>
      <c r="E997" t="s">
        <v>589</v>
      </c>
      <c r="F997">
        <v>9</v>
      </c>
      <c r="G997" t="s">
        <v>2923</v>
      </c>
      <c r="H997" t="s">
        <v>175</v>
      </c>
      <c r="I997" t="s">
        <v>129</v>
      </c>
      <c r="J997" t="s">
        <v>37</v>
      </c>
      <c r="K997" t="s">
        <v>591</v>
      </c>
      <c r="L997" t="s">
        <v>39</v>
      </c>
      <c r="M997">
        <v>475100</v>
      </c>
      <c r="N997">
        <v>0</v>
      </c>
      <c r="O997">
        <v>475100</v>
      </c>
      <c r="P997">
        <v>0</v>
      </c>
      <c r="Q997" t="s">
        <v>2981</v>
      </c>
      <c r="R997">
        <v>2120</v>
      </c>
      <c r="S997" t="s">
        <v>2259</v>
      </c>
      <c r="T997" t="s">
        <v>593</v>
      </c>
      <c r="U997" t="s">
        <v>2982</v>
      </c>
      <c r="V997" t="s">
        <v>2983</v>
      </c>
      <c r="W997">
        <v>0</v>
      </c>
      <c r="X997" t="str">
        <f t="shared" si="15"/>
        <v>Funcionamiento</v>
      </c>
    </row>
    <row r="998" spans="1:24" x14ac:dyDescent="0.25">
      <c r="A998">
        <v>2120</v>
      </c>
      <c r="B998">
        <v>43971</v>
      </c>
      <c r="C998" s="71">
        <v>43971.627083333333</v>
      </c>
      <c r="D998" t="s">
        <v>588</v>
      </c>
      <c r="E998" t="s">
        <v>589</v>
      </c>
      <c r="F998">
        <v>9</v>
      </c>
      <c r="G998" t="s">
        <v>2923</v>
      </c>
      <c r="H998" t="s">
        <v>178</v>
      </c>
      <c r="I998" t="s">
        <v>132</v>
      </c>
      <c r="J998" t="s">
        <v>37</v>
      </c>
      <c r="K998" t="s">
        <v>591</v>
      </c>
      <c r="L998" t="s">
        <v>39</v>
      </c>
      <c r="M998">
        <v>172400</v>
      </c>
      <c r="N998">
        <v>0</v>
      </c>
      <c r="O998">
        <v>172400</v>
      </c>
      <c r="P998">
        <v>0</v>
      </c>
      <c r="Q998" t="s">
        <v>2981</v>
      </c>
      <c r="R998">
        <v>2120</v>
      </c>
      <c r="S998" t="s">
        <v>2259</v>
      </c>
      <c r="T998" t="s">
        <v>593</v>
      </c>
      <c r="U998" t="s">
        <v>2982</v>
      </c>
      <c r="V998" t="s">
        <v>2983</v>
      </c>
      <c r="W998">
        <v>0</v>
      </c>
      <c r="X998" t="str">
        <f t="shared" si="15"/>
        <v>Funcionamiento</v>
      </c>
    </row>
    <row r="999" spans="1:24" x14ac:dyDescent="0.25">
      <c r="A999">
        <v>2220</v>
      </c>
      <c r="B999">
        <v>43972</v>
      </c>
      <c r="C999" s="71">
        <v>43972.561805555553</v>
      </c>
      <c r="D999" t="s">
        <v>588</v>
      </c>
      <c r="E999" t="s">
        <v>589</v>
      </c>
      <c r="F999">
        <v>9</v>
      </c>
      <c r="G999" t="s">
        <v>2923</v>
      </c>
      <c r="H999" t="s">
        <v>168</v>
      </c>
      <c r="I999" t="s">
        <v>122</v>
      </c>
      <c r="J999" t="s">
        <v>37</v>
      </c>
      <c r="K999" t="s">
        <v>591</v>
      </c>
      <c r="L999" t="s">
        <v>39</v>
      </c>
      <c r="M999">
        <v>1304334</v>
      </c>
      <c r="N999">
        <v>0</v>
      </c>
      <c r="O999">
        <v>1304334</v>
      </c>
      <c r="P999">
        <v>0</v>
      </c>
      <c r="Q999" t="s">
        <v>2984</v>
      </c>
      <c r="R999">
        <v>2220</v>
      </c>
      <c r="S999" t="s">
        <v>2985</v>
      </c>
      <c r="T999" t="s">
        <v>593</v>
      </c>
      <c r="U999" t="s">
        <v>2986</v>
      </c>
      <c r="V999" t="s">
        <v>2987</v>
      </c>
      <c r="W999">
        <v>0</v>
      </c>
      <c r="X999" t="str">
        <f t="shared" si="15"/>
        <v>Funcionamiento</v>
      </c>
    </row>
    <row r="1000" spans="1:24" x14ac:dyDescent="0.25">
      <c r="A1000">
        <v>2220</v>
      </c>
      <c r="B1000">
        <v>43972</v>
      </c>
      <c r="C1000" s="71">
        <v>43972.561805555553</v>
      </c>
      <c r="D1000" t="s">
        <v>588</v>
      </c>
      <c r="E1000" t="s">
        <v>589</v>
      </c>
      <c r="F1000">
        <v>9</v>
      </c>
      <c r="G1000" t="s">
        <v>2923</v>
      </c>
      <c r="H1000" t="s">
        <v>169</v>
      </c>
      <c r="I1000" t="s">
        <v>123</v>
      </c>
      <c r="J1000" t="s">
        <v>37</v>
      </c>
      <c r="K1000" t="s">
        <v>591</v>
      </c>
      <c r="L1000" t="s">
        <v>39</v>
      </c>
      <c r="M1000">
        <v>1618236</v>
      </c>
      <c r="N1000">
        <v>0</v>
      </c>
      <c r="O1000">
        <v>1618236</v>
      </c>
      <c r="P1000">
        <v>0</v>
      </c>
      <c r="Q1000" t="s">
        <v>2984</v>
      </c>
      <c r="R1000">
        <v>2220</v>
      </c>
      <c r="S1000" t="s">
        <v>2985</v>
      </c>
      <c r="T1000" t="s">
        <v>593</v>
      </c>
      <c r="U1000" t="s">
        <v>2986</v>
      </c>
      <c r="V1000" t="s">
        <v>2987</v>
      </c>
      <c r="W1000">
        <v>0</v>
      </c>
      <c r="X1000" t="str">
        <f t="shared" si="15"/>
        <v>Funcionamiento</v>
      </c>
    </row>
    <row r="1001" spans="1:24" x14ac:dyDescent="0.25">
      <c r="A1001">
        <v>2220</v>
      </c>
      <c r="B1001">
        <v>43972</v>
      </c>
      <c r="C1001" s="71">
        <v>43972.561805555553</v>
      </c>
      <c r="D1001" t="s">
        <v>588</v>
      </c>
      <c r="E1001" t="s">
        <v>589</v>
      </c>
      <c r="F1001">
        <v>9</v>
      </c>
      <c r="G1001" t="s">
        <v>2923</v>
      </c>
      <c r="H1001" t="s">
        <v>171</v>
      </c>
      <c r="I1001" t="s">
        <v>125</v>
      </c>
      <c r="J1001" t="s">
        <v>37</v>
      </c>
      <c r="K1001" t="s">
        <v>591</v>
      </c>
      <c r="L1001" t="s">
        <v>39</v>
      </c>
      <c r="M1001">
        <v>682420</v>
      </c>
      <c r="N1001">
        <v>0</v>
      </c>
      <c r="O1001">
        <v>682420</v>
      </c>
      <c r="P1001">
        <v>0</v>
      </c>
      <c r="Q1001" t="s">
        <v>2984</v>
      </c>
      <c r="R1001">
        <v>2220</v>
      </c>
      <c r="S1001" t="s">
        <v>2985</v>
      </c>
      <c r="T1001" t="s">
        <v>593</v>
      </c>
      <c r="U1001" t="s">
        <v>2986</v>
      </c>
      <c r="V1001" t="s">
        <v>2987</v>
      </c>
      <c r="W1001">
        <v>0</v>
      </c>
      <c r="X1001" t="str">
        <f t="shared" si="15"/>
        <v>Funcionamiento</v>
      </c>
    </row>
    <row r="1002" spans="1:24" x14ac:dyDescent="0.25">
      <c r="A1002">
        <v>2220</v>
      </c>
      <c r="B1002">
        <v>43972</v>
      </c>
      <c r="C1002" s="71">
        <v>43972.561805555553</v>
      </c>
      <c r="D1002" t="s">
        <v>588</v>
      </c>
      <c r="E1002" t="s">
        <v>589</v>
      </c>
      <c r="F1002">
        <v>9</v>
      </c>
      <c r="G1002" t="s">
        <v>2923</v>
      </c>
      <c r="H1002" t="s">
        <v>173</v>
      </c>
      <c r="I1002" t="s">
        <v>127</v>
      </c>
      <c r="J1002" t="s">
        <v>37</v>
      </c>
      <c r="K1002" t="s">
        <v>591</v>
      </c>
      <c r="L1002" t="s">
        <v>39</v>
      </c>
      <c r="M1002">
        <v>3926127</v>
      </c>
      <c r="N1002">
        <v>0</v>
      </c>
      <c r="O1002">
        <v>3926127</v>
      </c>
      <c r="P1002">
        <v>0</v>
      </c>
      <c r="Q1002" t="s">
        <v>2984</v>
      </c>
      <c r="R1002">
        <v>2220</v>
      </c>
      <c r="S1002" t="s">
        <v>2985</v>
      </c>
      <c r="T1002" t="s">
        <v>593</v>
      </c>
      <c r="U1002" t="s">
        <v>2986</v>
      </c>
      <c r="V1002" t="s">
        <v>2987</v>
      </c>
      <c r="W1002">
        <v>0</v>
      </c>
      <c r="X1002" t="str">
        <f t="shared" si="15"/>
        <v>Funcionamiento</v>
      </c>
    </row>
    <row r="1003" spans="1:24" x14ac:dyDescent="0.25">
      <c r="A1003">
        <v>2220</v>
      </c>
      <c r="B1003">
        <v>43972</v>
      </c>
      <c r="C1003" s="71">
        <v>43972.561805555553</v>
      </c>
      <c r="D1003" t="s">
        <v>588</v>
      </c>
      <c r="E1003" t="s">
        <v>589</v>
      </c>
      <c r="F1003">
        <v>9</v>
      </c>
      <c r="G1003" t="s">
        <v>2923</v>
      </c>
      <c r="H1003" t="s">
        <v>183</v>
      </c>
      <c r="I1003" t="s">
        <v>137</v>
      </c>
      <c r="J1003" t="s">
        <v>37</v>
      </c>
      <c r="K1003" t="s">
        <v>591</v>
      </c>
      <c r="L1003" t="s">
        <v>39</v>
      </c>
      <c r="M1003">
        <v>2354967</v>
      </c>
      <c r="N1003">
        <v>0</v>
      </c>
      <c r="O1003">
        <v>2354967</v>
      </c>
      <c r="P1003">
        <v>0</v>
      </c>
      <c r="Q1003" t="s">
        <v>2984</v>
      </c>
      <c r="R1003">
        <v>2220</v>
      </c>
      <c r="S1003" t="s">
        <v>2985</v>
      </c>
      <c r="T1003" t="s">
        <v>593</v>
      </c>
      <c r="U1003" t="s">
        <v>2986</v>
      </c>
      <c r="V1003" t="s">
        <v>2987</v>
      </c>
      <c r="W1003">
        <v>0</v>
      </c>
      <c r="X1003" t="str">
        <f t="shared" si="15"/>
        <v>Funcionamiento</v>
      </c>
    </row>
    <row r="1004" spans="1:24" x14ac:dyDescent="0.25">
      <c r="A1004">
        <v>2220</v>
      </c>
      <c r="B1004">
        <v>43972</v>
      </c>
      <c r="C1004" s="71">
        <v>43972.561805555553</v>
      </c>
      <c r="D1004" t="s">
        <v>588</v>
      </c>
      <c r="E1004" t="s">
        <v>589</v>
      </c>
      <c r="F1004">
        <v>9</v>
      </c>
      <c r="G1004" t="s">
        <v>2923</v>
      </c>
      <c r="H1004" t="s">
        <v>194</v>
      </c>
      <c r="I1004" t="s">
        <v>149</v>
      </c>
      <c r="J1004" t="s">
        <v>37</v>
      </c>
      <c r="K1004" t="s">
        <v>591</v>
      </c>
      <c r="L1004" t="s">
        <v>39</v>
      </c>
      <c r="M1004">
        <v>0</v>
      </c>
      <c r="N1004">
        <v>1394818</v>
      </c>
      <c r="O1004">
        <v>1394818</v>
      </c>
      <c r="P1004">
        <v>0</v>
      </c>
      <c r="Q1004" t="s">
        <v>2984</v>
      </c>
      <c r="R1004">
        <v>2220</v>
      </c>
      <c r="S1004" t="s">
        <v>2985</v>
      </c>
      <c r="T1004" t="s">
        <v>593</v>
      </c>
      <c r="U1004" t="s">
        <v>2986</v>
      </c>
      <c r="V1004" t="s">
        <v>2987</v>
      </c>
      <c r="W1004">
        <v>0</v>
      </c>
      <c r="X1004" t="str">
        <f t="shared" si="15"/>
        <v>Funcionamiento</v>
      </c>
    </row>
    <row r="1005" spans="1:24" x14ac:dyDescent="0.25">
      <c r="A1005">
        <v>2220</v>
      </c>
      <c r="B1005">
        <v>43972</v>
      </c>
      <c r="C1005" s="71">
        <v>43972.561805555553</v>
      </c>
      <c r="D1005" t="s">
        <v>588</v>
      </c>
      <c r="E1005" t="s">
        <v>589</v>
      </c>
      <c r="F1005">
        <v>9</v>
      </c>
      <c r="G1005" t="s">
        <v>2923</v>
      </c>
      <c r="H1005" t="s">
        <v>166</v>
      </c>
      <c r="I1005" t="s">
        <v>120</v>
      </c>
      <c r="J1005" t="s">
        <v>37</v>
      </c>
      <c r="K1005" t="s">
        <v>591</v>
      </c>
      <c r="L1005" t="s">
        <v>39</v>
      </c>
      <c r="M1005">
        <v>50523190</v>
      </c>
      <c r="N1005">
        <v>0</v>
      </c>
      <c r="O1005">
        <v>50523190</v>
      </c>
      <c r="P1005">
        <v>0</v>
      </c>
      <c r="Q1005" t="s">
        <v>2984</v>
      </c>
      <c r="R1005">
        <v>2220</v>
      </c>
      <c r="S1005" t="s">
        <v>2985</v>
      </c>
      <c r="T1005" t="s">
        <v>593</v>
      </c>
      <c r="U1005" t="s">
        <v>2986</v>
      </c>
      <c r="V1005" t="s">
        <v>2987</v>
      </c>
      <c r="W1005">
        <v>0</v>
      </c>
      <c r="X1005" t="str">
        <f t="shared" si="15"/>
        <v>Funcionamiento</v>
      </c>
    </row>
    <row r="1006" spans="1:24" x14ac:dyDescent="0.25">
      <c r="A1006">
        <v>2220</v>
      </c>
      <c r="B1006">
        <v>43972</v>
      </c>
      <c r="C1006" s="71">
        <v>43972.561805555553</v>
      </c>
      <c r="D1006" t="s">
        <v>588</v>
      </c>
      <c r="E1006" t="s">
        <v>589</v>
      </c>
      <c r="F1006">
        <v>9</v>
      </c>
      <c r="G1006" t="s">
        <v>2923</v>
      </c>
      <c r="H1006" t="s">
        <v>180</v>
      </c>
      <c r="I1006" t="s">
        <v>134</v>
      </c>
      <c r="J1006" t="s">
        <v>37</v>
      </c>
      <c r="K1006" t="s">
        <v>591</v>
      </c>
      <c r="L1006" t="s">
        <v>39</v>
      </c>
      <c r="M1006">
        <v>4013374</v>
      </c>
      <c r="N1006">
        <v>0</v>
      </c>
      <c r="O1006">
        <v>4013374</v>
      </c>
      <c r="P1006">
        <v>0</v>
      </c>
      <c r="Q1006" t="s">
        <v>2984</v>
      </c>
      <c r="R1006">
        <v>2220</v>
      </c>
      <c r="S1006" t="s">
        <v>2985</v>
      </c>
      <c r="T1006" t="s">
        <v>593</v>
      </c>
      <c r="U1006" t="s">
        <v>2986</v>
      </c>
      <c r="V1006" t="s">
        <v>2987</v>
      </c>
      <c r="W1006">
        <v>0</v>
      </c>
      <c r="X1006" t="str">
        <f t="shared" si="15"/>
        <v>Funcionamiento</v>
      </c>
    </row>
    <row r="1007" spans="1:24" x14ac:dyDescent="0.25">
      <c r="A1007">
        <v>2220</v>
      </c>
      <c r="B1007">
        <v>43972</v>
      </c>
      <c r="C1007" s="71">
        <v>43972.561805555553</v>
      </c>
      <c r="D1007" t="s">
        <v>588</v>
      </c>
      <c r="E1007" t="s">
        <v>589</v>
      </c>
      <c r="F1007">
        <v>9</v>
      </c>
      <c r="G1007" t="s">
        <v>2923</v>
      </c>
      <c r="H1007" t="s">
        <v>182</v>
      </c>
      <c r="I1007" t="s">
        <v>136</v>
      </c>
      <c r="J1007" t="s">
        <v>37</v>
      </c>
      <c r="K1007" t="s">
        <v>591</v>
      </c>
      <c r="L1007" t="s">
        <v>39</v>
      </c>
      <c r="M1007">
        <v>313996</v>
      </c>
      <c r="N1007">
        <v>0</v>
      </c>
      <c r="O1007">
        <v>313996</v>
      </c>
      <c r="P1007">
        <v>0</v>
      </c>
      <c r="Q1007" t="s">
        <v>2984</v>
      </c>
      <c r="R1007">
        <v>2220</v>
      </c>
      <c r="S1007" t="s">
        <v>2985</v>
      </c>
      <c r="T1007" t="s">
        <v>593</v>
      </c>
      <c r="U1007" t="s">
        <v>2986</v>
      </c>
      <c r="V1007" t="s">
        <v>2987</v>
      </c>
      <c r="W1007">
        <v>0</v>
      </c>
      <c r="X1007" t="str">
        <f t="shared" si="15"/>
        <v>Funcionamiento</v>
      </c>
    </row>
    <row r="1008" spans="1:24" x14ac:dyDescent="0.25">
      <c r="A1008">
        <v>2320</v>
      </c>
      <c r="B1008">
        <v>43973</v>
      </c>
      <c r="C1008" s="71">
        <v>43973.69027777778</v>
      </c>
      <c r="D1008" t="s">
        <v>588</v>
      </c>
      <c r="E1008" t="s">
        <v>589</v>
      </c>
      <c r="F1008">
        <v>9</v>
      </c>
      <c r="G1008" t="s">
        <v>2923</v>
      </c>
      <c r="H1008" t="s">
        <v>174</v>
      </c>
      <c r="I1008" t="s">
        <v>128</v>
      </c>
      <c r="J1008" t="s">
        <v>37</v>
      </c>
      <c r="K1008" t="s">
        <v>591</v>
      </c>
      <c r="L1008" t="s">
        <v>39</v>
      </c>
      <c r="M1008">
        <v>6485500</v>
      </c>
      <c r="N1008">
        <v>0</v>
      </c>
      <c r="O1008">
        <v>6485500</v>
      </c>
      <c r="P1008">
        <v>0</v>
      </c>
      <c r="Q1008" t="s">
        <v>2988</v>
      </c>
      <c r="R1008">
        <v>2320</v>
      </c>
      <c r="S1008" t="s">
        <v>2575</v>
      </c>
      <c r="T1008" t="s">
        <v>593</v>
      </c>
      <c r="U1008" t="s">
        <v>2989</v>
      </c>
      <c r="V1008" t="s">
        <v>2990</v>
      </c>
      <c r="W1008">
        <v>0</v>
      </c>
      <c r="X1008" t="str">
        <f t="shared" si="15"/>
        <v>Funcionamiento</v>
      </c>
    </row>
    <row r="1009" spans="1:24" x14ac:dyDescent="0.25">
      <c r="A1009">
        <v>2320</v>
      </c>
      <c r="B1009">
        <v>43973</v>
      </c>
      <c r="C1009" s="71">
        <v>43973.69027777778</v>
      </c>
      <c r="D1009" t="s">
        <v>588</v>
      </c>
      <c r="E1009" t="s">
        <v>589</v>
      </c>
      <c r="F1009">
        <v>9</v>
      </c>
      <c r="G1009" t="s">
        <v>2923</v>
      </c>
      <c r="H1009" t="s">
        <v>175</v>
      </c>
      <c r="I1009" t="s">
        <v>129</v>
      </c>
      <c r="J1009" t="s">
        <v>37</v>
      </c>
      <c r="K1009" t="s">
        <v>591</v>
      </c>
      <c r="L1009" t="s">
        <v>39</v>
      </c>
      <c r="M1009">
        <v>4594500</v>
      </c>
      <c r="N1009">
        <v>0</v>
      </c>
      <c r="O1009">
        <v>4594500</v>
      </c>
      <c r="P1009">
        <v>0</v>
      </c>
      <c r="Q1009" t="s">
        <v>2988</v>
      </c>
      <c r="R1009">
        <v>2320</v>
      </c>
      <c r="S1009" t="s">
        <v>2575</v>
      </c>
      <c r="T1009" t="s">
        <v>593</v>
      </c>
      <c r="U1009" t="s">
        <v>2989</v>
      </c>
      <c r="V1009" t="s">
        <v>2990</v>
      </c>
      <c r="W1009">
        <v>0</v>
      </c>
      <c r="X1009" t="str">
        <f t="shared" si="15"/>
        <v>Funcionamiento</v>
      </c>
    </row>
    <row r="1010" spans="1:24" x14ac:dyDescent="0.25">
      <c r="A1010">
        <v>2320</v>
      </c>
      <c r="B1010">
        <v>43973</v>
      </c>
      <c r="C1010" s="71">
        <v>43973.69027777778</v>
      </c>
      <c r="D1010" t="s">
        <v>588</v>
      </c>
      <c r="E1010" t="s">
        <v>589</v>
      </c>
      <c r="F1010">
        <v>9</v>
      </c>
      <c r="G1010" t="s">
        <v>2923</v>
      </c>
      <c r="H1010" t="s">
        <v>178</v>
      </c>
      <c r="I1010" t="s">
        <v>132</v>
      </c>
      <c r="J1010" t="s">
        <v>37</v>
      </c>
      <c r="K1010" t="s">
        <v>591</v>
      </c>
      <c r="L1010" t="s">
        <v>39</v>
      </c>
      <c r="M1010">
        <v>1830900</v>
      </c>
      <c r="N1010">
        <v>0</v>
      </c>
      <c r="O1010">
        <v>1830900</v>
      </c>
      <c r="P1010">
        <v>0</v>
      </c>
      <c r="Q1010" t="s">
        <v>2988</v>
      </c>
      <c r="R1010">
        <v>2320</v>
      </c>
      <c r="S1010" t="s">
        <v>2575</v>
      </c>
      <c r="T1010" t="s">
        <v>593</v>
      </c>
      <c r="U1010" t="s">
        <v>2989</v>
      </c>
      <c r="V1010" t="s">
        <v>2990</v>
      </c>
      <c r="W1010">
        <v>0</v>
      </c>
      <c r="X1010" t="str">
        <f t="shared" si="15"/>
        <v>Funcionamiento</v>
      </c>
    </row>
    <row r="1011" spans="1:24" x14ac:dyDescent="0.25">
      <c r="A1011">
        <v>2320</v>
      </c>
      <c r="B1011">
        <v>43973</v>
      </c>
      <c r="C1011" s="71">
        <v>43973.69027777778</v>
      </c>
      <c r="D1011" t="s">
        <v>588</v>
      </c>
      <c r="E1011" t="s">
        <v>589</v>
      </c>
      <c r="F1011">
        <v>9</v>
      </c>
      <c r="G1011" t="s">
        <v>2923</v>
      </c>
      <c r="H1011" t="s">
        <v>179</v>
      </c>
      <c r="I1011" t="s">
        <v>133</v>
      </c>
      <c r="J1011" t="s">
        <v>37</v>
      </c>
      <c r="K1011" t="s">
        <v>591</v>
      </c>
      <c r="L1011" t="s">
        <v>39</v>
      </c>
      <c r="M1011">
        <v>1221000</v>
      </c>
      <c r="N1011">
        <v>0</v>
      </c>
      <c r="O1011">
        <v>1221000</v>
      </c>
      <c r="P1011">
        <v>0</v>
      </c>
      <c r="Q1011" t="s">
        <v>2988</v>
      </c>
      <c r="R1011">
        <v>2320</v>
      </c>
      <c r="S1011" t="s">
        <v>2575</v>
      </c>
      <c r="T1011" t="s">
        <v>593</v>
      </c>
      <c r="U1011" t="s">
        <v>2989</v>
      </c>
      <c r="V1011" t="s">
        <v>2990</v>
      </c>
      <c r="W1011">
        <v>0</v>
      </c>
      <c r="X1011" t="str">
        <f t="shared" si="15"/>
        <v>Funcionamiento</v>
      </c>
    </row>
    <row r="1012" spans="1:24" x14ac:dyDescent="0.25">
      <c r="A1012">
        <v>2320</v>
      </c>
      <c r="B1012">
        <v>43973</v>
      </c>
      <c r="C1012" s="71">
        <v>43973.69027777778</v>
      </c>
      <c r="D1012" t="s">
        <v>588</v>
      </c>
      <c r="E1012" t="s">
        <v>589</v>
      </c>
      <c r="F1012">
        <v>9</v>
      </c>
      <c r="G1012" t="s">
        <v>2923</v>
      </c>
      <c r="H1012" t="s">
        <v>177</v>
      </c>
      <c r="I1012" t="s">
        <v>131</v>
      </c>
      <c r="J1012" t="s">
        <v>37</v>
      </c>
      <c r="K1012" t="s">
        <v>591</v>
      </c>
      <c r="L1012" t="s">
        <v>39</v>
      </c>
      <c r="M1012">
        <v>585600</v>
      </c>
      <c r="N1012">
        <v>0</v>
      </c>
      <c r="O1012">
        <v>585600</v>
      </c>
      <c r="P1012">
        <v>0</v>
      </c>
      <c r="Q1012" t="s">
        <v>2988</v>
      </c>
      <c r="R1012">
        <v>2320</v>
      </c>
      <c r="S1012" t="s">
        <v>2575</v>
      </c>
      <c r="T1012" t="s">
        <v>593</v>
      </c>
      <c r="U1012" t="s">
        <v>2989</v>
      </c>
      <c r="V1012" t="s">
        <v>2990</v>
      </c>
      <c r="W1012">
        <v>0</v>
      </c>
      <c r="X1012" t="str">
        <f t="shared" si="15"/>
        <v>Funcionamiento</v>
      </c>
    </row>
    <row r="1013" spans="1:24" x14ac:dyDescent="0.25">
      <c r="A1013">
        <v>2320</v>
      </c>
      <c r="B1013">
        <v>43973</v>
      </c>
      <c r="C1013" s="71">
        <v>43973.69027777778</v>
      </c>
      <c r="D1013" t="s">
        <v>588</v>
      </c>
      <c r="E1013" t="s">
        <v>589</v>
      </c>
      <c r="F1013">
        <v>9</v>
      </c>
      <c r="G1013" t="s">
        <v>2923</v>
      </c>
      <c r="H1013" t="s">
        <v>176</v>
      </c>
      <c r="I1013" t="s">
        <v>130</v>
      </c>
      <c r="J1013" t="s">
        <v>37</v>
      </c>
      <c r="K1013" t="s">
        <v>591</v>
      </c>
      <c r="L1013" t="s">
        <v>39</v>
      </c>
      <c r="M1013">
        <v>2440600</v>
      </c>
      <c r="N1013">
        <v>0</v>
      </c>
      <c r="O1013">
        <v>2440600</v>
      </c>
      <c r="P1013">
        <v>0</v>
      </c>
      <c r="Q1013" t="s">
        <v>2988</v>
      </c>
      <c r="R1013">
        <v>2320</v>
      </c>
      <c r="S1013" t="s">
        <v>2575</v>
      </c>
      <c r="T1013" t="s">
        <v>593</v>
      </c>
      <c r="U1013" t="s">
        <v>2989</v>
      </c>
      <c r="V1013" t="s">
        <v>2990</v>
      </c>
      <c r="W1013">
        <v>0</v>
      </c>
      <c r="X1013" t="str">
        <f t="shared" si="15"/>
        <v>Funcionamiento</v>
      </c>
    </row>
    <row r="1014" spans="1:24" x14ac:dyDescent="0.25">
      <c r="A1014">
        <v>2420</v>
      </c>
      <c r="B1014">
        <v>43986</v>
      </c>
      <c r="C1014" s="71">
        <v>43986.751388888886</v>
      </c>
      <c r="D1014" t="s">
        <v>588</v>
      </c>
      <c r="E1014" t="s">
        <v>589</v>
      </c>
      <c r="F1014">
        <v>9</v>
      </c>
      <c r="G1014" t="s">
        <v>2923</v>
      </c>
      <c r="H1014" t="s">
        <v>170</v>
      </c>
      <c r="I1014" t="s">
        <v>124</v>
      </c>
      <c r="J1014" t="s">
        <v>37</v>
      </c>
      <c r="K1014" t="s">
        <v>591</v>
      </c>
      <c r="L1014" t="s">
        <v>39</v>
      </c>
      <c r="M1014">
        <v>59031215</v>
      </c>
      <c r="N1014">
        <v>0</v>
      </c>
      <c r="O1014">
        <v>59031215</v>
      </c>
      <c r="P1014">
        <v>0</v>
      </c>
      <c r="Q1014" t="s">
        <v>2991</v>
      </c>
      <c r="R1014">
        <v>2420</v>
      </c>
      <c r="S1014" t="s">
        <v>2590</v>
      </c>
      <c r="T1014" t="s">
        <v>593</v>
      </c>
      <c r="U1014" t="s">
        <v>2992</v>
      </c>
      <c r="V1014" t="s">
        <v>2993</v>
      </c>
      <c r="W1014">
        <v>0</v>
      </c>
      <c r="X1014" t="str">
        <f t="shared" si="15"/>
        <v>Funcionamiento</v>
      </c>
    </row>
    <row r="1015" spans="1:24" x14ac:dyDescent="0.25">
      <c r="A1015">
        <v>2520</v>
      </c>
      <c r="B1015">
        <v>44001</v>
      </c>
      <c r="C1015" s="71">
        <v>44001.874305555553</v>
      </c>
      <c r="D1015" t="s">
        <v>588</v>
      </c>
      <c r="E1015" t="s">
        <v>589</v>
      </c>
      <c r="F1015">
        <v>9</v>
      </c>
      <c r="G1015" t="s">
        <v>2923</v>
      </c>
      <c r="H1015" t="s">
        <v>182</v>
      </c>
      <c r="I1015" t="s">
        <v>136</v>
      </c>
      <c r="J1015" t="s">
        <v>37</v>
      </c>
      <c r="K1015" t="s">
        <v>591</v>
      </c>
      <c r="L1015" t="s">
        <v>39</v>
      </c>
      <c r="M1015">
        <v>492240</v>
      </c>
      <c r="N1015">
        <v>0</v>
      </c>
      <c r="O1015">
        <v>492240</v>
      </c>
      <c r="P1015">
        <v>0</v>
      </c>
      <c r="Q1015" t="s">
        <v>2994</v>
      </c>
      <c r="R1015">
        <v>2520</v>
      </c>
      <c r="S1015" t="s">
        <v>2278</v>
      </c>
      <c r="T1015" t="s">
        <v>593</v>
      </c>
      <c r="U1015" t="s">
        <v>2995</v>
      </c>
      <c r="V1015" t="s">
        <v>2996</v>
      </c>
      <c r="W1015">
        <v>0</v>
      </c>
      <c r="X1015" t="str">
        <f t="shared" si="15"/>
        <v>Funcionamiento</v>
      </c>
    </row>
    <row r="1016" spans="1:24" x14ac:dyDescent="0.25">
      <c r="A1016">
        <v>2520</v>
      </c>
      <c r="B1016">
        <v>44001</v>
      </c>
      <c r="C1016" s="71">
        <v>44001.874305555553</v>
      </c>
      <c r="D1016" t="s">
        <v>588</v>
      </c>
      <c r="E1016" t="s">
        <v>589</v>
      </c>
      <c r="F1016">
        <v>9</v>
      </c>
      <c r="G1016" t="s">
        <v>2923</v>
      </c>
      <c r="H1016" t="s">
        <v>171</v>
      </c>
      <c r="I1016" t="s">
        <v>125</v>
      </c>
      <c r="J1016" t="s">
        <v>37</v>
      </c>
      <c r="K1016" t="s">
        <v>591</v>
      </c>
      <c r="L1016" t="s">
        <v>39</v>
      </c>
      <c r="M1016">
        <v>2823689</v>
      </c>
      <c r="N1016">
        <v>0</v>
      </c>
      <c r="O1016">
        <v>2823689</v>
      </c>
      <c r="P1016">
        <v>0</v>
      </c>
      <c r="Q1016" t="s">
        <v>2994</v>
      </c>
      <c r="R1016">
        <v>2520</v>
      </c>
      <c r="S1016" t="s">
        <v>2278</v>
      </c>
      <c r="T1016" t="s">
        <v>593</v>
      </c>
      <c r="U1016" t="s">
        <v>2995</v>
      </c>
      <c r="V1016" t="s">
        <v>2996</v>
      </c>
      <c r="W1016">
        <v>0</v>
      </c>
      <c r="X1016" t="str">
        <f t="shared" si="15"/>
        <v>Funcionamiento</v>
      </c>
    </row>
    <row r="1017" spans="1:24" x14ac:dyDescent="0.25">
      <c r="A1017">
        <v>2520</v>
      </c>
      <c r="B1017">
        <v>44001</v>
      </c>
      <c r="C1017" s="71">
        <v>44001.874305555553</v>
      </c>
      <c r="D1017" t="s">
        <v>588</v>
      </c>
      <c r="E1017" t="s">
        <v>589</v>
      </c>
      <c r="F1017">
        <v>9</v>
      </c>
      <c r="G1017" t="s">
        <v>2923</v>
      </c>
      <c r="H1017" t="s">
        <v>181</v>
      </c>
      <c r="I1017" t="s">
        <v>135</v>
      </c>
      <c r="J1017" t="s">
        <v>37</v>
      </c>
      <c r="K1017" t="s">
        <v>591</v>
      </c>
      <c r="L1017" t="s">
        <v>39</v>
      </c>
      <c r="M1017">
        <v>1126959</v>
      </c>
      <c r="N1017">
        <v>0</v>
      </c>
      <c r="O1017">
        <v>1126959</v>
      </c>
      <c r="P1017">
        <v>0</v>
      </c>
      <c r="Q1017" t="s">
        <v>2994</v>
      </c>
      <c r="R1017">
        <v>2520</v>
      </c>
      <c r="S1017" t="s">
        <v>2278</v>
      </c>
      <c r="T1017" t="s">
        <v>593</v>
      </c>
      <c r="U1017" t="s">
        <v>2995</v>
      </c>
      <c r="V1017" t="s">
        <v>2996</v>
      </c>
      <c r="W1017">
        <v>0</v>
      </c>
      <c r="X1017" t="str">
        <f t="shared" si="15"/>
        <v>Funcionamiento</v>
      </c>
    </row>
    <row r="1018" spans="1:24" x14ac:dyDescent="0.25">
      <c r="A1018">
        <v>2520</v>
      </c>
      <c r="B1018">
        <v>44001</v>
      </c>
      <c r="C1018" s="71">
        <v>44001.874305555553</v>
      </c>
      <c r="D1018" t="s">
        <v>588</v>
      </c>
      <c r="E1018" t="s">
        <v>589</v>
      </c>
      <c r="F1018">
        <v>9</v>
      </c>
      <c r="G1018" t="s">
        <v>2923</v>
      </c>
      <c r="H1018" t="s">
        <v>168</v>
      </c>
      <c r="I1018" t="s">
        <v>122</v>
      </c>
      <c r="J1018" t="s">
        <v>37</v>
      </c>
      <c r="K1018" t="s">
        <v>591</v>
      </c>
      <c r="L1018" t="s">
        <v>39</v>
      </c>
      <c r="M1018">
        <v>1308741</v>
      </c>
      <c r="N1018">
        <v>0</v>
      </c>
      <c r="O1018">
        <v>1308741</v>
      </c>
      <c r="P1018">
        <v>0</v>
      </c>
      <c r="Q1018" t="s">
        <v>2994</v>
      </c>
      <c r="R1018">
        <v>2520</v>
      </c>
      <c r="S1018" t="s">
        <v>2278</v>
      </c>
      <c r="T1018" t="s">
        <v>593</v>
      </c>
      <c r="U1018" t="s">
        <v>2995</v>
      </c>
      <c r="V1018" t="s">
        <v>2996</v>
      </c>
      <c r="W1018">
        <v>0</v>
      </c>
      <c r="X1018" t="str">
        <f t="shared" si="15"/>
        <v>Funcionamiento</v>
      </c>
    </row>
    <row r="1019" spans="1:24" x14ac:dyDescent="0.25">
      <c r="A1019">
        <v>2520</v>
      </c>
      <c r="B1019">
        <v>44001</v>
      </c>
      <c r="C1019" s="71">
        <v>44001.874305555553</v>
      </c>
      <c r="D1019" t="s">
        <v>588</v>
      </c>
      <c r="E1019" t="s">
        <v>589</v>
      </c>
      <c r="F1019">
        <v>9</v>
      </c>
      <c r="G1019" t="s">
        <v>2923</v>
      </c>
      <c r="H1019" t="s">
        <v>169</v>
      </c>
      <c r="I1019" t="s">
        <v>123</v>
      </c>
      <c r="J1019" t="s">
        <v>37</v>
      </c>
      <c r="K1019" t="s">
        <v>591</v>
      </c>
      <c r="L1019" t="s">
        <v>39</v>
      </c>
      <c r="M1019">
        <v>1652521</v>
      </c>
      <c r="N1019">
        <v>0</v>
      </c>
      <c r="O1019">
        <v>1652521</v>
      </c>
      <c r="P1019">
        <v>0</v>
      </c>
      <c r="Q1019" t="s">
        <v>2994</v>
      </c>
      <c r="R1019">
        <v>2520</v>
      </c>
      <c r="S1019" t="s">
        <v>2278</v>
      </c>
      <c r="T1019" t="s">
        <v>593</v>
      </c>
      <c r="U1019" t="s">
        <v>2995</v>
      </c>
      <c r="V1019" t="s">
        <v>2996</v>
      </c>
      <c r="W1019">
        <v>0</v>
      </c>
      <c r="X1019" t="str">
        <f t="shared" si="15"/>
        <v>Funcionamiento</v>
      </c>
    </row>
    <row r="1020" spans="1:24" x14ac:dyDescent="0.25">
      <c r="A1020">
        <v>2520</v>
      </c>
      <c r="B1020">
        <v>44001</v>
      </c>
      <c r="C1020" s="71">
        <v>44001.874305555553</v>
      </c>
      <c r="D1020" t="s">
        <v>588</v>
      </c>
      <c r="E1020" t="s">
        <v>589</v>
      </c>
      <c r="F1020">
        <v>9</v>
      </c>
      <c r="G1020" t="s">
        <v>2923</v>
      </c>
      <c r="H1020" t="s">
        <v>173</v>
      </c>
      <c r="I1020" t="s">
        <v>127</v>
      </c>
      <c r="J1020" t="s">
        <v>37</v>
      </c>
      <c r="K1020" t="s">
        <v>591</v>
      </c>
      <c r="L1020" t="s">
        <v>39</v>
      </c>
      <c r="M1020">
        <v>6534387</v>
      </c>
      <c r="N1020">
        <v>0</v>
      </c>
      <c r="O1020">
        <v>6534387</v>
      </c>
      <c r="P1020">
        <v>0</v>
      </c>
      <c r="Q1020" t="s">
        <v>2994</v>
      </c>
      <c r="R1020">
        <v>2520</v>
      </c>
      <c r="S1020" t="s">
        <v>2278</v>
      </c>
      <c r="T1020" t="s">
        <v>593</v>
      </c>
      <c r="U1020" t="s">
        <v>2995</v>
      </c>
      <c r="V1020" t="s">
        <v>2996</v>
      </c>
      <c r="W1020">
        <v>0</v>
      </c>
      <c r="X1020" t="str">
        <f t="shared" si="15"/>
        <v>Funcionamiento</v>
      </c>
    </row>
    <row r="1021" spans="1:24" x14ac:dyDescent="0.25">
      <c r="A1021">
        <v>2520</v>
      </c>
      <c r="B1021">
        <v>44001</v>
      </c>
      <c r="C1021" s="71">
        <v>44001.874305555553</v>
      </c>
      <c r="D1021" t="s">
        <v>588</v>
      </c>
      <c r="E1021" t="s">
        <v>589</v>
      </c>
      <c r="F1021">
        <v>9</v>
      </c>
      <c r="G1021" t="s">
        <v>2923</v>
      </c>
      <c r="H1021" t="s">
        <v>180</v>
      </c>
      <c r="I1021" t="s">
        <v>134</v>
      </c>
      <c r="J1021" t="s">
        <v>37</v>
      </c>
      <c r="K1021" t="s">
        <v>591</v>
      </c>
      <c r="L1021" t="s">
        <v>39</v>
      </c>
      <c r="M1021">
        <v>5257425</v>
      </c>
      <c r="N1021">
        <v>0</v>
      </c>
      <c r="O1021">
        <v>5257425</v>
      </c>
      <c r="P1021">
        <v>0</v>
      </c>
      <c r="Q1021" t="s">
        <v>2994</v>
      </c>
      <c r="R1021">
        <v>2520</v>
      </c>
      <c r="S1021" t="s">
        <v>2278</v>
      </c>
      <c r="T1021" t="s">
        <v>593</v>
      </c>
      <c r="U1021" t="s">
        <v>2995</v>
      </c>
      <c r="V1021" t="s">
        <v>2996</v>
      </c>
      <c r="W1021">
        <v>0</v>
      </c>
      <c r="X1021" t="str">
        <f t="shared" si="15"/>
        <v>Funcionamiento</v>
      </c>
    </row>
    <row r="1022" spans="1:24" x14ac:dyDescent="0.25">
      <c r="A1022">
        <v>2520</v>
      </c>
      <c r="B1022">
        <v>44001</v>
      </c>
      <c r="C1022" s="71">
        <v>44001.874305555553</v>
      </c>
      <c r="D1022" t="s">
        <v>588</v>
      </c>
      <c r="E1022" t="s">
        <v>589</v>
      </c>
      <c r="F1022">
        <v>9</v>
      </c>
      <c r="G1022" t="s">
        <v>2923</v>
      </c>
      <c r="H1022" t="s">
        <v>194</v>
      </c>
      <c r="I1022" t="s">
        <v>149</v>
      </c>
      <c r="J1022" t="s">
        <v>37</v>
      </c>
      <c r="K1022" t="s">
        <v>591</v>
      </c>
      <c r="L1022" t="s">
        <v>39</v>
      </c>
      <c r="M1022">
        <v>0</v>
      </c>
      <c r="N1022">
        <v>2003958</v>
      </c>
      <c r="O1022">
        <v>2003958</v>
      </c>
      <c r="P1022">
        <v>0</v>
      </c>
      <c r="Q1022" t="s">
        <v>2994</v>
      </c>
      <c r="R1022">
        <v>2520</v>
      </c>
      <c r="S1022" t="s">
        <v>2278</v>
      </c>
      <c r="T1022" t="s">
        <v>593</v>
      </c>
      <c r="U1022" t="s">
        <v>2995</v>
      </c>
      <c r="V1022" t="s">
        <v>2996</v>
      </c>
      <c r="W1022">
        <v>0</v>
      </c>
      <c r="X1022" t="str">
        <f t="shared" si="15"/>
        <v>Funcionamiento</v>
      </c>
    </row>
    <row r="1023" spans="1:24" x14ac:dyDescent="0.25">
      <c r="A1023">
        <v>2520</v>
      </c>
      <c r="B1023">
        <v>44001</v>
      </c>
      <c r="C1023" s="71">
        <v>44001.874305555553</v>
      </c>
      <c r="D1023" t="s">
        <v>588</v>
      </c>
      <c r="E1023" t="s">
        <v>589</v>
      </c>
      <c r="F1023">
        <v>9</v>
      </c>
      <c r="G1023" t="s">
        <v>2923</v>
      </c>
      <c r="H1023" t="s">
        <v>166</v>
      </c>
      <c r="I1023" t="s">
        <v>120</v>
      </c>
      <c r="J1023" t="s">
        <v>37</v>
      </c>
      <c r="K1023" t="s">
        <v>591</v>
      </c>
      <c r="L1023" t="s">
        <v>39</v>
      </c>
      <c r="M1023">
        <v>46917079</v>
      </c>
      <c r="N1023">
        <v>0</v>
      </c>
      <c r="O1023">
        <v>46917079</v>
      </c>
      <c r="P1023">
        <v>0</v>
      </c>
      <c r="Q1023" t="s">
        <v>2994</v>
      </c>
      <c r="R1023">
        <v>2520</v>
      </c>
      <c r="S1023" t="s">
        <v>2278</v>
      </c>
      <c r="T1023" t="s">
        <v>593</v>
      </c>
      <c r="U1023" t="s">
        <v>2995</v>
      </c>
      <c r="V1023" t="s">
        <v>2996</v>
      </c>
      <c r="W1023">
        <v>0</v>
      </c>
      <c r="X1023" t="str">
        <f t="shared" si="15"/>
        <v>Funcionamiento</v>
      </c>
    </row>
    <row r="1024" spans="1:24" x14ac:dyDescent="0.25">
      <c r="A1024">
        <v>2520</v>
      </c>
      <c r="B1024">
        <v>44001</v>
      </c>
      <c r="C1024" s="71">
        <v>44001.874305555553</v>
      </c>
      <c r="D1024" t="s">
        <v>588</v>
      </c>
      <c r="E1024" t="s">
        <v>589</v>
      </c>
      <c r="F1024">
        <v>9</v>
      </c>
      <c r="G1024" t="s">
        <v>2923</v>
      </c>
      <c r="H1024" t="s">
        <v>183</v>
      </c>
      <c r="I1024" t="s">
        <v>137</v>
      </c>
      <c r="J1024" t="s">
        <v>37</v>
      </c>
      <c r="K1024" t="s">
        <v>591</v>
      </c>
      <c r="L1024" t="s">
        <v>39</v>
      </c>
      <c r="M1024">
        <v>2354967</v>
      </c>
      <c r="N1024">
        <v>0</v>
      </c>
      <c r="O1024">
        <v>2354967</v>
      </c>
      <c r="P1024">
        <v>0</v>
      </c>
      <c r="Q1024" t="s">
        <v>2994</v>
      </c>
      <c r="R1024">
        <v>2520</v>
      </c>
      <c r="S1024" t="s">
        <v>2278</v>
      </c>
      <c r="T1024" t="s">
        <v>593</v>
      </c>
      <c r="U1024" t="s">
        <v>2995</v>
      </c>
      <c r="V1024" t="s">
        <v>2996</v>
      </c>
      <c r="W1024">
        <v>0</v>
      </c>
      <c r="X1024" t="str">
        <f t="shared" si="15"/>
        <v>Funcionamiento</v>
      </c>
    </row>
    <row r="1025" spans="1:24" x14ac:dyDescent="0.25">
      <c r="A1025">
        <v>2620</v>
      </c>
      <c r="B1025">
        <v>44006</v>
      </c>
      <c r="C1025" s="71">
        <v>44006.410416666666</v>
      </c>
      <c r="D1025" t="s">
        <v>588</v>
      </c>
      <c r="E1025" t="s">
        <v>589</v>
      </c>
      <c r="F1025">
        <v>9</v>
      </c>
      <c r="G1025" t="s">
        <v>2923</v>
      </c>
      <c r="H1025" t="s">
        <v>177</v>
      </c>
      <c r="I1025" t="s">
        <v>131</v>
      </c>
      <c r="J1025" t="s">
        <v>37</v>
      </c>
      <c r="K1025" t="s">
        <v>591</v>
      </c>
      <c r="L1025" t="s">
        <v>39</v>
      </c>
      <c r="M1025">
        <v>580600</v>
      </c>
      <c r="N1025">
        <v>0</v>
      </c>
      <c r="O1025">
        <v>580600</v>
      </c>
      <c r="P1025">
        <v>0</v>
      </c>
      <c r="Q1025" t="s">
        <v>2997</v>
      </c>
      <c r="R1025">
        <v>2620</v>
      </c>
      <c r="S1025" t="s">
        <v>2282</v>
      </c>
      <c r="T1025" t="s">
        <v>593</v>
      </c>
      <c r="U1025" t="s">
        <v>2998</v>
      </c>
      <c r="V1025" t="s">
        <v>2999</v>
      </c>
      <c r="W1025">
        <v>0</v>
      </c>
      <c r="X1025" t="str">
        <f t="shared" si="15"/>
        <v>Funcionamiento</v>
      </c>
    </row>
    <row r="1026" spans="1:24" x14ac:dyDescent="0.25">
      <c r="A1026">
        <v>2620</v>
      </c>
      <c r="B1026">
        <v>44006</v>
      </c>
      <c r="C1026" s="71">
        <v>44006.410416666666</v>
      </c>
      <c r="D1026" t="s">
        <v>588</v>
      </c>
      <c r="E1026" t="s">
        <v>589</v>
      </c>
      <c r="F1026">
        <v>9</v>
      </c>
      <c r="G1026" t="s">
        <v>2923</v>
      </c>
      <c r="H1026" t="s">
        <v>179</v>
      </c>
      <c r="I1026" t="s">
        <v>133</v>
      </c>
      <c r="J1026" t="s">
        <v>37</v>
      </c>
      <c r="K1026" t="s">
        <v>591</v>
      </c>
      <c r="L1026" t="s">
        <v>39</v>
      </c>
      <c r="M1026">
        <v>2479500</v>
      </c>
      <c r="N1026">
        <v>0</v>
      </c>
      <c r="O1026">
        <v>2479500</v>
      </c>
      <c r="P1026">
        <v>0</v>
      </c>
      <c r="Q1026" t="s">
        <v>2997</v>
      </c>
      <c r="R1026">
        <v>2620</v>
      </c>
      <c r="S1026" t="s">
        <v>2282</v>
      </c>
      <c r="T1026" t="s">
        <v>593</v>
      </c>
      <c r="U1026" t="s">
        <v>2998</v>
      </c>
      <c r="V1026" t="s">
        <v>2999</v>
      </c>
      <c r="W1026">
        <v>0</v>
      </c>
      <c r="X1026" t="str">
        <f t="shared" si="15"/>
        <v>Funcionamiento</v>
      </c>
    </row>
    <row r="1027" spans="1:24" x14ac:dyDescent="0.25">
      <c r="A1027">
        <v>2620</v>
      </c>
      <c r="B1027">
        <v>44006</v>
      </c>
      <c r="C1027" s="71">
        <v>44006.410416666666</v>
      </c>
      <c r="D1027" t="s">
        <v>588</v>
      </c>
      <c r="E1027" t="s">
        <v>589</v>
      </c>
      <c r="F1027">
        <v>9</v>
      </c>
      <c r="G1027" t="s">
        <v>2923</v>
      </c>
      <c r="H1027" t="s">
        <v>174</v>
      </c>
      <c r="I1027" t="s">
        <v>128</v>
      </c>
      <c r="J1027" t="s">
        <v>37</v>
      </c>
      <c r="K1027" t="s">
        <v>591</v>
      </c>
      <c r="L1027" t="s">
        <v>39</v>
      </c>
      <c r="M1027">
        <v>6642700</v>
      </c>
      <c r="N1027">
        <v>0</v>
      </c>
      <c r="O1027">
        <v>6642700</v>
      </c>
      <c r="P1027">
        <v>0</v>
      </c>
      <c r="Q1027" t="s">
        <v>2997</v>
      </c>
      <c r="R1027">
        <v>2620</v>
      </c>
      <c r="S1027" t="s">
        <v>2282</v>
      </c>
      <c r="T1027" t="s">
        <v>593</v>
      </c>
      <c r="U1027" t="s">
        <v>2998</v>
      </c>
      <c r="V1027" t="s">
        <v>2999</v>
      </c>
      <c r="W1027">
        <v>0</v>
      </c>
      <c r="X1027" t="str">
        <f t="shared" ref="X1027:X1090" si="16">IF(LEFT(H1027,1)="C","Inversión","Funcionamiento")</f>
        <v>Funcionamiento</v>
      </c>
    </row>
    <row r="1028" spans="1:24" x14ac:dyDescent="0.25">
      <c r="A1028">
        <v>2620</v>
      </c>
      <c r="B1028">
        <v>44006</v>
      </c>
      <c r="C1028" s="71">
        <v>44006.410416666666</v>
      </c>
      <c r="D1028" t="s">
        <v>588</v>
      </c>
      <c r="E1028" t="s">
        <v>589</v>
      </c>
      <c r="F1028">
        <v>9</v>
      </c>
      <c r="G1028" t="s">
        <v>2923</v>
      </c>
      <c r="H1028" t="s">
        <v>175</v>
      </c>
      <c r="I1028" t="s">
        <v>129</v>
      </c>
      <c r="J1028" t="s">
        <v>37</v>
      </c>
      <c r="K1028" t="s">
        <v>591</v>
      </c>
      <c r="L1028" t="s">
        <v>39</v>
      </c>
      <c r="M1028">
        <v>4705500</v>
      </c>
      <c r="N1028">
        <v>0</v>
      </c>
      <c r="O1028">
        <v>4705500</v>
      </c>
      <c r="P1028">
        <v>0</v>
      </c>
      <c r="Q1028" t="s">
        <v>2997</v>
      </c>
      <c r="R1028">
        <v>2620</v>
      </c>
      <c r="S1028" t="s">
        <v>2282</v>
      </c>
      <c r="T1028" t="s">
        <v>593</v>
      </c>
      <c r="U1028" t="s">
        <v>2998</v>
      </c>
      <c r="V1028" t="s">
        <v>2999</v>
      </c>
      <c r="W1028">
        <v>0</v>
      </c>
      <c r="X1028" t="str">
        <f t="shared" si="16"/>
        <v>Funcionamiento</v>
      </c>
    </row>
    <row r="1029" spans="1:24" x14ac:dyDescent="0.25">
      <c r="A1029">
        <v>2620</v>
      </c>
      <c r="B1029">
        <v>44006</v>
      </c>
      <c r="C1029" s="71">
        <v>44006.410416666666</v>
      </c>
      <c r="D1029" t="s">
        <v>588</v>
      </c>
      <c r="E1029" t="s">
        <v>589</v>
      </c>
      <c r="F1029">
        <v>9</v>
      </c>
      <c r="G1029" t="s">
        <v>2923</v>
      </c>
      <c r="H1029" t="s">
        <v>176</v>
      </c>
      <c r="I1029" t="s">
        <v>130</v>
      </c>
      <c r="J1029" t="s">
        <v>37</v>
      </c>
      <c r="K1029" t="s">
        <v>591</v>
      </c>
      <c r="L1029" t="s">
        <v>39</v>
      </c>
      <c r="M1029">
        <v>4957100</v>
      </c>
      <c r="N1029">
        <v>0</v>
      </c>
      <c r="O1029">
        <v>4957100</v>
      </c>
      <c r="P1029">
        <v>0</v>
      </c>
      <c r="Q1029" t="s">
        <v>2997</v>
      </c>
      <c r="R1029">
        <v>2620</v>
      </c>
      <c r="S1029" t="s">
        <v>2282</v>
      </c>
      <c r="T1029" t="s">
        <v>593</v>
      </c>
      <c r="U1029" t="s">
        <v>2998</v>
      </c>
      <c r="V1029" t="s">
        <v>2999</v>
      </c>
      <c r="W1029">
        <v>0</v>
      </c>
      <c r="X1029" t="str">
        <f t="shared" si="16"/>
        <v>Funcionamiento</v>
      </c>
    </row>
    <row r="1030" spans="1:24" x14ac:dyDescent="0.25">
      <c r="A1030">
        <v>2620</v>
      </c>
      <c r="B1030">
        <v>44006</v>
      </c>
      <c r="C1030" s="71">
        <v>44006.410416666666</v>
      </c>
      <c r="D1030" t="s">
        <v>588</v>
      </c>
      <c r="E1030" t="s">
        <v>589</v>
      </c>
      <c r="F1030">
        <v>9</v>
      </c>
      <c r="G1030" t="s">
        <v>2923</v>
      </c>
      <c r="H1030" t="s">
        <v>178</v>
      </c>
      <c r="I1030" t="s">
        <v>132</v>
      </c>
      <c r="J1030" t="s">
        <v>37</v>
      </c>
      <c r="K1030" t="s">
        <v>591</v>
      </c>
      <c r="L1030" t="s">
        <v>39</v>
      </c>
      <c r="M1030">
        <v>3718300</v>
      </c>
      <c r="N1030">
        <v>0</v>
      </c>
      <c r="O1030">
        <v>3718300</v>
      </c>
      <c r="P1030">
        <v>0</v>
      </c>
      <c r="Q1030" t="s">
        <v>2997</v>
      </c>
      <c r="R1030">
        <v>2620</v>
      </c>
      <c r="S1030" t="s">
        <v>2282</v>
      </c>
      <c r="T1030" t="s">
        <v>593</v>
      </c>
      <c r="U1030" t="s">
        <v>2998</v>
      </c>
      <c r="V1030" t="s">
        <v>2999</v>
      </c>
      <c r="W1030">
        <v>0</v>
      </c>
      <c r="X1030" t="str">
        <f t="shared" si="16"/>
        <v>Funcionamiento</v>
      </c>
    </row>
    <row r="1031" spans="1:24" x14ac:dyDescent="0.25">
      <c r="A1031">
        <v>2720</v>
      </c>
      <c r="B1031">
        <v>44034</v>
      </c>
      <c r="C1031" s="71">
        <v>44034.604166666664</v>
      </c>
      <c r="D1031" t="s">
        <v>588</v>
      </c>
      <c r="E1031" t="s">
        <v>589</v>
      </c>
      <c r="F1031">
        <v>9</v>
      </c>
      <c r="G1031" t="s">
        <v>2923</v>
      </c>
      <c r="H1031" t="s">
        <v>194</v>
      </c>
      <c r="I1031" t="s">
        <v>149</v>
      </c>
      <c r="J1031" t="s">
        <v>37</v>
      </c>
      <c r="K1031" t="s">
        <v>591</v>
      </c>
      <c r="L1031" t="s">
        <v>39</v>
      </c>
      <c r="M1031">
        <v>0</v>
      </c>
      <c r="N1031">
        <v>282032</v>
      </c>
      <c r="O1031">
        <v>282032</v>
      </c>
      <c r="P1031">
        <v>0</v>
      </c>
      <c r="Q1031" t="s">
        <v>3000</v>
      </c>
      <c r="R1031">
        <v>2720</v>
      </c>
      <c r="S1031" t="s">
        <v>2295</v>
      </c>
      <c r="T1031" t="s">
        <v>593</v>
      </c>
      <c r="U1031" t="s">
        <v>3001</v>
      </c>
      <c r="V1031" t="s">
        <v>3002</v>
      </c>
      <c r="W1031">
        <v>0</v>
      </c>
      <c r="X1031" t="str">
        <f t="shared" si="16"/>
        <v>Funcionamiento</v>
      </c>
    </row>
    <row r="1032" spans="1:24" x14ac:dyDescent="0.25">
      <c r="A1032">
        <v>2720</v>
      </c>
      <c r="B1032">
        <v>44034</v>
      </c>
      <c r="C1032" s="71">
        <v>44034.604166666664</v>
      </c>
      <c r="D1032" t="s">
        <v>588</v>
      </c>
      <c r="E1032" t="s">
        <v>589</v>
      </c>
      <c r="F1032">
        <v>9</v>
      </c>
      <c r="G1032" t="s">
        <v>2923</v>
      </c>
      <c r="H1032" t="s">
        <v>182</v>
      </c>
      <c r="I1032" t="s">
        <v>136</v>
      </c>
      <c r="J1032" t="s">
        <v>37</v>
      </c>
      <c r="K1032" t="s">
        <v>591</v>
      </c>
      <c r="L1032" t="s">
        <v>39</v>
      </c>
      <c r="M1032">
        <v>538963</v>
      </c>
      <c r="N1032">
        <v>0</v>
      </c>
      <c r="O1032">
        <v>538963</v>
      </c>
      <c r="P1032">
        <v>0</v>
      </c>
      <c r="Q1032" t="s">
        <v>3000</v>
      </c>
      <c r="R1032">
        <v>2720</v>
      </c>
      <c r="S1032" t="s">
        <v>2295</v>
      </c>
      <c r="T1032" t="s">
        <v>593</v>
      </c>
      <c r="U1032" t="s">
        <v>3001</v>
      </c>
      <c r="V1032" t="s">
        <v>3002</v>
      </c>
      <c r="W1032">
        <v>0</v>
      </c>
      <c r="X1032" t="str">
        <f t="shared" si="16"/>
        <v>Funcionamiento</v>
      </c>
    </row>
    <row r="1033" spans="1:24" x14ac:dyDescent="0.25">
      <c r="A1033">
        <v>2720</v>
      </c>
      <c r="B1033">
        <v>44034</v>
      </c>
      <c r="C1033" s="71">
        <v>44034.604166666664</v>
      </c>
      <c r="D1033" t="s">
        <v>588</v>
      </c>
      <c r="E1033" t="s">
        <v>589</v>
      </c>
      <c r="F1033">
        <v>9</v>
      </c>
      <c r="G1033" t="s">
        <v>2923</v>
      </c>
      <c r="H1033" t="s">
        <v>166</v>
      </c>
      <c r="I1033" t="s">
        <v>120</v>
      </c>
      <c r="J1033" t="s">
        <v>37</v>
      </c>
      <c r="K1033" t="s">
        <v>591</v>
      </c>
      <c r="L1033" t="s">
        <v>39</v>
      </c>
      <c r="M1033">
        <v>46777584</v>
      </c>
      <c r="N1033">
        <v>0</v>
      </c>
      <c r="O1033">
        <v>46777584</v>
      </c>
      <c r="P1033">
        <v>0</v>
      </c>
      <c r="Q1033" t="s">
        <v>3000</v>
      </c>
      <c r="R1033">
        <v>2720</v>
      </c>
      <c r="S1033" t="s">
        <v>2295</v>
      </c>
      <c r="T1033" t="s">
        <v>593</v>
      </c>
      <c r="U1033" t="s">
        <v>3001</v>
      </c>
      <c r="V1033" t="s">
        <v>3002</v>
      </c>
      <c r="W1033">
        <v>0</v>
      </c>
      <c r="X1033" t="str">
        <f t="shared" si="16"/>
        <v>Funcionamiento</v>
      </c>
    </row>
    <row r="1034" spans="1:24" x14ac:dyDescent="0.25">
      <c r="A1034">
        <v>2720</v>
      </c>
      <c r="B1034">
        <v>44034</v>
      </c>
      <c r="C1034" s="71">
        <v>44034.604166666664</v>
      </c>
      <c r="D1034" t="s">
        <v>588</v>
      </c>
      <c r="E1034" t="s">
        <v>589</v>
      </c>
      <c r="F1034">
        <v>9</v>
      </c>
      <c r="G1034" t="s">
        <v>2923</v>
      </c>
      <c r="H1034" t="s">
        <v>168</v>
      </c>
      <c r="I1034" t="s">
        <v>122</v>
      </c>
      <c r="J1034" t="s">
        <v>37</v>
      </c>
      <c r="K1034" t="s">
        <v>591</v>
      </c>
      <c r="L1034" t="s">
        <v>39</v>
      </c>
      <c r="M1034">
        <v>1273488</v>
      </c>
      <c r="N1034">
        <v>0</v>
      </c>
      <c r="O1034">
        <v>1273488</v>
      </c>
      <c r="P1034">
        <v>0</v>
      </c>
      <c r="Q1034" t="s">
        <v>3000</v>
      </c>
      <c r="R1034">
        <v>2720</v>
      </c>
      <c r="S1034" t="s">
        <v>2295</v>
      </c>
      <c r="T1034" t="s">
        <v>593</v>
      </c>
      <c r="U1034" t="s">
        <v>3001</v>
      </c>
      <c r="V1034" t="s">
        <v>3002</v>
      </c>
      <c r="W1034">
        <v>0</v>
      </c>
      <c r="X1034" t="str">
        <f t="shared" si="16"/>
        <v>Funcionamiento</v>
      </c>
    </row>
    <row r="1035" spans="1:24" x14ac:dyDescent="0.25">
      <c r="A1035">
        <v>2720</v>
      </c>
      <c r="B1035">
        <v>44034</v>
      </c>
      <c r="C1035" s="71">
        <v>44034.604166666664</v>
      </c>
      <c r="D1035" t="s">
        <v>588</v>
      </c>
      <c r="E1035" t="s">
        <v>589</v>
      </c>
      <c r="F1035">
        <v>9</v>
      </c>
      <c r="G1035" t="s">
        <v>2923</v>
      </c>
      <c r="H1035" t="s">
        <v>171</v>
      </c>
      <c r="I1035" t="s">
        <v>125</v>
      </c>
      <c r="J1035" t="s">
        <v>37</v>
      </c>
      <c r="K1035" t="s">
        <v>591</v>
      </c>
      <c r="L1035" t="s">
        <v>39</v>
      </c>
      <c r="M1035">
        <v>4463598</v>
      </c>
      <c r="N1035">
        <v>0</v>
      </c>
      <c r="O1035">
        <v>4463598</v>
      </c>
      <c r="P1035">
        <v>0</v>
      </c>
      <c r="Q1035" t="s">
        <v>3000</v>
      </c>
      <c r="R1035">
        <v>2720</v>
      </c>
      <c r="S1035" t="s">
        <v>2295</v>
      </c>
      <c r="T1035" t="s">
        <v>593</v>
      </c>
      <c r="U1035" t="s">
        <v>3001</v>
      </c>
      <c r="V1035" t="s">
        <v>3002</v>
      </c>
      <c r="W1035">
        <v>0</v>
      </c>
      <c r="X1035" t="str">
        <f t="shared" si="16"/>
        <v>Funcionamiento</v>
      </c>
    </row>
    <row r="1036" spans="1:24" x14ac:dyDescent="0.25">
      <c r="A1036">
        <v>2720</v>
      </c>
      <c r="B1036">
        <v>44034</v>
      </c>
      <c r="C1036" s="71">
        <v>44034.604166666664</v>
      </c>
      <c r="D1036" t="s">
        <v>588</v>
      </c>
      <c r="E1036" t="s">
        <v>589</v>
      </c>
      <c r="F1036">
        <v>9</v>
      </c>
      <c r="G1036" t="s">
        <v>2923</v>
      </c>
      <c r="H1036" t="s">
        <v>173</v>
      </c>
      <c r="I1036" t="s">
        <v>127</v>
      </c>
      <c r="J1036" t="s">
        <v>37</v>
      </c>
      <c r="K1036" t="s">
        <v>591</v>
      </c>
      <c r="L1036" t="s">
        <v>39</v>
      </c>
      <c r="M1036">
        <v>6704418</v>
      </c>
      <c r="N1036">
        <v>0</v>
      </c>
      <c r="O1036">
        <v>6704418</v>
      </c>
      <c r="P1036">
        <v>0</v>
      </c>
      <c r="Q1036" t="s">
        <v>3000</v>
      </c>
      <c r="R1036">
        <v>2720</v>
      </c>
      <c r="S1036" t="s">
        <v>2295</v>
      </c>
      <c r="T1036" t="s">
        <v>593</v>
      </c>
      <c r="U1036" t="s">
        <v>3001</v>
      </c>
      <c r="V1036" t="s">
        <v>3002</v>
      </c>
      <c r="W1036">
        <v>0</v>
      </c>
      <c r="X1036" t="str">
        <f t="shared" si="16"/>
        <v>Funcionamiento</v>
      </c>
    </row>
    <row r="1037" spans="1:24" x14ac:dyDescent="0.25">
      <c r="A1037">
        <v>2720</v>
      </c>
      <c r="B1037">
        <v>44034</v>
      </c>
      <c r="C1037" s="71">
        <v>44034.604166666664</v>
      </c>
      <c r="D1037" t="s">
        <v>588</v>
      </c>
      <c r="E1037" t="s">
        <v>589</v>
      </c>
      <c r="F1037">
        <v>9</v>
      </c>
      <c r="G1037" t="s">
        <v>2923</v>
      </c>
      <c r="H1037" t="s">
        <v>183</v>
      </c>
      <c r="I1037" t="s">
        <v>137</v>
      </c>
      <c r="J1037" t="s">
        <v>37</v>
      </c>
      <c r="K1037" t="s">
        <v>591</v>
      </c>
      <c r="L1037" t="s">
        <v>39</v>
      </c>
      <c r="M1037">
        <v>2354967</v>
      </c>
      <c r="N1037">
        <v>0</v>
      </c>
      <c r="O1037">
        <v>2354967</v>
      </c>
      <c r="P1037">
        <v>0</v>
      </c>
      <c r="Q1037" t="s">
        <v>3000</v>
      </c>
      <c r="R1037">
        <v>2720</v>
      </c>
      <c r="S1037" t="s">
        <v>2295</v>
      </c>
      <c r="T1037" t="s">
        <v>593</v>
      </c>
      <c r="U1037" t="s">
        <v>3001</v>
      </c>
      <c r="V1037" t="s">
        <v>3002</v>
      </c>
      <c r="W1037">
        <v>0</v>
      </c>
      <c r="X1037" t="str">
        <f t="shared" si="16"/>
        <v>Funcionamiento</v>
      </c>
    </row>
    <row r="1038" spans="1:24" x14ac:dyDescent="0.25">
      <c r="A1038">
        <v>2720</v>
      </c>
      <c r="B1038">
        <v>44034</v>
      </c>
      <c r="C1038" s="71">
        <v>44034.604166666664</v>
      </c>
      <c r="D1038" t="s">
        <v>588</v>
      </c>
      <c r="E1038" t="s">
        <v>589</v>
      </c>
      <c r="F1038">
        <v>9</v>
      </c>
      <c r="G1038" t="s">
        <v>2923</v>
      </c>
      <c r="H1038" t="s">
        <v>563</v>
      </c>
      <c r="I1038" t="s">
        <v>564</v>
      </c>
      <c r="J1038" t="s">
        <v>37</v>
      </c>
      <c r="K1038" t="s">
        <v>591</v>
      </c>
      <c r="L1038" t="s">
        <v>39</v>
      </c>
      <c r="M1038">
        <v>1673092</v>
      </c>
      <c r="N1038">
        <v>0</v>
      </c>
      <c r="O1038">
        <v>1673092</v>
      </c>
      <c r="P1038">
        <v>0</v>
      </c>
      <c r="Q1038" t="s">
        <v>3000</v>
      </c>
      <c r="R1038">
        <v>2720</v>
      </c>
      <c r="S1038" t="s">
        <v>2295</v>
      </c>
      <c r="T1038" t="s">
        <v>593</v>
      </c>
      <c r="U1038" t="s">
        <v>3001</v>
      </c>
      <c r="V1038" t="s">
        <v>3002</v>
      </c>
      <c r="W1038">
        <v>0</v>
      </c>
      <c r="X1038" t="str">
        <f t="shared" si="16"/>
        <v>Funcionamiento</v>
      </c>
    </row>
    <row r="1039" spans="1:24" x14ac:dyDescent="0.25">
      <c r="A1039">
        <v>2720</v>
      </c>
      <c r="B1039">
        <v>44034</v>
      </c>
      <c r="C1039" s="71">
        <v>44034.604166666664</v>
      </c>
      <c r="D1039" t="s">
        <v>588</v>
      </c>
      <c r="E1039" t="s">
        <v>589</v>
      </c>
      <c r="F1039">
        <v>9</v>
      </c>
      <c r="G1039" t="s">
        <v>2923</v>
      </c>
      <c r="H1039" t="s">
        <v>180</v>
      </c>
      <c r="I1039" t="s">
        <v>134</v>
      </c>
      <c r="J1039" t="s">
        <v>37</v>
      </c>
      <c r="K1039" t="s">
        <v>591</v>
      </c>
      <c r="L1039" t="s">
        <v>39</v>
      </c>
      <c r="M1039">
        <v>7326863</v>
      </c>
      <c r="N1039">
        <v>0</v>
      </c>
      <c r="O1039">
        <v>7326863</v>
      </c>
      <c r="P1039">
        <v>0</v>
      </c>
      <c r="Q1039" t="s">
        <v>3000</v>
      </c>
      <c r="R1039">
        <v>2720</v>
      </c>
      <c r="S1039" t="s">
        <v>2295</v>
      </c>
      <c r="T1039" t="s">
        <v>593</v>
      </c>
      <c r="U1039" t="s">
        <v>3001</v>
      </c>
      <c r="V1039" t="s">
        <v>3002</v>
      </c>
      <c r="W1039">
        <v>0</v>
      </c>
      <c r="X1039" t="str">
        <f t="shared" si="16"/>
        <v>Funcionamiento</v>
      </c>
    </row>
    <row r="1040" spans="1:24" x14ac:dyDescent="0.25">
      <c r="A1040">
        <v>2820</v>
      </c>
      <c r="B1040">
        <v>44039</v>
      </c>
      <c r="C1040" s="71">
        <v>44039.552777777775</v>
      </c>
      <c r="D1040" t="s">
        <v>588</v>
      </c>
      <c r="E1040" t="s">
        <v>589</v>
      </c>
      <c r="F1040">
        <v>9</v>
      </c>
      <c r="G1040" t="s">
        <v>2923</v>
      </c>
      <c r="H1040" t="s">
        <v>179</v>
      </c>
      <c r="I1040" t="s">
        <v>133</v>
      </c>
      <c r="J1040" t="s">
        <v>37</v>
      </c>
      <c r="K1040" t="s">
        <v>591</v>
      </c>
      <c r="L1040" t="s">
        <v>39</v>
      </c>
      <c r="M1040">
        <v>1315400</v>
      </c>
      <c r="N1040">
        <v>0</v>
      </c>
      <c r="O1040">
        <v>1315400</v>
      </c>
      <c r="P1040">
        <v>0</v>
      </c>
      <c r="Q1040" t="s">
        <v>3003</v>
      </c>
      <c r="R1040">
        <v>2820</v>
      </c>
      <c r="S1040" t="s">
        <v>2664</v>
      </c>
      <c r="T1040" t="s">
        <v>593</v>
      </c>
      <c r="U1040" t="s">
        <v>3004</v>
      </c>
      <c r="V1040" t="s">
        <v>3005</v>
      </c>
      <c r="W1040">
        <v>0</v>
      </c>
      <c r="X1040" t="str">
        <f t="shared" si="16"/>
        <v>Funcionamiento</v>
      </c>
    </row>
    <row r="1041" spans="1:24" x14ac:dyDescent="0.25">
      <c r="A1041">
        <v>2820</v>
      </c>
      <c r="B1041">
        <v>44039</v>
      </c>
      <c r="C1041" s="71">
        <v>44039.552777777775</v>
      </c>
      <c r="D1041" t="s">
        <v>588</v>
      </c>
      <c r="E1041" t="s">
        <v>589</v>
      </c>
      <c r="F1041">
        <v>9</v>
      </c>
      <c r="G1041" t="s">
        <v>2923</v>
      </c>
      <c r="H1041" t="s">
        <v>174</v>
      </c>
      <c r="I1041" t="s">
        <v>128</v>
      </c>
      <c r="J1041" t="s">
        <v>37</v>
      </c>
      <c r="K1041" t="s">
        <v>591</v>
      </c>
      <c r="L1041" t="s">
        <v>39</v>
      </c>
      <c r="M1041">
        <v>6715300</v>
      </c>
      <c r="N1041">
        <v>0</v>
      </c>
      <c r="O1041">
        <v>6715300</v>
      </c>
      <c r="P1041">
        <v>0</v>
      </c>
      <c r="Q1041" t="s">
        <v>3003</v>
      </c>
      <c r="R1041">
        <v>2820</v>
      </c>
      <c r="S1041" t="s">
        <v>2664</v>
      </c>
      <c r="T1041" t="s">
        <v>593</v>
      </c>
      <c r="U1041" t="s">
        <v>3004</v>
      </c>
      <c r="V1041" t="s">
        <v>3005</v>
      </c>
      <c r="W1041">
        <v>0</v>
      </c>
      <c r="X1041" t="str">
        <f t="shared" si="16"/>
        <v>Funcionamiento</v>
      </c>
    </row>
    <row r="1042" spans="1:24" x14ac:dyDescent="0.25">
      <c r="A1042">
        <v>2820</v>
      </c>
      <c r="B1042">
        <v>44039</v>
      </c>
      <c r="C1042" s="71">
        <v>44039.552777777775</v>
      </c>
      <c r="D1042" t="s">
        <v>588</v>
      </c>
      <c r="E1042" t="s">
        <v>589</v>
      </c>
      <c r="F1042">
        <v>9</v>
      </c>
      <c r="G1042" t="s">
        <v>2923</v>
      </c>
      <c r="H1042" t="s">
        <v>178</v>
      </c>
      <c r="I1042" t="s">
        <v>132</v>
      </c>
      <c r="J1042" t="s">
        <v>37</v>
      </c>
      <c r="K1042" t="s">
        <v>591</v>
      </c>
      <c r="L1042" t="s">
        <v>39</v>
      </c>
      <c r="M1042">
        <v>1972900</v>
      </c>
      <c r="N1042">
        <v>0</v>
      </c>
      <c r="O1042">
        <v>1972900</v>
      </c>
      <c r="P1042">
        <v>0</v>
      </c>
      <c r="Q1042" t="s">
        <v>3003</v>
      </c>
      <c r="R1042">
        <v>2820</v>
      </c>
      <c r="S1042" t="s">
        <v>2664</v>
      </c>
      <c r="T1042" t="s">
        <v>593</v>
      </c>
      <c r="U1042" t="s">
        <v>3004</v>
      </c>
      <c r="V1042" t="s">
        <v>3005</v>
      </c>
      <c r="W1042">
        <v>0</v>
      </c>
      <c r="X1042" t="str">
        <f t="shared" si="16"/>
        <v>Funcionamiento</v>
      </c>
    </row>
    <row r="1043" spans="1:24" x14ac:dyDescent="0.25">
      <c r="A1043">
        <v>2820</v>
      </c>
      <c r="B1043">
        <v>44039</v>
      </c>
      <c r="C1043" s="71">
        <v>44039.552777777775</v>
      </c>
      <c r="D1043" t="s">
        <v>588</v>
      </c>
      <c r="E1043" t="s">
        <v>589</v>
      </c>
      <c r="F1043">
        <v>9</v>
      </c>
      <c r="G1043" t="s">
        <v>2923</v>
      </c>
      <c r="H1043" t="s">
        <v>175</v>
      </c>
      <c r="I1043" t="s">
        <v>129</v>
      </c>
      <c r="J1043" t="s">
        <v>37</v>
      </c>
      <c r="K1043" t="s">
        <v>591</v>
      </c>
      <c r="L1043" t="s">
        <v>39</v>
      </c>
      <c r="M1043">
        <v>4756800</v>
      </c>
      <c r="N1043">
        <v>0</v>
      </c>
      <c r="O1043">
        <v>4756800</v>
      </c>
      <c r="P1043">
        <v>0</v>
      </c>
      <c r="Q1043" t="s">
        <v>3003</v>
      </c>
      <c r="R1043">
        <v>2820</v>
      </c>
      <c r="S1043" t="s">
        <v>2664</v>
      </c>
      <c r="T1043" t="s">
        <v>593</v>
      </c>
      <c r="U1043" t="s">
        <v>3004</v>
      </c>
      <c r="V1043" t="s">
        <v>3005</v>
      </c>
      <c r="W1043">
        <v>0</v>
      </c>
      <c r="X1043" t="str">
        <f t="shared" si="16"/>
        <v>Funcionamiento</v>
      </c>
    </row>
    <row r="1044" spans="1:24" x14ac:dyDescent="0.25">
      <c r="A1044">
        <v>2820</v>
      </c>
      <c r="B1044">
        <v>44039</v>
      </c>
      <c r="C1044" s="71">
        <v>44039.552777777775</v>
      </c>
      <c r="D1044" t="s">
        <v>588</v>
      </c>
      <c r="E1044" t="s">
        <v>589</v>
      </c>
      <c r="F1044">
        <v>9</v>
      </c>
      <c r="G1044" t="s">
        <v>2923</v>
      </c>
      <c r="H1044" t="s">
        <v>176</v>
      </c>
      <c r="I1044" t="s">
        <v>130</v>
      </c>
      <c r="J1044" t="s">
        <v>37</v>
      </c>
      <c r="K1044" t="s">
        <v>591</v>
      </c>
      <c r="L1044" t="s">
        <v>39</v>
      </c>
      <c r="M1044">
        <v>2629700</v>
      </c>
      <c r="N1044">
        <v>0</v>
      </c>
      <c r="O1044">
        <v>2629700</v>
      </c>
      <c r="P1044">
        <v>0</v>
      </c>
      <c r="Q1044" t="s">
        <v>3003</v>
      </c>
      <c r="R1044">
        <v>2820</v>
      </c>
      <c r="S1044" t="s">
        <v>2664</v>
      </c>
      <c r="T1044" t="s">
        <v>593</v>
      </c>
      <c r="U1044" t="s">
        <v>3004</v>
      </c>
      <c r="V1044" t="s">
        <v>3005</v>
      </c>
      <c r="W1044">
        <v>0</v>
      </c>
      <c r="X1044" t="str">
        <f t="shared" si="16"/>
        <v>Funcionamiento</v>
      </c>
    </row>
    <row r="1045" spans="1:24" x14ac:dyDescent="0.25">
      <c r="A1045">
        <v>2820</v>
      </c>
      <c r="B1045">
        <v>44039</v>
      </c>
      <c r="C1045" s="71">
        <v>44039.552777777775</v>
      </c>
      <c r="D1045" t="s">
        <v>588</v>
      </c>
      <c r="E1045" t="s">
        <v>589</v>
      </c>
      <c r="F1045">
        <v>9</v>
      </c>
      <c r="G1045" t="s">
        <v>2923</v>
      </c>
      <c r="H1045" t="s">
        <v>177</v>
      </c>
      <c r="I1045" t="s">
        <v>131</v>
      </c>
      <c r="J1045" t="s">
        <v>37</v>
      </c>
      <c r="K1045" t="s">
        <v>591</v>
      </c>
      <c r="L1045" t="s">
        <v>39</v>
      </c>
      <c r="M1045">
        <v>540600</v>
      </c>
      <c r="N1045">
        <v>0</v>
      </c>
      <c r="O1045">
        <v>540600</v>
      </c>
      <c r="P1045">
        <v>0</v>
      </c>
      <c r="Q1045" t="s">
        <v>3003</v>
      </c>
      <c r="R1045">
        <v>2820</v>
      </c>
      <c r="S1045" t="s">
        <v>2664</v>
      </c>
      <c r="T1045" t="s">
        <v>593</v>
      </c>
      <c r="U1045" t="s">
        <v>3004</v>
      </c>
      <c r="V1045" t="s">
        <v>3005</v>
      </c>
      <c r="W1045">
        <v>0</v>
      </c>
      <c r="X1045" t="str">
        <f t="shared" si="16"/>
        <v>Funcionamiento</v>
      </c>
    </row>
    <row r="1046" spans="1:24" x14ac:dyDescent="0.25">
      <c r="A1046">
        <v>120</v>
      </c>
      <c r="B1046">
        <v>43837</v>
      </c>
      <c r="C1046" s="71">
        <v>43837.370833333334</v>
      </c>
      <c r="D1046" t="s">
        <v>588</v>
      </c>
      <c r="E1046" t="s">
        <v>589</v>
      </c>
      <c r="F1046">
        <v>10</v>
      </c>
      <c r="G1046" t="s">
        <v>3006</v>
      </c>
      <c r="H1046" t="s">
        <v>192</v>
      </c>
      <c r="I1046" t="s">
        <v>147</v>
      </c>
      <c r="J1046" t="s">
        <v>37</v>
      </c>
      <c r="K1046" t="s">
        <v>591</v>
      </c>
      <c r="L1046" t="s">
        <v>39</v>
      </c>
      <c r="M1046">
        <v>1900000</v>
      </c>
      <c r="N1046">
        <v>0</v>
      </c>
      <c r="O1046">
        <v>1900000</v>
      </c>
      <c r="P1046">
        <v>1131493</v>
      </c>
      <c r="Q1046" t="s">
        <v>3007</v>
      </c>
      <c r="R1046">
        <v>120</v>
      </c>
      <c r="S1046" t="s">
        <v>5828</v>
      </c>
      <c r="T1046" t="s">
        <v>5829</v>
      </c>
      <c r="U1046" t="s">
        <v>5830</v>
      </c>
      <c r="V1046" t="s">
        <v>5831</v>
      </c>
      <c r="W1046">
        <v>0</v>
      </c>
      <c r="X1046" t="str">
        <f t="shared" si="16"/>
        <v>Funcionamiento</v>
      </c>
    </row>
    <row r="1047" spans="1:24" x14ac:dyDescent="0.25">
      <c r="A1047">
        <v>120</v>
      </c>
      <c r="B1047">
        <v>43837</v>
      </c>
      <c r="C1047" s="71">
        <v>43837.370833333334</v>
      </c>
      <c r="D1047" t="s">
        <v>588</v>
      </c>
      <c r="E1047" t="s">
        <v>589</v>
      </c>
      <c r="F1047">
        <v>10</v>
      </c>
      <c r="G1047" t="s">
        <v>3006</v>
      </c>
      <c r="H1047" t="s">
        <v>188</v>
      </c>
      <c r="I1047" t="s">
        <v>142</v>
      </c>
      <c r="J1047" t="s">
        <v>37</v>
      </c>
      <c r="K1047" t="s">
        <v>591</v>
      </c>
      <c r="L1047" t="s">
        <v>39</v>
      </c>
      <c r="M1047">
        <v>12000000</v>
      </c>
      <c r="N1047">
        <v>0</v>
      </c>
      <c r="O1047">
        <v>12000000</v>
      </c>
      <c r="P1047">
        <v>3775945</v>
      </c>
      <c r="Q1047" t="s">
        <v>3007</v>
      </c>
      <c r="R1047">
        <v>120</v>
      </c>
      <c r="S1047" t="s">
        <v>5828</v>
      </c>
      <c r="T1047" t="s">
        <v>5829</v>
      </c>
      <c r="U1047" t="s">
        <v>5830</v>
      </c>
      <c r="V1047" t="s">
        <v>5831</v>
      </c>
      <c r="W1047">
        <v>0</v>
      </c>
      <c r="X1047" t="str">
        <f t="shared" si="16"/>
        <v>Funcionamiento</v>
      </c>
    </row>
    <row r="1048" spans="1:24" x14ac:dyDescent="0.25">
      <c r="A1048">
        <v>120</v>
      </c>
      <c r="B1048">
        <v>43837</v>
      </c>
      <c r="C1048" s="71">
        <v>43837.370833333334</v>
      </c>
      <c r="D1048" t="s">
        <v>588</v>
      </c>
      <c r="E1048" t="s">
        <v>589</v>
      </c>
      <c r="F1048">
        <v>10</v>
      </c>
      <c r="G1048" t="s">
        <v>3006</v>
      </c>
      <c r="H1048" t="s">
        <v>191</v>
      </c>
      <c r="I1048" t="s">
        <v>146</v>
      </c>
      <c r="J1048" t="s">
        <v>37</v>
      </c>
      <c r="K1048" t="s">
        <v>591</v>
      </c>
      <c r="L1048" t="s">
        <v>39</v>
      </c>
      <c r="M1048">
        <v>5000000</v>
      </c>
      <c r="N1048">
        <v>0</v>
      </c>
      <c r="O1048">
        <v>5000000</v>
      </c>
      <c r="P1048">
        <v>2482997</v>
      </c>
      <c r="Q1048" t="s">
        <v>3007</v>
      </c>
      <c r="R1048">
        <v>120</v>
      </c>
      <c r="S1048" t="s">
        <v>5828</v>
      </c>
      <c r="T1048" t="s">
        <v>5829</v>
      </c>
      <c r="U1048" t="s">
        <v>5830</v>
      </c>
      <c r="V1048" t="s">
        <v>5831</v>
      </c>
      <c r="W1048">
        <v>0</v>
      </c>
      <c r="X1048" t="str">
        <f t="shared" si="16"/>
        <v>Funcionamiento</v>
      </c>
    </row>
    <row r="1049" spans="1:24" x14ac:dyDescent="0.25">
      <c r="A1049">
        <v>220</v>
      </c>
      <c r="B1049">
        <v>43847</v>
      </c>
      <c r="C1049" s="71">
        <v>43847.480555555558</v>
      </c>
      <c r="D1049" t="s">
        <v>588</v>
      </c>
      <c r="E1049" t="s">
        <v>589</v>
      </c>
      <c r="F1049">
        <v>10</v>
      </c>
      <c r="G1049" t="s">
        <v>3006</v>
      </c>
      <c r="H1049" t="s">
        <v>169</v>
      </c>
      <c r="I1049" t="s">
        <v>123</v>
      </c>
      <c r="J1049" t="s">
        <v>37</v>
      </c>
      <c r="K1049" t="s">
        <v>591</v>
      </c>
      <c r="L1049" t="s">
        <v>39</v>
      </c>
      <c r="M1049">
        <v>2633064</v>
      </c>
      <c r="N1049">
        <v>0</v>
      </c>
      <c r="O1049">
        <v>2633064</v>
      </c>
      <c r="P1049">
        <v>0</v>
      </c>
      <c r="Q1049" t="s">
        <v>3008</v>
      </c>
      <c r="R1049">
        <v>220</v>
      </c>
      <c r="S1049" t="s">
        <v>2751</v>
      </c>
      <c r="T1049" t="s">
        <v>593</v>
      </c>
      <c r="U1049" t="s">
        <v>3009</v>
      </c>
      <c r="V1049" t="s">
        <v>3010</v>
      </c>
      <c r="W1049">
        <v>0</v>
      </c>
      <c r="X1049" t="str">
        <f t="shared" si="16"/>
        <v>Funcionamiento</v>
      </c>
    </row>
    <row r="1050" spans="1:24" x14ac:dyDescent="0.25">
      <c r="A1050">
        <v>220</v>
      </c>
      <c r="B1050">
        <v>43847</v>
      </c>
      <c r="C1050" s="71">
        <v>43847.480555555558</v>
      </c>
      <c r="D1050" t="s">
        <v>588</v>
      </c>
      <c r="E1050" t="s">
        <v>589</v>
      </c>
      <c r="F1050">
        <v>10</v>
      </c>
      <c r="G1050" t="s">
        <v>3006</v>
      </c>
      <c r="H1050" t="s">
        <v>182</v>
      </c>
      <c r="I1050" t="s">
        <v>136</v>
      </c>
      <c r="J1050" t="s">
        <v>37</v>
      </c>
      <c r="K1050" t="s">
        <v>591</v>
      </c>
      <c r="L1050" t="s">
        <v>39</v>
      </c>
      <c r="M1050">
        <v>129234</v>
      </c>
      <c r="N1050">
        <v>0</v>
      </c>
      <c r="O1050">
        <v>129234</v>
      </c>
      <c r="P1050">
        <v>0</v>
      </c>
      <c r="Q1050" t="s">
        <v>3008</v>
      </c>
      <c r="R1050">
        <v>220</v>
      </c>
      <c r="S1050" t="s">
        <v>2751</v>
      </c>
      <c r="T1050" t="s">
        <v>593</v>
      </c>
      <c r="U1050" t="s">
        <v>3009</v>
      </c>
      <c r="V1050" t="s">
        <v>3010</v>
      </c>
      <c r="W1050">
        <v>0</v>
      </c>
      <c r="X1050" t="str">
        <f t="shared" si="16"/>
        <v>Funcionamiento</v>
      </c>
    </row>
    <row r="1051" spans="1:24" x14ac:dyDescent="0.25">
      <c r="A1051">
        <v>220</v>
      </c>
      <c r="B1051">
        <v>43847</v>
      </c>
      <c r="C1051" s="71">
        <v>43847.480555555558</v>
      </c>
      <c r="D1051" t="s">
        <v>588</v>
      </c>
      <c r="E1051" t="s">
        <v>589</v>
      </c>
      <c r="F1051">
        <v>10</v>
      </c>
      <c r="G1051" t="s">
        <v>3006</v>
      </c>
      <c r="H1051" t="s">
        <v>166</v>
      </c>
      <c r="I1051" t="s">
        <v>120</v>
      </c>
      <c r="J1051" t="s">
        <v>37</v>
      </c>
      <c r="K1051" t="s">
        <v>591</v>
      </c>
      <c r="L1051" t="s">
        <v>39</v>
      </c>
      <c r="M1051">
        <v>76357461</v>
      </c>
      <c r="N1051">
        <v>0</v>
      </c>
      <c r="O1051">
        <v>76357461</v>
      </c>
      <c r="P1051">
        <v>0</v>
      </c>
      <c r="Q1051" t="s">
        <v>3008</v>
      </c>
      <c r="R1051">
        <v>220</v>
      </c>
      <c r="S1051" t="s">
        <v>2751</v>
      </c>
      <c r="T1051" t="s">
        <v>593</v>
      </c>
      <c r="U1051" t="s">
        <v>3009</v>
      </c>
      <c r="V1051" t="s">
        <v>3010</v>
      </c>
      <c r="W1051">
        <v>0</v>
      </c>
      <c r="X1051" t="str">
        <f t="shared" si="16"/>
        <v>Funcionamiento</v>
      </c>
    </row>
    <row r="1052" spans="1:24" x14ac:dyDescent="0.25">
      <c r="A1052">
        <v>220</v>
      </c>
      <c r="B1052">
        <v>43847</v>
      </c>
      <c r="C1052" s="71">
        <v>43847.480555555558</v>
      </c>
      <c r="D1052" t="s">
        <v>588</v>
      </c>
      <c r="E1052" t="s">
        <v>589</v>
      </c>
      <c r="F1052">
        <v>10</v>
      </c>
      <c r="G1052" t="s">
        <v>3006</v>
      </c>
      <c r="H1052" t="s">
        <v>180</v>
      </c>
      <c r="I1052" t="s">
        <v>134</v>
      </c>
      <c r="J1052" t="s">
        <v>37</v>
      </c>
      <c r="K1052" t="s">
        <v>591</v>
      </c>
      <c r="L1052" t="s">
        <v>39</v>
      </c>
      <c r="M1052">
        <v>1380339</v>
      </c>
      <c r="N1052">
        <v>0</v>
      </c>
      <c r="O1052">
        <v>1380339</v>
      </c>
      <c r="P1052">
        <v>0</v>
      </c>
      <c r="Q1052" t="s">
        <v>3008</v>
      </c>
      <c r="R1052">
        <v>220</v>
      </c>
      <c r="S1052" t="s">
        <v>2751</v>
      </c>
      <c r="T1052" t="s">
        <v>593</v>
      </c>
      <c r="U1052" t="s">
        <v>3009</v>
      </c>
      <c r="V1052" t="s">
        <v>3010</v>
      </c>
      <c r="W1052">
        <v>0</v>
      </c>
      <c r="X1052" t="str">
        <f t="shared" si="16"/>
        <v>Funcionamiento</v>
      </c>
    </row>
    <row r="1053" spans="1:24" x14ac:dyDescent="0.25">
      <c r="A1053">
        <v>220</v>
      </c>
      <c r="B1053">
        <v>43847</v>
      </c>
      <c r="C1053" s="71">
        <v>43847.480555555558</v>
      </c>
      <c r="D1053" t="s">
        <v>588</v>
      </c>
      <c r="E1053" t="s">
        <v>589</v>
      </c>
      <c r="F1053">
        <v>10</v>
      </c>
      <c r="G1053" t="s">
        <v>3006</v>
      </c>
      <c r="H1053" t="s">
        <v>168</v>
      </c>
      <c r="I1053" t="s">
        <v>122</v>
      </c>
      <c r="J1053" t="s">
        <v>37</v>
      </c>
      <c r="K1053" t="s">
        <v>591</v>
      </c>
      <c r="L1053" t="s">
        <v>39</v>
      </c>
      <c r="M1053">
        <v>1882204</v>
      </c>
      <c r="N1053">
        <v>0</v>
      </c>
      <c r="O1053">
        <v>1882204</v>
      </c>
      <c r="P1053">
        <v>0</v>
      </c>
      <c r="Q1053" t="s">
        <v>3008</v>
      </c>
      <c r="R1053">
        <v>220</v>
      </c>
      <c r="S1053" t="s">
        <v>2751</v>
      </c>
      <c r="T1053" t="s">
        <v>593</v>
      </c>
      <c r="U1053" t="s">
        <v>3009</v>
      </c>
      <c r="V1053" t="s">
        <v>3010</v>
      </c>
      <c r="W1053">
        <v>0</v>
      </c>
      <c r="X1053" t="str">
        <f t="shared" si="16"/>
        <v>Funcionamiento</v>
      </c>
    </row>
    <row r="1054" spans="1:24" x14ac:dyDescent="0.25">
      <c r="A1054">
        <v>220</v>
      </c>
      <c r="B1054">
        <v>43847</v>
      </c>
      <c r="C1054" s="71">
        <v>43847.480555555558</v>
      </c>
      <c r="D1054" t="s">
        <v>588</v>
      </c>
      <c r="E1054" t="s">
        <v>589</v>
      </c>
      <c r="F1054">
        <v>10</v>
      </c>
      <c r="G1054" t="s">
        <v>3006</v>
      </c>
      <c r="H1054" t="s">
        <v>171</v>
      </c>
      <c r="I1054" t="s">
        <v>125</v>
      </c>
      <c r="J1054" t="s">
        <v>37</v>
      </c>
      <c r="K1054" t="s">
        <v>591</v>
      </c>
      <c r="L1054" t="s">
        <v>39</v>
      </c>
      <c r="M1054">
        <v>1926423</v>
      </c>
      <c r="N1054">
        <v>0</v>
      </c>
      <c r="O1054">
        <v>1926423</v>
      </c>
      <c r="P1054">
        <v>0</v>
      </c>
      <c r="Q1054" t="s">
        <v>3008</v>
      </c>
      <c r="R1054">
        <v>220</v>
      </c>
      <c r="S1054" t="s">
        <v>2751</v>
      </c>
      <c r="T1054" t="s">
        <v>593</v>
      </c>
      <c r="U1054" t="s">
        <v>3009</v>
      </c>
      <c r="V1054" t="s">
        <v>3010</v>
      </c>
      <c r="W1054">
        <v>0</v>
      </c>
      <c r="X1054" t="str">
        <f t="shared" si="16"/>
        <v>Funcionamiento</v>
      </c>
    </row>
    <row r="1055" spans="1:24" x14ac:dyDescent="0.25">
      <c r="A1055">
        <v>220</v>
      </c>
      <c r="B1055">
        <v>43847</v>
      </c>
      <c r="C1055" s="71">
        <v>43847.480555555558</v>
      </c>
      <c r="D1055" t="s">
        <v>588</v>
      </c>
      <c r="E1055" t="s">
        <v>589</v>
      </c>
      <c r="F1055">
        <v>10</v>
      </c>
      <c r="G1055" t="s">
        <v>3006</v>
      </c>
      <c r="H1055" t="s">
        <v>173</v>
      </c>
      <c r="I1055" t="s">
        <v>127</v>
      </c>
      <c r="J1055" t="s">
        <v>37</v>
      </c>
      <c r="K1055" t="s">
        <v>591</v>
      </c>
      <c r="L1055" t="s">
        <v>39</v>
      </c>
      <c r="M1055">
        <v>1631777</v>
      </c>
      <c r="N1055">
        <v>0</v>
      </c>
      <c r="O1055">
        <v>1631777</v>
      </c>
      <c r="P1055">
        <v>0</v>
      </c>
      <c r="Q1055" t="s">
        <v>3008</v>
      </c>
      <c r="R1055">
        <v>220</v>
      </c>
      <c r="S1055" t="s">
        <v>2751</v>
      </c>
      <c r="T1055" t="s">
        <v>593</v>
      </c>
      <c r="U1055" t="s">
        <v>3009</v>
      </c>
      <c r="V1055" t="s">
        <v>3010</v>
      </c>
      <c r="W1055">
        <v>0</v>
      </c>
      <c r="X1055" t="str">
        <f t="shared" si="16"/>
        <v>Funcionamiento</v>
      </c>
    </row>
    <row r="1056" spans="1:24" x14ac:dyDescent="0.25">
      <c r="A1056">
        <v>320</v>
      </c>
      <c r="B1056">
        <v>43847</v>
      </c>
      <c r="C1056" s="71">
        <v>43847.645138888889</v>
      </c>
      <c r="D1056" t="s">
        <v>588</v>
      </c>
      <c r="E1056" t="s">
        <v>589</v>
      </c>
      <c r="F1056">
        <v>10</v>
      </c>
      <c r="G1056" t="s">
        <v>3006</v>
      </c>
      <c r="H1056" t="s">
        <v>178</v>
      </c>
      <c r="I1056" t="s">
        <v>132</v>
      </c>
      <c r="J1056" t="s">
        <v>37</v>
      </c>
      <c r="K1056" t="s">
        <v>591</v>
      </c>
      <c r="L1056" t="s">
        <v>39</v>
      </c>
      <c r="M1056">
        <v>2727200</v>
      </c>
      <c r="N1056">
        <v>0</v>
      </c>
      <c r="O1056">
        <v>2727200</v>
      </c>
      <c r="P1056">
        <v>0</v>
      </c>
      <c r="Q1056" t="s">
        <v>3011</v>
      </c>
      <c r="R1056">
        <v>320</v>
      </c>
      <c r="S1056" t="s">
        <v>2181</v>
      </c>
      <c r="T1056" t="s">
        <v>593</v>
      </c>
      <c r="U1056" t="s">
        <v>3012</v>
      </c>
      <c r="V1056" t="s">
        <v>3013</v>
      </c>
      <c r="W1056">
        <v>0</v>
      </c>
      <c r="X1056" t="str">
        <f t="shared" si="16"/>
        <v>Funcionamiento</v>
      </c>
    </row>
    <row r="1057" spans="1:24" x14ac:dyDescent="0.25">
      <c r="A1057">
        <v>320</v>
      </c>
      <c r="B1057">
        <v>43847</v>
      </c>
      <c r="C1057" s="71">
        <v>43847.645138888889</v>
      </c>
      <c r="D1057" t="s">
        <v>588</v>
      </c>
      <c r="E1057" t="s">
        <v>589</v>
      </c>
      <c r="F1057">
        <v>10</v>
      </c>
      <c r="G1057" t="s">
        <v>3006</v>
      </c>
      <c r="H1057" t="s">
        <v>174</v>
      </c>
      <c r="I1057" t="s">
        <v>128</v>
      </c>
      <c r="J1057" t="s">
        <v>37</v>
      </c>
      <c r="K1057" t="s">
        <v>591</v>
      </c>
      <c r="L1057" t="s">
        <v>39</v>
      </c>
      <c r="M1057">
        <v>10135400</v>
      </c>
      <c r="N1057">
        <v>0</v>
      </c>
      <c r="O1057">
        <v>10135400</v>
      </c>
      <c r="P1057">
        <v>0</v>
      </c>
      <c r="Q1057" t="s">
        <v>3011</v>
      </c>
      <c r="R1057">
        <v>320</v>
      </c>
      <c r="S1057" t="s">
        <v>2181</v>
      </c>
      <c r="T1057" t="s">
        <v>593</v>
      </c>
      <c r="U1057" t="s">
        <v>3012</v>
      </c>
      <c r="V1057" t="s">
        <v>3013</v>
      </c>
      <c r="W1057">
        <v>0</v>
      </c>
      <c r="X1057" t="str">
        <f t="shared" si="16"/>
        <v>Funcionamiento</v>
      </c>
    </row>
    <row r="1058" spans="1:24" x14ac:dyDescent="0.25">
      <c r="A1058">
        <v>320</v>
      </c>
      <c r="B1058">
        <v>43847</v>
      </c>
      <c r="C1058" s="71">
        <v>43847.645138888889</v>
      </c>
      <c r="D1058" t="s">
        <v>588</v>
      </c>
      <c r="E1058" t="s">
        <v>589</v>
      </c>
      <c r="F1058">
        <v>10</v>
      </c>
      <c r="G1058" t="s">
        <v>3006</v>
      </c>
      <c r="H1058" t="s">
        <v>175</v>
      </c>
      <c r="I1058" t="s">
        <v>129</v>
      </c>
      <c r="J1058" t="s">
        <v>37</v>
      </c>
      <c r="K1058" t="s">
        <v>591</v>
      </c>
      <c r="L1058" t="s">
        <v>39</v>
      </c>
      <c r="M1058">
        <v>7179300</v>
      </c>
      <c r="N1058">
        <v>0</v>
      </c>
      <c r="O1058">
        <v>7179300</v>
      </c>
      <c r="P1058">
        <v>0</v>
      </c>
      <c r="Q1058" t="s">
        <v>3011</v>
      </c>
      <c r="R1058">
        <v>320</v>
      </c>
      <c r="S1058" t="s">
        <v>2181</v>
      </c>
      <c r="T1058" t="s">
        <v>593</v>
      </c>
      <c r="U1058" t="s">
        <v>3012</v>
      </c>
      <c r="V1058" t="s">
        <v>3013</v>
      </c>
      <c r="W1058">
        <v>0</v>
      </c>
      <c r="X1058" t="str">
        <f t="shared" si="16"/>
        <v>Funcionamiento</v>
      </c>
    </row>
    <row r="1059" spans="1:24" x14ac:dyDescent="0.25">
      <c r="A1059">
        <v>320</v>
      </c>
      <c r="B1059">
        <v>43847</v>
      </c>
      <c r="C1059" s="71">
        <v>43847.645138888889</v>
      </c>
      <c r="D1059" t="s">
        <v>588</v>
      </c>
      <c r="E1059" t="s">
        <v>589</v>
      </c>
      <c r="F1059">
        <v>10</v>
      </c>
      <c r="G1059" t="s">
        <v>3006</v>
      </c>
      <c r="H1059" t="s">
        <v>177</v>
      </c>
      <c r="I1059" t="s">
        <v>131</v>
      </c>
      <c r="J1059" t="s">
        <v>37</v>
      </c>
      <c r="K1059" t="s">
        <v>591</v>
      </c>
      <c r="L1059" t="s">
        <v>39</v>
      </c>
      <c r="M1059">
        <v>1225900</v>
      </c>
      <c r="N1059">
        <v>0</v>
      </c>
      <c r="O1059">
        <v>1225900</v>
      </c>
      <c r="P1059">
        <v>0</v>
      </c>
      <c r="Q1059" t="s">
        <v>3011</v>
      </c>
      <c r="R1059">
        <v>320</v>
      </c>
      <c r="S1059" t="s">
        <v>2181</v>
      </c>
      <c r="T1059" t="s">
        <v>593</v>
      </c>
      <c r="U1059" t="s">
        <v>3012</v>
      </c>
      <c r="V1059" t="s">
        <v>3013</v>
      </c>
      <c r="W1059">
        <v>0</v>
      </c>
      <c r="X1059" t="str">
        <f t="shared" si="16"/>
        <v>Funcionamiento</v>
      </c>
    </row>
    <row r="1060" spans="1:24" x14ac:dyDescent="0.25">
      <c r="A1060">
        <v>320</v>
      </c>
      <c r="B1060">
        <v>43847</v>
      </c>
      <c r="C1060" s="71">
        <v>43847.645138888889</v>
      </c>
      <c r="D1060" t="s">
        <v>588</v>
      </c>
      <c r="E1060" t="s">
        <v>589</v>
      </c>
      <c r="F1060">
        <v>10</v>
      </c>
      <c r="G1060" t="s">
        <v>3006</v>
      </c>
      <c r="H1060" t="s">
        <v>179</v>
      </c>
      <c r="I1060" t="s">
        <v>133</v>
      </c>
      <c r="J1060" t="s">
        <v>37</v>
      </c>
      <c r="K1060" t="s">
        <v>591</v>
      </c>
      <c r="L1060" t="s">
        <v>39</v>
      </c>
      <c r="M1060">
        <v>1819000</v>
      </c>
      <c r="N1060">
        <v>0</v>
      </c>
      <c r="O1060">
        <v>1819000</v>
      </c>
      <c r="P1060">
        <v>0</v>
      </c>
      <c r="Q1060" t="s">
        <v>3011</v>
      </c>
      <c r="R1060">
        <v>320</v>
      </c>
      <c r="S1060" t="s">
        <v>2181</v>
      </c>
      <c r="T1060" t="s">
        <v>593</v>
      </c>
      <c r="U1060" t="s">
        <v>3012</v>
      </c>
      <c r="V1060" t="s">
        <v>3013</v>
      </c>
      <c r="W1060">
        <v>0</v>
      </c>
      <c r="X1060" t="str">
        <f t="shared" si="16"/>
        <v>Funcionamiento</v>
      </c>
    </row>
    <row r="1061" spans="1:24" x14ac:dyDescent="0.25">
      <c r="A1061">
        <v>320</v>
      </c>
      <c r="B1061">
        <v>43847</v>
      </c>
      <c r="C1061" s="71">
        <v>43847.645138888889</v>
      </c>
      <c r="D1061" t="s">
        <v>588</v>
      </c>
      <c r="E1061" t="s">
        <v>589</v>
      </c>
      <c r="F1061">
        <v>10</v>
      </c>
      <c r="G1061" t="s">
        <v>3006</v>
      </c>
      <c r="H1061" t="s">
        <v>176</v>
      </c>
      <c r="I1061" t="s">
        <v>130</v>
      </c>
      <c r="J1061" t="s">
        <v>37</v>
      </c>
      <c r="K1061" t="s">
        <v>591</v>
      </c>
      <c r="L1061" t="s">
        <v>39</v>
      </c>
      <c r="M1061">
        <v>3635500</v>
      </c>
      <c r="N1061">
        <v>0</v>
      </c>
      <c r="O1061">
        <v>3635500</v>
      </c>
      <c r="P1061">
        <v>0</v>
      </c>
      <c r="Q1061" t="s">
        <v>3011</v>
      </c>
      <c r="R1061">
        <v>320</v>
      </c>
      <c r="S1061" t="s">
        <v>2181</v>
      </c>
      <c r="T1061" t="s">
        <v>593</v>
      </c>
      <c r="U1061" t="s">
        <v>3012</v>
      </c>
      <c r="V1061" t="s">
        <v>3013</v>
      </c>
      <c r="W1061">
        <v>0</v>
      </c>
      <c r="X1061" t="str">
        <f t="shared" si="16"/>
        <v>Funcionamiento</v>
      </c>
    </row>
    <row r="1062" spans="1:24" x14ac:dyDescent="0.25">
      <c r="A1062">
        <v>420</v>
      </c>
      <c r="B1062">
        <v>43859</v>
      </c>
      <c r="C1062" s="71">
        <v>43859.716666666667</v>
      </c>
      <c r="D1062" t="s">
        <v>588</v>
      </c>
      <c r="E1062" t="s">
        <v>589</v>
      </c>
      <c r="F1062">
        <v>500</v>
      </c>
      <c r="G1062" t="s">
        <v>631</v>
      </c>
      <c r="H1062" t="s">
        <v>199</v>
      </c>
      <c r="I1062" t="s">
        <v>157</v>
      </c>
      <c r="J1062" t="s">
        <v>37</v>
      </c>
      <c r="K1062" t="s">
        <v>714</v>
      </c>
      <c r="L1062" t="s">
        <v>39</v>
      </c>
      <c r="M1062">
        <v>650000</v>
      </c>
      <c r="N1062">
        <v>58300000</v>
      </c>
      <c r="O1062">
        <v>58950000</v>
      </c>
      <c r="P1062">
        <v>56272740</v>
      </c>
      <c r="Q1062" t="s">
        <v>3014</v>
      </c>
      <c r="R1062">
        <v>420</v>
      </c>
      <c r="S1062" t="s">
        <v>3015</v>
      </c>
      <c r="T1062" t="s">
        <v>3016</v>
      </c>
      <c r="U1062" t="s">
        <v>3017</v>
      </c>
      <c r="V1062" t="s">
        <v>3018</v>
      </c>
      <c r="W1062">
        <v>120</v>
      </c>
      <c r="X1062" t="str">
        <f t="shared" si="16"/>
        <v>Inversión</v>
      </c>
    </row>
    <row r="1063" spans="1:24" x14ac:dyDescent="0.25">
      <c r="A1063">
        <v>520</v>
      </c>
      <c r="B1063">
        <v>43881</v>
      </c>
      <c r="C1063" s="71">
        <v>43881.316666666666</v>
      </c>
      <c r="D1063" t="s">
        <v>588</v>
      </c>
      <c r="E1063" t="s">
        <v>589</v>
      </c>
      <c r="F1063">
        <v>10</v>
      </c>
      <c r="G1063" t="s">
        <v>3006</v>
      </c>
      <c r="H1063" t="s">
        <v>166</v>
      </c>
      <c r="I1063" t="s">
        <v>120</v>
      </c>
      <c r="J1063" t="s">
        <v>37</v>
      </c>
      <c r="K1063" t="s">
        <v>591</v>
      </c>
      <c r="L1063" t="s">
        <v>39</v>
      </c>
      <c r="M1063">
        <v>80573998</v>
      </c>
      <c r="N1063">
        <v>0</v>
      </c>
      <c r="O1063">
        <v>80573998</v>
      </c>
      <c r="P1063">
        <v>0</v>
      </c>
      <c r="Q1063" t="s">
        <v>3019</v>
      </c>
      <c r="R1063">
        <v>520</v>
      </c>
      <c r="S1063" t="s">
        <v>2861</v>
      </c>
      <c r="T1063" t="s">
        <v>593</v>
      </c>
      <c r="U1063" t="s">
        <v>3020</v>
      </c>
      <c r="V1063" t="s">
        <v>3021</v>
      </c>
      <c r="W1063">
        <v>220</v>
      </c>
      <c r="X1063" t="str">
        <f t="shared" si="16"/>
        <v>Funcionamiento</v>
      </c>
    </row>
    <row r="1064" spans="1:24" x14ac:dyDescent="0.25">
      <c r="A1064">
        <v>520</v>
      </c>
      <c r="B1064">
        <v>43881</v>
      </c>
      <c r="C1064" s="71">
        <v>43881.316666666666</v>
      </c>
      <c r="D1064" t="s">
        <v>588</v>
      </c>
      <c r="E1064" t="s">
        <v>589</v>
      </c>
      <c r="F1064">
        <v>10</v>
      </c>
      <c r="G1064" t="s">
        <v>3006</v>
      </c>
      <c r="H1064" t="s">
        <v>169</v>
      </c>
      <c r="I1064" t="s">
        <v>123</v>
      </c>
      <c r="J1064" t="s">
        <v>37</v>
      </c>
      <c r="K1064" t="s">
        <v>591</v>
      </c>
      <c r="L1064" t="s">
        <v>39</v>
      </c>
      <c r="M1064">
        <v>2886769</v>
      </c>
      <c r="N1064">
        <v>0</v>
      </c>
      <c r="O1064">
        <v>2886769</v>
      </c>
      <c r="P1064">
        <v>0</v>
      </c>
      <c r="Q1064" t="s">
        <v>3019</v>
      </c>
      <c r="R1064">
        <v>520</v>
      </c>
      <c r="S1064" t="s">
        <v>2861</v>
      </c>
      <c r="T1064" t="s">
        <v>593</v>
      </c>
      <c r="U1064" t="s">
        <v>3020</v>
      </c>
      <c r="V1064" t="s">
        <v>3021</v>
      </c>
      <c r="W1064">
        <v>220</v>
      </c>
      <c r="X1064" t="str">
        <f t="shared" si="16"/>
        <v>Funcionamiento</v>
      </c>
    </row>
    <row r="1065" spans="1:24" x14ac:dyDescent="0.25">
      <c r="A1065">
        <v>520</v>
      </c>
      <c r="B1065">
        <v>43881</v>
      </c>
      <c r="C1065" s="71">
        <v>43881.316666666666</v>
      </c>
      <c r="D1065" t="s">
        <v>588</v>
      </c>
      <c r="E1065" t="s">
        <v>589</v>
      </c>
      <c r="F1065">
        <v>10</v>
      </c>
      <c r="G1065" t="s">
        <v>3006</v>
      </c>
      <c r="H1065" t="s">
        <v>173</v>
      </c>
      <c r="I1065" t="s">
        <v>127</v>
      </c>
      <c r="J1065" t="s">
        <v>37</v>
      </c>
      <c r="K1065" t="s">
        <v>591</v>
      </c>
      <c r="L1065" t="s">
        <v>39</v>
      </c>
      <c r="M1065">
        <v>856595</v>
      </c>
      <c r="N1065">
        <v>0</v>
      </c>
      <c r="O1065">
        <v>856595</v>
      </c>
      <c r="P1065">
        <v>0</v>
      </c>
      <c r="Q1065" t="s">
        <v>3019</v>
      </c>
      <c r="R1065">
        <v>520</v>
      </c>
      <c r="S1065" t="s">
        <v>2861</v>
      </c>
      <c r="T1065" t="s">
        <v>593</v>
      </c>
      <c r="U1065" t="s">
        <v>3020</v>
      </c>
      <c r="V1065" t="s">
        <v>3021</v>
      </c>
      <c r="W1065">
        <v>220</v>
      </c>
      <c r="X1065" t="str">
        <f t="shared" si="16"/>
        <v>Funcionamiento</v>
      </c>
    </row>
    <row r="1066" spans="1:24" x14ac:dyDescent="0.25">
      <c r="A1066">
        <v>520</v>
      </c>
      <c r="B1066">
        <v>43881</v>
      </c>
      <c r="C1066" s="71">
        <v>43881.316666666666</v>
      </c>
      <c r="D1066" t="s">
        <v>588</v>
      </c>
      <c r="E1066" t="s">
        <v>589</v>
      </c>
      <c r="F1066">
        <v>10</v>
      </c>
      <c r="G1066" t="s">
        <v>3006</v>
      </c>
      <c r="H1066" t="s">
        <v>171</v>
      </c>
      <c r="I1066" t="s">
        <v>125</v>
      </c>
      <c r="J1066" t="s">
        <v>37</v>
      </c>
      <c r="K1066" t="s">
        <v>591</v>
      </c>
      <c r="L1066" t="s">
        <v>39</v>
      </c>
      <c r="M1066">
        <v>2911313</v>
      </c>
      <c r="N1066">
        <v>0</v>
      </c>
      <c r="O1066">
        <v>2911313</v>
      </c>
      <c r="P1066">
        <v>0</v>
      </c>
      <c r="Q1066" t="s">
        <v>3019</v>
      </c>
      <c r="R1066">
        <v>520</v>
      </c>
      <c r="S1066" t="s">
        <v>2861</v>
      </c>
      <c r="T1066" t="s">
        <v>593</v>
      </c>
      <c r="U1066" t="s">
        <v>3020</v>
      </c>
      <c r="V1066" t="s">
        <v>3021</v>
      </c>
      <c r="W1066">
        <v>220</v>
      </c>
      <c r="X1066" t="str">
        <f t="shared" si="16"/>
        <v>Funcionamiento</v>
      </c>
    </row>
    <row r="1067" spans="1:24" x14ac:dyDescent="0.25">
      <c r="A1067">
        <v>520</v>
      </c>
      <c r="B1067">
        <v>43881</v>
      </c>
      <c r="C1067" s="71">
        <v>43881.316666666666</v>
      </c>
      <c r="D1067" t="s">
        <v>588</v>
      </c>
      <c r="E1067" t="s">
        <v>589</v>
      </c>
      <c r="F1067">
        <v>10</v>
      </c>
      <c r="G1067" t="s">
        <v>3006</v>
      </c>
      <c r="H1067" t="s">
        <v>181</v>
      </c>
      <c r="I1067" t="s">
        <v>135</v>
      </c>
      <c r="J1067" t="s">
        <v>37</v>
      </c>
      <c r="K1067" t="s">
        <v>591</v>
      </c>
      <c r="L1067" t="s">
        <v>39</v>
      </c>
      <c r="M1067">
        <v>1168687</v>
      </c>
      <c r="N1067">
        <v>0</v>
      </c>
      <c r="O1067">
        <v>1168687</v>
      </c>
      <c r="P1067">
        <v>0</v>
      </c>
      <c r="Q1067" t="s">
        <v>3019</v>
      </c>
      <c r="R1067">
        <v>520</v>
      </c>
      <c r="S1067" t="s">
        <v>2861</v>
      </c>
      <c r="T1067" t="s">
        <v>593</v>
      </c>
      <c r="U1067" t="s">
        <v>3020</v>
      </c>
      <c r="V1067" t="s">
        <v>3021</v>
      </c>
      <c r="W1067">
        <v>220</v>
      </c>
      <c r="X1067" t="str">
        <f t="shared" si="16"/>
        <v>Funcionamiento</v>
      </c>
    </row>
    <row r="1068" spans="1:24" x14ac:dyDescent="0.25">
      <c r="A1068">
        <v>520</v>
      </c>
      <c r="B1068">
        <v>43881</v>
      </c>
      <c r="C1068" s="71">
        <v>43881.316666666666</v>
      </c>
      <c r="D1068" t="s">
        <v>588</v>
      </c>
      <c r="E1068" t="s">
        <v>589</v>
      </c>
      <c r="F1068">
        <v>10</v>
      </c>
      <c r="G1068" t="s">
        <v>3006</v>
      </c>
      <c r="H1068" t="s">
        <v>182</v>
      </c>
      <c r="I1068" t="s">
        <v>136</v>
      </c>
      <c r="J1068" t="s">
        <v>37</v>
      </c>
      <c r="K1068" t="s">
        <v>591</v>
      </c>
      <c r="L1068" t="s">
        <v>39</v>
      </c>
      <c r="M1068">
        <v>100591</v>
      </c>
      <c r="N1068">
        <v>0</v>
      </c>
      <c r="O1068">
        <v>100591</v>
      </c>
      <c r="P1068">
        <v>0</v>
      </c>
      <c r="Q1068" t="s">
        <v>3019</v>
      </c>
      <c r="R1068">
        <v>520</v>
      </c>
      <c r="S1068" t="s">
        <v>2861</v>
      </c>
      <c r="T1068" t="s">
        <v>593</v>
      </c>
      <c r="U1068" t="s">
        <v>3020</v>
      </c>
      <c r="V1068" t="s">
        <v>3021</v>
      </c>
      <c r="W1068">
        <v>220</v>
      </c>
      <c r="X1068" t="str">
        <f t="shared" si="16"/>
        <v>Funcionamiento</v>
      </c>
    </row>
    <row r="1069" spans="1:24" x14ac:dyDescent="0.25">
      <c r="A1069">
        <v>520</v>
      </c>
      <c r="B1069">
        <v>43881</v>
      </c>
      <c r="C1069" s="71">
        <v>43881.316666666666</v>
      </c>
      <c r="D1069" t="s">
        <v>588</v>
      </c>
      <c r="E1069" t="s">
        <v>589</v>
      </c>
      <c r="F1069">
        <v>10</v>
      </c>
      <c r="G1069" t="s">
        <v>3006</v>
      </c>
      <c r="H1069" t="s">
        <v>168</v>
      </c>
      <c r="I1069" t="s">
        <v>122</v>
      </c>
      <c r="J1069" t="s">
        <v>37</v>
      </c>
      <c r="K1069" t="s">
        <v>591</v>
      </c>
      <c r="L1069" t="s">
        <v>39</v>
      </c>
      <c r="M1069">
        <v>2037781</v>
      </c>
      <c r="N1069">
        <v>0</v>
      </c>
      <c r="O1069">
        <v>2037781</v>
      </c>
      <c r="P1069">
        <v>0</v>
      </c>
      <c r="Q1069" t="s">
        <v>3019</v>
      </c>
      <c r="R1069">
        <v>520</v>
      </c>
      <c r="S1069" t="s">
        <v>2861</v>
      </c>
      <c r="T1069" t="s">
        <v>593</v>
      </c>
      <c r="U1069" t="s">
        <v>3020</v>
      </c>
      <c r="V1069" t="s">
        <v>3021</v>
      </c>
      <c r="W1069">
        <v>220</v>
      </c>
      <c r="X1069" t="str">
        <f t="shared" si="16"/>
        <v>Funcionamiento</v>
      </c>
    </row>
    <row r="1070" spans="1:24" x14ac:dyDescent="0.25">
      <c r="A1070">
        <v>520</v>
      </c>
      <c r="B1070">
        <v>43881</v>
      </c>
      <c r="C1070" s="71">
        <v>43881.316666666666</v>
      </c>
      <c r="D1070" t="s">
        <v>588</v>
      </c>
      <c r="E1070" t="s">
        <v>589</v>
      </c>
      <c r="F1070">
        <v>10</v>
      </c>
      <c r="G1070" t="s">
        <v>3006</v>
      </c>
      <c r="H1070" t="s">
        <v>194</v>
      </c>
      <c r="I1070" t="s">
        <v>149</v>
      </c>
      <c r="J1070" t="s">
        <v>37</v>
      </c>
      <c r="K1070" t="s">
        <v>591</v>
      </c>
      <c r="L1070" t="s">
        <v>39</v>
      </c>
      <c r="M1070">
        <v>997417</v>
      </c>
      <c r="N1070">
        <v>-438902</v>
      </c>
      <c r="O1070">
        <v>558515</v>
      </c>
      <c r="P1070">
        <v>0</v>
      </c>
      <c r="Q1070" t="s">
        <v>3019</v>
      </c>
      <c r="R1070">
        <v>520</v>
      </c>
      <c r="S1070" t="s">
        <v>2861</v>
      </c>
      <c r="T1070" t="s">
        <v>593</v>
      </c>
      <c r="U1070" t="s">
        <v>3020</v>
      </c>
      <c r="V1070" t="s">
        <v>3021</v>
      </c>
      <c r="W1070">
        <v>220</v>
      </c>
      <c r="X1070" t="str">
        <f t="shared" si="16"/>
        <v>Funcionamiento</v>
      </c>
    </row>
    <row r="1071" spans="1:24" x14ac:dyDescent="0.25">
      <c r="A1071">
        <v>620</v>
      </c>
      <c r="B1071">
        <v>43881</v>
      </c>
      <c r="C1071" s="71">
        <v>43881.323611111111</v>
      </c>
      <c r="D1071" t="s">
        <v>588</v>
      </c>
      <c r="E1071" t="s">
        <v>589</v>
      </c>
      <c r="F1071">
        <v>10</v>
      </c>
      <c r="G1071" t="s">
        <v>3006</v>
      </c>
      <c r="H1071" t="s">
        <v>174</v>
      </c>
      <c r="I1071" t="s">
        <v>128</v>
      </c>
      <c r="J1071" t="s">
        <v>37</v>
      </c>
      <c r="K1071" t="s">
        <v>591</v>
      </c>
      <c r="L1071" t="s">
        <v>39</v>
      </c>
      <c r="M1071">
        <v>10239600</v>
      </c>
      <c r="N1071">
        <v>0</v>
      </c>
      <c r="O1071">
        <v>10239600</v>
      </c>
      <c r="P1071">
        <v>0</v>
      </c>
      <c r="Q1071" t="s">
        <v>3022</v>
      </c>
      <c r="R1071">
        <v>620</v>
      </c>
      <c r="S1071" t="s">
        <v>2223</v>
      </c>
      <c r="T1071" t="s">
        <v>593</v>
      </c>
      <c r="U1071" t="s">
        <v>3023</v>
      </c>
      <c r="V1071" t="s">
        <v>3024</v>
      </c>
      <c r="W1071">
        <v>0</v>
      </c>
      <c r="X1071" t="str">
        <f t="shared" si="16"/>
        <v>Funcionamiento</v>
      </c>
    </row>
    <row r="1072" spans="1:24" x14ac:dyDescent="0.25">
      <c r="A1072">
        <v>620</v>
      </c>
      <c r="B1072">
        <v>43881</v>
      </c>
      <c r="C1072" s="71">
        <v>43881.323611111111</v>
      </c>
      <c r="D1072" t="s">
        <v>588</v>
      </c>
      <c r="E1072" t="s">
        <v>589</v>
      </c>
      <c r="F1072">
        <v>10</v>
      </c>
      <c r="G1072" t="s">
        <v>3006</v>
      </c>
      <c r="H1072" t="s">
        <v>175</v>
      </c>
      <c r="I1072" t="s">
        <v>129</v>
      </c>
      <c r="J1072" t="s">
        <v>37</v>
      </c>
      <c r="K1072" t="s">
        <v>591</v>
      </c>
      <c r="L1072" t="s">
        <v>39</v>
      </c>
      <c r="M1072">
        <v>7253400</v>
      </c>
      <c r="N1072">
        <v>0</v>
      </c>
      <c r="O1072">
        <v>7253400</v>
      </c>
      <c r="P1072">
        <v>0</v>
      </c>
      <c r="Q1072" t="s">
        <v>3022</v>
      </c>
      <c r="R1072">
        <v>620</v>
      </c>
      <c r="S1072" t="s">
        <v>2223</v>
      </c>
      <c r="T1072" t="s">
        <v>593</v>
      </c>
      <c r="U1072" t="s">
        <v>3023</v>
      </c>
      <c r="V1072" t="s">
        <v>3024</v>
      </c>
      <c r="W1072">
        <v>0</v>
      </c>
      <c r="X1072" t="str">
        <f t="shared" si="16"/>
        <v>Funcionamiento</v>
      </c>
    </row>
    <row r="1073" spans="1:24" x14ac:dyDescent="0.25">
      <c r="A1073">
        <v>620</v>
      </c>
      <c r="B1073">
        <v>43881</v>
      </c>
      <c r="C1073" s="71">
        <v>43881.323611111111</v>
      </c>
      <c r="D1073" t="s">
        <v>588</v>
      </c>
      <c r="E1073" t="s">
        <v>589</v>
      </c>
      <c r="F1073">
        <v>10</v>
      </c>
      <c r="G1073" t="s">
        <v>3006</v>
      </c>
      <c r="H1073" t="s">
        <v>179</v>
      </c>
      <c r="I1073" t="s">
        <v>133</v>
      </c>
      <c r="J1073" t="s">
        <v>37</v>
      </c>
      <c r="K1073" t="s">
        <v>591</v>
      </c>
      <c r="L1073" t="s">
        <v>39</v>
      </c>
      <c r="M1073">
        <v>1791700</v>
      </c>
      <c r="N1073">
        <v>0</v>
      </c>
      <c r="O1073">
        <v>1791700</v>
      </c>
      <c r="P1073">
        <v>0</v>
      </c>
      <c r="Q1073" t="s">
        <v>3022</v>
      </c>
      <c r="R1073">
        <v>620</v>
      </c>
      <c r="S1073" t="s">
        <v>2223</v>
      </c>
      <c r="T1073" t="s">
        <v>593</v>
      </c>
      <c r="U1073" t="s">
        <v>3023</v>
      </c>
      <c r="V1073" t="s">
        <v>3024</v>
      </c>
      <c r="W1073">
        <v>0</v>
      </c>
      <c r="X1073" t="str">
        <f t="shared" si="16"/>
        <v>Funcionamiento</v>
      </c>
    </row>
    <row r="1074" spans="1:24" x14ac:dyDescent="0.25">
      <c r="A1074">
        <v>620</v>
      </c>
      <c r="B1074">
        <v>43881</v>
      </c>
      <c r="C1074" s="71">
        <v>43881.323611111111</v>
      </c>
      <c r="D1074" t="s">
        <v>588</v>
      </c>
      <c r="E1074" t="s">
        <v>589</v>
      </c>
      <c r="F1074">
        <v>10</v>
      </c>
      <c r="G1074" t="s">
        <v>3006</v>
      </c>
      <c r="H1074" t="s">
        <v>176</v>
      </c>
      <c r="I1074" t="s">
        <v>130</v>
      </c>
      <c r="J1074" t="s">
        <v>37</v>
      </c>
      <c r="K1074" t="s">
        <v>591</v>
      </c>
      <c r="L1074" t="s">
        <v>39</v>
      </c>
      <c r="M1074">
        <v>3582000</v>
      </c>
      <c r="N1074">
        <v>0</v>
      </c>
      <c r="O1074">
        <v>3582000</v>
      </c>
      <c r="P1074">
        <v>0</v>
      </c>
      <c r="Q1074" t="s">
        <v>3022</v>
      </c>
      <c r="R1074">
        <v>620</v>
      </c>
      <c r="S1074" t="s">
        <v>2223</v>
      </c>
      <c r="T1074" t="s">
        <v>593</v>
      </c>
      <c r="U1074" t="s">
        <v>3023</v>
      </c>
      <c r="V1074" t="s">
        <v>3024</v>
      </c>
      <c r="W1074">
        <v>0</v>
      </c>
      <c r="X1074" t="str">
        <f t="shared" si="16"/>
        <v>Funcionamiento</v>
      </c>
    </row>
    <row r="1075" spans="1:24" x14ac:dyDescent="0.25">
      <c r="A1075">
        <v>620</v>
      </c>
      <c r="B1075">
        <v>43881</v>
      </c>
      <c r="C1075" s="71">
        <v>43881.323611111111</v>
      </c>
      <c r="D1075" t="s">
        <v>588</v>
      </c>
      <c r="E1075" t="s">
        <v>589</v>
      </c>
      <c r="F1075">
        <v>10</v>
      </c>
      <c r="G1075" t="s">
        <v>3006</v>
      </c>
      <c r="H1075" t="s">
        <v>178</v>
      </c>
      <c r="I1075" t="s">
        <v>132</v>
      </c>
      <c r="J1075" t="s">
        <v>37</v>
      </c>
      <c r="K1075" t="s">
        <v>591</v>
      </c>
      <c r="L1075" t="s">
        <v>39</v>
      </c>
      <c r="M1075">
        <v>2687000</v>
      </c>
      <c r="N1075">
        <v>0</v>
      </c>
      <c r="O1075">
        <v>2687000</v>
      </c>
      <c r="P1075">
        <v>0</v>
      </c>
      <c r="Q1075" t="s">
        <v>3022</v>
      </c>
      <c r="R1075">
        <v>620</v>
      </c>
      <c r="S1075" t="s">
        <v>2223</v>
      </c>
      <c r="T1075" t="s">
        <v>593</v>
      </c>
      <c r="U1075" t="s">
        <v>3023</v>
      </c>
      <c r="V1075" t="s">
        <v>3024</v>
      </c>
      <c r="W1075">
        <v>0</v>
      </c>
      <c r="X1075" t="str">
        <f t="shared" si="16"/>
        <v>Funcionamiento</v>
      </c>
    </row>
    <row r="1076" spans="1:24" x14ac:dyDescent="0.25">
      <c r="A1076">
        <v>620</v>
      </c>
      <c r="B1076">
        <v>43881</v>
      </c>
      <c r="C1076" s="71">
        <v>43881.323611111111</v>
      </c>
      <c r="D1076" t="s">
        <v>588</v>
      </c>
      <c r="E1076" t="s">
        <v>589</v>
      </c>
      <c r="F1076">
        <v>10</v>
      </c>
      <c r="G1076" t="s">
        <v>3006</v>
      </c>
      <c r="H1076" t="s">
        <v>177</v>
      </c>
      <c r="I1076" t="s">
        <v>131</v>
      </c>
      <c r="J1076" t="s">
        <v>37</v>
      </c>
      <c r="K1076" t="s">
        <v>591</v>
      </c>
      <c r="L1076" t="s">
        <v>39</v>
      </c>
      <c r="M1076">
        <v>1328100</v>
      </c>
      <c r="N1076">
        <v>0</v>
      </c>
      <c r="O1076">
        <v>1328100</v>
      </c>
      <c r="P1076">
        <v>0</v>
      </c>
      <c r="Q1076" t="s">
        <v>3022</v>
      </c>
      <c r="R1076">
        <v>620</v>
      </c>
      <c r="S1076" t="s">
        <v>2223</v>
      </c>
      <c r="T1076" t="s">
        <v>593</v>
      </c>
      <c r="U1076" t="s">
        <v>3023</v>
      </c>
      <c r="V1076" t="s">
        <v>3024</v>
      </c>
      <c r="W1076">
        <v>0</v>
      </c>
      <c r="X1076" t="str">
        <f t="shared" si="16"/>
        <v>Funcionamiento</v>
      </c>
    </row>
    <row r="1077" spans="1:24" x14ac:dyDescent="0.25">
      <c r="A1077">
        <v>720</v>
      </c>
      <c r="B1077">
        <v>43894</v>
      </c>
      <c r="C1077" s="71">
        <v>43894.633333333331</v>
      </c>
      <c r="D1077" t="s">
        <v>588</v>
      </c>
      <c r="E1077" t="s">
        <v>589</v>
      </c>
      <c r="F1077">
        <v>500</v>
      </c>
      <c r="G1077" t="s">
        <v>631</v>
      </c>
      <c r="H1077" t="s">
        <v>199</v>
      </c>
      <c r="I1077" t="s">
        <v>157</v>
      </c>
      <c r="J1077" t="s">
        <v>37</v>
      </c>
      <c r="K1077" t="s">
        <v>591</v>
      </c>
      <c r="L1077" t="s">
        <v>39</v>
      </c>
      <c r="M1077">
        <v>852008800</v>
      </c>
      <c r="N1077">
        <v>-329602703</v>
      </c>
      <c r="O1077">
        <v>522406097</v>
      </c>
      <c r="P1077">
        <v>52668764</v>
      </c>
      <c r="Q1077" t="s">
        <v>3025</v>
      </c>
      <c r="R1077">
        <v>820</v>
      </c>
      <c r="S1077" t="s">
        <v>3026</v>
      </c>
      <c r="T1077" t="s">
        <v>5832</v>
      </c>
      <c r="U1077" t="s">
        <v>5833</v>
      </c>
      <c r="V1077" t="s">
        <v>5834</v>
      </c>
      <c r="W1077">
        <v>0</v>
      </c>
      <c r="X1077" t="str">
        <f t="shared" si="16"/>
        <v>Inversión</v>
      </c>
    </row>
    <row r="1078" spans="1:24" x14ac:dyDescent="0.25">
      <c r="A1078">
        <v>820</v>
      </c>
      <c r="B1078">
        <v>43894</v>
      </c>
      <c r="C1078" s="71">
        <v>43894.645138888889</v>
      </c>
      <c r="D1078" t="s">
        <v>588</v>
      </c>
      <c r="E1078" t="s">
        <v>589</v>
      </c>
      <c r="F1078">
        <v>500</v>
      </c>
      <c r="G1078" t="s">
        <v>631</v>
      </c>
      <c r="H1078" t="s">
        <v>199</v>
      </c>
      <c r="I1078" t="s">
        <v>157</v>
      </c>
      <c r="J1078" t="s">
        <v>37</v>
      </c>
      <c r="K1078" t="s">
        <v>714</v>
      </c>
      <c r="L1078" t="s">
        <v>39</v>
      </c>
      <c r="M1078">
        <v>47516920</v>
      </c>
      <c r="N1078">
        <v>-18916920</v>
      </c>
      <c r="O1078">
        <v>28600000</v>
      </c>
      <c r="P1078">
        <v>2108327</v>
      </c>
      <c r="Q1078" t="s">
        <v>3027</v>
      </c>
      <c r="R1078">
        <v>920</v>
      </c>
      <c r="S1078" t="s">
        <v>2646</v>
      </c>
      <c r="T1078" t="s">
        <v>2286</v>
      </c>
      <c r="U1078" t="s">
        <v>5835</v>
      </c>
      <c r="V1078" t="s">
        <v>5836</v>
      </c>
      <c r="W1078">
        <v>0</v>
      </c>
      <c r="X1078" t="str">
        <f t="shared" si="16"/>
        <v>Inversión</v>
      </c>
    </row>
    <row r="1079" spans="1:24" x14ac:dyDescent="0.25">
      <c r="A1079">
        <v>920</v>
      </c>
      <c r="B1079">
        <v>43895</v>
      </c>
      <c r="C1079" s="71">
        <v>43895.359027777777</v>
      </c>
      <c r="D1079" t="s">
        <v>588</v>
      </c>
      <c r="E1079" t="s">
        <v>589</v>
      </c>
      <c r="F1079">
        <v>500</v>
      </c>
      <c r="G1079" t="s">
        <v>631</v>
      </c>
      <c r="H1079" t="s">
        <v>199</v>
      </c>
      <c r="I1079" t="s">
        <v>157</v>
      </c>
      <c r="J1079" t="s">
        <v>37</v>
      </c>
      <c r="K1079" t="s">
        <v>591</v>
      </c>
      <c r="L1079" t="s">
        <v>39</v>
      </c>
      <c r="M1079">
        <v>152616332</v>
      </c>
      <c r="N1079">
        <v>3359442</v>
      </c>
      <c r="O1079">
        <v>155975774</v>
      </c>
      <c r="P1079">
        <v>550564</v>
      </c>
      <c r="Q1079" t="s">
        <v>3028</v>
      </c>
      <c r="R1079">
        <v>720</v>
      </c>
      <c r="S1079" t="s">
        <v>5837</v>
      </c>
      <c r="T1079" t="s">
        <v>3029</v>
      </c>
      <c r="U1079" t="s">
        <v>5838</v>
      </c>
      <c r="V1079" t="s">
        <v>5839</v>
      </c>
      <c r="W1079">
        <v>0</v>
      </c>
      <c r="X1079" t="str">
        <f t="shared" si="16"/>
        <v>Inversión</v>
      </c>
    </row>
    <row r="1080" spans="1:24" x14ac:dyDescent="0.25">
      <c r="A1080">
        <v>1020</v>
      </c>
      <c r="B1080">
        <v>43895</v>
      </c>
      <c r="C1080" s="71">
        <v>43895.371527777781</v>
      </c>
      <c r="D1080" t="s">
        <v>588</v>
      </c>
      <c r="E1080" t="s">
        <v>589</v>
      </c>
      <c r="F1080">
        <v>500</v>
      </c>
      <c r="G1080" t="s">
        <v>631</v>
      </c>
      <c r="H1080" t="s">
        <v>199</v>
      </c>
      <c r="I1080" t="s">
        <v>157</v>
      </c>
      <c r="J1080" t="s">
        <v>37</v>
      </c>
      <c r="K1080" t="s">
        <v>591</v>
      </c>
      <c r="L1080" t="s">
        <v>39</v>
      </c>
      <c r="M1080">
        <v>63000000</v>
      </c>
      <c r="N1080">
        <v>9100000</v>
      </c>
      <c r="O1080">
        <v>72100000</v>
      </c>
      <c r="P1080">
        <v>350000</v>
      </c>
      <c r="Q1080" t="s">
        <v>3030</v>
      </c>
      <c r="R1080">
        <v>1020</v>
      </c>
      <c r="S1080" t="s">
        <v>3031</v>
      </c>
      <c r="T1080" t="s">
        <v>3032</v>
      </c>
      <c r="U1080" t="s">
        <v>5840</v>
      </c>
      <c r="V1080" t="s">
        <v>5841</v>
      </c>
      <c r="W1080">
        <v>0</v>
      </c>
      <c r="X1080" t="str">
        <f t="shared" si="16"/>
        <v>Inversión</v>
      </c>
    </row>
    <row r="1081" spans="1:24" x14ac:dyDescent="0.25">
      <c r="A1081">
        <v>1120</v>
      </c>
      <c r="B1081">
        <v>43895</v>
      </c>
      <c r="C1081" s="71">
        <v>43895.386111111111</v>
      </c>
      <c r="D1081" t="s">
        <v>588</v>
      </c>
      <c r="E1081" t="s">
        <v>589</v>
      </c>
      <c r="F1081">
        <v>500</v>
      </c>
      <c r="G1081" t="s">
        <v>631</v>
      </c>
      <c r="H1081" t="s">
        <v>199</v>
      </c>
      <c r="I1081" t="s">
        <v>157</v>
      </c>
      <c r="J1081" t="s">
        <v>37</v>
      </c>
      <c r="K1081" t="s">
        <v>591</v>
      </c>
      <c r="L1081" t="s">
        <v>39</v>
      </c>
      <c r="M1081">
        <v>18333918</v>
      </c>
      <c r="N1081">
        <v>0</v>
      </c>
      <c r="O1081">
        <v>18333918</v>
      </c>
      <c r="P1081">
        <v>0</v>
      </c>
      <c r="Q1081" t="s">
        <v>3033</v>
      </c>
      <c r="R1081">
        <v>1120</v>
      </c>
      <c r="S1081" t="s">
        <v>2243</v>
      </c>
      <c r="T1081" t="s">
        <v>2299</v>
      </c>
      <c r="U1081" t="s">
        <v>5842</v>
      </c>
      <c r="V1081" t="s">
        <v>5843</v>
      </c>
      <c r="W1081">
        <v>0</v>
      </c>
      <c r="X1081" t="str">
        <f t="shared" si="16"/>
        <v>Inversión</v>
      </c>
    </row>
    <row r="1082" spans="1:24" x14ac:dyDescent="0.25">
      <c r="A1082">
        <v>1220</v>
      </c>
      <c r="B1082">
        <v>43895</v>
      </c>
      <c r="C1082" s="71">
        <v>43895.393055555556</v>
      </c>
      <c r="D1082" t="s">
        <v>588</v>
      </c>
      <c r="E1082" t="s">
        <v>589</v>
      </c>
      <c r="F1082">
        <v>500</v>
      </c>
      <c r="G1082" t="s">
        <v>631</v>
      </c>
      <c r="H1082" t="s">
        <v>199</v>
      </c>
      <c r="I1082" t="s">
        <v>157</v>
      </c>
      <c r="J1082" t="s">
        <v>37</v>
      </c>
      <c r="K1082" t="s">
        <v>591</v>
      </c>
      <c r="L1082" t="s">
        <v>39</v>
      </c>
      <c r="M1082">
        <v>18333918</v>
      </c>
      <c r="N1082">
        <v>11204061</v>
      </c>
      <c r="O1082">
        <v>29537979</v>
      </c>
      <c r="P1082">
        <v>11204061</v>
      </c>
      <c r="Q1082" t="s">
        <v>3034</v>
      </c>
      <c r="R1082">
        <v>1220</v>
      </c>
      <c r="S1082" t="s">
        <v>2471</v>
      </c>
      <c r="T1082" t="s">
        <v>2654</v>
      </c>
      <c r="U1082" t="s">
        <v>5844</v>
      </c>
      <c r="V1082" t="s">
        <v>5845</v>
      </c>
      <c r="W1082">
        <v>0</v>
      </c>
      <c r="X1082" t="str">
        <f t="shared" si="16"/>
        <v>Inversión</v>
      </c>
    </row>
    <row r="1083" spans="1:24" x14ac:dyDescent="0.25">
      <c r="A1083">
        <v>1320</v>
      </c>
      <c r="B1083">
        <v>43895</v>
      </c>
      <c r="C1083" s="71">
        <v>43895.402083333334</v>
      </c>
      <c r="D1083" t="s">
        <v>588</v>
      </c>
      <c r="E1083" t="s">
        <v>589</v>
      </c>
      <c r="F1083">
        <v>500</v>
      </c>
      <c r="G1083" t="s">
        <v>631</v>
      </c>
      <c r="H1083" t="s">
        <v>199</v>
      </c>
      <c r="I1083" t="s">
        <v>157</v>
      </c>
      <c r="J1083" t="s">
        <v>37</v>
      </c>
      <c r="K1083" t="s">
        <v>591</v>
      </c>
      <c r="L1083" t="s">
        <v>39</v>
      </c>
      <c r="M1083">
        <v>23343057</v>
      </c>
      <c r="N1083">
        <v>0</v>
      </c>
      <c r="O1083">
        <v>23343057</v>
      </c>
      <c r="P1083">
        <v>0</v>
      </c>
      <c r="Q1083" t="s">
        <v>3035</v>
      </c>
      <c r="R1083">
        <v>1320</v>
      </c>
      <c r="S1083" t="s">
        <v>2238</v>
      </c>
      <c r="T1083" t="s">
        <v>2594</v>
      </c>
      <c r="U1083" t="s">
        <v>5846</v>
      </c>
      <c r="V1083" t="s">
        <v>5847</v>
      </c>
      <c r="W1083">
        <v>0</v>
      </c>
      <c r="X1083" t="str">
        <f t="shared" si="16"/>
        <v>Inversión</v>
      </c>
    </row>
    <row r="1084" spans="1:24" x14ac:dyDescent="0.25">
      <c r="A1084">
        <v>1420</v>
      </c>
      <c r="B1084">
        <v>43895</v>
      </c>
      <c r="C1084" s="71">
        <v>43895.413888888892</v>
      </c>
      <c r="D1084" t="s">
        <v>588</v>
      </c>
      <c r="E1084" t="s">
        <v>589</v>
      </c>
      <c r="F1084">
        <v>500</v>
      </c>
      <c r="G1084" t="s">
        <v>631</v>
      </c>
      <c r="H1084" t="s">
        <v>199</v>
      </c>
      <c r="I1084" t="s">
        <v>157</v>
      </c>
      <c r="J1084" t="s">
        <v>37</v>
      </c>
      <c r="K1084" t="s">
        <v>591</v>
      </c>
      <c r="L1084" t="s">
        <v>39</v>
      </c>
      <c r="M1084">
        <v>30276399</v>
      </c>
      <c r="N1084">
        <v>0</v>
      </c>
      <c r="O1084">
        <v>30276399</v>
      </c>
      <c r="P1084">
        <v>5536929</v>
      </c>
      <c r="Q1084" t="s">
        <v>3036</v>
      </c>
      <c r="R1084">
        <v>1420</v>
      </c>
      <c r="S1084" t="s">
        <v>3037</v>
      </c>
      <c r="T1084" t="s">
        <v>3038</v>
      </c>
      <c r="U1084" t="s">
        <v>5848</v>
      </c>
      <c r="V1084" t="s">
        <v>5849</v>
      </c>
      <c r="W1084">
        <v>0</v>
      </c>
      <c r="X1084" t="str">
        <f t="shared" si="16"/>
        <v>Inversión</v>
      </c>
    </row>
    <row r="1085" spans="1:24" x14ac:dyDescent="0.25">
      <c r="A1085">
        <v>1520</v>
      </c>
      <c r="B1085">
        <v>43895</v>
      </c>
      <c r="C1085" s="71">
        <v>43895.628472222219</v>
      </c>
      <c r="D1085" t="s">
        <v>588</v>
      </c>
      <c r="E1085" t="s">
        <v>589</v>
      </c>
      <c r="F1085">
        <v>500</v>
      </c>
      <c r="G1085" t="s">
        <v>631</v>
      </c>
      <c r="H1085" t="s">
        <v>199</v>
      </c>
      <c r="I1085" t="s">
        <v>157</v>
      </c>
      <c r="J1085" t="s">
        <v>37</v>
      </c>
      <c r="K1085" t="s">
        <v>714</v>
      </c>
      <c r="L1085" t="s">
        <v>39</v>
      </c>
      <c r="M1085">
        <v>16516920</v>
      </c>
      <c r="N1085">
        <v>0</v>
      </c>
      <c r="O1085">
        <v>16516920</v>
      </c>
      <c r="P1085">
        <v>4955076</v>
      </c>
      <c r="Q1085" t="s">
        <v>3039</v>
      </c>
      <c r="R1085">
        <v>1520</v>
      </c>
      <c r="S1085" t="s">
        <v>2378</v>
      </c>
      <c r="T1085" t="s">
        <v>3040</v>
      </c>
      <c r="U1085" t="s">
        <v>5850</v>
      </c>
      <c r="V1085" t="s">
        <v>5851</v>
      </c>
      <c r="W1085">
        <v>0</v>
      </c>
      <c r="X1085" t="str">
        <f t="shared" si="16"/>
        <v>Inversión</v>
      </c>
    </row>
    <row r="1086" spans="1:24" x14ac:dyDescent="0.25">
      <c r="A1086">
        <v>1620</v>
      </c>
      <c r="B1086">
        <v>43907</v>
      </c>
      <c r="C1086" s="71">
        <v>43907.568055555559</v>
      </c>
      <c r="D1086" t="s">
        <v>588</v>
      </c>
      <c r="E1086" t="s">
        <v>589</v>
      </c>
      <c r="F1086">
        <v>10</v>
      </c>
      <c r="G1086" t="s">
        <v>3006</v>
      </c>
      <c r="H1086" t="s">
        <v>168</v>
      </c>
      <c r="I1086" t="s">
        <v>122</v>
      </c>
      <c r="J1086" t="s">
        <v>37</v>
      </c>
      <c r="K1086" t="s">
        <v>591</v>
      </c>
      <c r="L1086" t="s">
        <v>39</v>
      </c>
      <c r="M1086">
        <v>2266209</v>
      </c>
      <c r="N1086">
        <v>0</v>
      </c>
      <c r="O1086">
        <v>2266209</v>
      </c>
      <c r="P1086">
        <v>0</v>
      </c>
      <c r="Q1086" t="s">
        <v>3041</v>
      </c>
      <c r="R1086">
        <v>1620</v>
      </c>
      <c r="S1086" t="s">
        <v>3042</v>
      </c>
      <c r="T1086" t="s">
        <v>593</v>
      </c>
      <c r="U1086" t="s">
        <v>3043</v>
      </c>
      <c r="V1086" t="s">
        <v>3044</v>
      </c>
      <c r="W1086">
        <v>0</v>
      </c>
      <c r="X1086" t="str">
        <f t="shared" si="16"/>
        <v>Funcionamiento</v>
      </c>
    </row>
    <row r="1087" spans="1:24" x14ac:dyDescent="0.25">
      <c r="A1087">
        <v>1620</v>
      </c>
      <c r="B1087">
        <v>43907</v>
      </c>
      <c r="C1087" s="71">
        <v>43907.568055555559</v>
      </c>
      <c r="D1087" t="s">
        <v>588</v>
      </c>
      <c r="E1087" t="s">
        <v>589</v>
      </c>
      <c r="F1087">
        <v>10</v>
      </c>
      <c r="G1087" t="s">
        <v>3006</v>
      </c>
      <c r="H1087" t="s">
        <v>171</v>
      </c>
      <c r="I1087" t="s">
        <v>125</v>
      </c>
      <c r="J1087" t="s">
        <v>37</v>
      </c>
      <c r="K1087" t="s">
        <v>591</v>
      </c>
      <c r="L1087" t="s">
        <v>39</v>
      </c>
      <c r="M1087">
        <v>4700436</v>
      </c>
      <c r="N1087">
        <v>0</v>
      </c>
      <c r="O1087">
        <v>4700436</v>
      </c>
      <c r="P1087">
        <v>0</v>
      </c>
      <c r="Q1087" t="s">
        <v>3041</v>
      </c>
      <c r="R1087">
        <v>1620</v>
      </c>
      <c r="S1087" t="s">
        <v>3042</v>
      </c>
      <c r="T1087" t="s">
        <v>593</v>
      </c>
      <c r="U1087" t="s">
        <v>3043</v>
      </c>
      <c r="V1087" t="s">
        <v>3044</v>
      </c>
      <c r="W1087">
        <v>0</v>
      </c>
      <c r="X1087" t="str">
        <f t="shared" si="16"/>
        <v>Funcionamiento</v>
      </c>
    </row>
    <row r="1088" spans="1:24" x14ac:dyDescent="0.25">
      <c r="A1088">
        <v>1620</v>
      </c>
      <c r="B1088">
        <v>43907</v>
      </c>
      <c r="C1088" s="71">
        <v>43907.568055555559</v>
      </c>
      <c r="D1088" t="s">
        <v>588</v>
      </c>
      <c r="E1088" t="s">
        <v>589</v>
      </c>
      <c r="F1088">
        <v>10</v>
      </c>
      <c r="G1088" t="s">
        <v>3006</v>
      </c>
      <c r="H1088" t="s">
        <v>173</v>
      </c>
      <c r="I1088" t="s">
        <v>127</v>
      </c>
      <c r="J1088" t="s">
        <v>37</v>
      </c>
      <c r="K1088" t="s">
        <v>591</v>
      </c>
      <c r="L1088" t="s">
        <v>39</v>
      </c>
      <c r="M1088">
        <v>2415843</v>
      </c>
      <c r="N1088">
        <v>0</v>
      </c>
      <c r="O1088">
        <v>2415843</v>
      </c>
      <c r="P1088">
        <v>0</v>
      </c>
      <c r="Q1088" t="s">
        <v>3041</v>
      </c>
      <c r="R1088">
        <v>1620</v>
      </c>
      <c r="S1088" t="s">
        <v>3042</v>
      </c>
      <c r="T1088" t="s">
        <v>593</v>
      </c>
      <c r="U1088" t="s">
        <v>3043</v>
      </c>
      <c r="V1088" t="s">
        <v>3044</v>
      </c>
      <c r="W1088">
        <v>0</v>
      </c>
      <c r="X1088" t="str">
        <f t="shared" si="16"/>
        <v>Funcionamiento</v>
      </c>
    </row>
    <row r="1089" spans="1:24" x14ac:dyDescent="0.25">
      <c r="A1089">
        <v>1620</v>
      </c>
      <c r="B1089">
        <v>43907</v>
      </c>
      <c r="C1089" s="71">
        <v>43907.568055555559</v>
      </c>
      <c r="D1089" t="s">
        <v>588</v>
      </c>
      <c r="E1089" t="s">
        <v>589</v>
      </c>
      <c r="F1089">
        <v>10</v>
      </c>
      <c r="G1089" t="s">
        <v>3006</v>
      </c>
      <c r="H1089" t="s">
        <v>166</v>
      </c>
      <c r="I1089" t="s">
        <v>120</v>
      </c>
      <c r="J1089" t="s">
        <v>37</v>
      </c>
      <c r="K1089" t="s">
        <v>591</v>
      </c>
      <c r="L1089" t="s">
        <v>39</v>
      </c>
      <c r="M1089">
        <v>91977517</v>
      </c>
      <c r="N1089">
        <v>0</v>
      </c>
      <c r="O1089">
        <v>91977517</v>
      </c>
      <c r="P1089">
        <v>0</v>
      </c>
      <c r="Q1089" t="s">
        <v>3041</v>
      </c>
      <c r="R1089">
        <v>1620</v>
      </c>
      <c r="S1089" t="s">
        <v>3042</v>
      </c>
      <c r="T1089" t="s">
        <v>593</v>
      </c>
      <c r="U1089" t="s">
        <v>3043</v>
      </c>
      <c r="V1089" t="s">
        <v>3044</v>
      </c>
      <c r="W1089">
        <v>0</v>
      </c>
      <c r="X1089" t="str">
        <f t="shared" si="16"/>
        <v>Funcionamiento</v>
      </c>
    </row>
    <row r="1090" spans="1:24" x14ac:dyDescent="0.25">
      <c r="A1090">
        <v>1620</v>
      </c>
      <c r="B1090">
        <v>43907</v>
      </c>
      <c r="C1090" s="71">
        <v>43907.568055555559</v>
      </c>
      <c r="D1090" t="s">
        <v>588</v>
      </c>
      <c r="E1090" t="s">
        <v>589</v>
      </c>
      <c r="F1090">
        <v>10</v>
      </c>
      <c r="G1090" t="s">
        <v>3006</v>
      </c>
      <c r="H1090" t="s">
        <v>182</v>
      </c>
      <c r="I1090" t="s">
        <v>136</v>
      </c>
      <c r="J1090" t="s">
        <v>37</v>
      </c>
      <c r="K1090" t="s">
        <v>591</v>
      </c>
      <c r="L1090" t="s">
        <v>39</v>
      </c>
      <c r="M1090">
        <v>200417</v>
      </c>
      <c r="N1090">
        <v>0</v>
      </c>
      <c r="O1090">
        <v>200417</v>
      </c>
      <c r="P1090">
        <v>0</v>
      </c>
      <c r="Q1090" t="s">
        <v>3041</v>
      </c>
      <c r="R1090">
        <v>1620</v>
      </c>
      <c r="S1090" t="s">
        <v>3042</v>
      </c>
      <c r="T1090" t="s">
        <v>593</v>
      </c>
      <c r="U1090" t="s">
        <v>3043</v>
      </c>
      <c r="V1090" t="s">
        <v>3044</v>
      </c>
      <c r="W1090">
        <v>0</v>
      </c>
      <c r="X1090" t="str">
        <f t="shared" si="16"/>
        <v>Funcionamiento</v>
      </c>
    </row>
    <row r="1091" spans="1:24" x14ac:dyDescent="0.25">
      <c r="A1091">
        <v>1620</v>
      </c>
      <c r="B1091">
        <v>43907</v>
      </c>
      <c r="C1091" s="71">
        <v>43907.568055555559</v>
      </c>
      <c r="D1091" t="s">
        <v>588</v>
      </c>
      <c r="E1091" t="s">
        <v>589</v>
      </c>
      <c r="F1091">
        <v>10</v>
      </c>
      <c r="G1091" t="s">
        <v>3006</v>
      </c>
      <c r="H1091" t="s">
        <v>180</v>
      </c>
      <c r="I1091" t="s">
        <v>134</v>
      </c>
      <c r="J1091" t="s">
        <v>37</v>
      </c>
      <c r="K1091" t="s">
        <v>591</v>
      </c>
      <c r="L1091" t="s">
        <v>39</v>
      </c>
      <c r="M1091">
        <v>2472276</v>
      </c>
      <c r="N1091">
        <v>0</v>
      </c>
      <c r="O1091">
        <v>2472276</v>
      </c>
      <c r="P1091">
        <v>0</v>
      </c>
      <c r="Q1091" t="s">
        <v>3041</v>
      </c>
      <c r="R1091">
        <v>1620</v>
      </c>
      <c r="S1091" t="s">
        <v>3042</v>
      </c>
      <c r="T1091" t="s">
        <v>593</v>
      </c>
      <c r="U1091" t="s">
        <v>3043</v>
      </c>
      <c r="V1091" t="s">
        <v>3044</v>
      </c>
      <c r="W1091">
        <v>0</v>
      </c>
      <c r="X1091" t="str">
        <f t="shared" ref="X1091:X1154" si="17">IF(LEFT(H1091,1)="C","Inversión","Funcionamiento")</f>
        <v>Funcionamiento</v>
      </c>
    </row>
    <row r="1092" spans="1:24" x14ac:dyDescent="0.25">
      <c r="A1092">
        <v>1620</v>
      </c>
      <c r="B1092">
        <v>43907</v>
      </c>
      <c r="C1092" s="71">
        <v>43907.568055555559</v>
      </c>
      <c r="D1092" t="s">
        <v>588</v>
      </c>
      <c r="E1092" t="s">
        <v>589</v>
      </c>
      <c r="F1092">
        <v>10</v>
      </c>
      <c r="G1092" t="s">
        <v>3006</v>
      </c>
      <c r="H1092" t="s">
        <v>194</v>
      </c>
      <c r="I1092" t="s">
        <v>149</v>
      </c>
      <c r="J1092" t="s">
        <v>37</v>
      </c>
      <c r="K1092" t="s">
        <v>591</v>
      </c>
      <c r="L1092" t="s">
        <v>39</v>
      </c>
      <c r="M1092">
        <v>1890157</v>
      </c>
      <c r="N1092">
        <v>0</v>
      </c>
      <c r="O1092">
        <v>1890157</v>
      </c>
      <c r="P1092">
        <v>0</v>
      </c>
      <c r="Q1092" t="s">
        <v>3041</v>
      </c>
      <c r="R1092">
        <v>1620</v>
      </c>
      <c r="S1092" t="s">
        <v>3042</v>
      </c>
      <c r="T1092" t="s">
        <v>593</v>
      </c>
      <c r="U1092" t="s">
        <v>3043</v>
      </c>
      <c r="V1092" t="s">
        <v>3044</v>
      </c>
      <c r="W1092">
        <v>0</v>
      </c>
      <c r="X1092" t="str">
        <f t="shared" si="17"/>
        <v>Funcionamiento</v>
      </c>
    </row>
    <row r="1093" spans="1:24" x14ac:dyDescent="0.25">
      <c r="A1093">
        <v>1620</v>
      </c>
      <c r="B1093">
        <v>43907</v>
      </c>
      <c r="C1093" s="71">
        <v>43907.568055555559</v>
      </c>
      <c r="D1093" t="s">
        <v>588</v>
      </c>
      <c r="E1093" t="s">
        <v>589</v>
      </c>
      <c r="F1093">
        <v>10</v>
      </c>
      <c r="G1093" t="s">
        <v>3006</v>
      </c>
      <c r="H1093" t="s">
        <v>169</v>
      </c>
      <c r="I1093" t="s">
        <v>123</v>
      </c>
      <c r="J1093" t="s">
        <v>37</v>
      </c>
      <c r="K1093" t="s">
        <v>591</v>
      </c>
      <c r="L1093" t="s">
        <v>39</v>
      </c>
      <c r="M1093">
        <v>3075335</v>
      </c>
      <c r="N1093">
        <v>0</v>
      </c>
      <c r="O1093">
        <v>3075335</v>
      </c>
      <c r="P1093">
        <v>0</v>
      </c>
      <c r="Q1093" t="s">
        <v>3041</v>
      </c>
      <c r="R1093">
        <v>1620</v>
      </c>
      <c r="S1093" t="s">
        <v>3042</v>
      </c>
      <c r="T1093" t="s">
        <v>593</v>
      </c>
      <c r="U1093" t="s">
        <v>3043</v>
      </c>
      <c r="V1093" t="s">
        <v>3044</v>
      </c>
      <c r="W1093">
        <v>0</v>
      </c>
      <c r="X1093" t="str">
        <f t="shared" si="17"/>
        <v>Funcionamiento</v>
      </c>
    </row>
    <row r="1094" spans="1:24" x14ac:dyDescent="0.25">
      <c r="A1094">
        <v>1720</v>
      </c>
      <c r="B1094">
        <v>43907</v>
      </c>
      <c r="C1094" s="71">
        <v>43907.573611111111</v>
      </c>
      <c r="D1094" t="s">
        <v>588</v>
      </c>
      <c r="E1094" t="s">
        <v>589</v>
      </c>
      <c r="F1094">
        <v>10</v>
      </c>
      <c r="G1094" t="s">
        <v>3006</v>
      </c>
      <c r="H1094" t="s">
        <v>174</v>
      </c>
      <c r="I1094" t="s">
        <v>128</v>
      </c>
      <c r="J1094" t="s">
        <v>37</v>
      </c>
      <c r="K1094" t="s">
        <v>591</v>
      </c>
      <c r="L1094" t="s">
        <v>39</v>
      </c>
      <c r="M1094">
        <v>11000400</v>
      </c>
      <c r="N1094">
        <v>0</v>
      </c>
      <c r="O1094">
        <v>11000400</v>
      </c>
      <c r="P1094">
        <v>0</v>
      </c>
      <c r="Q1094" t="s">
        <v>3045</v>
      </c>
      <c r="R1094">
        <v>1720</v>
      </c>
      <c r="S1094" t="s">
        <v>2258</v>
      </c>
      <c r="T1094" t="s">
        <v>593</v>
      </c>
      <c r="U1094" t="s">
        <v>3046</v>
      </c>
      <c r="V1094" t="s">
        <v>3047</v>
      </c>
      <c r="W1094">
        <v>0</v>
      </c>
      <c r="X1094" t="str">
        <f t="shared" si="17"/>
        <v>Funcionamiento</v>
      </c>
    </row>
    <row r="1095" spans="1:24" x14ac:dyDescent="0.25">
      <c r="A1095">
        <v>1720</v>
      </c>
      <c r="B1095">
        <v>43907</v>
      </c>
      <c r="C1095" s="71">
        <v>43907.573611111111</v>
      </c>
      <c r="D1095" t="s">
        <v>588</v>
      </c>
      <c r="E1095" t="s">
        <v>589</v>
      </c>
      <c r="F1095">
        <v>10</v>
      </c>
      <c r="G1095" t="s">
        <v>3006</v>
      </c>
      <c r="H1095" t="s">
        <v>175</v>
      </c>
      <c r="I1095" t="s">
        <v>129</v>
      </c>
      <c r="J1095" t="s">
        <v>37</v>
      </c>
      <c r="K1095" t="s">
        <v>591</v>
      </c>
      <c r="L1095" t="s">
        <v>39</v>
      </c>
      <c r="M1095">
        <v>7792700</v>
      </c>
      <c r="N1095">
        <v>0</v>
      </c>
      <c r="O1095">
        <v>7792700</v>
      </c>
      <c r="P1095">
        <v>0</v>
      </c>
      <c r="Q1095" t="s">
        <v>3045</v>
      </c>
      <c r="R1095">
        <v>1720</v>
      </c>
      <c r="S1095" t="s">
        <v>2258</v>
      </c>
      <c r="T1095" t="s">
        <v>593</v>
      </c>
      <c r="U1095" t="s">
        <v>3046</v>
      </c>
      <c r="V1095" t="s">
        <v>3047</v>
      </c>
      <c r="W1095">
        <v>0</v>
      </c>
      <c r="X1095" t="str">
        <f t="shared" si="17"/>
        <v>Funcionamiento</v>
      </c>
    </row>
    <row r="1096" spans="1:24" x14ac:dyDescent="0.25">
      <c r="A1096">
        <v>1720</v>
      </c>
      <c r="B1096">
        <v>43907</v>
      </c>
      <c r="C1096" s="71">
        <v>43907.573611111111</v>
      </c>
      <c r="D1096" t="s">
        <v>588</v>
      </c>
      <c r="E1096" t="s">
        <v>589</v>
      </c>
      <c r="F1096">
        <v>10</v>
      </c>
      <c r="G1096" t="s">
        <v>3006</v>
      </c>
      <c r="H1096" t="s">
        <v>176</v>
      </c>
      <c r="I1096" t="s">
        <v>130</v>
      </c>
      <c r="J1096" t="s">
        <v>37</v>
      </c>
      <c r="K1096" t="s">
        <v>591</v>
      </c>
      <c r="L1096" t="s">
        <v>39</v>
      </c>
      <c r="M1096">
        <v>3809100</v>
      </c>
      <c r="N1096">
        <v>0</v>
      </c>
      <c r="O1096">
        <v>3809100</v>
      </c>
      <c r="P1096">
        <v>0</v>
      </c>
      <c r="Q1096" t="s">
        <v>3045</v>
      </c>
      <c r="R1096">
        <v>1720</v>
      </c>
      <c r="S1096" t="s">
        <v>2258</v>
      </c>
      <c r="T1096" t="s">
        <v>593</v>
      </c>
      <c r="U1096" t="s">
        <v>3046</v>
      </c>
      <c r="V1096" t="s">
        <v>3047</v>
      </c>
      <c r="W1096">
        <v>0</v>
      </c>
      <c r="X1096" t="str">
        <f t="shared" si="17"/>
        <v>Funcionamiento</v>
      </c>
    </row>
    <row r="1097" spans="1:24" x14ac:dyDescent="0.25">
      <c r="A1097">
        <v>1720</v>
      </c>
      <c r="B1097">
        <v>43907</v>
      </c>
      <c r="C1097" s="71">
        <v>43907.573611111111</v>
      </c>
      <c r="D1097" t="s">
        <v>588</v>
      </c>
      <c r="E1097" t="s">
        <v>589</v>
      </c>
      <c r="F1097">
        <v>10</v>
      </c>
      <c r="G1097" t="s">
        <v>3006</v>
      </c>
      <c r="H1097" t="s">
        <v>177</v>
      </c>
      <c r="I1097" t="s">
        <v>131</v>
      </c>
      <c r="J1097" t="s">
        <v>37</v>
      </c>
      <c r="K1097" t="s">
        <v>591</v>
      </c>
      <c r="L1097" t="s">
        <v>39</v>
      </c>
      <c r="M1097">
        <v>1431900</v>
      </c>
      <c r="N1097">
        <v>0</v>
      </c>
      <c r="O1097">
        <v>1431900</v>
      </c>
      <c r="P1097">
        <v>0</v>
      </c>
      <c r="Q1097" t="s">
        <v>3045</v>
      </c>
      <c r="R1097">
        <v>1720</v>
      </c>
      <c r="S1097" t="s">
        <v>2258</v>
      </c>
      <c r="T1097" t="s">
        <v>593</v>
      </c>
      <c r="U1097" t="s">
        <v>3046</v>
      </c>
      <c r="V1097" t="s">
        <v>3047</v>
      </c>
      <c r="W1097">
        <v>0</v>
      </c>
      <c r="X1097" t="str">
        <f t="shared" si="17"/>
        <v>Funcionamiento</v>
      </c>
    </row>
    <row r="1098" spans="1:24" x14ac:dyDescent="0.25">
      <c r="A1098">
        <v>1720</v>
      </c>
      <c r="B1098">
        <v>43907</v>
      </c>
      <c r="C1098" s="71">
        <v>43907.573611111111</v>
      </c>
      <c r="D1098" t="s">
        <v>588</v>
      </c>
      <c r="E1098" t="s">
        <v>589</v>
      </c>
      <c r="F1098">
        <v>10</v>
      </c>
      <c r="G1098" t="s">
        <v>3006</v>
      </c>
      <c r="H1098" t="s">
        <v>178</v>
      </c>
      <c r="I1098" t="s">
        <v>132</v>
      </c>
      <c r="J1098" t="s">
        <v>37</v>
      </c>
      <c r="K1098" t="s">
        <v>591</v>
      </c>
      <c r="L1098" t="s">
        <v>39</v>
      </c>
      <c r="M1098">
        <v>2857600</v>
      </c>
      <c r="N1098">
        <v>0</v>
      </c>
      <c r="O1098">
        <v>2857600</v>
      </c>
      <c r="P1098">
        <v>0</v>
      </c>
      <c r="Q1098" t="s">
        <v>3045</v>
      </c>
      <c r="R1098">
        <v>1720</v>
      </c>
      <c r="S1098" t="s">
        <v>2258</v>
      </c>
      <c r="T1098" t="s">
        <v>593</v>
      </c>
      <c r="U1098" t="s">
        <v>3046</v>
      </c>
      <c r="V1098" t="s">
        <v>3047</v>
      </c>
      <c r="W1098">
        <v>0</v>
      </c>
      <c r="X1098" t="str">
        <f t="shared" si="17"/>
        <v>Funcionamiento</v>
      </c>
    </row>
    <row r="1099" spans="1:24" x14ac:dyDescent="0.25">
      <c r="A1099">
        <v>1720</v>
      </c>
      <c r="B1099">
        <v>43907</v>
      </c>
      <c r="C1099" s="71">
        <v>43907.573611111111</v>
      </c>
      <c r="D1099" t="s">
        <v>588</v>
      </c>
      <c r="E1099" t="s">
        <v>589</v>
      </c>
      <c r="F1099">
        <v>10</v>
      </c>
      <c r="G1099" t="s">
        <v>3006</v>
      </c>
      <c r="H1099" t="s">
        <v>179</v>
      </c>
      <c r="I1099" t="s">
        <v>133</v>
      </c>
      <c r="J1099" t="s">
        <v>37</v>
      </c>
      <c r="K1099" t="s">
        <v>591</v>
      </c>
      <c r="L1099" t="s">
        <v>39</v>
      </c>
      <c r="M1099">
        <v>1905200</v>
      </c>
      <c r="N1099">
        <v>0</v>
      </c>
      <c r="O1099">
        <v>1905200</v>
      </c>
      <c r="P1099">
        <v>0</v>
      </c>
      <c r="Q1099" t="s">
        <v>3045</v>
      </c>
      <c r="R1099">
        <v>1720</v>
      </c>
      <c r="S1099" t="s">
        <v>2258</v>
      </c>
      <c r="T1099" t="s">
        <v>593</v>
      </c>
      <c r="U1099" t="s">
        <v>3046</v>
      </c>
      <c r="V1099" t="s">
        <v>3047</v>
      </c>
      <c r="W1099">
        <v>0</v>
      </c>
      <c r="X1099" t="str">
        <f t="shared" si="17"/>
        <v>Funcionamiento</v>
      </c>
    </row>
    <row r="1100" spans="1:24" x14ac:dyDescent="0.25">
      <c r="A1100">
        <v>1820</v>
      </c>
      <c r="B1100">
        <v>43937</v>
      </c>
      <c r="C1100" s="71">
        <v>43937.506944444445</v>
      </c>
      <c r="D1100" t="s">
        <v>588</v>
      </c>
      <c r="E1100" t="s">
        <v>589</v>
      </c>
      <c r="F1100">
        <v>200</v>
      </c>
      <c r="G1100" t="s">
        <v>590</v>
      </c>
      <c r="H1100" t="s">
        <v>201</v>
      </c>
      <c r="I1100" t="s">
        <v>161</v>
      </c>
      <c r="J1100" t="s">
        <v>48</v>
      </c>
      <c r="K1100" t="s">
        <v>601</v>
      </c>
      <c r="L1100" t="s">
        <v>39</v>
      </c>
      <c r="M1100">
        <v>24269760</v>
      </c>
      <c r="N1100">
        <v>0</v>
      </c>
      <c r="O1100">
        <v>24269760</v>
      </c>
      <c r="P1100">
        <v>0</v>
      </c>
      <c r="Q1100" t="s">
        <v>3048</v>
      </c>
      <c r="R1100">
        <v>1820</v>
      </c>
      <c r="S1100" t="s">
        <v>2271</v>
      </c>
      <c r="T1100" t="s">
        <v>2572</v>
      </c>
      <c r="U1100" t="s">
        <v>5852</v>
      </c>
      <c r="V1100" t="s">
        <v>5853</v>
      </c>
      <c r="W1100">
        <v>0</v>
      </c>
      <c r="X1100" t="str">
        <f t="shared" si="17"/>
        <v>Inversión</v>
      </c>
    </row>
    <row r="1101" spans="1:24" x14ac:dyDescent="0.25">
      <c r="A1101">
        <v>1920</v>
      </c>
      <c r="B1101">
        <v>43943</v>
      </c>
      <c r="C1101" s="71">
        <v>43943.634027777778</v>
      </c>
      <c r="D1101" t="s">
        <v>588</v>
      </c>
      <c r="E1101" t="s">
        <v>589</v>
      </c>
      <c r="F1101">
        <v>10</v>
      </c>
      <c r="G1101" t="s">
        <v>3006</v>
      </c>
      <c r="H1101" t="s">
        <v>176</v>
      </c>
      <c r="I1101" t="s">
        <v>130</v>
      </c>
      <c r="J1101" t="s">
        <v>37</v>
      </c>
      <c r="K1101" t="s">
        <v>591</v>
      </c>
      <c r="L1101" t="s">
        <v>39</v>
      </c>
      <c r="M1101">
        <v>3730700</v>
      </c>
      <c r="N1101">
        <v>0</v>
      </c>
      <c r="O1101">
        <v>3730700</v>
      </c>
      <c r="P1101">
        <v>0</v>
      </c>
      <c r="Q1101" t="s">
        <v>3049</v>
      </c>
      <c r="R1101">
        <v>2020</v>
      </c>
      <c r="S1101" t="s">
        <v>3050</v>
      </c>
      <c r="T1101" t="s">
        <v>593</v>
      </c>
      <c r="U1101" t="s">
        <v>3051</v>
      </c>
      <c r="V1101" t="s">
        <v>3052</v>
      </c>
      <c r="W1101">
        <v>0</v>
      </c>
      <c r="X1101" t="str">
        <f t="shared" si="17"/>
        <v>Funcionamiento</v>
      </c>
    </row>
    <row r="1102" spans="1:24" x14ac:dyDescent="0.25">
      <c r="A1102">
        <v>1920</v>
      </c>
      <c r="B1102">
        <v>43943</v>
      </c>
      <c r="C1102" s="71">
        <v>43943.634027777778</v>
      </c>
      <c r="D1102" t="s">
        <v>588</v>
      </c>
      <c r="E1102" t="s">
        <v>589</v>
      </c>
      <c r="F1102">
        <v>10</v>
      </c>
      <c r="G1102" t="s">
        <v>3006</v>
      </c>
      <c r="H1102" t="s">
        <v>174</v>
      </c>
      <c r="I1102" t="s">
        <v>128</v>
      </c>
      <c r="J1102" t="s">
        <v>37</v>
      </c>
      <c r="K1102" t="s">
        <v>591</v>
      </c>
      <c r="L1102" t="s">
        <v>39</v>
      </c>
      <c r="M1102">
        <v>1939800</v>
      </c>
      <c r="N1102">
        <v>0</v>
      </c>
      <c r="O1102">
        <v>1939800</v>
      </c>
      <c r="P1102">
        <v>0</v>
      </c>
      <c r="Q1102" t="s">
        <v>3049</v>
      </c>
      <c r="R1102">
        <v>2020</v>
      </c>
      <c r="S1102" t="s">
        <v>3050</v>
      </c>
      <c r="T1102" t="s">
        <v>593</v>
      </c>
      <c r="U1102" t="s">
        <v>3051</v>
      </c>
      <c r="V1102" t="s">
        <v>3052</v>
      </c>
      <c r="W1102">
        <v>0</v>
      </c>
      <c r="X1102" t="str">
        <f t="shared" si="17"/>
        <v>Funcionamiento</v>
      </c>
    </row>
    <row r="1103" spans="1:24" x14ac:dyDescent="0.25">
      <c r="A1103">
        <v>1920</v>
      </c>
      <c r="B1103">
        <v>43943</v>
      </c>
      <c r="C1103" s="71">
        <v>43943.634027777778</v>
      </c>
      <c r="D1103" t="s">
        <v>588</v>
      </c>
      <c r="E1103" t="s">
        <v>589</v>
      </c>
      <c r="F1103">
        <v>10</v>
      </c>
      <c r="G1103" t="s">
        <v>3006</v>
      </c>
      <c r="H1103" t="s">
        <v>175</v>
      </c>
      <c r="I1103" t="s">
        <v>129</v>
      </c>
      <c r="J1103" t="s">
        <v>37</v>
      </c>
      <c r="K1103" t="s">
        <v>591</v>
      </c>
      <c r="L1103" t="s">
        <v>39</v>
      </c>
      <c r="M1103">
        <v>7324900</v>
      </c>
      <c r="N1103">
        <v>0</v>
      </c>
      <c r="O1103">
        <v>7324900</v>
      </c>
      <c r="P1103">
        <v>0</v>
      </c>
      <c r="Q1103" t="s">
        <v>3049</v>
      </c>
      <c r="R1103">
        <v>2020</v>
      </c>
      <c r="S1103" t="s">
        <v>3050</v>
      </c>
      <c r="T1103" t="s">
        <v>593</v>
      </c>
      <c r="U1103" t="s">
        <v>3051</v>
      </c>
      <c r="V1103" t="s">
        <v>3052</v>
      </c>
      <c r="W1103">
        <v>0</v>
      </c>
      <c r="X1103" t="str">
        <f t="shared" si="17"/>
        <v>Funcionamiento</v>
      </c>
    </row>
    <row r="1104" spans="1:24" x14ac:dyDescent="0.25">
      <c r="A1104">
        <v>1920</v>
      </c>
      <c r="B1104">
        <v>43943</v>
      </c>
      <c r="C1104" s="71">
        <v>43943.634027777778</v>
      </c>
      <c r="D1104" t="s">
        <v>588</v>
      </c>
      <c r="E1104" t="s">
        <v>589</v>
      </c>
      <c r="F1104">
        <v>10</v>
      </c>
      <c r="G1104" t="s">
        <v>3006</v>
      </c>
      <c r="H1104" t="s">
        <v>177</v>
      </c>
      <c r="I1104" t="s">
        <v>131</v>
      </c>
      <c r="J1104" t="s">
        <v>37</v>
      </c>
      <c r="K1104" t="s">
        <v>591</v>
      </c>
      <c r="L1104" t="s">
        <v>39</v>
      </c>
      <c r="M1104">
        <v>1342500</v>
      </c>
      <c r="N1104">
        <v>0</v>
      </c>
      <c r="O1104">
        <v>1342500</v>
      </c>
      <c r="P1104">
        <v>0</v>
      </c>
      <c r="Q1104" t="s">
        <v>3049</v>
      </c>
      <c r="R1104">
        <v>2020</v>
      </c>
      <c r="S1104" t="s">
        <v>3050</v>
      </c>
      <c r="T1104" t="s">
        <v>593</v>
      </c>
      <c r="U1104" t="s">
        <v>3051</v>
      </c>
      <c r="V1104" t="s">
        <v>3052</v>
      </c>
      <c r="W1104">
        <v>0</v>
      </c>
      <c r="X1104" t="str">
        <f t="shared" si="17"/>
        <v>Funcionamiento</v>
      </c>
    </row>
    <row r="1105" spans="1:24" x14ac:dyDescent="0.25">
      <c r="A1105">
        <v>1920</v>
      </c>
      <c r="B1105">
        <v>43943</v>
      </c>
      <c r="C1105" s="71">
        <v>43943.634027777778</v>
      </c>
      <c r="D1105" t="s">
        <v>588</v>
      </c>
      <c r="E1105" t="s">
        <v>589</v>
      </c>
      <c r="F1105">
        <v>10</v>
      </c>
      <c r="G1105" t="s">
        <v>3006</v>
      </c>
      <c r="H1105" t="s">
        <v>178</v>
      </c>
      <c r="I1105" t="s">
        <v>132</v>
      </c>
      <c r="J1105" t="s">
        <v>37</v>
      </c>
      <c r="K1105" t="s">
        <v>591</v>
      </c>
      <c r="L1105" t="s">
        <v>39</v>
      </c>
      <c r="M1105">
        <v>2799100</v>
      </c>
      <c r="N1105">
        <v>0</v>
      </c>
      <c r="O1105">
        <v>2799100</v>
      </c>
      <c r="P1105">
        <v>0</v>
      </c>
      <c r="Q1105" t="s">
        <v>3049</v>
      </c>
      <c r="R1105">
        <v>2020</v>
      </c>
      <c r="S1105" t="s">
        <v>3050</v>
      </c>
      <c r="T1105" t="s">
        <v>593</v>
      </c>
      <c r="U1105" t="s">
        <v>3051</v>
      </c>
      <c r="V1105" t="s">
        <v>3052</v>
      </c>
      <c r="W1105">
        <v>0</v>
      </c>
      <c r="X1105" t="str">
        <f t="shared" si="17"/>
        <v>Funcionamiento</v>
      </c>
    </row>
    <row r="1106" spans="1:24" x14ac:dyDescent="0.25">
      <c r="A1106">
        <v>1920</v>
      </c>
      <c r="B1106">
        <v>43943</v>
      </c>
      <c r="C1106" s="71">
        <v>43943.634027777778</v>
      </c>
      <c r="D1106" t="s">
        <v>588</v>
      </c>
      <c r="E1106" t="s">
        <v>589</v>
      </c>
      <c r="F1106">
        <v>10</v>
      </c>
      <c r="G1106" t="s">
        <v>3006</v>
      </c>
      <c r="H1106" t="s">
        <v>179</v>
      </c>
      <c r="I1106" t="s">
        <v>133</v>
      </c>
      <c r="J1106" t="s">
        <v>37</v>
      </c>
      <c r="K1106" t="s">
        <v>591</v>
      </c>
      <c r="L1106" t="s">
        <v>39</v>
      </c>
      <c r="M1106">
        <v>1865700</v>
      </c>
      <c r="N1106">
        <v>0</v>
      </c>
      <c r="O1106">
        <v>1865700</v>
      </c>
      <c r="P1106">
        <v>0</v>
      </c>
      <c r="Q1106" t="s">
        <v>3049</v>
      </c>
      <c r="R1106">
        <v>2020</v>
      </c>
      <c r="S1106" t="s">
        <v>3050</v>
      </c>
      <c r="T1106" t="s">
        <v>593</v>
      </c>
      <c r="U1106" t="s">
        <v>3051</v>
      </c>
      <c r="V1106" t="s">
        <v>3052</v>
      </c>
      <c r="W1106">
        <v>0</v>
      </c>
      <c r="X1106" t="str">
        <f t="shared" si="17"/>
        <v>Funcionamiento</v>
      </c>
    </row>
    <row r="1107" spans="1:24" x14ac:dyDescent="0.25">
      <c r="A1107">
        <v>2020</v>
      </c>
      <c r="B1107">
        <v>43943</v>
      </c>
      <c r="C1107" s="71">
        <v>43943.637499999997</v>
      </c>
      <c r="D1107" t="s">
        <v>588</v>
      </c>
      <c r="E1107" t="s">
        <v>589</v>
      </c>
      <c r="F1107">
        <v>10</v>
      </c>
      <c r="G1107" t="s">
        <v>3006</v>
      </c>
      <c r="H1107" t="s">
        <v>169</v>
      </c>
      <c r="I1107" t="s">
        <v>123</v>
      </c>
      <c r="J1107" t="s">
        <v>37</v>
      </c>
      <c r="K1107" t="s">
        <v>591</v>
      </c>
      <c r="L1107" t="s">
        <v>39</v>
      </c>
      <c r="M1107">
        <v>2982766</v>
      </c>
      <c r="N1107">
        <v>0</v>
      </c>
      <c r="O1107">
        <v>2982766</v>
      </c>
      <c r="P1107">
        <v>0</v>
      </c>
      <c r="Q1107" t="s">
        <v>3049</v>
      </c>
      <c r="R1107">
        <v>1920</v>
      </c>
      <c r="S1107" t="s">
        <v>3053</v>
      </c>
      <c r="T1107" t="s">
        <v>593</v>
      </c>
      <c r="U1107" t="s">
        <v>3054</v>
      </c>
      <c r="V1107" t="s">
        <v>3055</v>
      </c>
      <c r="W1107">
        <v>0</v>
      </c>
      <c r="X1107" t="str">
        <f t="shared" si="17"/>
        <v>Funcionamiento</v>
      </c>
    </row>
    <row r="1108" spans="1:24" x14ac:dyDescent="0.25">
      <c r="A1108">
        <v>2020</v>
      </c>
      <c r="B1108">
        <v>43943</v>
      </c>
      <c r="C1108" s="71">
        <v>43943.637499999997</v>
      </c>
      <c r="D1108" t="s">
        <v>588</v>
      </c>
      <c r="E1108" t="s">
        <v>589</v>
      </c>
      <c r="F1108">
        <v>10</v>
      </c>
      <c r="G1108" t="s">
        <v>3006</v>
      </c>
      <c r="H1108" t="s">
        <v>171</v>
      </c>
      <c r="I1108" t="s">
        <v>125</v>
      </c>
      <c r="J1108" t="s">
        <v>37</v>
      </c>
      <c r="K1108" t="s">
        <v>591</v>
      </c>
      <c r="L1108" t="s">
        <v>39</v>
      </c>
      <c r="M1108">
        <v>877184</v>
      </c>
      <c r="N1108">
        <v>0</v>
      </c>
      <c r="O1108">
        <v>877184</v>
      </c>
      <c r="P1108">
        <v>0</v>
      </c>
      <c r="Q1108" t="s">
        <v>3049</v>
      </c>
      <c r="R1108">
        <v>1920</v>
      </c>
      <c r="S1108" t="s">
        <v>3053</v>
      </c>
      <c r="T1108" t="s">
        <v>593</v>
      </c>
      <c r="U1108" t="s">
        <v>3054</v>
      </c>
      <c r="V1108" t="s">
        <v>3055</v>
      </c>
      <c r="W1108">
        <v>0</v>
      </c>
      <c r="X1108" t="str">
        <f t="shared" si="17"/>
        <v>Funcionamiento</v>
      </c>
    </row>
    <row r="1109" spans="1:24" x14ac:dyDescent="0.25">
      <c r="A1109">
        <v>2020</v>
      </c>
      <c r="B1109">
        <v>43943</v>
      </c>
      <c r="C1109" s="71">
        <v>43943.637499999997</v>
      </c>
      <c r="D1109" t="s">
        <v>588</v>
      </c>
      <c r="E1109" t="s">
        <v>589</v>
      </c>
      <c r="F1109">
        <v>10</v>
      </c>
      <c r="G1109" t="s">
        <v>3006</v>
      </c>
      <c r="H1109" t="s">
        <v>173</v>
      </c>
      <c r="I1109" t="s">
        <v>127</v>
      </c>
      <c r="J1109" t="s">
        <v>37</v>
      </c>
      <c r="K1109" t="s">
        <v>591</v>
      </c>
      <c r="L1109" t="s">
        <v>39</v>
      </c>
      <c r="M1109">
        <v>1919519</v>
      </c>
      <c r="N1109">
        <v>0</v>
      </c>
      <c r="O1109">
        <v>1919519</v>
      </c>
      <c r="P1109">
        <v>0</v>
      </c>
      <c r="Q1109" t="s">
        <v>3049</v>
      </c>
      <c r="R1109">
        <v>1920</v>
      </c>
      <c r="S1109" t="s">
        <v>3053</v>
      </c>
      <c r="T1109" t="s">
        <v>593</v>
      </c>
      <c r="U1109" t="s">
        <v>3054</v>
      </c>
      <c r="V1109" t="s">
        <v>3055</v>
      </c>
      <c r="W1109">
        <v>0</v>
      </c>
      <c r="X1109" t="str">
        <f t="shared" si="17"/>
        <v>Funcionamiento</v>
      </c>
    </row>
    <row r="1110" spans="1:24" x14ac:dyDescent="0.25">
      <c r="A1110">
        <v>2020</v>
      </c>
      <c r="B1110">
        <v>43943</v>
      </c>
      <c r="C1110" s="71">
        <v>43943.637499999997</v>
      </c>
      <c r="D1110" t="s">
        <v>588</v>
      </c>
      <c r="E1110" t="s">
        <v>589</v>
      </c>
      <c r="F1110">
        <v>10</v>
      </c>
      <c r="G1110" t="s">
        <v>3006</v>
      </c>
      <c r="H1110" t="s">
        <v>180</v>
      </c>
      <c r="I1110" t="s">
        <v>134</v>
      </c>
      <c r="J1110" t="s">
        <v>37</v>
      </c>
      <c r="K1110" t="s">
        <v>591</v>
      </c>
      <c r="L1110" t="s">
        <v>39</v>
      </c>
      <c r="M1110">
        <v>2009990</v>
      </c>
      <c r="N1110">
        <v>0</v>
      </c>
      <c r="O1110">
        <v>2009990</v>
      </c>
      <c r="P1110">
        <v>0</v>
      </c>
      <c r="Q1110" t="s">
        <v>3049</v>
      </c>
      <c r="R1110">
        <v>1920</v>
      </c>
      <c r="S1110" t="s">
        <v>3053</v>
      </c>
      <c r="T1110" t="s">
        <v>593</v>
      </c>
      <c r="U1110" t="s">
        <v>3054</v>
      </c>
      <c r="V1110" t="s">
        <v>3055</v>
      </c>
      <c r="W1110">
        <v>0</v>
      </c>
      <c r="X1110" t="str">
        <f t="shared" si="17"/>
        <v>Funcionamiento</v>
      </c>
    </row>
    <row r="1111" spans="1:24" x14ac:dyDescent="0.25">
      <c r="A1111">
        <v>2020</v>
      </c>
      <c r="B1111">
        <v>43943</v>
      </c>
      <c r="C1111" s="71">
        <v>43943.637499999997</v>
      </c>
      <c r="D1111" t="s">
        <v>588</v>
      </c>
      <c r="E1111" t="s">
        <v>589</v>
      </c>
      <c r="F1111">
        <v>10</v>
      </c>
      <c r="G1111" t="s">
        <v>3006</v>
      </c>
      <c r="H1111" t="s">
        <v>166</v>
      </c>
      <c r="I1111" t="s">
        <v>120</v>
      </c>
      <c r="J1111" t="s">
        <v>37</v>
      </c>
      <c r="K1111" t="s">
        <v>591</v>
      </c>
      <c r="L1111" t="s">
        <v>39</v>
      </c>
      <c r="M1111">
        <v>83371015</v>
      </c>
      <c r="N1111">
        <v>0</v>
      </c>
      <c r="O1111">
        <v>83371015</v>
      </c>
      <c r="P1111">
        <v>0</v>
      </c>
      <c r="Q1111" t="s">
        <v>3049</v>
      </c>
      <c r="R1111">
        <v>1920</v>
      </c>
      <c r="S1111" t="s">
        <v>3053</v>
      </c>
      <c r="T1111" t="s">
        <v>593</v>
      </c>
      <c r="U1111" t="s">
        <v>3054</v>
      </c>
      <c r="V1111" t="s">
        <v>3055</v>
      </c>
      <c r="W1111">
        <v>0</v>
      </c>
      <c r="X1111" t="str">
        <f t="shared" si="17"/>
        <v>Funcionamiento</v>
      </c>
    </row>
    <row r="1112" spans="1:24" x14ac:dyDescent="0.25">
      <c r="A1112">
        <v>2020</v>
      </c>
      <c r="B1112">
        <v>43943</v>
      </c>
      <c r="C1112" s="71">
        <v>43943.637499999997</v>
      </c>
      <c r="D1112" t="s">
        <v>588</v>
      </c>
      <c r="E1112" t="s">
        <v>589</v>
      </c>
      <c r="F1112">
        <v>10</v>
      </c>
      <c r="G1112" t="s">
        <v>3006</v>
      </c>
      <c r="H1112" t="s">
        <v>168</v>
      </c>
      <c r="I1112" t="s">
        <v>122</v>
      </c>
      <c r="J1112" t="s">
        <v>37</v>
      </c>
      <c r="K1112" t="s">
        <v>591</v>
      </c>
      <c r="L1112" t="s">
        <v>39</v>
      </c>
      <c r="M1112">
        <v>2136239</v>
      </c>
      <c r="N1112">
        <v>0</v>
      </c>
      <c r="O1112">
        <v>2136239</v>
      </c>
      <c r="P1112">
        <v>0</v>
      </c>
      <c r="Q1112" t="s">
        <v>3049</v>
      </c>
      <c r="R1112">
        <v>1920</v>
      </c>
      <c r="S1112" t="s">
        <v>3053</v>
      </c>
      <c r="T1112" t="s">
        <v>593</v>
      </c>
      <c r="U1112" t="s">
        <v>3054</v>
      </c>
      <c r="V1112" t="s">
        <v>3055</v>
      </c>
      <c r="W1112">
        <v>0</v>
      </c>
      <c r="X1112" t="str">
        <f t="shared" si="17"/>
        <v>Funcionamiento</v>
      </c>
    </row>
    <row r="1113" spans="1:24" x14ac:dyDescent="0.25">
      <c r="A1113">
        <v>2020</v>
      </c>
      <c r="B1113">
        <v>43943</v>
      </c>
      <c r="C1113" s="71">
        <v>43943.637499999997</v>
      </c>
      <c r="D1113" t="s">
        <v>588</v>
      </c>
      <c r="E1113" t="s">
        <v>589</v>
      </c>
      <c r="F1113">
        <v>10</v>
      </c>
      <c r="G1113" t="s">
        <v>3006</v>
      </c>
      <c r="H1113" t="s">
        <v>182</v>
      </c>
      <c r="I1113" t="s">
        <v>136</v>
      </c>
      <c r="J1113" t="s">
        <v>37</v>
      </c>
      <c r="K1113" t="s">
        <v>591</v>
      </c>
      <c r="L1113" t="s">
        <v>39</v>
      </c>
      <c r="M1113">
        <v>166407</v>
      </c>
      <c r="N1113">
        <v>0</v>
      </c>
      <c r="O1113">
        <v>166407</v>
      </c>
      <c r="P1113">
        <v>0</v>
      </c>
      <c r="Q1113" t="s">
        <v>3049</v>
      </c>
      <c r="R1113">
        <v>1920</v>
      </c>
      <c r="S1113" t="s">
        <v>3053</v>
      </c>
      <c r="T1113" t="s">
        <v>593</v>
      </c>
      <c r="U1113" t="s">
        <v>3054</v>
      </c>
      <c r="V1113" t="s">
        <v>3055</v>
      </c>
      <c r="W1113">
        <v>0</v>
      </c>
      <c r="X1113" t="str">
        <f t="shared" si="17"/>
        <v>Funcionamiento</v>
      </c>
    </row>
    <row r="1114" spans="1:24" x14ac:dyDescent="0.25">
      <c r="A1114">
        <v>2120</v>
      </c>
      <c r="B1114">
        <v>43956</v>
      </c>
      <c r="C1114" s="71">
        <v>43956.724999999999</v>
      </c>
      <c r="D1114" t="s">
        <v>588</v>
      </c>
      <c r="E1114" t="s">
        <v>589</v>
      </c>
      <c r="F1114">
        <v>510</v>
      </c>
      <c r="G1114" t="s">
        <v>713</v>
      </c>
      <c r="H1114" t="s">
        <v>200</v>
      </c>
      <c r="I1114" t="s">
        <v>159</v>
      </c>
      <c r="J1114" t="s">
        <v>48</v>
      </c>
      <c r="K1114" t="s">
        <v>601</v>
      </c>
      <c r="L1114" t="s">
        <v>39</v>
      </c>
      <c r="M1114">
        <v>30000000</v>
      </c>
      <c r="N1114">
        <v>0</v>
      </c>
      <c r="O1114">
        <v>30000000</v>
      </c>
      <c r="P1114">
        <v>15000000</v>
      </c>
      <c r="Q1114" t="s">
        <v>3056</v>
      </c>
      <c r="R1114">
        <v>2120</v>
      </c>
      <c r="S1114" t="s">
        <v>2664</v>
      </c>
      <c r="T1114" t="s">
        <v>593</v>
      </c>
      <c r="U1114" t="s">
        <v>593</v>
      </c>
      <c r="V1114" t="s">
        <v>593</v>
      </c>
      <c r="W1114">
        <v>0</v>
      </c>
      <c r="X1114" t="str">
        <f t="shared" si="17"/>
        <v>Inversión</v>
      </c>
    </row>
    <row r="1115" spans="1:24" x14ac:dyDescent="0.25">
      <c r="A1115">
        <v>2220</v>
      </c>
      <c r="B1115">
        <v>43956</v>
      </c>
      <c r="C1115" s="71">
        <v>43956.730555555558</v>
      </c>
      <c r="D1115" t="s">
        <v>588</v>
      </c>
      <c r="E1115" t="s">
        <v>589</v>
      </c>
      <c r="F1115">
        <v>510</v>
      </c>
      <c r="G1115" t="s">
        <v>713</v>
      </c>
      <c r="H1115" t="s">
        <v>200</v>
      </c>
      <c r="I1115" t="s">
        <v>159</v>
      </c>
      <c r="J1115" t="s">
        <v>48</v>
      </c>
      <c r="K1115" t="s">
        <v>601</v>
      </c>
      <c r="L1115" t="s">
        <v>39</v>
      </c>
      <c r="M1115">
        <v>31807890</v>
      </c>
      <c r="N1115">
        <v>0</v>
      </c>
      <c r="O1115">
        <v>31807890</v>
      </c>
      <c r="P1115">
        <v>11780700</v>
      </c>
      <c r="Q1115" t="s">
        <v>3057</v>
      </c>
      <c r="R1115">
        <v>2220</v>
      </c>
      <c r="S1115" t="s">
        <v>3058</v>
      </c>
      <c r="T1115" t="s">
        <v>4268</v>
      </c>
      <c r="U1115" t="s">
        <v>4361</v>
      </c>
      <c r="V1115" t="s">
        <v>5854</v>
      </c>
      <c r="W1115">
        <v>0</v>
      </c>
      <c r="X1115" t="str">
        <f t="shared" si="17"/>
        <v>Inversión</v>
      </c>
    </row>
    <row r="1116" spans="1:24" x14ac:dyDescent="0.25">
      <c r="A1116">
        <v>2320</v>
      </c>
      <c r="B1116">
        <v>43956</v>
      </c>
      <c r="C1116" s="71">
        <v>43956.73333333333</v>
      </c>
      <c r="D1116" t="s">
        <v>588</v>
      </c>
      <c r="E1116" t="s">
        <v>607</v>
      </c>
      <c r="F1116">
        <v>510</v>
      </c>
      <c r="G1116" t="s">
        <v>713</v>
      </c>
      <c r="H1116" t="s">
        <v>200</v>
      </c>
      <c r="I1116" t="s">
        <v>159</v>
      </c>
      <c r="J1116" t="s">
        <v>48</v>
      </c>
      <c r="K1116" t="s">
        <v>601</v>
      </c>
      <c r="L1116" t="s">
        <v>39</v>
      </c>
      <c r="M1116">
        <v>3000000</v>
      </c>
      <c r="N1116">
        <v>0</v>
      </c>
      <c r="O1116">
        <v>3000000</v>
      </c>
      <c r="P1116">
        <v>3000000</v>
      </c>
      <c r="Q1116" t="s">
        <v>3059</v>
      </c>
      <c r="R1116">
        <v>2320</v>
      </c>
      <c r="S1116" t="s">
        <v>593</v>
      </c>
      <c r="T1116" t="s">
        <v>593</v>
      </c>
      <c r="U1116" t="s">
        <v>593</v>
      </c>
      <c r="V1116" t="s">
        <v>593</v>
      </c>
      <c r="W1116">
        <v>0</v>
      </c>
      <c r="X1116" t="str">
        <f t="shared" si="17"/>
        <v>Inversión</v>
      </c>
    </row>
    <row r="1117" spans="1:24" x14ac:dyDescent="0.25">
      <c r="A1117">
        <v>2420</v>
      </c>
      <c r="B1117">
        <v>43957</v>
      </c>
      <c r="C1117" s="71">
        <v>43957.774305555555</v>
      </c>
      <c r="D1117" t="s">
        <v>588</v>
      </c>
      <c r="E1117" t="s">
        <v>589</v>
      </c>
      <c r="F1117">
        <v>10</v>
      </c>
      <c r="G1117" t="s">
        <v>3006</v>
      </c>
      <c r="H1117" t="s">
        <v>176</v>
      </c>
      <c r="I1117" t="s">
        <v>130</v>
      </c>
      <c r="J1117" t="s">
        <v>37</v>
      </c>
      <c r="K1117" t="s">
        <v>591</v>
      </c>
      <c r="L1117" t="s">
        <v>39</v>
      </c>
      <c r="M1117">
        <v>369300</v>
      </c>
      <c r="N1117">
        <v>0</v>
      </c>
      <c r="O1117">
        <v>369300</v>
      </c>
      <c r="P1117">
        <v>0</v>
      </c>
      <c r="Q1117" t="s">
        <v>3060</v>
      </c>
      <c r="R1117">
        <v>2420</v>
      </c>
      <c r="S1117" t="s">
        <v>2823</v>
      </c>
      <c r="T1117" t="s">
        <v>593</v>
      </c>
      <c r="U1117" t="s">
        <v>3061</v>
      </c>
      <c r="V1117" t="s">
        <v>3062</v>
      </c>
      <c r="W1117">
        <v>0</v>
      </c>
      <c r="X1117" t="str">
        <f t="shared" si="17"/>
        <v>Funcionamiento</v>
      </c>
    </row>
    <row r="1118" spans="1:24" x14ac:dyDescent="0.25">
      <c r="A1118">
        <v>2420</v>
      </c>
      <c r="B1118">
        <v>43957</v>
      </c>
      <c r="C1118" s="71">
        <v>43957.774305555555</v>
      </c>
      <c r="D1118" t="s">
        <v>588</v>
      </c>
      <c r="E1118" t="s">
        <v>589</v>
      </c>
      <c r="F1118">
        <v>10</v>
      </c>
      <c r="G1118" t="s">
        <v>3006</v>
      </c>
      <c r="H1118" t="s">
        <v>175</v>
      </c>
      <c r="I1118" t="s">
        <v>129</v>
      </c>
      <c r="J1118" t="s">
        <v>37</v>
      </c>
      <c r="K1118" t="s">
        <v>591</v>
      </c>
      <c r="L1118" t="s">
        <v>39</v>
      </c>
      <c r="M1118">
        <v>725133</v>
      </c>
      <c r="N1118">
        <v>0</v>
      </c>
      <c r="O1118">
        <v>725133</v>
      </c>
      <c r="P1118">
        <v>0</v>
      </c>
      <c r="Q1118" t="s">
        <v>3060</v>
      </c>
      <c r="R1118">
        <v>2420</v>
      </c>
      <c r="S1118" t="s">
        <v>2823</v>
      </c>
      <c r="T1118" t="s">
        <v>593</v>
      </c>
      <c r="U1118" t="s">
        <v>3061</v>
      </c>
      <c r="V1118" t="s">
        <v>3062</v>
      </c>
      <c r="W1118">
        <v>0</v>
      </c>
      <c r="X1118" t="str">
        <f t="shared" si="17"/>
        <v>Funcionamiento</v>
      </c>
    </row>
    <row r="1119" spans="1:24" x14ac:dyDescent="0.25">
      <c r="A1119">
        <v>2420</v>
      </c>
      <c r="B1119">
        <v>43957</v>
      </c>
      <c r="C1119" s="71">
        <v>43957.774305555555</v>
      </c>
      <c r="D1119" t="s">
        <v>588</v>
      </c>
      <c r="E1119" t="s">
        <v>589</v>
      </c>
      <c r="F1119">
        <v>10</v>
      </c>
      <c r="G1119" t="s">
        <v>3006</v>
      </c>
      <c r="H1119" t="s">
        <v>178</v>
      </c>
      <c r="I1119" t="s">
        <v>132</v>
      </c>
      <c r="J1119" t="s">
        <v>37</v>
      </c>
      <c r="K1119" t="s">
        <v>591</v>
      </c>
      <c r="L1119" t="s">
        <v>39</v>
      </c>
      <c r="M1119">
        <v>276500</v>
      </c>
      <c r="N1119">
        <v>0</v>
      </c>
      <c r="O1119">
        <v>276500</v>
      </c>
      <c r="P1119">
        <v>0</v>
      </c>
      <c r="Q1119" t="s">
        <v>3060</v>
      </c>
      <c r="R1119">
        <v>2420</v>
      </c>
      <c r="S1119" t="s">
        <v>2823</v>
      </c>
      <c r="T1119" t="s">
        <v>593</v>
      </c>
      <c r="U1119" t="s">
        <v>3061</v>
      </c>
      <c r="V1119" t="s">
        <v>3062</v>
      </c>
      <c r="W1119">
        <v>0</v>
      </c>
      <c r="X1119" t="str">
        <f t="shared" si="17"/>
        <v>Funcionamiento</v>
      </c>
    </row>
    <row r="1120" spans="1:24" x14ac:dyDescent="0.25">
      <c r="A1120">
        <v>2420</v>
      </c>
      <c r="B1120">
        <v>43957</v>
      </c>
      <c r="C1120" s="71">
        <v>43957.774305555555</v>
      </c>
      <c r="D1120" t="s">
        <v>588</v>
      </c>
      <c r="E1120" t="s">
        <v>589</v>
      </c>
      <c r="F1120">
        <v>10</v>
      </c>
      <c r="G1120" t="s">
        <v>3006</v>
      </c>
      <c r="H1120" t="s">
        <v>174</v>
      </c>
      <c r="I1120" t="s">
        <v>128</v>
      </c>
      <c r="J1120" t="s">
        <v>37</v>
      </c>
      <c r="K1120" t="s">
        <v>591</v>
      </c>
      <c r="L1120" t="s">
        <v>39</v>
      </c>
      <c r="M1120">
        <v>763567</v>
      </c>
      <c r="N1120">
        <v>0</v>
      </c>
      <c r="O1120">
        <v>763567</v>
      </c>
      <c r="P1120">
        <v>0</v>
      </c>
      <c r="Q1120" t="s">
        <v>3060</v>
      </c>
      <c r="R1120">
        <v>2420</v>
      </c>
      <c r="S1120" t="s">
        <v>2823</v>
      </c>
      <c r="T1120" t="s">
        <v>593</v>
      </c>
      <c r="U1120" t="s">
        <v>3061</v>
      </c>
      <c r="V1120" t="s">
        <v>3062</v>
      </c>
      <c r="W1120">
        <v>0</v>
      </c>
      <c r="X1120" t="str">
        <f t="shared" si="17"/>
        <v>Funcionamiento</v>
      </c>
    </row>
    <row r="1121" spans="1:24" x14ac:dyDescent="0.25">
      <c r="A1121">
        <v>2420</v>
      </c>
      <c r="B1121">
        <v>43957</v>
      </c>
      <c r="C1121" s="71">
        <v>43957.774305555555</v>
      </c>
      <c r="D1121" t="s">
        <v>588</v>
      </c>
      <c r="E1121" t="s">
        <v>589</v>
      </c>
      <c r="F1121">
        <v>10</v>
      </c>
      <c r="G1121" t="s">
        <v>3006</v>
      </c>
      <c r="H1121" t="s">
        <v>177</v>
      </c>
      <c r="I1121" t="s">
        <v>131</v>
      </c>
      <c r="J1121" t="s">
        <v>37</v>
      </c>
      <c r="K1121" t="s">
        <v>591</v>
      </c>
      <c r="L1121" t="s">
        <v>39</v>
      </c>
      <c r="M1121">
        <v>131700</v>
      </c>
      <c r="N1121">
        <v>0</v>
      </c>
      <c r="O1121">
        <v>131700</v>
      </c>
      <c r="P1121">
        <v>0</v>
      </c>
      <c r="Q1121" t="s">
        <v>3060</v>
      </c>
      <c r="R1121">
        <v>2420</v>
      </c>
      <c r="S1121" t="s">
        <v>2823</v>
      </c>
      <c r="T1121" t="s">
        <v>593</v>
      </c>
      <c r="U1121" t="s">
        <v>3061</v>
      </c>
      <c r="V1121" t="s">
        <v>3062</v>
      </c>
      <c r="W1121">
        <v>0</v>
      </c>
      <c r="X1121" t="str">
        <f t="shared" si="17"/>
        <v>Funcionamiento</v>
      </c>
    </row>
    <row r="1122" spans="1:24" x14ac:dyDescent="0.25">
      <c r="A1122">
        <v>2420</v>
      </c>
      <c r="B1122">
        <v>43957</v>
      </c>
      <c r="C1122" s="71">
        <v>43957.774305555555</v>
      </c>
      <c r="D1122" t="s">
        <v>588</v>
      </c>
      <c r="E1122" t="s">
        <v>589</v>
      </c>
      <c r="F1122">
        <v>10</v>
      </c>
      <c r="G1122" t="s">
        <v>3006</v>
      </c>
      <c r="H1122" t="s">
        <v>179</v>
      </c>
      <c r="I1122" t="s">
        <v>133</v>
      </c>
      <c r="J1122" t="s">
        <v>37</v>
      </c>
      <c r="K1122" t="s">
        <v>591</v>
      </c>
      <c r="L1122" t="s">
        <v>39</v>
      </c>
      <c r="M1122">
        <v>184000</v>
      </c>
      <c r="N1122">
        <v>0</v>
      </c>
      <c r="O1122">
        <v>184000</v>
      </c>
      <c r="P1122">
        <v>0</v>
      </c>
      <c r="Q1122" t="s">
        <v>3060</v>
      </c>
      <c r="R1122">
        <v>2420</v>
      </c>
      <c r="S1122" t="s">
        <v>2823</v>
      </c>
      <c r="T1122" t="s">
        <v>593</v>
      </c>
      <c r="U1122" t="s">
        <v>3061</v>
      </c>
      <c r="V1122" t="s">
        <v>3062</v>
      </c>
      <c r="W1122">
        <v>0</v>
      </c>
      <c r="X1122" t="str">
        <f t="shared" si="17"/>
        <v>Funcionamiento</v>
      </c>
    </row>
    <row r="1123" spans="1:24" x14ac:dyDescent="0.25">
      <c r="A1123">
        <v>2520</v>
      </c>
      <c r="B1123">
        <v>43962</v>
      </c>
      <c r="C1123" s="71">
        <v>43962.44027777778</v>
      </c>
      <c r="D1123" t="s">
        <v>588</v>
      </c>
      <c r="E1123" t="s">
        <v>607</v>
      </c>
      <c r="F1123">
        <v>200</v>
      </c>
      <c r="G1123" t="s">
        <v>590</v>
      </c>
      <c r="H1123" t="s">
        <v>202</v>
      </c>
      <c r="I1123" t="s">
        <v>163</v>
      </c>
      <c r="J1123" t="s">
        <v>37</v>
      </c>
      <c r="K1123" t="s">
        <v>591</v>
      </c>
      <c r="L1123" t="s">
        <v>39</v>
      </c>
      <c r="M1123">
        <v>4921253</v>
      </c>
      <c r="N1123">
        <v>0</v>
      </c>
      <c r="O1123">
        <v>4921253</v>
      </c>
      <c r="P1123">
        <v>4921253</v>
      </c>
      <c r="Q1123" t="s">
        <v>3063</v>
      </c>
      <c r="R1123">
        <v>2520</v>
      </c>
      <c r="S1123" t="s">
        <v>593</v>
      </c>
      <c r="T1123" t="s">
        <v>593</v>
      </c>
      <c r="U1123" t="s">
        <v>593</v>
      </c>
      <c r="V1123" t="s">
        <v>593</v>
      </c>
      <c r="W1123">
        <v>0</v>
      </c>
      <c r="X1123" t="str">
        <f t="shared" si="17"/>
        <v>Inversión</v>
      </c>
    </row>
    <row r="1124" spans="1:24" x14ac:dyDescent="0.25">
      <c r="A1124">
        <v>2620</v>
      </c>
      <c r="B1124">
        <v>43971</v>
      </c>
      <c r="C1124" s="71">
        <v>43971.803472222222</v>
      </c>
      <c r="D1124" t="s">
        <v>588</v>
      </c>
      <c r="E1124" t="s">
        <v>589</v>
      </c>
      <c r="F1124">
        <v>10</v>
      </c>
      <c r="G1124" t="s">
        <v>3006</v>
      </c>
      <c r="H1124" t="s">
        <v>174</v>
      </c>
      <c r="I1124" t="s">
        <v>128</v>
      </c>
      <c r="J1124" t="s">
        <v>37</v>
      </c>
      <c r="K1124" t="s">
        <v>591</v>
      </c>
      <c r="L1124" t="s">
        <v>39</v>
      </c>
      <c r="M1124">
        <v>10467300</v>
      </c>
      <c r="N1124">
        <v>0</v>
      </c>
      <c r="O1124">
        <v>10467300</v>
      </c>
      <c r="P1124">
        <v>0</v>
      </c>
      <c r="Q1124" t="s">
        <v>3064</v>
      </c>
      <c r="R1124">
        <v>2620</v>
      </c>
      <c r="S1124" t="s">
        <v>3065</v>
      </c>
      <c r="T1124" t="s">
        <v>593</v>
      </c>
      <c r="U1124" t="s">
        <v>3066</v>
      </c>
      <c r="V1124" t="s">
        <v>3067</v>
      </c>
      <c r="W1124">
        <v>0</v>
      </c>
      <c r="X1124" t="str">
        <f t="shared" si="17"/>
        <v>Funcionamiento</v>
      </c>
    </row>
    <row r="1125" spans="1:24" x14ac:dyDescent="0.25">
      <c r="A1125">
        <v>2620</v>
      </c>
      <c r="B1125">
        <v>43971</v>
      </c>
      <c r="C1125" s="71">
        <v>43971.803472222222</v>
      </c>
      <c r="D1125" t="s">
        <v>588</v>
      </c>
      <c r="E1125" t="s">
        <v>589</v>
      </c>
      <c r="F1125">
        <v>10</v>
      </c>
      <c r="G1125" t="s">
        <v>3006</v>
      </c>
      <c r="H1125" t="s">
        <v>179</v>
      </c>
      <c r="I1125" t="s">
        <v>133</v>
      </c>
      <c r="J1125" t="s">
        <v>37</v>
      </c>
      <c r="K1125" t="s">
        <v>591</v>
      </c>
      <c r="L1125" t="s">
        <v>39</v>
      </c>
      <c r="M1125">
        <v>2109400</v>
      </c>
      <c r="N1125">
        <v>0</v>
      </c>
      <c r="O1125">
        <v>2109400</v>
      </c>
      <c r="P1125">
        <v>0</v>
      </c>
      <c r="Q1125" t="s">
        <v>3064</v>
      </c>
      <c r="R1125">
        <v>2620</v>
      </c>
      <c r="S1125" t="s">
        <v>3065</v>
      </c>
      <c r="T1125" t="s">
        <v>593</v>
      </c>
      <c r="U1125" t="s">
        <v>3066</v>
      </c>
      <c r="V1125" t="s">
        <v>3067</v>
      </c>
      <c r="W1125">
        <v>0</v>
      </c>
      <c r="X1125" t="str">
        <f t="shared" si="17"/>
        <v>Funcionamiento</v>
      </c>
    </row>
    <row r="1126" spans="1:24" x14ac:dyDescent="0.25">
      <c r="A1126">
        <v>2620</v>
      </c>
      <c r="B1126">
        <v>43971</v>
      </c>
      <c r="C1126" s="71">
        <v>43971.803472222222</v>
      </c>
      <c r="D1126" t="s">
        <v>588</v>
      </c>
      <c r="E1126" t="s">
        <v>589</v>
      </c>
      <c r="F1126">
        <v>10</v>
      </c>
      <c r="G1126" t="s">
        <v>3006</v>
      </c>
      <c r="H1126" t="s">
        <v>175</v>
      </c>
      <c r="I1126" t="s">
        <v>129</v>
      </c>
      <c r="J1126" t="s">
        <v>37</v>
      </c>
      <c r="K1126" t="s">
        <v>591</v>
      </c>
      <c r="L1126" t="s">
        <v>39</v>
      </c>
      <c r="M1126">
        <v>7415600</v>
      </c>
      <c r="N1126">
        <v>0</v>
      </c>
      <c r="O1126">
        <v>7415600</v>
      </c>
      <c r="P1126">
        <v>0</v>
      </c>
      <c r="Q1126" t="s">
        <v>3064</v>
      </c>
      <c r="R1126">
        <v>2620</v>
      </c>
      <c r="S1126" t="s">
        <v>3065</v>
      </c>
      <c r="T1126" t="s">
        <v>593</v>
      </c>
      <c r="U1126" t="s">
        <v>3066</v>
      </c>
      <c r="V1126" t="s">
        <v>3067</v>
      </c>
      <c r="W1126">
        <v>0</v>
      </c>
      <c r="X1126" t="str">
        <f t="shared" si="17"/>
        <v>Funcionamiento</v>
      </c>
    </row>
    <row r="1127" spans="1:24" x14ac:dyDescent="0.25">
      <c r="A1127">
        <v>2620</v>
      </c>
      <c r="B1127">
        <v>43971</v>
      </c>
      <c r="C1127" s="71">
        <v>43971.803472222222</v>
      </c>
      <c r="D1127" t="s">
        <v>588</v>
      </c>
      <c r="E1127" t="s">
        <v>589</v>
      </c>
      <c r="F1127">
        <v>10</v>
      </c>
      <c r="G1127" t="s">
        <v>3006</v>
      </c>
      <c r="H1127" t="s">
        <v>176</v>
      </c>
      <c r="I1127" t="s">
        <v>130</v>
      </c>
      <c r="J1127" t="s">
        <v>37</v>
      </c>
      <c r="K1127" t="s">
        <v>591</v>
      </c>
      <c r="L1127" t="s">
        <v>39</v>
      </c>
      <c r="M1127">
        <v>4217700</v>
      </c>
      <c r="N1127">
        <v>0</v>
      </c>
      <c r="O1127">
        <v>4217700</v>
      </c>
      <c r="P1127">
        <v>0</v>
      </c>
      <c r="Q1127" t="s">
        <v>3064</v>
      </c>
      <c r="R1127">
        <v>2620</v>
      </c>
      <c r="S1127" t="s">
        <v>3065</v>
      </c>
      <c r="T1127" t="s">
        <v>593</v>
      </c>
      <c r="U1127" t="s">
        <v>3066</v>
      </c>
      <c r="V1127" t="s">
        <v>3067</v>
      </c>
      <c r="W1127">
        <v>0</v>
      </c>
      <c r="X1127" t="str">
        <f t="shared" si="17"/>
        <v>Funcionamiento</v>
      </c>
    </row>
    <row r="1128" spans="1:24" x14ac:dyDescent="0.25">
      <c r="A1128">
        <v>2620</v>
      </c>
      <c r="B1128">
        <v>43971</v>
      </c>
      <c r="C1128" s="71">
        <v>43971.803472222222</v>
      </c>
      <c r="D1128" t="s">
        <v>588</v>
      </c>
      <c r="E1128" t="s">
        <v>589</v>
      </c>
      <c r="F1128">
        <v>10</v>
      </c>
      <c r="G1128" t="s">
        <v>3006</v>
      </c>
      <c r="H1128" t="s">
        <v>178</v>
      </c>
      <c r="I1128" t="s">
        <v>132</v>
      </c>
      <c r="J1128" t="s">
        <v>37</v>
      </c>
      <c r="K1128" t="s">
        <v>591</v>
      </c>
      <c r="L1128" t="s">
        <v>39</v>
      </c>
      <c r="M1128">
        <v>3164400</v>
      </c>
      <c r="N1128">
        <v>0</v>
      </c>
      <c r="O1128">
        <v>3164400</v>
      </c>
      <c r="P1128">
        <v>0</v>
      </c>
      <c r="Q1128" t="s">
        <v>3064</v>
      </c>
      <c r="R1128">
        <v>2620</v>
      </c>
      <c r="S1128" t="s">
        <v>3065</v>
      </c>
      <c r="T1128" t="s">
        <v>593</v>
      </c>
      <c r="U1128" t="s">
        <v>3066</v>
      </c>
      <c r="V1128" t="s">
        <v>3067</v>
      </c>
      <c r="W1128">
        <v>0</v>
      </c>
      <c r="X1128" t="str">
        <f t="shared" si="17"/>
        <v>Funcionamiento</v>
      </c>
    </row>
    <row r="1129" spans="1:24" x14ac:dyDescent="0.25">
      <c r="A1129">
        <v>2620</v>
      </c>
      <c r="B1129">
        <v>43971</v>
      </c>
      <c r="C1129" s="71">
        <v>43971.803472222222</v>
      </c>
      <c r="D1129" t="s">
        <v>588</v>
      </c>
      <c r="E1129" t="s">
        <v>589</v>
      </c>
      <c r="F1129">
        <v>10</v>
      </c>
      <c r="G1129" t="s">
        <v>3006</v>
      </c>
      <c r="H1129" t="s">
        <v>177</v>
      </c>
      <c r="I1129" t="s">
        <v>131</v>
      </c>
      <c r="J1129" t="s">
        <v>37</v>
      </c>
      <c r="K1129" t="s">
        <v>591</v>
      </c>
      <c r="L1129" t="s">
        <v>39</v>
      </c>
      <c r="M1129">
        <v>1348800</v>
      </c>
      <c r="N1129">
        <v>0</v>
      </c>
      <c r="O1129">
        <v>1348800</v>
      </c>
      <c r="P1129">
        <v>0</v>
      </c>
      <c r="Q1129" t="s">
        <v>3064</v>
      </c>
      <c r="R1129">
        <v>2620</v>
      </c>
      <c r="S1129" t="s">
        <v>3065</v>
      </c>
      <c r="T1129" t="s">
        <v>593</v>
      </c>
      <c r="U1129" t="s">
        <v>3066</v>
      </c>
      <c r="V1129" t="s">
        <v>3067</v>
      </c>
      <c r="W1129">
        <v>0</v>
      </c>
      <c r="X1129" t="str">
        <f t="shared" si="17"/>
        <v>Funcionamiento</v>
      </c>
    </row>
    <row r="1130" spans="1:24" x14ac:dyDescent="0.25">
      <c r="A1130">
        <v>2720</v>
      </c>
      <c r="B1130">
        <v>43972</v>
      </c>
      <c r="C1130" s="71">
        <v>43972.564583333333</v>
      </c>
      <c r="D1130" t="s">
        <v>588</v>
      </c>
      <c r="E1130" t="s">
        <v>589</v>
      </c>
      <c r="F1130">
        <v>10</v>
      </c>
      <c r="G1130" t="s">
        <v>3006</v>
      </c>
      <c r="H1130" t="s">
        <v>168</v>
      </c>
      <c r="I1130" t="s">
        <v>122</v>
      </c>
      <c r="J1130" t="s">
        <v>37</v>
      </c>
      <c r="K1130" t="s">
        <v>591</v>
      </c>
      <c r="L1130" t="s">
        <v>39</v>
      </c>
      <c r="M1130">
        <v>1991821</v>
      </c>
      <c r="N1130">
        <v>0</v>
      </c>
      <c r="O1130">
        <v>1991821</v>
      </c>
      <c r="P1130">
        <v>0</v>
      </c>
      <c r="Q1130" t="s">
        <v>3068</v>
      </c>
      <c r="R1130">
        <v>2720</v>
      </c>
      <c r="S1130" t="s">
        <v>3069</v>
      </c>
      <c r="T1130" t="s">
        <v>593</v>
      </c>
      <c r="U1130" t="s">
        <v>3070</v>
      </c>
      <c r="V1130" t="s">
        <v>3071</v>
      </c>
      <c r="W1130">
        <v>0</v>
      </c>
      <c r="X1130" t="str">
        <f t="shared" si="17"/>
        <v>Funcionamiento</v>
      </c>
    </row>
    <row r="1131" spans="1:24" x14ac:dyDescent="0.25">
      <c r="A1131">
        <v>2720</v>
      </c>
      <c r="B1131">
        <v>43972</v>
      </c>
      <c r="C1131" s="71">
        <v>43972.564583333333</v>
      </c>
      <c r="D1131" t="s">
        <v>588</v>
      </c>
      <c r="E1131" t="s">
        <v>589</v>
      </c>
      <c r="F1131">
        <v>10</v>
      </c>
      <c r="G1131" t="s">
        <v>3006</v>
      </c>
      <c r="H1131" t="s">
        <v>169</v>
      </c>
      <c r="I1131" t="s">
        <v>123</v>
      </c>
      <c r="J1131" t="s">
        <v>37</v>
      </c>
      <c r="K1131" t="s">
        <v>591</v>
      </c>
      <c r="L1131" t="s">
        <v>39</v>
      </c>
      <c r="M1131">
        <v>2756487</v>
      </c>
      <c r="N1131">
        <v>0</v>
      </c>
      <c r="O1131">
        <v>2756487</v>
      </c>
      <c r="P1131">
        <v>0</v>
      </c>
      <c r="Q1131" t="s">
        <v>3068</v>
      </c>
      <c r="R1131">
        <v>2720</v>
      </c>
      <c r="S1131" t="s">
        <v>3069</v>
      </c>
      <c r="T1131" t="s">
        <v>593</v>
      </c>
      <c r="U1131" t="s">
        <v>3070</v>
      </c>
      <c r="V1131" t="s">
        <v>3071</v>
      </c>
      <c r="W1131">
        <v>0</v>
      </c>
      <c r="X1131" t="str">
        <f t="shared" si="17"/>
        <v>Funcionamiento</v>
      </c>
    </row>
    <row r="1132" spans="1:24" x14ac:dyDescent="0.25">
      <c r="A1132">
        <v>2720</v>
      </c>
      <c r="B1132">
        <v>43972</v>
      </c>
      <c r="C1132" s="71">
        <v>43972.564583333333</v>
      </c>
      <c r="D1132" t="s">
        <v>588</v>
      </c>
      <c r="E1132" t="s">
        <v>589</v>
      </c>
      <c r="F1132">
        <v>10</v>
      </c>
      <c r="G1132" t="s">
        <v>3006</v>
      </c>
      <c r="H1132" t="s">
        <v>180</v>
      </c>
      <c r="I1132" t="s">
        <v>134</v>
      </c>
      <c r="J1132" t="s">
        <v>37</v>
      </c>
      <c r="K1132" t="s">
        <v>591</v>
      </c>
      <c r="L1132" t="s">
        <v>39</v>
      </c>
      <c r="M1132">
        <v>14934035</v>
      </c>
      <c r="N1132">
        <v>0</v>
      </c>
      <c r="O1132">
        <v>14934035</v>
      </c>
      <c r="P1132">
        <v>0</v>
      </c>
      <c r="Q1132" t="s">
        <v>3068</v>
      </c>
      <c r="R1132">
        <v>2720</v>
      </c>
      <c r="S1132" t="s">
        <v>3069</v>
      </c>
      <c r="T1132" t="s">
        <v>593</v>
      </c>
      <c r="U1132" t="s">
        <v>3070</v>
      </c>
      <c r="V1132" t="s">
        <v>3071</v>
      </c>
      <c r="W1132">
        <v>0</v>
      </c>
      <c r="X1132" t="str">
        <f t="shared" si="17"/>
        <v>Funcionamiento</v>
      </c>
    </row>
    <row r="1133" spans="1:24" x14ac:dyDescent="0.25">
      <c r="A1133">
        <v>2720</v>
      </c>
      <c r="B1133">
        <v>43972</v>
      </c>
      <c r="C1133" s="71">
        <v>43972.564583333333</v>
      </c>
      <c r="D1133" t="s">
        <v>588</v>
      </c>
      <c r="E1133" t="s">
        <v>589</v>
      </c>
      <c r="F1133">
        <v>10</v>
      </c>
      <c r="G1133" t="s">
        <v>3006</v>
      </c>
      <c r="H1133" t="s">
        <v>194</v>
      </c>
      <c r="I1133" t="s">
        <v>149</v>
      </c>
      <c r="J1133" t="s">
        <v>37</v>
      </c>
      <c r="K1133" t="s">
        <v>591</v>
      </c>
      <c r="L1133" t="s">
        <v>39</v>
      </c>
      <c r="M1133">
        <v>778027</v>
      </c>
      <c r="N1133">
        <v>0</v>
      </c>
      <c r="O1133">
        <v>778027</v>
      </c>
      <c r="P1133">
        <v>0</v>
      </c>
      <c r="Q1133" t="s">
        <v>3068</v>
      </c>
      <c r="R1133">
        <v>2720</v>
      </c>
      <c r="S1133" t="s">
        <v>3069</v>
      </c>
      <c r="T1133" t="s">
        <v>593</v>
      </c>
      <c r="U1133" t="s">
        <v>3070</v>
      </c>
      <c r="V1133" t="s">
        <v>3071</v>
      </c>
      <c r="W1133">
        <v>0</v>
      </c>
      <c r="X1133" t="str">
        <f t="shared" si="17"/>
        <v>Funcionamiento</v>
      </c>
    </row>
    <row r="1134" spans="1:24" x14ac:dyDescent="0.25">
      <c r="A1134">
        <v>2720</v>
      </c>
      <c r="B1134">
        <v>43972</v>
      </c>
      <c r="C1134" s="71">
        <v>43972.564583333333</v>
      </c>
      <c r="D1134" t="s">
        <v>588</v>
      </c>
      <c r="E1134" t="s">
        <v>589</v>
      </c>
      <c r="F1134">
        <v>10</v>
      </c>
      <c r="G1134" t="s">
        <v>3006</v>
      </c>
      <c r="H1134" t="s">
        <v>171</v>
      </c>
      <c r="I1134" t="s">
        <v>125</v>
      </c>
      <c r="J1134" t="s">
        <v>37</v>
      </c>
      <c r="K1134" t="s">
        <v>591</v>
      </c>
      <c r="L1134" t="s">
        <v>39</v>
      </c>
      <c r="M1134">
        <v>2133365</v>
      </c>
      <c r="N1134">
        <v>0</v>
      </c>
      <c r="O1134">
        <v>2133365</v>
      </c>
      <c r="P1134">
        <v>0</v>
      </c>
      <c r="Q1134" t="s">
        <v>3068</v>
      </c>
      <c r="R1134">
        <v>2720</v>
      </c>
      <c r="S1134" t="s">
        <v>3069</v>
      </c>
      <c r="T1134" t="s">
        <v>593</v>
      </c>
      <c r="U1134" t="s">
        <v>3070</v>
      </c>
      <c r="V1134" t="s">
        <v>3071</v>
      </c>
      <c r="W1134">
        <v>0</v>
      </c>
      <c r="X1134" t="str">
        <f t="shared" si="17"/>
        <v>Funcionamiento</v>
      </c>
    </row>
    <row r="1135" spans="1:24" x14ac:dyDescent="0.25">
      <c r="A1135">
        <v>2720</v>
      </c>
      <c r="B1135">
        <v>43972</v>
      </c>
      <c r="C1135" s="71">
        <v>43972.564583333333</v>
      </c>
      <c r="D1135" t="s">
        <v>588</v>
      </c>
      <c r="E1135" t="s">
        <v>589</v>
      </c>
      <c r="F1135">
        <v>10</v>
      </c>
      <c r="G1135" t="s">
        <v>3006</v>
      </c>
      <c r="H1135" t="s">
        <v>182</v>
      </c>
      <c r="I1135" t="s">
        <v>136</v>
      </c>
      <c r="J1135" t="s">
        <v>37</v>
      </c>
      <c r="K1135" t="s">
        <v>591</v>
      </c>
      <c r="L1135" t="s">
        <v>39</v>
      </c>
      <c r="M1135">
        <v>1105815</v>
      </c>
      <c r="N1135">
        <v>0</v>
      </c>
      <c r="O1135">
        <v>1105815</v>
      </c>
      <c r="P1135">
        <v>0</v>
      </c>
      <c r="Q1135" t="s">
        <v>3068</v>
      </c>
      <c r="R1135">
        <v>2720</v>
      </c>
      <c r="S1135" t="s">
        <v>3069</v>
      </c>
      <c r="T1135" t="s">
        <v>593</v>
      </c>
      <c r="U1135" t="s">
        <v>3070</v>
      </c>
      <c r="V1135" t="s">
        <v>3071</v>
      </c>
      <c r="W1135">
        <v>0</v>
      </c>
      <c r="X1135" t="str">
        <f t="shared" si="17"/>
        <v>Funcionamiento</v>
      </c>
    </row>
    <row r="1136" spans="1:24" x14ac:dyDescent="0.25">
      <c r="A1136">
        <v>2720</v>
      </c>
      <c r="B1136">
        <v>43972</v>
      </c>
      <c r="C1136" s="71">
        <v>43972.564583333333</v>
      </c>
      <c r="D1136" t="s">
        <v>588</v>
      </c>
      <c r="E1136" t="s">
        <v>589</v>
      </c>
      <c r="F1136">
        <v>10</v>
      </c>
      <c r="G1136" t="s">
        <v>3006</v>
      </c>
      <c r="H1136" t="s">
        <v>166</v>
      </c>
      <c r="I1136" t="s">
        <v>120</v>
      </c>
      <c r="J1136" t="s">
        <v>37</v>
      </c>
      <c r="K1136" t="s">
        <v>591</v>
      </c>
      <c r="L1136" t="s">
        <v>39</v>
      </c>
      <c r="M1136">
        <v>82702254</v>
      </c>
      <c r="N1136">
        <v>0</v>
      </c>
      <c r="O1136">
        <v>82702254</v>
      </c>
      <c r="P1136">
        <v>0</v>
      </c>
      <c r="Q1136" t="s">
        <v>3068</v>
      </c>
      <c r="R1136">
        <v>2720</v>
      </c>
      <c r="S1136" t="s">
        <v>3069</v>
      </c>
      <c r="T1136" t="s">
        <v>593</v>
      </c>
      <c r="U1136" t="s">
        <v>3070</v>
      </c>
      <c r="V1136" t="s">
        <v>3071</v>
      </c>
      <c r="W1136">
        <v>0</v>
      </c>
      <c r="X1136" t="str">
        <f t="shared" si="17"/>
        <v>Funcionamiento</v>
      </c>
    </row>
    <row r="1137" spans="1:24" x14ac:dyDescent="0.25">
      <c r="A1137">
        <v>2720</v>
      </c>
      <c r="B1137">
        <v>43972</v>
      </c>
      <c r="C1137" s="71">
        <v>43972.564583333333</v>
      </c>
      <c r="D1137" t="s">
        <v>588</v>
      </c>
      <c r="E1137" t="s">
        <v>589</v>
      </c>
      <c r="F1137">
        <v>10</v>
      </c>
      <c r="G1137" t="s">
        <v>3006</v>
      </c>
      <c r="H1137" t="s">
        <v>173</v>
      </c>
      <c r="I1137" t="s">
        <v>127</v>
      </c>
      <c r="J1137" t="s">
        <v>37</v>
      </c>
      <c r="K1137" t="s">
        <v>591</v>
      </c>
      <c r="L1137" t="s">
        <v>39</v>
      </c>
      <c r="M1137">
        <v>13900199</v>
      </c>
      <c r="N1137">
        <v>0</v>
      </c>
      <c r="O1137">
        <v>13900199</v>
      </c>
      <c r="P1137">
        <v>0</v>
      </c>
      <c r="Q1137" t="s">
        <v>3068</v>
      </c>
      <c r="R1137">
        <v>2720</v>
      </c>
      <c r="S1137" t="s">
        <v>3069</v>
      </c>
      <c r="T1137" t="s">
        <v>593</v>
      </c>
      <c r="U1137" t="s">
        <v>3070</v>
      </c>
      <c r="V1137" t="s">
        <v>3071</v>
      </c>
      <c r="W1137">
        <v>0</v>
      </c>
      <c r="X1137" t="str">
        <f t="shared" si="17"/>
        <v>Funcionamiento</v>
      </c>
    </row>
    <row r="1138" spans="1:24" x14ac:dyDescent="0.25">
      <c r="A1138">
        <v>2820</v>
      </c>
      <c r="B1138">
        <v>43985</v>
      </c>
      <c r="C1138" s="71">
        <v>43985.745833333334</v>
      </c>
      <c r="D1138" t="s">
        <v>588</v>
      </c>
      <c r="E1138" t="s">
        <v>589</v>
      </c>
      <c r="F1138">
        <v>10</v>
      </c>
      <c r="G1138" t="s">
        <v>3006</v>
      </c>
      <c r="H1138" t="s">
        <v>170</v>
      </c>
      <c r="I1138" t="s">
        <v>124</v>
      </c>
      <c r="J1138" t="s">
        <v>37</v>
      </c>
      <c r="K1138" t="s">
        <v>591</v>
      </c>
      <c r="L1138" t="s">
        <v>39</v>
      </c>
      <c r="M1138">
        <v>95683982</v>
      </c>
      <c r="N1138">
        <v>0</v>
      </c>
      <c r="O1138">
        <v>95683982</v>
      </c>
      <c r="P1138">
        <v>0</v>
      </c>
      <c r="Q1138" t="s">
        <v>3072</v>
      </c>
      <c r="R1138">
        <v>2820</v>
      </c>
      <c r="S1138" t="s">
        <v>3073</v>
      </c>
      <c r="T1138" t="s">
        <v>593</v>
      </c>
      <c r="U1138" t="s">
        <v>3074</v>
      </c>
      <c r="V1138" t="s">
        <v>3075</v>
      </c>
      <c r="W1138">
        <v>0</v>
      </c>
      <c r="X1138" t="str">
        <f t="shared" si="17"/>
        <v>Funcionamiento</v>
      </c>
    </row>
    <row r="1139" spans="1:24" x14ac:dyDescent="0.25">
      <c r="A1139">
        <v>2920</v>
      </c>
      <c r="B1139">
        <v>44001</v>
      </c>
      <c r="C1139" s="71">
        <v>44001.575694444444</v>
      </c>
      <c r="D1139" t="s">
        <v>588</v>
      </c>
      <c r="E1139" t="s">
        <v>589</v>
      </c>
      <c r="F1139">
        <v>10</v>
      </c>
      <c r="G1139" t="s">
        <v>3006</v>
      </c>
      <c r="H1139" t="s">
        <v>178</v>
      </c>
      <c r="I1139" t="s">
        <v>132</v>
      </c>
      <c r="J1139" t="s">
        <v>37</v>
      </c>
      <c r="K1139" t="s">
        <v>591</v>
      </c>
      <c r="L1139" t="s">
        <v>39</v>
      </c>
      <c r="M1139">
        <v>5529600</v>
      </c>
      <c r="N1139">
        <v>0</v>
      </c>
      <c r="O1139">
        <v>5529600</v>
      </c>
      <c r="P1139">
        <v>0</v>
      </c>
      <c r="Q1139" t="s">
        <v>3076</v>
      </c>
      <c r="R1139">
        <v>2920</v>
      </c>
      <c r="S1139" t="s">
        <v>3077</v>
      </c>
      <c r="T1139" t="s">
        <v>593</v>
      </c>
      <c r="U1139" t="s">
        <v>3078</v>
      </c>
      <c r="V1139" t="s">
        <v>3079</v>
      </c>
      <c r="W1139">
        <v>0</v>
      </c>
      <c r="X1139" t="str">
        <f t="shared" si="17"/>
        <v>Funcionamiento</v>
      </c>
    </row>
    <row r="1140" spans="1:24" x14ac:dyDescent="0.25">
      <c r="A1140">
        <v>2920</v>
      </c>
      <c r="B1140">
        <v>44001</v>
      </c>
      <c r="C1140" s="71">
        <v>44001.575694444444</v>
      </c>
      <c r="D1140" t="s">
        <v>588</v>
      </c>
      <c r="E1140" t="s">
        <v>589</v>
      </c>
      <c r="F1140">
        <v>10</v>
      </c>
      <c r="G1140" t="s">
        <v>3006</v>
      </c>
      <c r="H1140" t="s">
        <v>177</v>
      </c>
      <c r="I1140" t="s">
        <v>131</v>
      </c>
      <c r="J1140" t="s">
        <v>37</v>
      </c>
      <c r="K1140" t="s">
        <v>591</v>
      </c>
      <c r="L1140" t="s">
        <v>39</v>
      </c>
      <c r="M1140">
        <v>1256400</v>
      </c>
      <c r="N1140">
        <v>0</v>
      </c>
      <c r="O1140">
        <v>1256400</v>
      </c>
      <c r="P1140">
        <v>0</v>
      </c>
      <c r="Q1140" t="s">
        <v>3076</v>
      </c>
      <c r="R1140">
        <v>2920</v>
      </c>
      <c r="S1140" t="s">
        <v>3077</v>
      </c>
      <c r="T1140" t="s">
        <v>593</v>
      </c>
      <c r="U1140" t="s">
        <v>3078</v>
      </c>
      <c r="V1140" t="s">
        <v>3079</v>
      </c>
      <c r="W1140">
        <v>0</v>
      </c>
      <c r="X1140" t="str">
        <f t="shared" si="17"/>
        <v>Funcionamiento</v>
      </c>
    </row>
    <row r="1141" spans="1:24" x14ac:dyDescent="0.25">
      <c r="A1141">
        <v>2920</v>
      </c>
      <c r="B1141">
        <v>44001</v>
      </c>
      <c r="C1141" s="71">
        <v>44001.575694444444</v>
      </c>
      <c r="D1141" t="s">
        <v>588</v>
      </c>
      <c r="E1141" t="s">
        <v>589</v>
      </c>
      <c r="F1141">
        <v>10</v>
      </c>
      <c r="G1141" t="s">
        <v>3006</v>
      </c>
      <c r="H1141" t="s">
        <v>176</v>
      </c>
      <c r="I1141" t="s">
        <v>130</v>
      </c>
      <c r="J1141" t="s">
        <v>37</v>
      </c>
      <c r="K1141" t="s">
        <v>591</v>
      </c>
      <c r="L1141" t="s">
        <v>39</v>
      </c>
      <c r="M1141">
        <v>7371900</v>
      </c>
      <c r="N1141">
        <v>0</v>
      </c>
      <c r="O1141">
        <v>7371900</v>
      </c>
      <c r="P1141">
        <v>0</v>
      </c>
      <c r="Q1141" t="s">
        <v>3076</v>
      </c>
      <c r="R1141">
        <v>2920</v>
      </c>
      <c r="S1141" t="s">
        <v>3077</v>
      </c>
      <c r="T1141" t="s">
        <v>593</v>
      </c>
      <c r="U1141" t="s">
        <v>3078</v>
      </c>
      <c r="V1141" t="s">
        <v>3079</v>
      </c>
      <c r="W1141">
        <v>0</v>
      </c>
      <c r="X1141" t="str">
        <f t="shared" si="17"/>
        <v>Funcionamiento</v>
      </c>
    </row>
    <row r="1142" spans="1:24" x14ac:dyDescent="0.25">
      <c r="A1142">
        <v>2920</v>
      </c>
      <c r="B1142">
        <v>44001</v>
      </c>
      <c r="C1142" s="71">
        <v>44001.575694444444</v>
      </c>
      <c r="D1142" t="s">
        <v>588</v>
      </c>
      <c r="E1142" t="s">
        <v>589</v>
      </c>
      <c r="F1142">
        <v>10</v>
      </c>
      <c r="G1142" t="s">
        <v>3006</v>
      </c>
      <c r="H1142" t="s">
        <v>174</v>
      </c>
      <c r="I1142" t="s">
        <v>128</v>
      </c>
      <c r="J1142" t="s">
        <v>37</v>
      </c>
      <c r="K1142" t="s">
        <v>591</v>
      </c>
      <c r="L1142" t="s">
        <v>39</v>
      </c>
      <c r="M1142">
        <v>10530900</v>
      </c>
      <c r="N1142">
        <v>0</v>
      </c>
      <c r="O1142">
        <v>10530900</v>
      </c>
      <c r="P1142">
        <v>0</v>
      </c>
      <c r="Q1142" t="s">
        <v>3076</v>
      </c>
      <c r="R1142">
        <v>2920</v>
      </c>
      <c r="S1142" t="s">
        <v>3077</v>
      </c>
      <c r="T1142" t="s">
        <v>593</v>
      </c>
      <c r="U1142" t="s">
        <v>3078</v>
      </c>
      <c r="V1142" t="s">
        <v>3079</v>
      </c>
      <c r="W1142">
        <v>0</v>
      </c>
      <c r="X1142" t="str">
        <f t="shared" si="17"/>
        <v>Funcionamiento</v>
      </c>
    </row>
    <row r="1143" spans="1:24" x14ac:dyDescent="0.25">
      <c r="A1143">
        <v>2920</v>
      </c>
      <c r="B1143">
        <v>44001</v>
      </c>
      <c r="C1143" s="71">
        <v>44001.575694444444</v>
      </c>
      <c r="D1143" t="s">
        <v>588</v>
      </c>
      <c r="E1143" t="s">
        <v>589</v>
      </c>
      <c r="F1143">
        <v>10</v>
      </c>
      <c r="G1143" t="s">
        <v>3006</v>
      </c>
      <c r="H1143" t="s">
        <v>175</v>
      </c>
      <c r="I1143" t="s">
        <v>129</v>
      </c>
      <c r="J1143" t="s">
        <v>37</v>
      </c>
      <c r="K1143" t="s">
        <v>591</v>
      </c>
      <c r="L1143" t="s">
        <v>39</v>
      </c>
      <c r="M1143">
        <v>7459500</v>
      </c>
      <c r="N1143">
        <v>0</v>
      </c>
      <c r="O1143">
        <v>7459500</v>
      </c>
      <c r="P1143">
        <v>0</v>
      </c>
      <c r="Q1143" t="s">
        <v>3076</v>
      </c>
      <c r="R1143">
        <v>2920</v>
      </c>
      <c r="S1143" t="s">
        <v>3077</v>
      </c>
      <c r="T1143" t="s">
        <v>593</v>
      </c>
      <c r="U1143" t="s">
        <v>3078</v>
      </c>
      <c r="V1143" t="s">
        <v>3079</v>
      </c>
      <c r="W1143">
        <v>0</v>
      </c>
      <c r="X1143" t="str">
        <f t="shared" si="17"/>
        <v>Funcionamiento</v>
      </c>
    </row>
    <row r="1144" spans="1:24" x14ac:dyDescent="0.25">
      <c r="A1144">
        <v>2920</v>
      </c>
      <c r="B1144">
        <v>44001</v>
      </c>
      <c r="C1144" s="71">
        <v>44001.575694444444</v>
      </c>
      <c r="D1144" t="s">
        <v>588</v>
      </c>
      <c r="E1144" t="s">
        <v>589</v>
      </c>
      <c r="F1144">
        <v>10</v>
      </c>
      <c r="G1144" t="s">
        <v>3006</v>
      </c>
      <c r="H1144" t="s">
        <v>179</v>
      </c>
      <c r="I1144" t="s">
        <v>133</v>
      </c>
      <c r="J1144" t="s">
        <v>37</v>
      </c>
      <c r="K1144" t="s">
        <v>591</v>
      </c>
      <c r="L1144" t="s">
        <v>39</v>
      </c>
      <c r="M1144">
        <v>3687500</v>
      </c>
      <c r="N1144">
        <v>0</v>
      </c>
      <c r="O1144">
        <v>3687500</v>
      </c>
      <c r="P1144">
        <v>0</v>
      </c>
      <c r="Q1144" t="s">
        <v>3076</v>
      </c>
      <c r="R1144">
        <v>2920</v>
      </c>
      <c r="S1144" t="s">
        <v>3077</v>
      </c>
      <c r="T1144" t="s">
        <v>593</v>
      </c>
      <c r="U1144" t="s">
        <v>3078</v>
      </c>
      <c r="V1144" t="s">
        <v>3079</v>
      </c>
      <c r="W1144">
        <v>0</v>
      </c>
      <c r="X1144" t="str">
        <f t="shared" si="17"/>
        <v>Funcionamiento</v>
      </c>
    </row>
    <row r="1145" spans="1:24" x14ac:dyDescent="0.25">
      <c r="A1145">
        <v>3020</v>
      </c>
      <c r="B1145">
        <v>44001</v>
      </c>
      <c r="C1145" s="71">
        <v>44001.612500000003</v>
      </c>
      <c r="D1145" t="s">
        <v>588</v>
      </c>
      <c r="E1145" t="s">
        <v>589</v>
      </c>
      <c r="F1145">
        <v>10</v>
      </c>
      <c r="G1145" t="s">
        <v>3006</v>
      </c>
      <c r="H1145" t="s">
        <v>171</v>
      </c>
      <c r="I1145" t="s">
        <v>125</v>
      </c>
      <c r="J1145" t="s">
        <v>37</v>
      </c>
      <c r="K1145" t="s">
        <v>591</v>
      </c>
      <c r="L1145" t="s">
        <v>39</v>
      </c>
      <c r="M1145">
        <v>4377929</v>
      </c>
      <c r="N1145">
        <v>0</v>
      </c>
      <c r="O1145">
        <v>4377929</v>
      </c>
      <c r="P1145">
        <v>0</v>
      </c>
      <c r="Q1145" t="s">
        <v>3080</v>
      </c>
      <c r="R1145">
        <v>3020</v>
      </c>
      <c r="S1145" t="s">
        <v>3081</v>
      </c>
      <c r="T1145" t="s">
        <v>593</v>
      </c>
      <c r="U1145" t="s">
        <v>3082</v>
      </c>
      <c r="V1145" t="s">
        <v>3083</v>
      </c>
      <c r="W1145">
        <v>0</v>
      </c>
      <c r="X1145" t="str">
        <f t="shared" si="17"/>
        <v>Funcionamiento</v>
      </c>
    </row>
    <row r="1146" spans="1:24" x14ac:dyDescent="0.25">
      <c r="A1146">
        <v>3020</v>
      </c>
      <c r="B1146">
        <v>44001</v>
      </c>
      <c r="C1146" s="71">
        <v>44001.612500000003</v>
      </c>
      <c r="D1146" t="s">
        <v>588</v>
      </c>
      <c r="E1146" t="s">
        <v>589</v>
      </c>
      <c r="F1146">
        <v>10</v>
      </c>
      <c r="G1146" t="s">
        <v>3006</v>
      </c>
      <c r="H1146" t="s">
        <v>182</v>
      </c>
      <c r="I1146" t="s">
        <v>136</v>
      </c>
      <c r="J1146" t="s">
        <v>37</v>
      </c>
      <c r="K1146" t="s">
        <v>591</v>
      </c>
      <c r="L1146" t="s">
        <v>39</v>
      </c>
      <c r="M1146">
        <v>230427</v>
      </c>
      <c r="N1146">
        <v>0</v>
      </c>
      <c r="O1146">
        <v>230427</v>
      </c>
      <c r="P1146">
        <v>0</v>
      </c>
      <c r="Q1146" t="s">
        <v>3080</v>
      </c>
      <c r="R1146">
        <v>3020</v>
      </c>
      <c r="S1146" t="s">
        <v>3081</v>
      </c>
      <c r="T1146" t="s">
        <v>593</v>
      </c>
      <c r="U1146" t="s">
        <v>3082</v>
      </c>
      <c r="V1146" t="s">
        <v>3083</v>
      </c>
      <c r="W1146">
        <v>0</v>
      </c>
      <c r="X1146" t="str">
        <f t="shared" si="17"/>
        <v>Funcionamiento</v>
      </c>
    </row>
    <row r="1147" spans="1:24" x14ac:dyDescent="0.25">
      <c r="A1147">
        <v>3020</v>
      </c>
      <c r="B1147">
        <v>44001</v>
      </c>
      <c r="C1147" s="71">
        <v>44001.612500000003</v>
      </c>
      <c r="D1147" t="s">
        <v>588</v>
      </c>
      <c r="E1147" t="s">
        <v>589</v>
      </c>
      <c r="F1147">
        <v>10</v>
      </c>
      <c r="G1147" t="s">
        <v>3006</v>
      </c>
      <c r="H1147" t="s">
        <v>166</v>
      </c>
      <c r="I1147" t="s">
        <v>120</v>
      </c>
      <c r="J1147" t="s">
        <v>37</v>
      </c>
      <c r="K1147" t="s">
        <v>591</v>
      </c>
      <c r="L1147" t="s">
        <v>39</v>
      </c>
      <c r="M1147">
        <v>73216294</v>
      </c>
      <c r="N1147">
        <v>0</v>
      </c>
      <c r="O1147">
        <v>73216294</v>
      </c>
      <c r="P1147">
        <v>0</v>
      </c>
      <c r="Q1147" t="s">
        <v>3080</v>
      </c>
      <c r="R1147">
        <v>3020</v>
      </c>
      <c r="S1147" t="s">
        <v>3081</v>
      </c>
      <c r="T1147" t="s">
        <v>593</v>
      </c>
      <c r="U1147" t="s">
        <v>3082</v>
      </c>
      <c r="V1147" t="s">
        <v>3083</v>
      </c>
      <c r="W1147">
        <v>0</v>
      </c>
      <c r="X1147" t="str">
        <f t="shared" si="17"/>
        <v>Funcionamiento</v>
      </c>
    </row>
    <row r="1148" spans="1:24" x14ac:dyDescent="0.25">
      <c r="A1148">
        <v>3020</v>
      </c>
      <c r="B1148">
        <v>44001</v>
      </c>
      <c r="C1148" s="71">
        <v>44001.612500000003</v>
      </c>
      <c r="D1148" t="s">
        <v>588</v>
      </c>
      <c r="E1148" t="s">
        <v>589</v>
      </c>
      <c r="F1148">
        <v>10</v>
      </c>
      <c r="G1148" t="s">
        <v>3006</v>
      </c>
      <c r="H1148" t="s">
        <v>194</v>
      </c>
      <c r="I1148" t="s">
        <v>149</v>
      </c>
      <c r="J1148" t="s">
        <v>37</v>
      </c>
      <c r="K1148" t="s">
        <v>591</v>
      </c>
      <c r="L1148" t="s">
        <v>39</v>
      </c>
      <c r="M1148">
        <v>907698</v>
      </c>
      <c r="N1148">
        <v>0</v>
      </c>
      <c r="O1148">
        <v>907698</v>
      </c>
      <c r="P1148">
        <v>0</v>
      </c>
      <c r="Q1148" t="s">
        <v>3080</v>
      </c>
      <c r="R1148">
        <v>3020</v>
      </c>
      <c r="S1148" t="s">
        <v>3081</v>
      </c>
      <c r="T1148" t="s">
        <v>593</v>
      </c>
      <c r="U1148" t="s">
        <v>3082</v>
      </c>
      <c r="V1148" t="s">
        <v>3083</v>
      </c>
      <c r="W1148">
        <v>0</v>
      </c>
      <c r="X1148" t="str">
        <f t="shared" si="17"/>
        <v>Funcionamiento</v>
      </c>
    </row>
    <row r="1149" spans="1:24" x14ac:dyDescent="0.25">
      <c r="A1149">
        <v>3020</v>
      </c>
      <c r="B1149">
        <v>44001</v>
      </c>
      <c r="C1149" s="71">
        <v>44001.612500000003</v>
      </c>
      <c r="D1149" t="s">
        <v>588</v>
      </c>
      <c r="E1149" t="s">
        <v>589</v>
      </c>
      <c r="F1149">
        <v>10</v>
      </c>
      <c r="G1149" t="s">
        <v>3006</v>
      </c>
      <c r="H1149" t="s">
        <v>168</v>
      </c>
      <c r="I1149" t="s">
        <v>122</v>
      </c>
      <c r="J1149" t="s">
        <v>37</v>
      </c>
      <c r="K1149" t="s">
        <v>591</v>
      </c>
      <c r="L1149" t="s">
        <v>39</v>
      </c>
      <c r="M1149">
        <v>1849722</v>
      </c>
      <c r="N1149">
        <v>0</v>
      </c>
      <c r="O1149">
        <v>1849722</v>
      </c>
      <c r="P1149">
        <v>0</v>
      </c>
      <c r="Q1149" t="s">
        <v>3080</v>
      </c>
      <c r="R1149">
        <v>3020</v>
      </c>
      <c r="S1149" t="s">
        <v>3081</v>
      </c>
      <c r="T1149" t="s">
        <v>593</v>
      </c>
      <c r="U1149" t="s">
        <v>3082</v>
      </c>
      <c r="V1149" t="s">
        <v>3083</v>
      </c>
      <c r="W1149">
        <v>0</v>
      </c>
      <c r="X1149" t="str">
        <f t="shared" si="17"/>
        <v>Funcionamiento</v>
      </c>
    </row>
    <row r="1150" spans="1:24" x14ac:dyDescent="0.25">
      <c r="A1150">
        <v>3020</v>
      </c>
      <c r="B1150">
        <v>44001</v>
      </c>
      <c r="C1150" s="71">
        <v>44001.612500000003</v>
      </c>
      <c r="D1150" t="s">
        <v>588</v>
      </c>
      <c r="E1150" t="s">
        <v>589</v>
      </c>
      <c r="F1150">
        <v>10</v>
      </c>
      <c r="G1150" t="s">
        <v>3006</v>
      </c>
      <c r="H1150" t="s">
        <v>169</v>
      </c>
      <c r="I1150" t="s">
        <v>123</v>
      </c>
      <c r="J1150" t="s">
        <v>37</v>
      </c>
      <c r="K1150" t="s">
        <v>591</v>
      </c>
      <c r="L1150" t="s">
        <v>39</v>
      </c>
      <c r="M1150">
        <v>2657061</v>
      </c>
      <c r="N1150">
        <v>0</v>
      </c>
      <c r="O1150">
        <v>2657061</v>
      </c>
      <c r="P1150">
        <v>0</v>
      </c>
      <c r="Q1150" t="s">
        <v>3080</v>
      </c>
      <c r="R1150">
        <v>3020</v>
      </c>
      <c r="S1150" t="s">
        <v>3081</v>
      </c>
      <c r="T1150" t="s">
        <v>593</v>
      </c>
      <c r="U1150" t="s">
        <v>3082</v>
      </c>
      <c r="V1150" t="s">
        <v>3083</v>
      </c>
      <c r="W1150">
        <v>0</v>
      </c>
      <c r="X1150" t="str">
        <f t="shared" si="17"/>
        <v>Funcionamiento</v>
      </c>
    </row>
    <row r="1151" spans="1:24" x14ac:dyDescent="0.25">
      <c r="A1151">
        <v>3020</v>
      </c>
      <c r="B1151">
        <v>44001</v>
      </c>
      <c r="C1151" s="71">
        <v>44001.612500000003</v>
      </c>
      <c r="D1151" t="s">
        <v>588</v>
      </c>
      <c r="E1151" t="s">
        <v>589</v>
      </c>
      <c r="F1151">
        <v>10</v>
      </c>
      <c r="G1151" t="s">
        <v>3006</v>
      </c>
      <c r="H1151" t="s">
        <v>173</v>
      </c>
      <c r="I1151" t="s">
        <v>127</v>
      </c>
      <c r="J1151" t="s">
        <v>37</v>
      </c>
      <c r="K1151" t="s">
        <v>591</v>
      </c>
      <c r="L1151" t="s">
        <v>39</v>
      </c>
      <c r="M1151">
        <v>2471261</v>
      </c>
      <c r="N1151">
        <v>0</v>
      </c>
      <c r="O1151">
        <v>2471261</v>
      </c>
      <c r="P1151">
        <v>0</v>
      </c>
      <c r="Q1151" t="s">
        <v>3080</v>
      </c>
      <c r="R1151">
        <v>3020</v>
      </c>
      <c r="S1151" t="s">
        <v>3081</v>
      </c>
      <c r="T1151" t="s">
        <v>593</v>
      </c>
      <c r="U1151" t="s">
        <v>3082</v>
      </c>
      <c r="V1151" t="s">
        <v>3083</v>
      </c>
      <c r="W1151">
        <v>0</v>
      </c>
      <c r="X1151" t="str">
        <f t="shared" si="17"/>
        <v>Funcionamiento</v>
      </c>
    </row>
    <row r="1152" spans="1:24" x14ac:dyDescent="0.25">
      <c r="A1152">
        <v>3020</v>
      </c>
      <c r="B1152">
        <v>44001</v>
      </c>
      <c r="C1152" s="71">
        <v>44001.612500000003</v>
      </c>
      <c r="D1152" t="s">
        <v>588</v>
      </c>
      <c r="E1152" t="s">
        <v>589</v>
      </c>
      <c r="F1152">
        <v>10</v>
      </c>
      <c r="G1152" t="s">
        <v>3006</v>
      </c>
      <c r="H1152" t="s">
        <v>180</v>
      </c>
      <c r="I1152" t="s">
        <v>134</v>
      </c>
      <c r="J1152" t="s">
        <v>37</v>
      </c>
      <c r="K1152" t="s">
        <v>591</v>
      </c>
      <c r="L1152" t="s">
        <v>39</v>
      </c>
      <c r="M1152">
        <v>1419589</v>
      </c>
      <c r="N1152">
        <v>0</v>
      </c>
      <c r="O1152">
        <v>1419589</v>
      </c>
      <c r="P1152">
        <v>0</v>
      </c>
      <c r="Q1152" t="s">
        <v>3080</v>
      </c>
      <c r="R1152">
        <v>3020</v>
      </c>
      <c r="S1152" t="s">
        <v>3081</v>
      </c>
      <c r="T1152" t="s">
        <v>593</v>
      </c>
      <c r="U1152" t="s">
        <v>3082</v>
      </c>
      <c r="V1152" t="s">
        <v>3083</v>
      </c>
      <c r="W1152">
        <v>0</v>
      </c>
      <c r="X1152" t="str">
        <f t="shared" si="17"/>
        <v>Funcionamiento</v>
      </c>
    </row>
    <row r="1153" spans="1:24" x14ac:dyDescent="0.25">
      <c r="A1153">
        <v>3020</v>
      </c>
      <c r="B1153">
        <v>44001</v>
      </c>
      <c r="C1153" s="71">
        <v>44001.612500000003</v>
      </c>
      <c r="D1153" t="s">
        <v>588</v>
      </c>
      <c r="E1153" t="s">
        <v>589</v>
      </c>
      <c r="F1153">
        <v>10</v>
      </c>
      <c r="G1153" t="s">
        <v>3006</v>
      </c>
      <c r="H1153" t="s">
        <v>195</v>
      </c>
      <c r="I1153" t="s">
        <v>150</v>
      </c>
      <c r="J1153" t="s">
        <v>37</v>
      </c>
      <c r="K1153" t="s">
        <v>591</v>
      </c>
      <c r="L1153" t="s">
        <v>39</v>
      </c>
      <c r="M1153">
        <v>1802642</v>
      </c>
      <c r="N1153">
        <v>0</v>
      </c>
      <c r="O1153">
        <v>1802642</v>
      </c>
      <c r="P1153">
        <v>0</v>
      </c>
      <c r="Q1153" t="s">
        <v>3080</v>
      </c>
      <c r="R1153">
        <v>3020</v>
      </c>
      <c r="S1153" t="s">
        <v>3081</v>
      </c>
      <c r="T1153" t="s">
        <v>593</v>
      </c>
      <c r="U1153" t="s">
        <v>3082</v>
      </c>
      <c r="V1153" t="s">
        <v>3083</v>
      </c>
      <c r="W1153">
        <v>0</v>
      </c>
      <c r="X1153" t="str">
        <f t="shared" si="17"/>
        <v>Funcionamiento</v>
      </c>
    </row>
    <row r="1154" spans="1:24" x14ac:dyDescent="0.25">
      <c r="A1154">
        <v>3020</v>
      </c>
      <c r="B1154">
        <v>44001</v>
      </c>
      <c r="C1154" s="71">
        <v>44001.612500000003</v>
      </c>
      <c r="D1154" t="s">
        <v>588</v>
      </c>
      <c r="E1154" t="s">
        <v>589</v>
      </c>
      <c r="F1154">
        <v>10</v>
      </c>
      <c r="G1154" t="s">
        <v>3006</v>
      </c>
      <c r="H1154" t="s">
        <v>181</v>
      </c>
      <c r="I1154" t="s">
        <v>135</v>
      </c>
      <c r="J1154" t="s">
        <v>37</v>
      </c>
      <c r="K1154" t="s">
        <v>591</v>
      </c>
      <c r="L1154" t="s">
        <v>39</v>
      </c>
      <c r="M1154">
        <v>1030222</v>
      </c>
      <c r="N1154">
        <v>0</v>
      </c>
      <c r="O1154">
        <v>1030222</v>
      </c>
      <c r="P1154">
        <v>0</v>
      </c>
      <c r="Q1154" t="s">
        <v>3080</v>
      </c>
      <c r="R1154">
        <v>3020</v>
      </c>
      <c r="S1154" t="s">
        <v>3081</v>
      </c>
      <c r="T1154" t="s">
        <v>593</v>
      </c>
      <c r="U1154" t="s">
        <v>3082</v>
      </c>
      <c r="V1154" t="s">
        <v>3083</v>
      </c>
      <c r="W1154">
        <v>0</v>
      </c>
      <c r="X1154" t="str">
        <f t="shared" si="17"/>
        <v>Funcionamiento</v>
      </c>
    </row>
    <row r="1155" spans="1:24" x14ac:dyDescent="0.25">
      <c r="A1155">
        <v>3120</v>
      </c>
      <c r="B1155">
        <v>44033</v>
      </c>
      <c r="C1155" s="71">
        <v>44033.736805555556</v>
      </c>
      <c r="D1155" t="s">
        <v>588</v>
      </c>
      <c r="E1155" t="s">
        <v>589</v>
      </c>
      <c r="F1155">
        <v>10</v>
      </c>
      <c r="G1155" t="s">
        <v>3006</v>
      </c>
      <c r="H1155" t="s">
        <v>166</v>
      </c>
      <c r="I1155" t="s">
        <v>120</v>
      </c>
      <c r="J1155" t="s">
        <v>37</v>
      </c>
      <c r="K1155" t="s">
        <v>591</v>
      </c>
      <c r="L1155" t="s">
        <v>39</v>
      </c>
      <c r="M1155">
        <v>72781174</v>
      </c>
      <c r="N1155">
        <v>0</v>
      </c>
      <c r="O1155">
        <v>72781174</v>
      </c>
      <c r="P1155">
        <v>0</v>
      </c>
      <c r="Q1155" t="s">
        <v>3084</v>
      </c>
      <c r="R1155">
        <v>3120</v>
      </c>
      <c r="S1155" t="s">
        <v>3085</v>
      </c>
      <c r="T1155" t="s">
        <v>593</v>
      </c>
      <c r="U1155" t="s">
        <v>3086</v>
      </c>
      <c r="V1155" t="s">
        <v>3087</v>
      </c>
      <c r="W1155">
        <v>0</v>
      </c>
      <c r="X1155" t="str">
        <f t="shared" ref="X1155:X1218" si="18">IF(LEFT(H1155,1)="C","Inversión","Funcionamiento")</f>
        <v>Funcionamiento</v>
      </c>
    </row>
    <row r="1156" spans="1:24" x14ac:dyDescent="0.25">
      <c r="A1156">
        <v>3120</v>
      </c>
      <c r="B1156">
        <v>44033</v>
      </c>
      <c r="C1156" s="71">
        <v>44033.736805555556</v>
      </c>
      <c r="D1156" t="s">
        <v>588</v>
      </c>
      <c r="E1156" t="s">
        <v>589</v>
      </c>
      <c r="F1156">
        <v>10</v>
      </c>
      <c r="G1156" t="s">
        <v>3006</v>
      </c>
      <c r="H1156" t="s">
        <v>171</v>
      </c>
      <c r="I1156" t="s">
        <v>125</v>
      </c>
      <c r="J1156" t="s">
        <v>37</v>
      </c>
      <c r="K1156" t="s">
        <v>591</v>
      </c>
      <c r="L1156" t="s">
        <v>39</v>
      </c>
      <c r="M1156">
        <v>2649976</v>
      </c>
      <c r="N1156">
        <v>0</v>
      </c>
      <c r="O1156">
        <v>2649976</v>
      </c>
      <c r="P1156">
        <v>0</v>
      </c>
      <c r="Q1156" t="s">
        <v>3084</v>
      </c>
      <c r="R1156">
        <v>3120</v>
      </c>
      <c r="S1156" t="s">
        <v>3085</v>
      </c>
      <c r="T1156" t="s">
        <v>593</v>
      </c>
      <c r="U1156" t="s">
        <v>3086</v>
      </c>
      <c r="V1156" t="s">
        <v>3087</v>
      </c>
      <c r="W1156">
        <v>0</v>
      </c>
      <c r="X1156" t="str">
        <f t="shared" si="18"/>
        <v>Funcionamiento</v>
      </c>
    </row>
    <row r="1157" spans="1:24" x14ac:dyDescent="0.25">
      <c r="A1157">
        <v>3120</v>
      </c>
      <c r="B1157">
        <v>44033</v>
      </c>
      <c r="C1157" s="71">
        <v>44033.736805555556</v>
      </c>
      <c r="D1157" t="s">
        <v>588</v>
      </c>
      <c r="E1157" t="s">
        <v>589</v>
      </c>
      <c r="F1157">
        <v>10</v>
      </c>
      <c r="G1157" t="s">
        <v>3006</v>
      </c>
      <c r="H1157" t="s">
        <v>563</v>
      </c>
      <c r="I1157" t="s">
        <v>564</v>
      </c>
      <c r="J1157" t="s">
        <v>37</v>
      </c>
      <c r="K1157" t="s">
        <v>591</v>
      </c>
      <c r="L1157" t="s">
        <v>39</v>
      </c>
      <c r="M1157">
        <v>2650205</v>
      </c>
      <c r="N1157">
        <v>0</v>
      </c>
      <c r="O1157">
        <v>2650205</v>
      </c>
      <c r="P1157">
        <v>0</v>
      </c>
      <c r="Q1157" t="s">
        <v>3084</v>
      </c>
      <c r="R1157">
        <v>3120</v>
      </c>
      <c r="S1157" t="s">
        <v>3085</v>
      </c>
      <c r="T1157" t="s">
        <v>593</v>
      </c>
      <c r="U1157" t="s">
        <v>3086</v>
      </c>
      <c r="V1157" t="s">
        <v>3087</v>
      </c>
      <c r="W1157">
        <v>0</v>
      </c>
      <c r="X1157" t="str">
        <f t="shared" si="18"/>
        <v>Funcionamiento</v>
      </c>
    </row>
    <row r="1158" spans="1:24" x14ac:dyDescent="0.25">
      <c r="A1158">
        <v>3120</v>
      </c>
      <c r="B1158">
        <v>44033</v>
      </c>
      <c r="C1158" s="71">
        <v>44033.736805555556</v>
      </c>
      <c r="D1158" t="s">
        <v>588</v>
      </c>
      <c r="E1158" t="s">
        <v>589</v>
      </c>
      <c r="F1158">
        <v>10</v>
      </c>
      <c r="G1158" t="s">
        <v>3006</v>
      </c>
      <c r="H1158" t="s">
        <v>180</v>
      </c>
      <c r="I1158" t="s">
        <v>134</v>
      </c>
      <c r="J1158" t="s">
        <v>37</v>
      </c>
      <c r="K1158" t="s">
        <v>591</v>
      </c>
      <c r="L1158" t="s">
        <v>39</v>
      </c>
      <c r="M1158">
        <v>8721141</v>
      </c>
      <c r="N1158">
        <v>0</v>
      </c>
      <c r="O1158">
        <v>8721141</v>
      </c>
      <c r="P1158">
        <v>0</v>
      </c>
      <c r="Q1158" t="s">
        <v>3084</v>
      </c>
      <c r="R1158">
        <v>3120</v>
      </c>
      <c r="S1158" t="s">
        <v>3085</v>
      </c>
      <c r="T1158" t="s">
        <v>593</v>
      </c>
      <c r="U1158" t="s">
        <v>3086</v>
      </c>
      <c r="V1158" t="s">
        <v>3087</v>
      </c>
      <c r="W1158">
        <v>0</v>
      </c>
      <c r="X1158" t="str">
        <f t="shared" si="18"/>
        <v>Funcionamiento</v>
      </c>
    </row>
    <row r="1159" spans="1:24" x14ac:dyDescent="0.25">
      <c r="A1159">
        <v>3120</v>
      </c>
      <c r="B1159">
        <v>44033</v>
      </c>
      <c r="C1159" s="71">
        <v>44033.736805555556</v>
      </c>
      <c r="D1159" t="s">
        <v>588</v>
      </c>
      <c r="E1159" t="s">
        <v>589</v>
      </c>
      <c r="F1159">
        <v>10</v>
      </c>
      <c r="G1159" t="s">
        <v>3006</v>
      </c>
      <c r="H1159" t="s">
        <v>194</v>
      </c>
      <c r="I1159" t="s">
        <v>149</v>
      </c>
      <c r="J1159" t="s">
        <v>37</v>
      </c>
      <c r="K1159" t="s">
        <v>591</v>
      </c>
      <c r="L1159" t="s">
        <v>39</v>
      </c>
      <c r="M1159">
        <v>2219322</v>
      </c>
      <c r="N1159">
        <v>0</v>
      </c>
      <c r="O1159">
        <v>2219322</v>
      </c>
      <c r="P1159">
        <v>0</v>
      </c>
      <c r="Q1159" t="s">
        <v>3084</v>
      </c>
      <c r="R1159">
        <v>3120</v>
      </c>
      <c r="S1159" t="s">
        <v>3085</v>
      </c>
      <c r="T1159" t="s">
        <v>593</v>
      </c>
      <c r="U1159" t="s">
        <v>3086</v>
      </c>
      <c r="V1159" t="s">
        <v>3087</v>
      </c>
      <c r="W1159">
        <v>0</v>
      </c>
      <c r="X1159" t="str">
        <f t="shared" si="18"/>
        <v>Funcionamiento</v>
      </c>
    </row>
    <row r="1160" spans="1:24" x14ac:dyDescent="0.25">
      <c r="A1160">
        <v>3120</v>
      </c>
      <c r="B1160">
        <v>44033</v>
      </c>
      <c r="C1160" s="71">
        <v>44033.736805555556</v>
      </c>
      <c r="D1160" t="s">
        <v>588</v>
      </c>
      <c r="E1160" t="s">
        <v>589</v>
      </c>
      <c r="F1160">
        <v>10</v>
      </c>
      <c r="G1160" t="s">
        <v>3006</v>
      </c>
      <c r="H1160" t="s">
        <v>168</v>
      </c>
      <c r="I1160" t="s">
        <v>122</v>
      </c>
      <c r="J1160" t="s">
        <v>37</v>
      </c>
      <c r="K1160" t="s">
        <v>591</v>
      </c>
      <c r="L1160" t="s">
        <v>39</v>
      </c>
      <c r="M1160">
        <v>1887262</v>
      </c>
      <c r="N1160">
        <v>0</v>
      </c>
      <c r="O1160">
        <v>1887262</v>
      </c>
      <c r="P1160">
        <v>0</v>
      </c>
      <c r="Q1160" t="s">
        <v>3084</v>
      </c>
      <c r="R1160">
        <v>3120</v>
      </c>
      <c r="S1160" t="s">
        <v>3085</v>
      </c>
      <c r="T1160" t="s">
        <v>593</v>
      </c>
      <c r="U1160" t="s">
        <v>3086</v>
      </c>
      <c r="V1160" t="s">
        <v>3087</v>
      </c>
      <c r="W1160">
        <v>0</v>
      </c>
      <c r="X1160" t="str">
        <f t="shared" si="18"/>
        <v>Funcionamiento</v>
      </c>
    </row>
    <row r="1161" spans="1:24" x14ac:dyDescent="0.25">
      <c r="A1161">
        <v>3120</v>
      </c>
      <c r="B1161">
        <v>44033</v>
      </c>
      <c r="C1161" s="71">
        <v>44033.736805555556</v>
      </c>
      <c r="D1161" t="s">
        <v>588</v>
      </c>
      <c r="E1161" t="s">
        <v>589</v>
      </c>
      <c r="F1161">
        <v>10</v>
      </c>
      <c r="G1161" t="s">
        <v>3006</v>
      </c>
      <c r="H1161" t="s">
        <v>173</v>
      </c>
      <c r="I1161" t="s">
        <v>127</v>
      </c>
      <c r="J1161" t="s">
        <v>37</v>
      </c>
      <c r="K1161" t="s">
        <v>591</v>
      </c>
      <c r="L1161" t="s">
        <v>39</v>
      </c>
      <c r="M1161">
        <v>7112700</v>
      </c>
      <c r="N1161">
        <v>0</v>
      </c>
      <c r="O1161">
        <v>7112700</v>
      </c>
      <c r="P1161">
        <v>0</v>
      </c>
      <c r="Q1161" t="s">
        <v>3084</v>
      </c>
      <c r="R1161">
        <v>3120</v>
      </c>
      <c r="S1161" t="s">
        <v>3085</v>
      </c>
      <c r="T1161" t="s">
        <v>593</v>
      </c>
      <c r="U1161" t="s">
        <v>3086</v>
      </c>
      <c r="V1161" t="s">
        <v>3087</v>
      </c>
      <c r="W1161">
        <v>0</v>
      </c>
      <c r="X1161" t="str">
        <f t="shared" si="18"/>
        <v>Funcionamiento</v>
      </c>
    </row>
    <row r="1162" spans="1:24" x14ac:dyDescent="0.25">
      <c r="A1162">
        <v>3120</v>
      </c>
      <c r="B1162">
        <v>44033</v>
      </c>
      <c r="C1162" s="71">
        <v>44033.736805555556</v>
      </c>
      <c r="D1162" t="s">
        <v>588</v>
      </c>
      <c r="E1162" t="s">
        <v>589</v>
      </c>
      <c r="F1162">
        <v>10</v>
      </c>
      <c r="G1162" t="s">
        <v>3006</v>
      </c>
      <c r="H1162" t="s">
        <v>182</v>
      </c>
      <c r="I1162" t="s">
        <v>136</v>
      </c>
      <c r="J1162" t="s">
        <v>37</v>
      </c>
      <c r="K1162" t="s">
        <v>591</v>
      </c>
      <c r="L1162" t="s">
        <v>39</v>
      </c>
      <c r="M1162">
        <v>645847</v>
      </c>
      <c r="N1162">
        <v>0</v>
      </c>
      <c r="O1162">
        <v>645847</v>
      </c>
      <c r="P1162">
        <v>0</v>
      </c>
      <c r="Q1162" t="s">
        <v>3084</v>
      </c>
      <c r="R1162">
        <v>3120</v>
      </c>
      <c r="S1162" t="s">
        <v>3085</v>
      </c>
      <c r="T1162" t="s">
        <v>593</v>
      </c>
      <c r="U1162" t="s">
        <v>3086</v>
      </c>
      <c r="V1162" t="s">
        <v>3087</v>
      </c>
      <c r="W1162">
        <v>0</v>
      </c>
      <c r="X1162" t="str">
        <f t="shared" si="18"/>
        <v>Funcionamiento</v>
      </c>
    </row>
    <row r="1163" spans="1:24" x14ac:dyDescent="0.25">
      <c r="A1163">
        <v>3120</v>
      </c>
      <c r="B1163">
        <v>44033</v>
      </c>
      <c r="C1163" s="71">
        <v>44033.736805555556</v>
      </c>
      <c r="D1163" t="s">
        <v>588</v>
      </c>
      <c r="E1163" t="s">
        <v>589</v>
      </c>
      <c r="F1163">
        <v>10</v>
      </c>
      <c r="G1163" t="s">
        <v>3006</v>
      </c>
      <c r="H1163" t="s">
        <v>195</v>
      </c>
      <c r="I1163" t="s">
        <v>150</v>
      </c>
      <c r="J1163" t="s">
        <v>37</v>
      </c>
      <c r="K1163" t="s">
        <v>591</v>
      </c>
      <c r="L1163" t="s">
        <v>39</v>
      </c>
      <c r="M1163">
        <v>1789423</v>
      </c>
      <c r="N1163">
        <v>0</v>
      </c>
      <c r="O1163">
        <v>1789423</v>
      </c>
      <c r="P1163">
        <v>0</v>
      </c>
      <c r="Q1163" t="s">
        <v>3084</v>
      </c>
      <c r="R1163">
        <v>3120</v>
      </c>
      <c r="S1163" t="s">
        <v>3085</v>
      </c>
      <c r="T1163" t="s">
        <v>593</v>
      </c>
      <c r="U1163" t="s">
        <v>3086</v>
      </c>
      <c r="V1163" t="s">
        <v>3087</v>
      </c>
      <c r="W1163">
        <v>0</v>
      </c>
      <c r="X1163" t="str">
        <f t="shared" si="18"/>
        <v>Funcionamiento</v>
      </c>
    </row>
    <row r="1164" spans="1:24" x14ac:dyDescent="0.25">
      <c r="A1164">
        <v>3220</v>
      </c>
      <c r="B1164">
        <v>44033</v>
      </c>
      <c r="C1164" s="71">
        <v>44033.768055555556</v>
      </c>
      <c r="D1164" t="s">
        <v>588</v>
      </c>
      <c r="E1164" t="s">
        <v>589</v>
      </c>
      <c r="F1164">
        <v>10</v>
      </c>
      <c r="G1164" t="s">
        <v>3006</v>
      </c>
      <c r="H1164" t="s">
        <v>174</v>
      </c>
      <c r="I1164" t="s">
        <v>128</v>
      </c>
      <c r="J1164" t="s">
        <v>37</v>
      </c>
      <c r="K1164" t="s">
        <v>591</v>
      </c>
      <c r="L1164" t="s">
        <v>39</v>
      </c>
      <c r="M1164">
        <v>10237900</v>
      </c>
      <c r="N1164">
        <v>0</v>
      </c>
      <c r="O1164">
        <v>10237900</v>
      </c>
      <c r="P1164">
        <v>0</v>
      </c>
      <c r="Q1164" t="s">
        <v>2822</v>
      </c>
      <c r="R1164">
        <v>3220</v>
      </c>
      <c r="S1164" t="s">
        <v>3088</v>
      </c>
      <c r="T1164" t="s">
        <v>593</v>
      </c>
      <c r="U1164" t="s">
        <v>3089</v>
      </c>
      <c r="V1164" t="s">
        <v>3090</v>
      </c>
      <c r="W1164">
        <v>0</v>
      </c>
      <c r="X1164" t="str">
        <f t="shared" si="18"/>
        <v>Funcionamiento</v>
      </c>
    </row>
    <row r="1165" spans="1:24" x14ac:dyDescent="0.25">
      <c r="A1165">
        <v>3220</v>
      </c>
      <c r="B1165">
        <v>44033</v>
      </c>
      <c r="C1165" s="71">
        <v>44033.768055555556</v>
      </c>
      <c r="D1165" t="s">
        <v>588</v>
      </c>
      <c r="E1165" t="s">
        <v>589</v>
      </c>
      <c r="F1165">
        <v>10</v>
      </c>
      <c r="G1165" t="s">
        <v>3006</v>
      </c>
      <c r="H1165" t="s">
        <v>178</v>
      </c>
      <c r="I1165" t="s">
        <v>132</v>
      </c>
      <c r="J1165" t="s">
        <v>37</v>
      </c>
      <c r="K1165" t="s">
        <v>591</v>
      </c>
      <c r="L1165" t="s">
        <v>39</v>
      </c>
      <c r="M1165">
        <v>2812200</v>
      </c>
      <c r="N1165">
        <v>0</v>
      </c>
      <c r="O1165">
        <v>2812200</v>
      </c>
      <c r="P1165">
        <v>0</v>
      </c>
      <c r="Q1165" t="s">
        <v>2822</v>
      </c>
      <c r="R1165">
        <v>3220</v>
      </c>
      <c r="S1165" t="s">
        <v>3088</v>
      </c>
      <c r="T1165" t="s">
        <v>593</v>
      </c>
      <c r="U1165" t="s">
        <v>3089</v>
      </c>
      <c r="V1165" t="s">
        <v>3090</v>
      </c>
      <c r="W1165">
        <v>0</v>
      </c>
      <c r="X1165" t="str">
        <f t="shared" si="18"/>
        <v>Funcionamiento</v>
      </c>
    </row>
    <row r="1166" spans="1:24" x14ac:dyDescent="0.25">
      <c r="A1166">
        <v>3220</v>
      </c>
      <c r="B1166">
        <v>44033</v>
      </c>
      <c r="C1166" s="71">
        <v>44033.768055555556</v>
      </c>
      <c r="D1166" t="s">
        <v>588</v>
      </c>
      <c r="E1166" t="s">
        <v>589</v>
      </c>
      <c r="F1166">
        <v>10</v>
      </c>
      <c r="G1166" t="s">
        <v>3006</v>
      </c>
      <c r="H1166" t="s">
        <v>179</v>
      </c>
      <c r="I1166" t="s">
        <v>133</v>
      </c>
      <c r="J1166" t="s">
        <v>37</v>
      </c>
      <c r="K1166" t="s">
        <v>591</v>
      </c>
      <c r="L1166" t="s">
        <v>39</v>
      </c>
      <c r="M1166">
        <v>1874800</v>
      </c>
      <c r="N1166">
        <v>0</v>
      </c>
      <c r="O1166">
        <v>1874800</v>
      </c>
      <c r="P1166">
        <v>0</v>
      </c>
      <c r="Q1166" t="s">
        <v>2822</v>
      </c>
      <c r="R1166">
        <v>3220</v>
      </c>
      <c r="S1166" t="s">
        <v>3088</v>
      </c>
      <c r="T1166" t="s">
        <v>593</v>
      </c>
      <c r="U1166" t="s">
        <v>3089</v>
      </c>
      <c r="V1166" t="s">
        <v>3090</v>
      </c>
      <c r="W1166">
        <v>0</v>
      </c>
      <c r="X1166" t="str">
        <f t="shared" si="18"/>
        <v>Funcionamiento</v>
      </c>
    </row>
    <row r="1167" spans="1:24" x14ac:dyDescent="0.25">
      <c r="A1167">
        <v>3220</v>
      </c>
      <c r="B1167">
        <v>44033</v>
      </c>
      <c r="C1167" s="71">
        <v>44033.768055555556</v>
      </c>
      <c r="D1167" t="s">
        <v>588</v>
      </c>
      <c r="E1167" t="s">
        <v>589</v>
      </c>
      <c r="F1167">
        <v>10</v>
      </c>
      <c r="G1167" t="s">
        <v>3006</v>
      </c>
      <c r="H1167" t="s">
        <v>176</v>
      </c>
      <c r="I1167" t="s">
        <v>130</v>
      </c>
      <c r="J1167" t="s">
        <v>37</v>
      </c>
      <c r="K1167" t="s">
        <v>591</v>
      </c>
      <c r="L1167" t="s">
        <v>39</v>
      </c>
      <c r="M1167">
        <v>3748200</v>
      </c>
      <c r="N1167">
        <v>0</v>
      </c>
      <c r="O1167">
        <v>3748200</v>
      </c>
      <c r="P1167">
        <v>0</v>
      </c>
      <c r="Q1167" t="s">
        <v>2822</v>
      </c>
      <c r="R1167">
        <v>3220</v>
      </c>
      <c r="S1167" t="s">
        <v>3088</v>
      </c>
      <c r="T1167" t="s">
        <v>593</v>
      </c>
      <c r="U1167" t="s">
        <v>3089</v>
      </c>
      <c r="V1167" t="s">
        <v>3090</v>
      </c>
      <c r="W1167">
        <v>0</v>
      </c>
      <c r="X1167" t="str">
        <f t="shared" si="18"/>
        <v>Funcionamiento</v>
      </c>
    </row>
    <row r="1168" spans="1:24" x14ac:dyDescent="0.25">
      <c r="A1168">
        <v>3220</v>
      </c>
      <c r="B1168">
        <v>44033</v>
      </c>
      <c r="C1168" s="71">
        <v>44033.768055555556</v>
      </c>
      <c r="D1168" t="s">
        <v>588</v>
      </c>
      <c r="E1168" t="s">
        <v>589</v>
      </c>
      <c r="F1168">
        <v>10</v>
      </c>
      <c r="G1168" t="s">
        <v>3006</v>
      </c>
      <c r="H1168" t="s">
        <v>175</v>
      </c>
      <c r="I1168" t="s">
        <v>129</v>
      </c>
      <c r="J1168" t="s">
        <v>37</v>
      </c>
      <c r="K1168" t="s">
        <v>591</v>
      </c>
      <c r="L1168" t="s">
        <v>39</v>
      </c>
      <c r="M1168">
        <v>7252600</v>
      </c>
      <c r="N1168">
        <v>0</v>
      </c>
      <c r="O1168">
        <v>7252600</v>
      </c>
      <c r="P1168">
        <v>0</v>
      </c>
      <c r="Q1168" t="s">
        <v>2822</v>
      </c>
      <c r="R1168">
        <v>3220</v>
      </c>
      <c r="S1168" t="s">
        <v>3088</v>
      </c>
      <c r="T1168" t="s">
        <v>593</v>
      </c>
      <c r="U1168" t="s">
        <v>3089</v>
      </c>
      <c r="V1168" t="s">
        <v>3090</v>
      </c>
      <c r="W1168">
        <v>0</v>
      </c>
      <c r="X1168" t="str">
        <f t="shared" si="18"/>
        <v>Funcionamiento</v>
      </c>
    </row>
    <row r="1169" spans="1:24" x14ac:dyDescent="0.25">
      <c r="A1169">
        <v>3220</v>
      </c>
      <c r="B1169">
        <v>44033</v>
      </c>
      <c r="C1169" s="71">
        <v>44033.768055555556</v>
      </c>
      <c r="D1169" t="s">
        <v>588</v>
      </c>
      <c r="E1169" t="s">
        <v>589</v>
      </c>
      <c r="F1169">
        <v>10</v>
      </c>
      <c r="G1169" t="s">
        <v>3006</v>
      </c>
      <c r="H1169" t="s">
        <v>177</v>
      </c>
      <c r="I1169" t="s">
        <v>131</v>
      </c>
      <c r="J1169" t="s">
        <v>37</v>
      </c>
      <c r="K1169" t="s">
        <v>591</v>
      </c>
      <c r="L1169" t="s">
        <v>39</v>
      </c>
      <c r="M1169">
        <v>1240000</v>
      </c>
      <c r="N1169">
        <v>0</v>
      </c>
      <c r="O1169">
        <v>1240000</v>
      </c>
      <c r="P1169">
        <v>0</v>
      </c>
      <c r="Q1169" t="s">
        <v>2822</v>
      </c>
      <c r="R1169">
        <v>3220</v>
      </c>
      <c r="S1169" t="s">
        <v>3088</v>
      </c>
      <c r="T1169" t="s">
        <v>593</v>
      </c>
      <c r="U1169" t="s">
        <v>3089</v>
      </c>
      <c r="V1169" t="s">
        <v>3090</v>
      </c>
      <c r="W1169">
        <v>0</v>
      </c>
      <c r="X1169" t="str">
        <f t="shared" si="18"/>
        <v>Funcionamiento</v>
      </c>
    </row>
    <row r="1170" spans="1:24" x14ac:dyDescent="0.25">
      <c r="A1170">
        <v>120</v>
      </c>
      <c r="B1170">
        <v>43838</v>
      </c>
      <c r="C1170" s="71">
        <v>43838.350694444445</v>
      </c>
      <c r="D1170" t="s">
        <v>588</v>
      </c>
      <c r="E1170" t="s">
        <v>589</v>
      </c>
      <c r="F1170">
        <v>11</v>
      </c>
      <c r="G1170" t="s">
        <v>3091</v>
      </c>
      <c r="H1170" t="s">
        <v>188</v>
      </c>
      <c r="I1170" t="s">
        <v>142</v>
      </c>
      <c r="J1170" t="s">
        <v>37</v>
      </c>
      <c r="K1170" t="s">
        <v>591</v>
      </c>
      <c r="L1170" t="s">
        <v>39</v>
      </c>
      <c r="M1170">
        <v>31000000</v>
      </c>
      <c r="N1170">
        <v>0</v>
      </c>
      <c r="O1170">
        <v>31000000</v>
      </c>
      <c r="P1170">
        <v>0</v>
      </c>
      <c r="Q1170" t="s">
        <v>3092</v>
      </c>
      <c r="R1170">
        <v>120</v>
      </c>
      <c r="S1170" t="s">
        <v>3093</v>
      </c>
      <c r="T1170" t="s">
        <v>3093</v>
      </c>
      <c r="U1170" t="s">
        <v>5855</v>
      </c>
      <c r="V1170" t="s">
        <v>5856</v>
      </c>
      <c r="W1170">
        <v>0</v>
      </c>
      <c r="X1170" t="str">
        <f t="shared" si="18"/>
        <v>Funcionamiento</v>
      </c>
    </row>
    <row r="1171" spans="1:24" x14ac:dyDescent="0.25">
      <c r="A1171">
        <v>120</v>
      </c>
      <c r="B1171">
        <v>43838</v>
      </c>
      <c r="C1171" s="71">
        <v>43838.350694444445</v>
      </c>
      <c r="D1171" t="s">
        <v>588</v>
      </c>
      <c r="E1171" t="s">
        <v>589</v>
      </c>
      <c r="F1171">
        <v>11</v>
      </c>
      <c r="G1171" t="s">
        <v>3091</v>
      </c>
      <c r="H1171" t="s">
        <v>191</v>
      </c>
      <c r="I1171" t="s">
        <v>146</v>
      </c>
      <c r="J1171" t="s">
        <v>37</v>
      </c>
      <c r="K1171" t="s">
        <v>591</v>
      </c>
      <c r="L1171" t="s">
        <v>39</v>
      </c>
      <c r="M1171">
        <v>2200000</v>
      </c>
      <c r="N1171">
        <v>0</v>
      </c>
      <c r="O1171">
        <v>2200000</v>
      </c>
      <c r="P1171">
        <v>0</v>
      </c>
      <c r="Q1171" t="s">
        <v>3092</v>
      </c>
      <c r="R1171">
        <v>120</v>
      </c>
      <c r="S1171" t="s">
        <v>3093</v>
      </c>
      <c r="T1171" t="s">
        <v>3093</v>
      </c>
      <c r="U1171" t="s">
        <v>5855</v>
      </c>
      <c r="V1171" t="s">
        <v>5856</v>
      </c>
      <c r="W1171">
        <v>0</v>
      </c>
      <c r="X1171" t="str">
        <f t="shared" si="18"/>
        <v>Funcionamiento</v>
      </c>
    </row>
    <row r="1172" spans="1:24" x14ac:dyDescent="0.25">
      <c r="A1172">
        <v>120</v>
      </c>
      <c r="B1172">
        <v>43838</v>
      </c>
      <c r="C1172" s="71">
        <v>43838.350694444445</v>
      </c>
      <c r="D1172" t="s">
        <v>588</v>
      </c>
      <c r="E1172" t="s">
        <v>589</v>
      </c>
      <c r="F1172">
        <v>11</v>
      </c>
      <c r="G1172" t="s">
        <v>3091</v>
      </c>
      <c r="H1172" t="s">
        <v>192</v>
      </c>
      <c r="I1172" t="s">
        <v>147</v>
      </c>
      <c r="J1172" t="s">
        <v>37</v>
      </c>
      <c r="K1172" t="s">
        <v>591</v>
      </c>
      <c r="L1172" t="s">
        <v>39</v>
      </c>
      <c r="M1172">
        <v>200000</v>
      </c>
      <c r="N1172">
        <v>0</v>
      </c>
      <c r="O1172">
        <v>200000</v>
      </c>
      <c r="P1172">
        <v>0</v>
      </c>
      <c r="Q1172" t="s">
        <v>3092</v>
      </c>
      <c r="R1172">
        <v>120</v>
      </c>
      <c r="S1172" t="s">
        <v>3093</v>
      </c>
      <c r="T1172" t="s">
        <v>3093</v>
      </c>
      <c r="U1172" t="s">
        <v>5855</v>
      </c>
      <c r="V1172" t="s">
        <v>5856</v>
      </c>
      <c r="W1172">
        <v>0</v>
      </c>
      <c r="X1172" t="str">
        <f t="shared" si="18"/>
        <v>Funcionamiento</v>
      </c>
    </row>
    <row r="1173" spans="1:24" x14ac:dyDescent="0.25">
      <c r="A1173">
        <v>220</v>
      </c>
      <c r="B1173">
        <v>43838</v>
      </c>
      <c r="C1173" s="71">
        <v>43838.370833333334</v>
      </c>
      <c r="D1173" t="s">
        <v>588</v>
      </c>
      <c r="E1173" t="s">
        <v>589</v>
      </c>
      <c r="F1173">
        <v>11</v>
      </c>
      <c r="G1173" t="s">
        <v>3091</v>
      </c>
      <c r="H1173" t="s">
        <v>197</v>
      </c>
      <c r="I1173" t="s">
        <v>152</v>
      </c>
      <c r="J1173" t="s">
        <v>48</v>
      </c>
      <c r="K1173" t="s">
        <v>601</v>
      </c>
      <c r="L1173" t="s">
        <v>39</v>
      </c>
      <c r="M1173">
        <v>1230000</v>
      </c>
      <c r="N1173">
        <v>0</v>
      </c>
      <c r="O1173">
        <v>1230000</v>
      </c>
      <c r="P1173">
        <v>0</v>
      </c>
      <c r="Q1173" t="s">
        <v>3094</v>
      </c>
      <c r="R1173">
        <v>220</v>
      </c>
      <c r="S1173" t="s">
        <v>2831</v>
      </c>
      <c r="T1173" t="s">
        <v>2176</v>
      </c>
      <c r="U1173" t="s">
        <v>3095</v>
      </c>
      <c r="V1173" t="s">
        <v>3096</v>
      </c>
      <c r="W1173">
        <v>0</v>
      </c>
      <c r="X1173" t="str">
        <f t="shared" si="18"/>
        <v>Funcionamiento</v>
      </c>
    </row>
    <row r="1174" spans="1:24" x14ac:dyDescent="0.25">
      <c r="A1174">
        <v>320</v>
      </c>
      <c r="B1174">
        <v>43851</v>
      </c>
      <c r="C1174" s="71">
        <v>43851.345833333333</v>
      </c>
      <c r="D1174" t="s">
        <v>588</v>
      </c>
      <c r="E1174" t="s">
        <v>589</v>
      </c>
      <c r="F1174">
        <v>11</v>
      </c>
      <c r="G1174" t="s">
        <v>3091</v>
      </c>
      <c r="H1174" t="s">
        <v>173</v>
      </c>
      <c r="I1174" t="s">
        <v>127</v>
      </c>
      <c r="J1174" t="s">
        <v>37</v>
      </c>
      <c r="K1174" t="s">
        <v>591</v>
      </c>
      <c r="L1174" t="s">
        <v>39</v>
      </c>
      <c r="M1174">
        <v>977987</v>
      </c>
      <c r="N1174">
        <v>0</v>
      </c>
      <c r="O1174">
        <v>977987</v>
      </c>
      <c r="P1174">
        <v>0</v>
      </c>
      <c r="Q1174" t="s">
        <v>3097</v>
      </c>
      <c r="R1174">
        <v>320</v>
      </c>
      <c r="S1174" t="s">
        <v>3098</v>
      </c>
      <c r="T1174" t="s">
        <v>593</v>
      </c>
      <c r="U1174" t="s">
        <v>3099</v>
      </c>
      <c r="V1174" t="s">
        <v>3100</v>
      </c>
      <c r="W1174">
        <v>0</v>
      </c>
      <c r="X1174" t="str">
        <f t="shared" si="18"/>
        <v>Funcionamiento</v>
      </c>
    </row>
    <row r="1175" spans="1:24" x14ac:dyDescent="0.25">
      <c r="A1175">
        <v>320</v>
      </c>
      <c r="B1175">
        <v>43851</v>
      </c>
      <c r="C1175" s="71">
        <v>43851.345833333333</v>
      </c>
      <c r="D1175" t="s">
        <v>588</v>
      </c>
      <c r="E1175" t="s">
        <v>589</v>
      </c>
      <c r="F1175">
        <v>11</v>
      </c>
      <c r="G1175" t="s">
        <v>3091</v>
      </c>
      <c r="H1175" t="s">
        <v>174</v>
      </c>
      <c r="I1175" t="s">
        <v>128</v>
      </c>
      <c r="J1175" t="s">
        <v>37</v>
      </c>
      <c r="K1175" t="s">
        <v>591</v>
      </c>
      <c r="L1175" t="s">
        <v>39</v>
      </c>
      <c r="M1175">
        <v>3688600</v>
      </c>
      <c r="N1175">
        <v>0</v>
      </c>
      <c r="O1175">
        <v>3688600</v>
      </c>
      <c r="P1175">
        <v>0</v>
      </c>
      <c r="Q1175" t="s">
        <v>3097</v>
      </c>
      <c r="R1175">
        <v>320</v>
      </c>
      <c r="S1175" t="s">
        <v>3098</v>
      </c>
      <c r="T1175" t="s">
        <v>593</v>
      </c>
      <c r="U1175" t="s">
        <v>3099</v>
      </c>
      <c r="V1175" t="s">
        <v>3100</v>
      </c>
      <c r="W1175">
        <v>0</v>
      </c>
      <c r="X1175" t="str">
        <f t="shared" si="18"/>
        <v>Funcionamiento</v>
      </c>
    </row>
    <row r="1176" spans="1:24" x14ac:dyDescent="0.25">
      <c r="A1176">
        <v>320</v>
      </c>
      <c r="B1176">
        <v>43851</v>
      </c>
      <c r="C1176" s="71">
        <v>43851.345833333333</v>
      </c>
      <c r="D1176" t="s">
        <v>588</v>
      </c>
      <c r="E1176" t="s">
        <v>589</v>
      </c>
      <c r="F1176">
        <v>11</v>
      </c>
      <c r="G1176" t="s">
        <v>3091</v>
      </c>
      <c r="H1176" t="s">
        <v>177</v>
      </c>
      <c r="I1176" t="s">
        <v>131</v>
      </c>
      <c r="J1176" t="s">
        <v>37</v>
      </c>
      <c r="K1176" t="s">
        <v>591</v>
      </c>
      <c r="L1176" t="s">
        <v>39</v>
      </c>
      <c r="M1176">
        <v>368300</v>
      </c>
      <c r="N1176">
        <v>0</v>
      </c>
      <c r="O1176">
        <v>368300</v>
      </c>
      <c r="P1176">
        <v>0</v>
      </c>
      <c r="Q1176" t="s">
        <v>3097</v>
      </c>
      <c r="R1176">
        <v>320</v>
      </c>
      <c r="S1176" t="s">
        <v>3098</v>
      </c>
      <c r="T1176" t="s">
        <v>593</v>
      </c>
      <c r="U1176" t="s">
        <v>3099</v>
      </c>
      <c r="V1176" t="s">
        <v>3100</v>
      </c>
      <c r="W1176">
        <v>0</v>
      </c>
      <c r="X1176" t="str">
        <f t="shared" si="18"/>
        <v>Funcionamiento</v>
      </c>
    </row>
    <row r="1177" spans="1:24" x14ac:dyDescent="0.25">
      <c r="A1177">
        <v>320</v>
      </c>
      <c r="B1177">
        <v>43851</v>
      </c>
      <c r="C1177" s="71">
        <v>43851.345833333333</v>
      </c>
      <c r="D1177" t="s">
        <v>588</v>
      </c>
      <c r="E1177" t="s">
        <v>589</v>
      </c>
      <c r="F1177">
        <v>11</v>
      </c>
      <c r="G1177" t="s">
        <v>3091</v>
      </c>
      <c r="H1177" t="s">
        <v>179</v>
      </c>
      <c r="I1177" t="s">
        <v>133</v>
      </c>
      <c r="J1177" t="s">
        <v>37</v>
      </c>
      <c r="K1177" t="s">
        <v>591</v>
      </c>
      <c r="L1177" t="s">
        <v>39</v>
      </c>
      <c r="M1177">
        <v>653800</v>
      </c>
      <c r="N1177">
        <v>0</v>
      </c>
      <c r="O1177">
        <v>653800</v>
      </c>
      <c r="P1177">
        <v>0</v>
      </c>
      <c r="Q1177" t="s">
        <v>3097</v>
      </c>
      <c r="R1177">
        <v>320</v>
      </c>
      <c r="S1177" t="s">
        <v>3098</v>
      </c>
      <c r="T1177" t="s">
        <v>593</v>
      </c>
      <c r="U1177" t="s">
        <v>3099</v>
      </c>
      <c r="V1177" t="s">
        <v>3100</v>
      </c>
      <c r="W1177">
        <v>0</v>
      </c>
      <c r="X1177" t="str">
        <f t="shared" si="18"/>
        <v>Funcionamiento</v>
      </c>
    </row>
    <row r="1178" spans="1:24" x14ac:dyDescent="0.25">
      <c r="A1178">
        <v>320</v>
      </c>
      <c r="B1178">
        <v>43851</v>
      </c>
      <c r="C1178" s="71">
        <v>43851.345833333333</v>
      </c>
      <c r="D1178" t="s">
        <v>588</v>
      </c>
      <c r="E1178" t="s">
        <v>589</v>
      </c>
      <c r="F1178">
        <v>11</v>
      </c>
      <c r="G1178" t="s">
        <v>3091</v>
      </c>
      <c r="H1178" t="s">
        <v>182</v>
      </c>
      <c r="I1178" t="s">
        <v>136</v>
      </c>
      <c r="J1178" t="s">
        <v>37</v>
      </c>
      <c r="K1178" t="s">
        <v>591</v>
      </c>
      <c r="L1178" t="s">
        <v>39</v>
      </c>
      <c r="M1178">
        <v>110493</v>
      </c>
      <c r="N1178">
        <v>0</v>
      </c>
      <c r="O1178">
        <v>110493</v>
      </c>
      <c r="P1178">
        <v>0</v>
      </c>
      <c r="Q1178" t="s">
        <v>3097</v>
      </c>
      <c r="R1178">
        <v>320</v>
      </c>
      <c r="S1178" t="s">
        <v>3098</v>
      </c>
      <c r="T1178" t="s">
        <v>593</v>
      </c>
      <c r="U1178" t="s">
        <v>3099</v>
      </c>
      <c r="V1178" t="s">
        <v>3100</v>
      </c>
      <c r="W1178">
        <v>0</v>
      </c>
      <c r="X1178" t="str">
        <f t="shared" si="18"/>
        <v>Funcionamiento</v>
      </c>
    </row>
    <row r="1179" spans="1:24" x14ac:dyDescent="0.25">
      <c r="A1179">
        <v>320</v>
      </c>
      <c r="B1179">
        <v>43851</v>
      </c>
      <c r="C1179" s="71">
        <v>43851.345833333333</v>
      </c>
      <c r="D1179" t="s">
        <v>588</v>
      </c>
      <c r="E1179" t="s">
        <v>589</v>
      </c>
      <c r="F1179">
        <v>11</v>
      </c>
      <c r="G1179" t="s">
        <v>3091</v>
      </c>
      <c r="H1179" t="s">
        <v>175</v>
      </c>
      <c r="I1179" t="s">
        <v>129</v>
      </c>
      <c r="J1179" t="s">
        <v>37</v>
      </c>
      <c r="K1179" t="s">
        <v>591</v>
      </c>
      <c r="L1179" t="s">
        <v>39</v>
      </c>
      <c r="M1179">
        <v>2612700</v>
      </c>
      <c r="N1179">
        <v>0</v>
      </c>
      <c r="O1179">
        <v>2612700</v>
      </c>
      <c r="P1179">
        <v>0</v>
      </c>
      <c r="Q1179" t="s">
        <v>3097</v>
      </c>
      <c r="R1179">
        <v>320</v>
      </c>
      <c r="S1179" t="s">
        <v>3098</v>
      </c>
      <c r="T1179" t="s">
        <v>593</v>
      </c>
      <c r="U1179" t="s">
        <v>3099</v>
      </c>
      <c r="V1179" t="s">
        <v>3100</v>
      </c>
      <c r="W1179">
        <v>0</v>
      </c>
      <c r="X1179" t="str">
        <f t="shared" si="18"/>
        <v>Funcionamiento</v>
      </c>
    </row>
    <row r="1180" spans="1:24" x14ac:dyDescent="0.25">
      <c r="A1180">
        <v>320</v>
      </c>
      <c r="B1180">
        <v>43851</v>
      </c>
      <c r="C1180" s="71">
        <v>43851.345833333333</v>
      </c>
      <c r="D1180" t="s">
        <v>588</v>
      </c>
      <c r="E1180" t="s">
        <v>589</v>
      </c>
      <c r="F1180">
        <v>11</v>
      </c>
      <c r="G1180" t="s">
        <v>3091</v>
      </c>
      <c r="H1180" t="s">
        <v>180</v>
      </c>
      <c r="I1180" t="s">
        <v>134</v>
      </c>
      <c r="J1180" t="s">
        <v>37</v>
      </c>
      <c r="K1180" t="s">
        <v>591</v>
      </c>
      <c r="L1180" t="s">
        <v>39</v>
      </c>
      <c r="M1180">
        <v>1236455</v>
      </c>
      <c r="N1180">
        <v>0</v>
      </c>
      <c r="O1180">
        <v>1236455</v>
      </c>
      <c r="P1180">
        <v>0</v>
      </c>
      <c r="Q1180" t="s">
        <v>3097</v>
      </c>
      <c r="R1180">
        <v>320</v>
      </c>
      <c r="S1180" t="s">
        <v>3098</v>
      </c>
      <c r="T1180" t="s">
        <v>593</v>
      </c>
      <c r="U1180" t="s">
        <v>3099</v>
      </c>
      <c r="V1180" t="s">
        <v>3100</v>
      </c>
      <c r="W1180">
        <v>0</v>
      </c>
      <c r="X1180" t="str">
        <f t="shared" si="18"/>
        <v>Funcionamiento</v>
      </c>
    </row>
    <row r="1181" spans="1:24" x14ac:dyDescent="0.25">
      <c r="A1181">
        <v>320</v>
      </c>
      <c r="B1181">
        <v>43851</v>
      </c>
      <c r="C1181" s="71">
        <v>43851.345833333333</v>
      </c>
      <c r="D1181" t="s">
        <v>588</v>
      </c>
      <c r="E1181" t="s">
        <v>589</v>
      </c>
      <c r="F1181">
        <v>11</v>
      </c>
      <c r="G1181" t="s">
        <v>3091</v>
      </c>
      <c r="H1181" t="s">
        <v>168</v>
      </c>
      <c r="I1181" t="s">
        <v>122</v>
      </c>
      <c r="J1181" t="s">
        <v>37</v>
      </c>
      <c r="K1181" t="s">
        <v>591</v>
      </c>
      <c r="L1181" t="s">
        <v>39</v>
      </c>
      <c r="M1181">
        <v>435954</v>
      </c>
      <c r="N1181">
        <v>0</v>
      </c>
      <c r="O1181">
        <v>435954</v>
      </c>
      <c r="P1181">
        <v>0</v>
      </c>
      <c r="Q1181" t="s">
        <v>3097</v>
      </c>
      <c r="R1181">
        <v>320</v>
      </c>
      <c r="S1181" t="s">
        <v>3098</v>
      </c>
      <c r="T1181" t="s">
        <v>593</v>
      </c>
      <c r="U1181" t="s">
        <v>3099</v>
      </c>
      <c r="V1181" t="s">
        <v>3100</v>
      </c>
      <c r="W1181">
        <v>0</v>
      </c>
      <c r="X1181" t="str">
        <f t="shared" si="18"/>
        <v>Funcionamiento</v>
      </c>
    </row>
    <row r="1182" spans="1:24" x14ac:dyDescent="0.25">
      <c r="A1182">
        <v>320</v>
      </c>
      <c r="B1182">
        <v>43851</v>
      </c>
      <c r="C1182" s="71">
        <v>43851.345833333333</v>
      </c>
      <c r="D1182" t="s">
        <v>588</v>
      </c>
      <c r="E1182" t="s">
        <v>589</v>
      </c>
      <c r="F1182">
        <v>11</v>
      </c>
      <c r="G1182" t="s">
        <v>3091</v>
      </c>
      <c r="H1182" t="s">
        <v>176</v>
      </c>
      <c r="I1182" t="s">
        <v>130</v>
      </c>
      <c r="J1182" t="s">
        <v>37</v>
      </c>
      <c r="K1182" t="s">
        <v>591</v>
      </c>
      <c r="L1182" t="s">
        <v>39</v>
      </c>
      <c r="M1182">
        <v>1306900</v>
      </c>
      <c r="N1182">
        <v>0</v>
      </c>
      <c r="O1182">
        <v>1306900</v>
      </c>
      <c r="P1182">
        <v>0</v>
      </c>
      <c r="Q1182" t="s">
        <v>3097</v>
      </c>
      <c r="R1182">
        <v>320</v>
      </c>
      <c r="S1182" t="s">
        <v>3098</v>
      </c>
      <c r="T1182" t="s">
        <v>593</v>
      </c>
      <c r="U1182" t="s">
        <v>3099</v>
      </c>
      <c r="V1182" t="s">
        <v>3100</v>
      </c>
      <c r="W1182">
        <v>0</v>
      </c>
      <c r="X1182" t="str">
        <f t="shared" si="18"/>
        <v>Funcionamiento</v>
      </c>
    </row>
    <row r="1183" spans="1:24" x14ac:dyDescent="0.25">
      <c r="A1183">
        <v>320</v>
      </c>
      <c r="B1183">
        <v>43851</v>
      </c>
      <c r="C1183" s="71">
        <v>43851.345833333333</v>
      </c>
      <c r="D1183" t="s">
        <v>588</v>
      </c>
      <c r="E1183" t="s">
        <v>589</v>
      </c>
      <c r="F1183">
        <v>11</v>
      </c>
      <c r="G1183" t="s">
        <v>3091</v>
      </c>
      <c r="H1183" t="s">
        <v>183</v>
      </c>
      <c r="I1183" t="s">
        <v>137</v>
      </c>
      <c r="J1183" t="s">
        <v>37</v>
      </c>
      <c r="K1183" t="s">
        <v>591</v>
      </c>
      <c r="L1183" t="s">
        <v>39</v>
      </c>
      <c r="M1183">
        <v>2240265</v>
      </c>
      <c r="N1183">
        <v>0</v>
      </c>
      <c r="O1183">
        <v>2240265</v>
      </c>
      <c r="P1183">
        <v>0</v>
      </c>
      <c r="Q1183" t="s">
        <v>3097</v>
      </c>
      <c r="R1183">
        <v>320</v>
      </c>
      <c r="S1183" t="s">
        <v>3098</v>
      </c>
      <c r="T1183" t="s">
        <v>593</v>
      </c>
      <c r="U1183" t="s">
        <v>3099</v>
      </c>
      <c r="V1183" t="s">
        <v>3100</v>
      </c>
      <c r="W1183">
        <v>0</v>
      </c>
      <c r="X1183" t="str">
        <f t="shared" si="18"/>
        <v>Funcionamiento</v>
      </c>
    </row>
    <row r="1184" spans="1:24" x14ac:dyDescent="0.25">
      <c r="A1184">
        <v>320</v>
      </c>
      <c r="B1184">
        <v>43851</v>
      </c>
      <c r="C1184" s="71">
        <v>43851.345833333333</v>
      </c>
      <c r="D1184" t="s">
        <v>588</v>
      </c>
      <c r="E1184" t="s">
        <v>589</v>
      </c>
      <c r="F1184">
        <v>11</v>
      </c>
      <c r="G1184" t="s">
        <v>3091</v>
      </c>
      <c r="H1184" t="s">
        <v>166</v>
      </c>
      <c r="I1184" t="s">
        <v>120</v>
      </c>
      <c r="J1184" t="s">
        <v>37</v>
      </c>
      <c r="K1184" t="s">
        <v>591</v>
      </c>
      <c r="L1184" t="s">
        <v>39</v>
      </c>
      <c r="M1184">
        <v>27713538</v>
      </c>
      <c r="N1184">
        <v>0</v>
      </c>
      <c r="O1184">
        <v>27713538</v>
      </c>
      <c r="P1184">
        <v>0</v>
      </c>
      <c r="Q1184" t="s">
        <v>3097</v>
      </c>
      <c r="R1184">
        <v>320</v>
      </c>
      <c r="S1184" t="s">
        <v>3098</v>
      </c>
      <c r="T1184" t="s">
        <v>593</v>
      </c>
      <c r="U1184" t="s">
        <v>3099</v>
      </c>
      <c r="V1184" t="s">
        <v>3100</v>
      </c>
      <c r="W1184">
        <v>0</v>
      </c>
      <c r="X1184" t="str">
        <f t="shared" si="18"/>
        <v>Funcionamiento</v>
      </c>
    </row>
    <row r="1185" spans="1:24" x14ac:dyDescent="0.25">
      <c r="A1185">
        <v>320</v>
      </c>
      <c r="B1185">
        <v>43851</v>
      </c>
      <c r="C1185" s="71">
        <v>43851.345833333333</v>
      </c>
      <c r="D1185" t="s">
        <v>588</v>
      </c>
      <c r="E1185" t="s">
        <v>589</v>
      </c>
      <c r="F1185">
        <v>11</v>
      </c>
      <c r="G1185" t="s">
        <v>3091</v>
      </c>
      <c r="H1185" t="s">
        <v>169</v>
      </c>
      <c r="I1185" t="s">
        <v>123</v>
      </c>
      <c r="J1185" t="s">
        <v>37</v>
      </c>
      <c r="K1185" t="s">
        <v>591</v>
      </c>
      <c r="L1185" t="s">
        <v>39</v>
      </c>
      <c r="M1185">
        <v>507414</v>
      </c>
      <c r="N1185">
        <v>0</v>
      </c>
      <c r="O1185">
        <v>507414</v>
      </c>
      <c r="P1185">
        <v>0</v>
      </c>
      <c r="Q1185" t="s">
        <v>3097</v>
      </c>
      <c r="R1185">
        <v>320</v>
      </c>
      <c r="S1185" t="s">
        <v>3098</v>
      </c>
      <c r="T1185" t="s">
        <v>593</v>
      </c>
      <c r="U1185" t="s">
        <v>3099</v>
      </c>
      <c r="V1185" t="s">
        <v>3100</v>
      </c>
      <c r="W1185">
        <v>0</v>
      </c>
      <c r="X1185" t="str">
        <f t="shared" si="18"/>
        <v>Funcionamiento</v>
      </c>
    </row>
    <row r="1186" spans="1:24" x14ac:dyDescent="0.25">
      <c r="A1186">
        <v>320</v>
      </c>
      <c r="B1186">
        <v>43851</v>
      </c>
      <c r="C1186" s="71">
        <v>43851.345833333333</v>
      </c>
      <c r="D1186" t="s">
        <v>588</v>
      </c>
      <c r="E1186" t="s">
        <v>589</v>
      </c>
      <c r="F1186">
        <v>11</v>
      </c>
      <c r="G1186" t="s">
        <v>3091</v>
      </c>
      <c r="H1186" t="s">
        <v>178</v>
      </c>
      <c r="I1186" t="s">
        <v>132</v>
      </c>
      <c r="J1186" t="s">
        <v>37</v>
      </c>
      <c r="K1186" t="s">
        <v>591</v>
      </c>
      <c r="L1186" t="s">
        <v>39</v>
      </c>
      <c r="M1186">
        <v>980600</v>
      </c>
      <c r="N1186">
        <v>0</v>
      </c>
      <c r="O1186">
        <v>980600</v>
      </c>
      <c r="P1186">
        <v>0</v>
      </c>
      <c r="Q1186" t="s">
        <v>3097</v>
      </c>
      <c r="R1186">
        <v>320</v>
      </c>
      <c r="S1186" t="s">
        <v>3098</v>
      </c>
      <c r="T1186" t="s">
        <v>593</v>
      </c>
      <c r="U1186" t="s">
        <v>3099</v>
      </c>
      <c r="V1186" t="s">
        <v>3100</v>
      </c>
      <c r="W1186">
        <v>0</v>
      </c>
      <c r="X1186" t="str">
        <f t="shared" si="18"/>
        <v>Funcionamiento</v>
      </c>
    </row>
    <row r="1187" spans="1:24" x14ac:dyDescent="0.25">
      <c r="A1187">
        <v>420</v>
      </c>
      <c r="B1187">
        <v>43859</v>
      </c>
      <c r="C1187" s="71">
        <v>43859.620833333334</v>
      </c>
      <c r="D1187" t="s">
        <v>588</v>
      </c>
      <c r="E1187" t="s">
        <v>589</v>
      </c>
      <c r="F1187">
        <v>11</v>
      </c>
      <c r="G1187" t="s">
        <v>3091</v>
      </c>
      <c r="H1187" t="s">
        <v>196</v>
      </c>
      <c r="I1187" t="s">
        <v>151</v>
      </c>
      <c r="J1187" t="s">
        <v>37</v>
      </c>
      <c r="K1187" t="s">
        <v>591</v>
      </c>
      <c r="L1187" t="s">
        <v>39</v>
      </c>
      <c r="M1187">
        <v>5875819</v>
      </c>
      <c r="N1187">
        <v>0</v>
      </c>
      <c r="O1187">
        <v>5875819</v>
      </c>
      <c r="P1187">
        <v>0</v>
      </c>
      <c r="Q1187" t="s">
        <v>3101</v>
      </c>
      <c r="R1187">
        <v>420</v>
      </c>
      <c r="S1187" t="s">
        <v>2337</v>
      </c>
      <c r="T1187" t="s">
        <v>2831</v>
      </c>
      <c r="U1187" t="s">
        <v>2471</v>
      </c>
      <c r="V1187" t="s">
        <v>3102</v>
      </c>
      <c r="W1187">
        <v>0</v>
      </c>
      <c r="X1187" t="str">
        <f t="shared" si="18"/>
        <v>Funcionamiento</v>
      </c>
    </row>
    <row r="1188" spans="1:24" x14ac:dyDescent="0.25">
      <c r="A1188">
        <v>520</v>
      </c>
      <c r="B1188">
        <v>43872</v>
      </c>
      <c r="C1188" s="71">
        <v>43872.553472222222</v>
      </c>
      <c r="D1188" t="s">
        <v>588</v>
      </c>
      <c r="E1188" t="s">
        <v>589</v>
      </c>
      <c r="F1188">
        <v>11</v>
      </c>
      <c r="G1188" t="s">
        <v>3091</v>
      </c>
      <c r="H1188" t="s">
        <v>193</v>
      </c>
      <c r="I1188" t="s">
        <v>148</v>
      </c>
      <c r="J1188" t="s">
        <v>37</v>
      </c>
      <c r="K1188" t="s">
        <v>591</v>
      </c>
      <c r="L1188" t="s">
        <v>39</v>
      </c>
      <c r="M1188">
        <v>645800</v>
      </c>
      <c r="N1188">
        <v>0</v>
      </c>
      <c r="O1188">
        <v>645800</v>
      </c>
      <c r="P1188">
        <v>0</v>
      </c>
      <c r="Q1188" t="s">
        <v>3103</v>
      </c>
      <c r="R1188">
        <v>520</v>
      </c>
      <c r="S1188" t="s">
        <v>2181</v>
      </c>
      <c r="T1188" t="s">
        <v>2175</v>
      </c>
      <c r="U1188" t="s">
        <v>2243</v>
      </c>
      <c r="V1188" t="s">
        <v>3104</v>
      </c>
      <c r="W1188">
        <v>0</v>
      </c>
      <c r="X1188" t="str">
        <f t="shared" si="18"/>
        <v>Funcionamiento</v>
      </c>
    </row>
    <row r="1189" spans="1:24" x14ac:dyDescent="0.25">
      <c r="A1189">
        <v>520</v>
      </c>
      <c r="B1189">
        <v>43872</v>
      </c>
      <c r="C1189" s="71">
        <v>43872.553472222222</v>
      </c>
      <c r="D1189" t="s">
        <v>588</v>
      </c>
      <c r="E1189" t="s">
        <v>589</v>
      </c>
      <c r="F1189">
        <v>11</v>
      </c>
      <c r="G1189" t="s">
        <v>3091</v>
      </c>
      <c r="H1189" t="s">
        <v>187</v>
      </c>
      <c r="I1189" t="s">
        <v>141</v>
      </c>
      <c r="J1189" t="s">
        <v>37</v>
      </c>
      <c r="K1189" t="s">
        <v>591</v>
      </c>
      <c r="L1189" t="s">
        <v>39</v>
      </c>
      <c r="M1189">
        <v>78400</v>
      </c>
      <c r="N1189">
        <v>0</v>
      </c>
      <c r="O1189">
        <v>78400</v>
      </c>
      <c r="P1189">
        <v>0</v>
      </c>
      <c r="Q1189" t="s">
        <v>3103</v>
      </c>
      <c r="R1189">
        <v>520</v>
      </c>
      <c r="S1189" t="s">
        <v>2181</v>
      </c>
      <c r="T1189" t="s">
        <v>2175</v>
      </c>
      <c r="U1189" t="s">
        <v>2243</v>
      </c>
      <c r="V1189" t="s">
        <v>3104</v>
      </c>
      <c r="W1189">
        <v>0</v>
      </c>
      <c r="X1189" t="str">
        <f t="shared" si="18"/>
        <v>Funcionamiento</v>
      </c>
    </row>
    <row r="1190" spans="1:24" x14ac:dyDescent="0.25">
      <c r="A1190">
        <v>620</v>
      </c>
      <c r="B1190">
        <v>43878</v>
      </c>
      <c r="C1190" s="71">
        <v>43878.674305555556</v>
      </c>
      <c r="D1190" t="s">
        <v>588</v>
      </c>
      <c r="E1190" t="s">
        <v>589</v>
      </c>
      <c r="F1190">
        <v>500</v>
      </c>
      <c r="G1190" t="s">
        <v>631</v>
      </c>
      <c r="H1190" t="s">
        <v>199</v>
      </c>
      <c r="I1190" t="s">
        <v>157</v>
      </c>
      <c r="J1190" t="s">
        <v>37</v>
      </c>
      <c r="K1190" t="s">
        <v>714</v>
      </c>
      <c r="L1190" t="s">
        <v>39</v>
      </c>
      <c r="M1190">
        <v>7404302</v>
      </c>
      <c r="N1190">
        <v>0</v>
      </c>
      <c r="O1190">
        <v>7404302</v>
      </c>
      <c r="P1190">
        <v>7204559</v>
      </c>
      <c r="Q1190" t="s">
        <v>3105</v>
      </c>
      <c r="R1190">
        <v>620</v>
      </c>
      <c r="S1190" t="s">
        <v>3106</v>
      </c>
      <c r="T1190" t="s">
        <v>3107</v>
      </c>
      <c r="U1190" t="s">
        <v>3108</v>
      </c>
      <c r="V1190" t="s">
        <v>3109</v>
      </c>
      <c r="W1190">
        <v>0</v>
      </c>
      <c r="X1190" t="str">
        <f t="shared" si="18"/>
        <v>Inversión</v>
      </c>
    </row>
    <row r="1191" spans="1:24" x14ac:dyDescent="0.25">
      <c r="A1191">
        <v>720</v>
      </c>
      <c r="B1191">
        <v>43878</v>
      </c>
      <c r="C1191" s="71">
        <v>43878.678472222222</v>
      </c>
      <c r="D1191" t="s">
        <v>588</v>
      </c>
      <c r="E1191" t="s">
        <v>607</v>
      </c>
      <c r="F1191">
        <v>500</v>
      </c>
      <c r="G1191" t="s">
        <v>631</v>
      </c>
      <c r="H1191" t="s">
        <v>199</v>
      </c>
      <c r="I1191" t="s">
        <v>157</v>
      </c>
      <c r="J1191" t="s">
        <v>37</v>
      </c>
      <c r="K1191" t="s">
        <v>714</v>
      </c>
      <c r="L1191" t="s">
        <v>39</v>
      </c>
      <c r="M1191">
        <v>3000000</v>
      </c>
      <c r="N1191">
        <v>150000</v>
      </c>
      <c r="O1191">
        <v>3150000</v>
      </c>
      <c r="P1191">
        <v>3150000</v>
      </c>
      <c r="Q1191" t="s">
        <v>3110</v>
      </c>
      <c r="R1191">
        <v>720</v>
      </c>
      <c r="S1191" t="s">
        <v>593</v>
      </c>
      <c r="T1191" t="s">
        <v>593</v>
      </c>
      <c r="U1191" t="s">
        <v>593</v>
      </c>
      <c r="V1191" t="s">
        <v>593</v>
      </c>
      <c r="W1191">
        <v>0</v>
      </c>
      <c r="X1191" t="str">
        <f t="shared" si="18"/>
        <v>Inversión</v>
      </c>
    </row>
    <row r="1192" spans="1:24" x14ac:dyDescent="0.25">
      <c r="A1192">
        <v>820</v>
      </c>
      <c r="B1192">
        <v>43878</v>
      </c>
      <c r="C1192" s="71">
        <v>43878.679861111108</v>
      </c>
      <c r="D1192" t="s">
        <v>588</v>
      </c>
      <c r="E1192" t="s">
        <v>589</v>
      </c>
      <c r="F1192">
        <v>510</v>
      </c>
      <c r="G1192" t="s">
        <v>713</v>
      </c>
      <c r="H1192" t="s">
        <v>200</v>
      </c>
      <c r="I1192" t="s">
        <v>159</v>
      </c>
      <c r="J1192" t="s">
        <v>48</v>
      </c>
      <c r="K1192" t="s">
        <v>601</v>
      </c>
      <c r="L1192" t="s">
        <v>39</v>
      </c>
      <c r="M1192">
        <v>4000000</v>
      </c>
      <c r="N1192">
        <v>0</v>
      </c>
      <c r="O1192">
        <v>4000000</v>
      </c>
      <c r="P1192">
        <v>3264753</v>
      </c>
      <c r="Q1192" t="s">
        <v>3111</v>
      </c>
      <c r="R1192">
        <v>820</v>
      </c>
      <c r="S1192" t="s">
        <v>3112</v>
      </c>
      <c r="T1192" t="s">
        <v>3112</v>
      </c>
      <c r="U1192" t="s">
        <v>3113</v>
      </c>
      <c r="V1192" t="s">
        <v>3114</v>
      </c>
      <c r="W1192">
        <v>0</v>
      </c>
      <c r="X1192" t="str">
        <f t="shared" si="18"/>
        <v>Inversión</v>
      </c>
    </row>
    <row r="1193" spans="1:24" x14ac:dyDescent="0.25">
      <c r="A1193">
        <v>920</v>
      </c>
      <c r="B1193">
        <v>43881</v>
      </c>
      <c r="C1193" s="71">
        <v>43881.419444444444</v>
      </c>
      <c r="D1193" t="s">
        <v>588</v>
      </c>
      <c r="E1193" t="s">
        <v>589</v>
      </c>
      <c r="F1193">
        <v>11</v>
      </c>
      <c r="G1193" t="s">
        <v>3091</v>
      </c>
      <c r="H1193" t="s">
        <v>168</v>
      </c>
      <c r="I1193" t="s">
        <v>122</v>
      </c>
      <c r="J1193" t="s">
        <v>37</v>
      </c>
      <c r="K1193" t="s">
        <v>591</v>
      </c>
      <c r="L1193" t="s">
        <v>39</v>
      </c>
      <c r="M1193">
        <v>494640</v>
      </c>
      <c r="N1193">
        <v>0</v>
      </c>
      <c r="O1193">
        <v>494640</v>
      </c>
      <c r="P1193">
        <v>0</v>
      </c>
      <c r="Q1193" t="s">
        <v>809</v>
      </c>
      <c r="R1193">
        <v>920</v>
      </c>
      <c r="S1193" t="s">
        <v>2186</v>
      </c>
      <c r="T1193" t="s">
        <v>593</v>
      </c>
      <c r="U1193" t="s">
        <v>3115</v>
      </c>
      <c r="V1193" t="s">
        <v>3116</v>
      </c>
      <c r="W1193">
        <v>0</v>
      </c>
      <c r="X1193" t="str">
        <f t="shared" si="18"/>
        <v>Funcionamiento</v>
      </c>
    </row>
    <row r="1194" spans="1:24" x14ac:dyDescent="0.25">
      <c r="A1194">
        <v>920</v>
      </c>
      <c r="B1194">
        <v>43881</v>
      </c>
      <c r="C1194" s="71">
        <v>43881.419444444444</v>
      </c>
      <c r="D1194" t="s">
        <v>588</v>
      </c>
      <c r="E1194" t="s">
        <v>589</v>
      </c>
      <c r="F1194">
        <v>11</v>
      </c>
      <c r="G1194" t="s">
        <v>3091</v>
      </c>
      <c r="H1194" t="s">
        <v>166</v>
      </c>
      <c r="I1194" t="s">
        <v>120</v>
      </c>
      <c r="J1194" t="s">
        <v>37</v>
      </c>
      <c r="K1194" t="s">
        <v>591</v>
      </c>
      <c r="L1194" t="s">
        <v>39</v>
      </c>
      <c r="M1194">
        <v>29025513</v>
      </c>
      <c r="N1194">
        <v>0</v>
      </c>
      <c r="O1194">
        <v>29025513</v>
      </c>
      <c r="P1194">
        <v>0</v>
      </c>
      <c r="Q1194" t="s">
        <v>809</v>
      </c>
      <c r="R1194">
        <v>920</v>
      </c>
      <c r="S1194" t="s">
        <v>2186</v>
      </c>
      <c r="T1194" t="s">
        <v>593</v>
      </c>
      <c r="U1194" t="s">
        <v>3115</v>
      </c>
      <c r="V1194" t="s">
        <v>3116</v>
      </c>
      <c r="W1194">
        <v>0</v>
      </c>
      <c r="X1194" t="str">
        <f t="shared" si="18"/>
        <v>Funcionamiento</v>
      </c>
    </row>
    <row r="1195" spans="1:24" x14ac:dyDescent="0.25">
      <c r="A1195">
        <v>920</v>
      </c>
      <c r="B1195">
        <v>43881</v>
      </c>
      <c r="C1195" s="71">
        <v>43881.419444444444</v>
      </c>
      <c r="D1195" t="s">
        <v>588</v>
      </c>
      <c r="E1195" t="s">
        <v>589</v>
      </c>
      <c r="F1195">
        <v>11</v>
      </c>
      <c r="G1195" t="s">
        <v>3091</v>
      </c>
      <c r="H1195" t="s">
        <v>169</v>
      </c>
      <c r="I1195" t="s">
        <v>123</v>
      </c>
      <c r="J1195" t="s">
        <v>37</v>
      </c>
      <c r="K1195" t="s">
        <v>591</v>
      </c>
      <c r="L1195" t="s">
        <v>39</v>
      </c>
      <c r="M1195">
        <v>668551</v>
      </c>
      <c r="N1195">
        <v>0</v>
      </c>
      <c r="O1195">
        <v>668551</v>
      </c>
      <c r="P1195">
        <v>0</v>
      </c>
      <c r="Q1195" t="s">
        <v>809</v>
      </c>
      <c r="R1195">
        <v>920</v>
      </c>
      <c r="S1195" t="s">
        <v>2186</v>
      </c>
      <c r="T1195" t="s">
        <v>593</v>
      </c>
      <c r="U1195" t="s">
        <v>3115</v>
      </c>
      <c r="V1195" t="s">
        <v>3116</v>
      </c>
      <c r="W1195">
        <v>0</v>
      </c>
      <c r="X1195" t="str">
        <f t="shared" si="18"/>
        <v>Funcionamiento</v>
      </c>
    </row>
    <row r="1196" spans="1:24" x14ac:dyDescent="0.25">
      <c r="A1196">
        <v>920</v>
      </c>
      <c r="B1196">
        <v>43881</v>
      </c>
      <c r="C1196" s="71">
        <v>43881.419444444444</v>
      </c>
      <c r="D1196" t="s">
        <v>588</v>
      </c>
      <c r="E1196" t="s">
        <v>589</v>
      </c>
      <c r="F1196">
        <v>11</v>
      </c>
      <c r="G1196" t="s">
        <v>3091</v>
      </c>
      <c r="H1196" t="s">
        <v>183</v>
      </c>
      <c r="I1196" t="s">
        <v>137</v>
      </c>
      <c r="J1196" t="s">
        <v>37</v>
      </c>
      <c r="K1196" t="s">
        <v>591</v>
      </c>
      <c r="L1196" t="s">
        <v>39</v>
      </c>
      <c r="M1196">
        <v>2240265</v>
      </c>
      <c r="N1196">
        <v>0</v>
      </c>
      <c r="O1196">
        <v>2240265</v>
      </c>
      <c r="P1196">
        <v>0</v>
      </c>
      <c r="Q1196" t="s">
        <v>809</v>
      </c>
      <c r="R1196">
        <v>920</v>
      </c>
      <c r="S1196" t="s">
        <v>2186</v>
      </c>
      <c r="T1196" t="s">
        <v>593</v>
      </c>
      <c r="U1196" t="s">
        <v>3115</v>
      </c>
      <c r="V1196" t="s">
        <v>3116</v>
      </c>
      <c r="W1196">
        <v>0</v>
      </c>
      <c r="X1196" t="str">
        <f t="shared" si="18"/>
        <v>Funcionamiento</v>
      </c>
    </row>
    <row r="1197" spans="1:24" x14ac:dyDescent="0.25">
      <c r="A1197">
        <v>1020</v>
      </c>
      <c r="B1197">
        <v>43881</v>
      </c>
      <c r="C1197" s="71">
        <v>43881.42083333333</v>
      </c>
      <c r="D1197" t="s">
        <v>588</v>
      </c>
      <c r="E1197" t="s">
        <v>589</v>
      </c>
      <c r="F1197">
        <v>11</v>
      </c>
      <c r="G1197" t="s">
        <v>3091</v>
      </c>
      <c r="H1197" t="s">
        <v>175</v>
      </c>
      <c r="I1197" t="s">
        <v>129</v>
      </c>
      <c r="J1197" t="s">
        <v>37</v>
      </c>
      <c r="K1197" t="s">
        <v>591</v>
      </c>
      <c r="L1197" t="s">
        <v>39</v>
      </c>
      <c r="M1197">
        <v>2612800</v>
      </c>
      <c r="N1197">
        <v>0</v>
      </c>
      <c r="O1197">
        <v>2612800</v>
      </c>
      <c r="P1197">
        <v>0</v>
      </c>
      <c r="Q1197" t="s">
        <v>3117</v>
      </c>
      <c r="R1197">
        <v>1020</v>
      </c>
      <c r="S1197" t="s">
        <v>2180</v>
      </c>
      <c r="T1197" t="s">
        <v>593</v>
      </c>
      <c r="U1197" t="s">
        <v>3118</v>
      </c>
      <c r="V1197" t="s">
        <v>3119</v>
      </c>
      <c r="W1197">
        <v>0</v>
      </c>
      <c r="X1197" t="str">
        <f t="shared" si="18"/>
        <v>Funcionamiento</v>
      </c>
    </row>
    <row r="1198" spans="1:24" x14ac:dyDescent="0.25">
      <c r="A1198">
        <v>1020</v>
      </c>
      <c r="B1198">
        <v>43881</v>
      </c>
      <c r="C1198" s="71">
        <v>43881.42083333333</v>
      </c>
      <c r="D1198" t="s">
        <v>588</v>
      </c>
      <c r="E1198" t="s">
        <v>589</v>
      </c>
      <c r="F1198">
        <v>11</v>
      </c>
      <c r="G1198" t="s">
        <v>3091</v>
      </c>
      <c r="H1198" t="s">
        <v>177</v>
      </c>
      <c r="I1198" t="s">
        <v>131</v>
      </c>
      <c r="J1198" t="s">
        <v>37</v>
      </c>
      <c r="K1198" t="s">
        <v>591</v>
      </c>
      <c r="L1198" t="s">
        <v>39</v>
      </c>
      <c r="M1198">
        <v>374000</v>
      </c>
      <c r="N1198">
        <v>0</v>
      </c>
      <c r="O1198">
        <v>374000</v>
      </c>
      <c r="P1198">
        <v>0</v>
      </c>
      <c r="Q1198" t="s">
        <v>3117</v>
      </c>
      <c r="R1198">
        <v>1020</v>
      </c>
      <c r="S1198" t="s">
        <v>2180</v>
      </c>
      <c r="T1198" t="s">
        <v>593</v>
      </c>
      <c r="U1198" t="s">
        <v>3118</v>
      </c>
      <c r="V1198" t="s">
        <v>3119</v>
      </c>
      <c r="W1198">
        <v>0</v>
      </c>
      <c r="X1198" t="str">
        <f t="shared" si="18"/>
        <v>Funcionamiento</v>
      </c>
    </row>
    <row r="1199" spans="1:24" x14ac:dyDescent="0.25">
      <c r="A1199">
        <v>1020</v>
      </c>
      <c r="B1199">
        <v>43881</v>
      </c>
      <c r="C1199" s="71">
        <v>43881.42083333333</v>
      </c>
      <c r="D1199" t="s">
        <v>588</v>
      </c>
      <c r="E1199" t="s">
        <v>589</v>
      </c>
      <c r="F1199">
        <v>11</v>
      </c>
      <c r="G1199" t="s">
        <v>3091</v>
      </c>
      <c r="H1199" t="s">
        <v>179</v>
      </c>
      <c r="I1199" t="s">
        <v>133</v>
      </c>
      <c r="J1199" t="s">
        <v>37</v>
      </c>
      <c r="K1199" t="s">
        <v>591</v>
      </c>
      <c r="L1199" t="s">
        <v>39</v>
      </c>
      <c r="M1199">
        <v>638700</v>
      </c>
      <c r="N1199">
        <v>0</v>
      </c>
      <c r="O1199">
        <v>638700</v>
      </c>
      <c r="P1199">
        <v>0</v>
      </c>
      <c r="Q1199" t="s">
        <v>3117</v>
      </c>
      <c r="R1199">
        <v>1020</v>
      </c>
      <c r="S1199" t="s">
        <v>2180</v>
      </c>
      <c r="T1199" t="s">
        <v>593</v>
      </c>
      <c r="U1199" t="s">
        <v>3118</v>
      </c>
      <c r="V1199" t="s">
        <v>3119</v>
      </c>
      <c r="W1199">
        <v>0</v>
      </c>
      <c r="X1199" t="str">
        <f t="shared" si="18"/>
        <v>Funcionamiento</v>
      </c>
    </row>
    <row r="1200" spans="1:24" x14ac:dyDescent="0.25">
      <c r="A1200">
        <v>1020</v>
      </c>
      <c r="B1200">
        <v>43881</v>
      </c>
      <c r="C1200" s="71">
        <v>43881.42083333333</v>
      </c>
      <c r="D1200" t="s">
        <v>588</v>
      </c>
      <c r="E1200" t="s">
        <v>589</v>
      </c>
      <c r="F1200">
        <v>11</v>
      </c>
      <c r="G1200" t="s">
        <v>3091</v>
      </c>
      <c r="H1200" t="s">
        <v>174</v>
      </c>
      <c r="I1200" t="s">
        <v>128</v>
      </c>
      <c r="J1200" t="s">
        <v>37</v>
      </c>
      <c r="K1200" t="s">
        <v>591</v>
      </c>
      <c r="L1200" t="s">
        <v>39</v>
      </c>
      <c r="M1200">
        <v>3688700</v>
      </c>
      <c r="N1200">
        <v>0</v>
      </c>
      <c r="O1200">
        <v>3688700</v>
      </c>
      <c r="P1200">
        <v>0</v>
      </c>
      <c r="Q1200" t="s">
        <v>3117</v>
      </c>
      <c r="R1200">
        <v>1020</v>
      </c>
      <c r="S1200" t="s">
        <v>2180</v>
      </c>
      <c r="T1200" t="s">
        <v>593</v>
      </c>
      <c r="U1200" t="s">
        <v>3118</v>
      </c>
      <c r="V1200" t="s">
        <v>3119</v>
      </c>
      <c r="W1200">
        <v>0</v>
      </c>
      <c r="X1200" t="str">
        <f t="shared" si="18"/>
        <v>Funcionamiento</v>
      </c>
    </row>
    <row r="1201" spans="1:24" x14ac:dyDescent="0.25">
      <c r="A1201">
        <v>1020</v>
      </c>
      <c r="B1201">
        <v>43881</v>
      </c>
      <c r="C1201" s="71">
        <v>43881.42083333333</v>
      </c>
      <c r="D1201" t="s">
        <v>588</v>
      </c>
      <c r="E1201" t="s">
        <v>589</v>
      </c>
      <c r="F1201">
        <v>11</v>
      </c>
      <c r="G1201" t="s">
        <v>3091</v>
      </c>
      <c r="H1201" t="s">
        <v>176</v>
      </c>
      <c r="I1201" t="s">
        <v>130</v>
      </c>
      <c r="J1201" t="s">
        <v>37</v>
      </c>
      <c r="K1201" t="s">
        <v>591</v>
      </c>
      <c r="L1201" t="s">
        <v>39</v>
      </c>
      <c r="M1201">
        <v>1276800</v>
      </c>
      <c r="N1201">
        <v>0</v>
      </c>
      <c r="O1201">
        <v>1276800</v>
      </c>
      <c r="P1201">
        <v>0</v>
      </c>
      <c r="Q1201" t="s">
        <v>3117</v>
      </c>
      <c r="R1201">
        <v>1020</v>
      </c>
      <c r="S1201" t="s">
        <v>2180</v>
      </c>
      <c r="T1201" t="s">
        <v>593</v>
      </c>
      <c r="U1201" t="s">
        <v>3118</v>
      </c>
      <c r="V1201" t="s">
        <v>3119</v>
      </c>
      <c r="W1201">
        <v>0</v>
      </c>
      <c r="X1201" t="str">
        <f t="shared" si="18"/>
        <v>Funcionamiento</v>
      </c>
    </row>
    <row r="1202" spans="1:24" x14ac:dyDescent="0.25">
      <c r="A1202">
        <v>1020</v>
      </c>
      <c r="B1202">
        <v>43881</v>
      </c>
      <c r="C1202" s="71">
        <v>43881.42083333333</v>
      </c>
      <c r="D1202" t="s">
        <v>588</v>
      </c>
      <c r="E1202" t="s">
        <v>589</v>
      </c>
      <c r="F1202">
        <v>11</v>
      </c>
      <c r="G1202" t="s">
        <v>3091</v>
      </c>
      <c r="H1202" t="s">
        <v>178</v>
      </c>
      <c r="I1202" t="s">
        <v>132</v>
      </c>
      <c r="J1202" t="s">
        <v>37</v>
      </c>
      <c r="K1202" t="s">
        <v>591</v>
      </c>
      <c r="L1202" t="s">
        <v>39</v>
      </c>
      <c r="M1202">
        <v>958000</v>
      </c>
      <c r="N1202">
        <v>0</v>
      </c>
      <c r="O1202">
        <v>958000</v>
      </c>
      <c r="P1202">
        <v>0</v>
      </c>
      <c r="Q1202" t="s">
        <v>3117</v>
      </c>
      <c r="R1202">
        <v>1020</v>
      </c>
      <c r="S1202" t="s">
        <v>2180</v>
      </c>
      <c r="T1202" t="s">
        <v>593</v>
      </c>
      <c r="U1202" t="s">
        <v>3118</v>
      </c>
      <c r="V1202" t="s">
        <v>3119</v>
      </c>
      <c r="W1202">
        <v>0</v>
      </c>
      <c r="X1202" t="str">
        <f t="shared" si="18"/>
        <v>Funcionamiento</v>
      </c>
    </row>
    <row r="1203" spans="1:24" x14ac:dyDescent="0.25">
      <c r="A1203">
        <v>1120</v>
      </c>
      <c r="B1203">
        <v>43894</v>
      </c>
      <c r="C1203" s="71">
        <v>43894.335416666669</v>
      </c>
      <c r="D1203" t="s">
        <v>588</v>
      </c>
      <c r="E1203" t="s">
        <v>589</v>
      </c>
      <c r="F1203">
        <v>500</v>
      </c>
      <c r="G1203" t="s">
        <v>631</v>
      </c>
      <c r="H1203" t="s">
        <v>199</v>
      </c>
      <c r="I1203" t="s">
        <v>157</v>
      </c>
      <c r="J1203" t="s">
        <v>37</v>
      </c>
      <c r="K1203" t="s">
        <v>591</v>
      </c>
      <c r="L1203" t="s">
        <v>39</v>
      </c>
      <c r="M1203">
        <v>125354400</v>
      </c>
      <c r="N1203">
        <v>0</v>
      </c>
      <c r="O1203">
        <v>125354400</v>
      </c>
      <c r="P1203">
        <v>2808699</v>
      </c>
      <c r="Q1203" t="s">
        <v>3120</v>
      </c>
      <c r="R1203">
        <v>1120</v>
      </c>
      <c r="S1203" t="s">
        <v>3121</v>
      </c>
      <c r="T1203" t="s">
        <v>2954</v>
      </c>
      <c r="U1203" t="s">
        <v>5384</v>
      </c>
      <c r="V1203" t="s">
        <v>5385</v>
      </c>
      <c r="W1203">
        <v>0</v>
      </c>
      <c r="X1203" t="str">
        <f t="shared" si="18"/>
        <v>Inversión</v>
      </c>
    </row>
    <row r="1204" spans="1:24" x14ac:dyDescent="0.25">
      <c r="A1204">
        <v>1220</v>
      </c>
      <c r="B1204">
        <v>43910</v>
      </c>
      <c r="C1204" s="71">
        <v>43910.407638888886</v>
      </c>
      <c r="D1204" t="s">
        <v>588</v>
      </c>
      <c r="E1204" t="s">
        <v>589</v>
      </c>
      <c r="F1204">
        <v>11</v>
      </c>
      <c r="G1204" t="s">
        <v>3091</v>
      </c>
      <c r="H1204" t="s">
        <v>168</v>
      </c>
      <c r="I1204" t="s">
        <v>122</v>
      </c>
      <c r="J1204" t="s">
        <v>37</v>
      </c>
      <c r="K1204" t="s">
        <v>591</v>
      </c>
      <c r="L1204" t="s">
        <v>39</v>
      </c>
      <c r="M1204">
        <v>642539</v>
      </c>
      <c r="N1204">
        <v>0</v>
      </c>
      <c r="O1204">
        <v>642539</v>
      </c>
      <c r="P1204">
        <v>0</v>
      </c>
      <c r="Q1204" t="s">
        <v>3122</v>
      </c>
      <c r="R1204">
        <v>1220</v>
      </c>
      <c r="S1204" t="s">
        <v>2461</v>
      </c>
      <c r="T1204" t="s">
        <v>593</v>
      </c>
      <c r="U1204" t="s">
        <v>3123</v>
      </c>
      <c r="V1204" t="s">
        <v>3124</v>
      </c>
      <c r="W1204">
        <v>0</v>
      </c>
      <c r="X1204" t="str">
        <f t="shared" si="18"/>
        <v>Funcionamiento</v>
      </c>
    </row>
    <row r="1205" spans="1:24" x14ac:dyDescent="0.25">
      <c r="A1205">
        <v>1220</v>
      </c>
      <c r="B1205">
        <v>43910</v>
      </c>
      <c r="C1205" s="71">
        <v>43910.407638888886</v>
      </c>
      <c r="D1205" t="s">
        <v>588</v>
      </c>
      <c r="E1205" t="s">
        <v>589</v>
      </c>
      <c r="F1205">
        <v>11</v>
      </c>
      <c r="G1205" t="s">
        <v>3091</v>
      </c>
      <c r="H1205" t="s">
        <v>169</v>
      </c>
      <c r="I1205" t="s">
        <v>123</v>
      </c>
      <c r="J1205" t="s">
        <v>37</v>
      </c>
      <c r="K1205" t="s">
        <v>591</v>
      </c>
      <c r="L1205" t="s">
        <v>39</v>
      </c>
      <c r="M1205">
        <v>963399</v>
      </c>
      <c r="N1205">
        <v>0</v>
      </c>
      <c r="O1205">
        <v>963399</v>
      </c>
      <c r="P1205">
        <v>0</v>
      </c>
      <c r="Q1205" t="s">
        <v>3122</v>
      </c>
      <c r="R1205">
        <v>1220</v>
      </c>
      <c r="S1205" t="s">
        <v>2461</v>
      </c>
      <c r="T1205" t="s">
        <v>593</v>
      </c>
      <c r="U1205" t="s">
        <v>3123</v>
      </c>
      <c r="V1205" t="s">
        <v>3124</v>
      </c>
      <c r="W1205">
        <v>0</v>
      </c>
      <c r="X1205" t="str">
        <f t="shared" si="18"/>
        <v>Funcionamiento</v>
      </c>
    </row>
    <row r="1206" spans="1:24" x14ac:dyDescent="0.25">
      <c r="A1206">
        <v>1220</v>
      </c>
      <c r="B1206">
        <v>43910</v>
      </c>
      <c r="C1206" s="71">
        <v>43910.407638888886</v>
      </c>
      <c r="D1206" t="s">
        <v>588</v>
      </c>
      <c r="E1206" t="s">
        <v>589</v>
      </c>
      <c r="F1206">
        <v>11</v>
      </c>
      <c r="G1206" t="s">
        <v>3091</v>
      </c>
      <c r="H1206" t="s">
        <v>173</v>
      </c>
      <c r="I1206" t="s">
        <v>127</v>
      </c>
      <c r="J1206" t="s">
        <v>37</v>
      </c>
      <c r="K1206" t="s">
        <v>591</v>
      </c>
      <c r="L1206" t="s">
        <v>39</v>
      </c>
      <c r="M1206">
        <v>2658139</v>
      </c>
      <c r="N1206">
        <v>0</v>
      </c>
      <c r="O1206">
        <v>2658139</v>
      </c>
      <c r="P1206">
        <v>0</v>
      </c>
      <c r="Q1206" t="s">
        <v>3122</v>
      </c>
      <c r="R1206">
        <v>1220</v>
      </c>
      <c r="S1206" t="s">
        <v>2461</v>
      </c>
      <c r="T1206" t="s">
        <v>593</v>
      </c>
      <c r="U1206" t="s">
        <v>3123</v>
      </c>
      <c r="V1206" t="s">
        <v>3124</v>
      </c>
      <c r="W1206">
        <v>0</v>
      </c>
      <c r="X1206" t="str">
        <f t="shared" si="18"/>
        <v>Funcionamiento</v>
      </c>
    </row>
    <row r="1207" spans="1:24" x14ac:dyDescent="0.25">
      <c r="A1207">
        <v>1220</v>
      </c>
      <c r="B1207">
        <v>43910</v>
      </c>
      <c r="C1207" s="71">
        <v>43910.407638888886</v>
      </c>
      <c r="D1207" t="s">
        <v>588</v>
      </c>
      <c r="E1207" t="s">
        <v>589</v>
      </c>
      <c r="F1207">
        <v>11</v>
      </c>
      <c r="G1207" t="s">
        <v>3091</v>
      </c>
      <c r="H1207" t="s">
        <v>166</v>
      </c>
      <c r="I1207" t="s">
        <v>120</v>
      </c>
      <c r="J1207" t="s">
        <v>37</v>
      </c>
      <c r="K1207" t="s">
        <v>591</v>
      </c>
      <c r="L1207" t="s">
        <v>39</v>
      </c>
      <c r="M1207">
        <v>35217280</v>
      </c>
      <c r="N1207">
        <v>0</v>
      </c>
      <c r="O1207">
        <v>35217280</v>
      </c>
      <c r="P1207">
        <v>0</v>
      </c>
      <c r="Q1207" t="s">
        <v>3122</v>
      </c>
      <c r="R1207">
        <v>1220</v>
      </c>
      <c r="S1207" t="s">
        <v>2461</v>
      </c>
      <c r="T1207" t="s">
        <v>593</v>
      </c>
      <c r="U1207" t="s">
        <v>3123</v>
      </c>
      <c r="V1207" t="s">
        <v>3124</v>
      </c>
      <c r="W1207">
        <v>0</v>
      </c>
      <c r="X1207" t="str">
        <f t="shared" si="18"/>
        <v>Funcionamiento</v>
      </c>
    </row>
    <row r="1208" spans="1:24" x14ac:dyDescent="0.25">
      <c r="A1208">
        <v>1220</v>
      </c>
      <c r="B1208">
        <v>43910</v>
      </c>
      <c r="C1208" s="71">
        <v>43910.407638888886</v>
      </c>
      <c r="D1208" t="s">
        <v>588</v>
      </c>
      <c r="E1208" t="s">
        <v>589</v>
      </c>
      <c r="F1208">
        <v>11</v>
      </c>
      <c r="G1208" t="s">
        <v>3091</v>
      </c>
      <c r="H1208" t="s">
        <v>180</v>
      </c>
      <c r="I1208" t="s">
        <v>134</v>
      </c>
      <c r="J1208" t="s">
        <v>37</v>
      </c>
      <c r="K1208" t="s">
        <v>591</v>
      </c>
      <c r="L1208" t="s">
        <v>39</v>
      </c>
      <c r="M1208">
        <v>2758092</v>
      </c>
      <c r="N1208">
        <v>0</v>
      </c>
      <c r="O1208">
        <v>2758092</v>
      </c>
      <c r="P1208">
        <v>0</v>
      </c>
      <c r="Q1208" t="s">
        <v>3122</v>
      </c>
      <c r="R1208">
        <v>1220</v>
      </c>
      <c r="S1208" t="s">
        <v>2461</v>
      </c>
      <c r="T1208" t="s">
        <v>593</v>
      </c>
      <c r="U1208" t="s">
        <v>3123</v>
      </c>
      <c r="V1208" t="s">
        <v>3124</v>
      </c>
      <c r="W1208">
        <v>0</v>
      </c>
      <c r="X1208" t="str">
        <f t="shared" si="18"/>
        <v>Funcionamiento</v>
      </c>
    </row>
    <row r="1209" spans="1:24" x14ac:dyDescent="0.25">
      <c r="A1209">
        <v>1220</v>
      </c>
      <c r="B1209">
        <v>43910</v>
      </c>
      <c r="C1209" s="71">
        <v>43910.407638888886</v>
      </c>
      <c r="D1209" t="s">
        <v>588</v>
      </c>
      <c r="E1209" t="s">
        <v>589</v>
      </c>
      <c r="F1209">
        <v>11</v>
      </c>
      <c r="G1209" t="s">
        <v>3091</v>
      </c>
      <c r="H1209" t="s">
        <v>171</v>
      </c>
      <c r="I1209" t="s">
        <v>125</v>
      </c>
      <c r="J1209" t="s">
        <v>37</v>
      </c>
      <c r="K1209" t="s">
        <v>591</v>
      </c>
      <c r="L1209" t="s">
        <v>39</v>
      </c>
      <c r="M1209">
        <v>877184</v>
      </c>
      <c r="N1209">
        <v>0</v>
      </c>
      <c r="O1209">
        <v>877184</v>
      </c>
      <c r="P1209">
        <v>0</v>
      </c>
      <c r="Q1209" t="s">
        <v>3122</v>
      </c>
      <c r="R1209">
        <v>1220</v>
      </c>
      <c r="S1209" t="s">
        <v>2461</v>
      </c>
      <c r="T1209" t="s">
        <v>593</v>
      </c>
      <c r="U1209" t="s">
        <v>3123</v>
      </c>
      <c r="V1209" t="s">
        <v>3124</v>
      </c>
      <c r="W1209">
        <v>0</v>
      </c>
      <c r="X1209" t="str">
        <f t="shared" si="18"/>
        <v>Funcionamiento</v>
      </c>
    </row>
    <row r="1210" spans="1:24" x14ac:dyDescent="0.25">
      <c r="A1210">
        <v>1220</v>
      </c>
      <c r="B1210">
        <v>43910</v>
      </c>
      <c r="C1210" s="71">
        <v>43910.407638888886</v>
      </c>
      <c r="D1210" t="s">
        <v>588</v>
      </c>
      <c r="E1210" t="s">
        <v>589</v>
      </c>
      <c r="F1210">
        <v>11</v>
      </c>
      <c r="G1210" t="s">
        <v>3091</v>
      </c>
      <c r="H1210" t="s">
        <v>183</v>
      </c>
      <c r="I1210" t="s">
        <v>137</v>
      </c>
      <c r="J1210" t="s">
        <v>37</v>
      </c>
      <c r="K1210" t="s">
        <v>591</v>
      </c>
      <c r="L1210" t="s">
        <v>39</v>
      </c>
      <c r="M1210">
        <v>2584371</v>
      </c>
      <c r="N1210">
        <v>0</v>
      </c>
      <c r="O1210">
        <v>2584371</v>
      </c>
      <c r="P1210">
        <v>0</v>
      </c>
      <c r="Q1210" t="s">
        <v>3122</v>
      </c>
      <c r="R1210">
        <v>1220</v>
      </c>
      <c r="S1210" t="s">
        <v>2461</v>
      </c>
      <c r="T1210" t="s">
        <v>593</v>
      </c>
      <c r="U1210" t="s">
        <v>3123</v>
      </c>
      <c r="V1210" t="s">
        <v>3124</v>
      </c>
      <c r="W1210">
        <v>0</v>
      </c>
      <c r="X1210" t="str">
        <f t="shared" si="18"/>
        <v>Funcionamiento</v>
      </c>
    </row>
    <row r="1211" spans="1:24" x14ac:dyDescent="0.25">
      <c r="A1211">
        <v>1220</v>
      </c>
      <c r="B1211">
        <v>43910</v>
      </c>
      <c r="C1211" s="71">
        <v>43910.407638888886</v>
      </c>
      <c r="D1211" t="s">
        <v>588</v>
      </c>
      <c r="E1211" t="s">
        <v>589</v>
      </c>
      <c r="F1211">
        <v>11</v>
      </c>
      <c r="G1211" t="s">
        <v>3091</v>
      </c>
      <c r="H1211" t="s">
        <v>182</v>
      </c>
      <c r="I1211" t="s">
        <v>136</v>
      </c>
      <c r="J1211" t="s">
        <v>37</v>
      </c>
      <c r="K1211" t="s">
        <v>591</v>
      </c>
      <c r="L1211" t="s">
        <v>39</v>
      </c>
      <c r="M1211">
        <v>204065</v>
      </c>
      <c r="N1211">
        <v>0</v>
      </c>
      <c r="O1211">
        <v>204065</v>
      </c>
      <c r="P1211">
        <v>0</v>
      </c>
      <c r="Q1211" t="s">
        <v>3122</v>
      </c>
      <c r="R1211">
        <v>1220</v>
      </c>
      <c r="S1211" t="s">
        <v>2461</v>
      </c>
      <c r="T1211" t="s">
        <v>593</v>
      </c>
      <c r="U1211" t="s">
        <v>3123</v>
      </c>
      <c r="V1211" t="s">
        <v>3124</v>
      </c>
      <c r="W1211">
        <v>0</v>
      </c>
      <c r="X1211" t="str">
        <f t="shared" si="18"/>
        <v>Funcionamiento</v>
      </c>
    </row>
    <row r="1212" spans="1:24" x14ac:dyDescent="0.25">
      <c r="A1212">
        <v>1320</v>
      </c>
      <c r="B1212">
        <v>43910</v>
      </c>
      <c r="C1212" s="71">
        <v>43910.410416666666</v>
      </c>
      <c r="D1212" t="s">
        <v>588</v>
      </c>
      <c r="E1212" t="s">
        <v>589</v>
      </c>
      <c r="F1212">
        <v>11</v>
      </c>
      <c r="G1212" t="s">
        <v>3091</v>
      </c>
      <c r="H1212" t="s">
        <v>174</v>
      </c>
      <c r="I1212" t="s">
        <v>128</v>
      </c>
      <c r="J1212" t="s">
        <v>37</v>
      </c>
      <c r="K1212" t="s">
        <v>591</v>
      </c>
      <c r="L1212" t="s">
        <v>39</v>
      </c>
      <c r="M1212">
        <v>3982700</v>
      </c>
      <c r="N1212">
        <v>0</v>
      </c>
      <c r="O1212">
        <v>3982700</v>
      </c>
      <c r="P1212">
        <v>0</v>
      </c>
      <c r="Q1212" t="s">
        <v>3125</v>
      </c>
      <c r="R1212">
        <v>1320</v>
      </c>
      <c r="S1212" t="s">
        <v>2361</v>
      </c>
      <c r="T1212" t="s">
        <v>593</v>
      </c>
      <c r="U1212" t="s">
        <v>3126</v>
      </c>
      <c r="V1212" t="s">
        <v>3127</v>
      </c>
      <c r="W1212">
        <v>0</v>
      </c>
      <c r="X1212" t="str">
        <f t="shared" si="18"/>
        <v>Funcionamiento</v>
      </c>
    </row>
    <row r="1213" spans="1:24" x14ac:dyDescent="0.25">
      <c r="A1213">
        <v>1320</v>
      </c>
      <c r="B1213">
        <v>43910</v>
      </c>
      <c r="C1213" s="71">
        <v>43910.410416666666</v>
      </c>
      <c r="D1213" t="s">
        <v>588</v>
      </c>
      <c r="E1213" t="s">
        <v>589</v>
      </c>
      <c r="F1213">
        <v>11</v>
      </c>
      <c r="G1213" t="s">
        <v>3091</v>
      </c>
      <c r="H1213" t="s">
        <v>177</v>
      </c>
      <c r="I1213" t="s">
        <v>131</v>
      </c>
      <c r="J1213" t="s">
        <v>37</v>
      </c>
      <c r="K1213" t="s">
        <v>591</v>
      </c>
      <c r="L1213" t="s">
        <v>39</v>
      </c>
      <c r="M1213">
        <v>455700</v>
      </c>
      <c r="N1213">
        <v>0</v>
      </c>
      <c r="O1213">
        <v>455700</v>
      </c>
      <c r="P1213">
        <v>0</v>
      </c>
      <c r="Q1213" t="s">
        <v>3125</v>
      </c>
      <c r="R1213">
        <v>1320</v>
      </c>
      <c r="S1213" t="s">
        <v>2361</v>
      </c>
      <c r="T1213" t="s">
        <v>593</v>
      </c>
      <c r="U1213" t="s">
        <v>3126</v>
      </c>
      <c r="V1213" t="s">
        <v>3127</v>
      </c>
      <c r="W1213">
        <v>0</v>
      </c>
      <c r="X1213" t="str">
        <f t="shared" si="18"/>
        <v>Funcionamiento</v>
      </c>
    </row>
    <row r="1214" spans="1:24" x14ac:dyDescent="0.25">
      <c r="A1214">
        <v>1320</v>
      </c>
      <c r="B1214">
        <v>43910</v>
      </c>
      <c r="C1214" s="71">
        <v>43910.410416666666</v>
      </c>
      <c r="D1214" t="s">
        <v>588</v>
      </c>
      <c r="E1214" t="s">
        <v>589</v>
      </c>
      <c r="F1214">
        <v>11</v>
      </c>
      <c r="G1214" t="s">
        <v>3091</v>
      </c>
      <c r="H1214" t="s">
        <v>176</v>
      </c>
      <c r="I1214" t="s">
        <v>130</v>
      </c>
      <c r="J1214" t="s">
        <v>37</v>
      </c>
      <c r="K1214" t="s">
        <v>591</v>
      </c>
      <c r="L1214" t="s">
        <v>39</v>
      </c>
      <c r="M1214">
        <v>1481300</v>
      </c>
      <c r="N1214">
        <v>0</v>
      </c>
      <c r="O1214">
        <v>1481300</v>
      </c>
      <c r="P1214">
        <v>0</v>
      </c>
      <c r="Q1214" t="s">
        <v>3125</v>
      </c>
      <c r="R1214">
        <v>1320</v>
      </c>
      <c r="S1214" t="s">
        <v>2361</v>
      </c>
      <c r="T1214" t="s">
        <v>593</v>
      </c>
      <c r="U1214" t="s">
        <v>3126</v>
      </c>
      <c r="V1214" t="s">
        <v>3127</v>
      </c>
      <c r="W1214">
        <v>0</v>
      </c>
      <c r="X1214" t="str">
        <f t="shared" si="18"/>
        <v>Funcionamiento</v>
      </c>
    </row>
    <row r="1215" spans="1:24" x14ac:dyDescent="0.25">
      <c r="A1215">
        <v>1320</v>
      </c>
      <c r="B1215">
        <v>43910</v>
      </c>
      <c r="C1215" s="71">
        <v>43910.410416666666</v>
      </c>
      <c r="D1215" t="s">
        <v>588</v>
      </c>
      <c r="E1215" t="s">
        <v>589</v>
      </c>
      <c r="F1215">
        <v>11</v>
      </c>
      <c r="G1215" t="s">
        <v>3091</v>
      </c>
      <c r="H1215" t="s">
        <v>175</v>
      </c>
      <c r="I1215" t="s">
        <v>129</v>
      </c>
      <c r="J1215" t="s">
        <v>37</v>
      </c>
      <c r="K1215" t="s">
        <v>591</v>
      </c>
      <c r="L1215" t="s">
        <v>39</v>
      </c>
      <c r="M1215">
        <v>2821600</v>
      </c>
      <c r="N1215">
        <v>0</v>
      </c>
      <c r="O1215">
        <v>2821600</v>
      </c>
      <c r="P1215">
        <v>0</v>
      </c>
      <c r="Q1215" t="s">
        <v>3125</v>
      </c>
      <c r="R1215">
        <v>1320</v>
      </c>
      <c r="S1215" t="s">
        <v>2361</v>
      </c>
      <c r="T1215" t="s">
        <v>593</v>
      </c>
      <c r="U1215" t="s">
        <v>3126</v>
      </c>
      <c r="V1215" t="s">
        <v>3127</v>
      </c>
      <c r="W1215">
        <v>0</v>
      </c>
      <c r="X1215" t="str">
        <f t="shared" si="18"/>
        <v>Funcionamiento</v>
      </c>
    </row>
    <row r="1216" spans="1:24" x14ac:dyDescent="0.25">
      <c r="A1216">
        <v>1320</v>
      </c>
      <c r="B1216">
        <v>43910</v>
      </c>
      <c r="C1216" s="71">
        <v>43910.410416666666</v>
      </c>
      <c r="D1216" t="s">
        <v>588</v>
      </c>
      <c r="E1216" t="s">
        <v>589</v>
      </c>
      <c r="F1216">
        <v>11</v>
      </c>
      <c r="G1216" t="s">
        <v>3091</v>
      </c>
      <c r="H1216" t="s">
        <v>178</v>
      </c>
      <c r="I1216" t="s">
        <v>132</v>
      </c>
      <c r="J1216" t="s">
        <v>37</v>
      </c>
      <c r="K1216" t="s">
        <v>591</v>
      </c>
      <c r="L1216" t="s">
        <v>39</v>
      </c>
      <c r="M1216">
        <v>1111400</v>
      </c>
      <c r="N1216">
        <v>0</v>
      </c>
      <c r="O1216">
        <v>1111400</v>
      </c>
      <c r="P1216">
        <v>0</v>
      </c>
      <c r="Q1216" t="s">
        <v>3125</v>
      </c>
      <c r="R1216">
        <v>1320</v>
      </c>
      <c r="S1216" t="s">
        <v>2361</v>
      </c>
      <c r="T1216" t="s">
        <v>593</v>
      </c>
      <c r="U1216" t="s">
        <v>3126</v>
      </c>
      <c r="V1216" t="s">
        <v>3127</v>
      </c>
      <c r="W1216">
        <v>0</v>
      </c>
      <c r="X1216" t="str">
        <f t="shared" si="18"/>
        <v>Funcionamiento</v>
      </c>
    </row>
    <row r="1217" spans="1:24" x14ac:dyDescent="0.25">
      <c r="A1217">
        <v>1320</v>
      </c>
      <c r="B1217">
        <v>43910</v>
      </c>
      <c r="C1217" s="71">
        <v>43910.410416666666</v>
      </c>
      <c r="D1217" t="s">
        <v>588</v>
      </c>
      <c r="E1217" t="s">
        <v>589</v>
      </c>
      <c r="F1217">
        <v>11</v>
      </c>
      <c r="G1217" t="s">
        <v>3091</v>
      </c>
      <c r="H1217" t="s">
        <v>179</v>
      </c>
      <c r="I1217" t="s">
        <v>133</v>
      </c>
      <c r="J1217" t="s">
        <v>37</v>
      </c>
      <c r="K1217" t="s">
        <v>591</v>
      </c>
      <c r="L1217" t="s">
        <v>39</v>
      </c>
      <c r="M1217">
        <v>740900</v>
      </c>
      <c r="N1217">
        <v>0</v>
      </c>
      <c r="O1217">
        <v>740900</v>
      </c>
      <c r="P1217">
        <v>0</v>
      </c>
      <c r="Q1217" t="s">
        <v>3125</v>
      </c>
      <c r="R1217">
        <v>1320</v>
      </c>
      <c r="S1217" t="s">
        <v>2361</v>
      </c>
      <c r="T1217" t="s">
        <v>593</v>
      </c>
      <c r="U1217" t="s">
        <v>3126</v>
      </c>
      <c r="V1217" t="s">
        <v>3127</v>
      </c>
      <c r="W1217">
        <v>0</v>
      </c>
      <c r="X1217" t="str">
        <f t="shared" si="18"/>
        <v>Funcionamiento</v>
      </c>
    </row>
    <row r="1218" spans="1:24" x14ac:dyDescent="0.25">
      <c r="A1218">
        <v>1420</v>
      </c>
      <c r="B1218">
        <v>43936</v>
      </c>
      <c r="C1218" s="71">
        <v>43936.443055555559</v>
      </c>
      <c r="D1218" t="s">
        <v>588</v>
      </c>
      <c r="E1218" t="s">
        <v>589</v>
      </c>
      <c r="F1218">
        <v>200</v>
      </c>
      <c r="G1218" t="s">
        <v>590</v>
      </c>
      <c r="H1218" t="s">
        <v>201</v>
      </c>
      <c r="I1218" t="s">
        <v>161</v>
      </c>
      <c r="J1218" t="s">
        <v>48</v>
      </c>
      <c r="K1218" t="s">
        <v>601</v>
      </c>
      <c r="L1218" t="s">
        <v>39</v>
      </c>
      <c r="M1218">
        <v>24269760</v>
      </c>
      <c r="N1218">
        <v>0</v>
      </c>
      <c r="O1218">
        <v>24269760</v>
      </c>
      <c r="P1218">
        <v>0</v>
      </c>
      <c r="Q1218" t="s">
        <v>3128</v>
      </c>
      <c r="R1218">
        <v>1420</v>
      </c>
      <c r="S1218" t="s">
        <v>2364</v>
      </c>
      <c r="T1218" t="s">
        <v>2254</v>
      </c>
      <c r="U1218" t="s">
        <v>5857</v>
      </c>
      <c r="V1218" t="s">
        <v>5858</v>
      </c>
      <c r="W1218">
        <v>0</v>
      </c>
      <c r="X1218" t="str">
        <f t="shared" si="18"/>
        <v>Inversión</v>
      </c>
    </row>
    <row r="1219" spans="1:24" x14ac:dyDescent="0.25">
      <c r="A1219">
        <v>1520</v>
      </c>
      <c r="B1219">
        <v>43944</v>
      </c>
      <c r="C1219" s="71">
        <v>43944.425694444442</v>
      </c>
      <c r="D1219" t="s">
        <v>588</v>
      </c>
      <c r="E1219" t="s">
        <v>589</v>
      </c>
      <c r="F1219">
        <v>11</v>
      </c>
      <c r="G1219" t="s">
        <v>3091</v>
      </c>
      <c r="H1219" t="s">
        <v>182</v>
      </c>
      <c r="I1219" t="s">
        <v>136</v>
      </c>
      <c r="J1219" t="s">
        <v>37</v>
      </c>
      <c r="K1219" t="s">
        <v>591</v>
      </c>
      <c r="L1219" t="s">
        <v>39</v>
      </c>
      <c r="M1219">
        <v>394244</v>
      </c>
      <c r="N1219">
        <v>0</v>
      </c>
      <c r="O1219">
        <v>394244</v>
      </c>
      <c r="P1219">
        <v>0</v>
      </c>
      <c r="Q1219" t="s">
        <v>3129</v>
      </c>
      <c r="R1219">
        <v>1520</v>
      </c>
      <c r="S1219" t="s">
        <v>2346</v>
      </c>
      <c r="T1219" t="s">
        <v>593</v>
      </c>
      <c r="U1219" t="s">
        <v>3130</v>
      </c>
      <c r="V1219" t="s">
        <v>3131</v>
      </c>
      <c r="W1219">
        <v>0</v>
      </c>
      <c r="X1219" t="str">
        <f t="shared" ref="X1219:X1282" si="19">IF(LEFT(H1219,1)="C","Inversión","Funcionamiento")</f>
        <v>Funcionamiento</v>
      </c>
    </row>
    <row r="1220" spans="1:24" x14ac:dyDescent="0.25">
      <c r="A1220">
        <v>1520</v>
      </c>
      <c r="B1220">
        <v>43944</v>
      </c>
      <c r="C1220" s="71">
        <v>43944.425694444442</v>
      </c>
      <c r="D1220" t="s">
        <v>588</v>
      </c>
      <c r="E1220" t="s">
        <v>589</v>
      </c>
      <c r="F1220">
        <v>11</v>
      </c>
      <c r="G1220" t="s">
        <v>3091</v>
      </c>
      <c r="H1220" t="s">
        <v>166</v>
      </c>
      <c r="I1220" t="s">
        <v>120</v>
      </c>
      <c r="J1220" t="s">
        <v>37</v>
      </c>
      <c r="K1220" t="s">
        <v>591</v>
      </c>
      <c r="L1220" t="s">
        <v>39</v>
      </c>
      <c r="M1220">
        <v>30225432</v>
      </c>
      <c r="N1220">
        <v>0</v>
      </c>
      <c r="O1220">
        <v>30225432</v>
      </c>
      <c r="P1220">
        <v>0</v>
      </c>
      <c r="Q1220" t="s">
        <v>3129</v>
      </c>
      <c r="R1220">
        <v>1520</v>
      </c>
      <c r="S1220" t="s">
        <v>2346</v>
      </c>
      <c r="T1220" t="s">
        <v>593</v>
      </c>
      <c r="U1220" t="s">
        <v>3130</v>
      </c>
      <c r="V1220" t="s">
        <v>3131</v>
      </c>
      <c r="W1220">
        <v>0</v>
      </c>
      <c r="X1220" t="str">
        <f t="shared" si="19"/>
        <v>Funcionamiento</v>
      </c>
    </row>
    <row r="1221" spans="1:24" x14ac:dyDescent="0.25">
      <c r="A1221">
        <v>1520</v>
      </c>
      <c r="B1221">
        <v>43944</v>
      </c>
      <c r="C1221" s="71">
        <v>43944.425694444442</v>
      </c>
      <c r="D1221" t="s">
        <v>588</v>
      </c>
      <c r="E1221" t="s">
        <v>589</v>
      </c>
      <c r="F1221">
        <v>11</v>
      </c>
      <c r="G1221" t="s">
        <v>3091</v>
      </c>
      <c r="H1221" t="s">
        <v>171</v>
      </c>
      <c r="I1221" t="s">
        <v>125</v>
      </c>
      <c r="J1221" t="s">
        <v>37</v>
      </c>
      <c r="K1221" t="s">
        <v>591</v>
      </c>
      <c r="L1221" t="s">
        <v>39</v>
      </c>
      <c r="M1221">
        <v>2069779</v>
      </c>
      <c r="N1221">
        <v>0</v>
      </c>
      <c r="O1221">
        <v>2069779</v>
      </c>
      <c r="P1221">
        <v>0</v>
      </c>
      <c r="Q1221" t="s">
        <v>3129</v>
      </c>
      <c r="R1221">
        <v>1520</v>
      </c>
      <c r="S1221" t="s">
        <v>2346</v>
      </c>
      <c r="T1221" t="s">
        <v>593</v>
      </c>
      <c r="U1221" t="s">
        <v>3130</v>
      </c>
      <c r="V1221" t="s">
        <v>3131</v>
      </c>
      <c r="W1221">
        <v>0</v>
      </c>
      <c r="X1221" t="str">
        <f t="shared" si="19"/>
        <v>Funcionamiento</v>
      </c>
    </row>
    <row r="1222" spans="1:24" x14ac:dyDescent="0.25">
      <c r="A1222">
        <v>1520</v>
      </c>
      <c r="B1222">
        <v>43944</v>
      </c>
      <c r="C1222" s="71">
        <v>43944.425694444442</v>
      </c>
      <c r="D1222" t="s">
        <v>588</v>
      </c>
      <c r="E1222" t="s">
        <v>589</v>
      </c>
      <c r="F1222">
        <v>11</v>
      </c>
      <c r="G1222" t="s">
        <v>3091</v>
      </c>
      <c r="H1222" t="s">
        <v>183</v>
      </c>
      <c r="I1222" t="s">
        <v>137</v>
      </c>
      <c r="J1222" t="s">
        <v>37</v>
      </c>
      <c r="K1222" t="s">
        <v>591</v>
      </c>
      <c r="L1222" t="s">
        <v>39</v>
      </c>
      <c r="M1222">
        <v>2354967</v>
      </c>
      <c r="N1222">
        <v>0</v>
      </c>
      <c r="O1222">
        <v>2354967</v>
      </c>
      <c r="P1222">
        <v>0</v>
      </c>
      <c r="Q1222" t="s">
        <v>3129</v>
      </c>
      <c r="R1222">
        <v>1520</v>
      </c>
      <c r="S1222" t="s">
        <v>2346</v>
      </c>
      <c r="T1222" t="s">
        <v>593</v>
      </c>
      <c r="U1222" t="s">
        <v>3130</v>
      </c>
      <c r="V1222" t="s">
        <v>3131</v>
      </c>
      <c r="W1222">
        <v>0</v>
      </c>
      <c r="X1222" t="str">
        <f t="shared" si="19"/>
        <v>Funcionamiento</v>
      </c>
    </row>
    <row r="1223" spans="1:24" x14ac:dyDescent="0.25">
      <c r="A1223">
        <v>1520</v>
      </c>
      <c r="B1223">
        <v>43944</v>
      </c>
      <c r="C1223" s="71">
        <v>43944.425694444442</v>
      </c>
      <c r="D1223" t="s">
        <v>588</v>
      </c>
      <c r="E1223" t="s">
        <v>589</v>
      </c>
      <c r="F1223">
        <v>11</v>
      </c>
      <c r="G1223" t="s">
        <v>3091</v>
      </c>
      <c r="H1223" t="s">
        <v>168</v>
      </c>
      <c r="I1223" t="s">
        <v>122</v>
      </c>
      <c r="J1223" t="s">
        <v>37</v>
      </c>
      <c r="K1223" t="s">
        <v>591</v>
      </c>
      <c r="L1223" t="s">
        <v>39</v>
      </c>
      <c r="M1223">
        <v>594882</v>
      </c>
      <c r="N1223">
        <v>0</v>
      </c>
      <c r="O1223">
        <v>594882</v>
      </c>
      <c r="P1223">
        <v>0</v>
      </c>
      <c r="Q1223" t="s">
        <v>3129</v>
      </c>
      <c r="R1223">
        <v>1520</v>
      </c>
      <c r="S1223" t="s">
        <v>2346</v>
      </c>
      <c r="T1223" t="s">
        <v>593</v>
      </c>
      <c r="U1223" t="s">
        <v>3130</v>
      </c>
      <c r="V1223" t="s">
        <v>3131</v>
      </c>
      <c r="W1223">
        <v>0</v>
      </c>
      <c r="X1223" t="str">
        <f t="shared" si="19"/>
        <v>Funcionamiento</v>
      </c>
    </row>
    <row r="1224" spans="1:24" x14ac:dyDescent="0.25">
      <c r="A1224">
        <v>1520</v>
      </c>
      <c r="B1224">
        <v>43944</v>
      </c>
      <c r="C1224" s="71">
        <v>43944.425694444442</v>
      </c>
      <c r="D1224" t="s">
        <v>588</v>
      </c>
      <c r="E1224" t="s">
        <v>589</v>
      </c>
      <c r="F1224">
        <v>11</v>
      </c>
      <c r="G1224" t="s">
        <v>3091</v>
      </c>
      <c r="H1224" t="s">
        <v>180</v>
      </c>
      <c r="I1224" t="s">
        <v>134</v>
      </c>
      <c r="J1224" t="s">
        <v>37</v>
      </c>
      <c r="K1224" t="s">
        <v>591</v>
      </c>
      <c r="L1224" t="s">
        <v>39</v>
      </c>
      <c r="M1224">
        <v>4827009</v>
      </c>
      <c r="N1224">
        <v>0</v>
      </c>
      <c r="O1224">
        <v>4827009</v>
      </c>
      <c r="P1224">
        <v>0</v>
      </c>
      <c r="Q1224" t="s">
        <v>3129</v>
      </c>
      <c r="R1224">
        <v>1520</v>
      </c>
      <c r="S1224" t="s">
        <v>2346</v>
      </c>
      <c r="T1224" t="s">
        <v>593</v>
      </c>
      <c r="U1224" t="s">
        <v>3130</v>
      </c>
      <c r="V1224" t="s">
        <v>3131</v>
      </c>
      <c r="W1224">
        <v>0</v>
      </c>
      <c r="X1224" t="str">
        <f t="shared" si="19"/>
        <v>Funcionamiento</v>
      </c>
    </row>
    <row r="1225" spans="1:24" x14ac:dyDescent="0.25">
      <c r="A1225">
        <v>1520</v>
      </c>
      <c r="B1225">
        <v>43944</v>
      </c>
      <c r="C1225" s="71">
        <v>43944.425694444442</v>
      </c>
      <c r="D1225" t="s">
        <v>588</v>
      </c>
      <c r="E1225" t="s">
        <v>589</v>
      </c>
      <c r="F1225">
        <v>11</v>
      </c>
      <c r="G1225" t="s">
        <v>3091</v>
      </c>
      <c r="H1225" t="s">
        <v>169</v>
      </c>
      <c r="I1225" t="s">
        <v>123</v>
      </c>
      <c r="J1225" t="s">
        <v>37</v>
      </c>
      <c r="K1225" t="s">
        <v>591</v>
      </c>
      <c r="L1225" t="s">
        <v>39</v>
      </c>
      <c r="M1225">
        <v>822832</v>
      </c>
      <c r="N1225">
        <v>0</v>
      </c>
      <c r="O1225">
        <v>822832</v>
      </c>
      <c r="P1225">
        <v>0</v>
      </c>
      <c r="Q1225" t="s">
        <v>3129</v>
      </c>
      <c r="R1225">
        <v>1520</v>
      </c>
      <c r="S1225" t="s">
        <v>2346</v>
      </c>
      <c r="T1225" t="s">
        <v>593</v>
      </c>
      <c r="U1225" t="s">
        <v>3130</v>
      </c>
      <c r="V1225" t="s">
        <v>3131</v>
      </c>
      <c r="W1225">
        <v>0</v>
      </c>
      <c r="X1225" t="str">
        <f t="shared" si="19"/>
        <v>Funcionamiento</v>
      </c>
    </row>
    <row r="1226" spans="1:24" x14ac:dyDescent="0.25">
      <c r="A1226">
        <v>1520</v>
      </c>
      <c r="B1226">
        <v>43944</v>
      </c>
      <c r="C1226" s="71">
        <v>43944.425694444442</v>
      </c>
      <c r="D1226" t="s">
        <v>588</v>
      </c>
      <c r="E1226" t="s">
        <v>589</v>
      </c>
      <c r="F1226">
        <v>11</v>
      </c>
      <c r="G1226" t="s">
        <v>3091</v>
      </c>
      <c r="H1226" t="s">
        <v>173</v>
      </c>
      <c r="I1226" t="s">
        <v>127</v>
      </c>
      <c r="J1226" t="s">
        <v>37</v>
      </c>
      <c r="K1226" t="s">
        <v>591</v>
      </c>
      <c r="L1226" t="s">
        <v>39</v>
      </c>
      <c r="M1226">
        <v>4936714</v>
      </c>
      <c r="N1226">
        <v>0</v>
      </c>
      <c r="O1226">
        <v>4936714</v>
      </c>
      <c r="P1226">
        <v>0</v>
      </c>
      <c r="Q1226" t="s">
        <v>3129</v>
      </c>
      <c r="R1226">
        <v>1520</v>
      </c>
      <c r="S1226" t="s">
        <v>2346</v>
      </c>
      <c r="T1226" t="s">
        <v>593</v>
      </c>
      <c r="U1226" t="s">
        <v>3130</v>
      </c>
      <c r="V1226" t="s">
        <v>3131</v>
      </c>
      <c r="W1226">
        <v>0</v>
      </c>
      <c r="X1226" t="str">
        <f t="shared" si="19"/>
        <v>Funcionamiento</v>
      </c>
    </row>
    <row r="1227" spans="1:24" x14ac:dyDescent="0.25">
      <c r="A1227">
        <v>1620</v>
      </c>
      <c r="B1227">
        <v>43948</v>
      </c>
      <c r="C1227" s="71">
        <v>43948.509722222225</v>
      </c>
      <c r="D1227" t="s">
        <v>588</v>
      </c>
      <c r="E1227" t="s">
        <v>589</v>
      </c>
      <c r="F1227">
        <v>11</v>
      </c>
      <c r="G1227" t="s">
        <v>3091</v>
      </c>
      <c r="H1227" t="s">
        <v>177</v>
      </c>
      <c r="I1227" t="s">
        <v>131</v>
      </c>
      <c r="J1227" t="s">
        <v>37</v>
      </c>
      <c r="K1227" t="s">
        <v>591</v>
      </c>
      <c r="L1227" t="s">
        <v>39</v>
      </c>
      <c r="M1227">
        <v>412700</v>
      </c>
      <c r="N1227">
        <v>0</v>
      </c>
      <c r="O1227">
        <v>412700</v>
      </c>
      <c r="P1227">
        <v>0</v>
      </c>
      <c r="Q1227" t="s">
        <v>3132</v>
      </c>
      <c r="R1227">
        <v>1620</v>
      </c>
      <c r="S1227" t="s">
        <v>2244</v>
      </c>
      <c r="T1227" t="s">
        <v>593</v>
      </c>
      <c r="U1227" t="s">
        <v>3133</v>
      </c>
      <c r="V1227" t="s">
        <v>3134</v>
      </c>
      <c r="W1227">
        <v>0</v>
      </c>
      <c r="X1227" t="str">
        <f t="shared" si="19"/>
        <v>Funcionamiento</v>
      </c>
    </row>
    <row r="1228" spans="1:24" x14ac:dyDescent="0.25">
      <c r="A1228">
        <v>1620</v>
      </c>
      <c r="B1228">
        <v>43948</v>
      </c>
      <c r="C1228" s="71">
        <v>43948.509722222225</v>
      </c>
      <c r="D1228" t="s">
        <v>588</v>
      </c>
      <c r="E1228" t="s">
        <v>589</v>
      </c>
      <c r="F1228">
        <v>11</v>
      </c>
      <c r="G1228" t="s">
        <v>3091</v>
      </c>
      <c r="H1228" t="s">
        <v>178</v>
      </c>
      <c r="I1228" t="s">
        <v>132</v>
      </c>
      <c r="J1228" t="s">
        <v>37</v>
      </c>
      <c r="K1228" t="s">
        <v>591</v>
      </c>
      <c r="L1228" t="s">
        <v>39</v>
      </c>
      <c r="M1228">
        <v>1223100</v>
      </c>
      <c r="N1228">
        <v>0</v>
      </c>
      <c r="O1228">
        <v>1223100</v>
      </c>
      <c r="P1228">
        <v>0</v>
      </c>
      <c r="Q1228" t="s">
        <v>3132</v>
      </c>
      <c r="R1228">
        <v>1620</v>
      </c>
      <c r="S1228" t="s">
        <v>2244</v>
      </c>
      <c r="T1228" t="s">
        <v>593</v>
      </c>
      <c r="U1228" t="s">
        <v>3133</v>
      </c>
      <c r="V1228" t="s">
        <v>3134</v>
      </c>
      <c r="W1228">
        <v>0</v>
      </c>
      <c r="X1228" t="str">
        <f t="shared" si="19"/>
        <v>Funcionamiento</v>
      </c>
    </row>
    <row r="1229" spans="1:24" x14ac:dyDescent="0.25">
      <c r="A1229">
        <v>1620</v>
      </c>
      <c r="B1229">
        <v>43948</v>
      </c>
      <c r="C1229" s="71">
        <v>43948.509722222225</v>
      </c>
      <c r="D1229" t="s">
        <v>588</v>
      </c>
      <c r="E1229" t="s">
        <v>589</v>
      </c>
      <c r="F1229">
        <v>11</v>
      </c>
      <c r="G1229" t="s">
        <v>3091</v>
      </c>
      <c r="H1229" t="s">
        <v>174</v>
      </c>
      <c r="I1229" t="s">
        <v>128</v>
      </c>
      <c r="J1229" t="s">
        <v>37</v>
      </c>
      <c r="K1229" t="s">
        <v>591</v>
      </c>
      <c r="L1229" t="s">
        <v>39</v>
      </c>
      <c r="M1229">
        <v>773800</v>
      </c>
      <c r="N1229">
        <v>0</v>
      </c>
      <c r="O1229">
        <v>773800</v>
      </c>
      <c r="P1229">
        <v>0</v>
      </c>
      <c r="Q1229" t="s">
        <v>3132</v>
      </c>
      <c r="R1229">
        <v>1620</v>
      </c>
      <c r="S1229" t="s">
        <v>2244</v>
      </c>
      <c r="T1229" t="s">
        <v>593</v>
      </c>
      <c r="U1229" t="s">
        <v>3133</v>
      </c>
      <c r="V1229" t="s">
        <v>3134</v>
      </c>
      <c r="W1229">
        <v>0</v>
      </c>
      <c r="X1229" t="str">
        <f t="shared" si="19"/>
        <v>Funcionamiento</v>
      </c>
    </row>
    <row r="1230" spans="1:24" x14ac:dyDescent="0.25">
      <c r="A1230">
        <v>1620</v>
      </c>
      <c r="B1230">
        <v>43948</v>
      </c>
      <c r="C1230" s="71">
        <v>43948.509722222225</v>
      </c>
      <c r="D1230" t="s">
        <v>588</v>
      </c>
      <c r="E1230" t="s">
        <v>589</v>
      </c>
      <c r="F1230">
        <v>11</v>
      </c>
      <c r="G1230" t="s">
        <v>3091</v>
      </c>
      <c r="H1230" t="s">
        <v>179</v>
      </c>
      <c r="I1230" t="s">
        <v>133</v>
      </c>
      <c r="J1230" t="s">
        <v>37</v>
      </c>
      <c r="K1230" t="s">
        <v>591</v>
      </c>
      <c r="L1230" t="s">
        <v>39</v>
      </c>
      <c r="M1230">
        <v>815300</v>
      </c>
      <c r="N1230">
        <v>0</v>
      </c>
      <c r="O1230">
        <v>815300</v>
      </c>
      <c r="P1230">
        <v>0</v>
      </c>
      <c r="Q1230" t="s">
        <v>3132</v>
      </c>
      <c r="R1230">
        <v>1620</v>
      </c>
      <c r="S1230" t="s">
        <v>2244</v>
      </c>
      <c r="T1230" t="s">
        <v>593</v>
      </c>
      <c r="U1230" t="s">
        <v>3133</v>
      </c>
      <c r="V1230" t="s">
        <v>3134</v>
      </c>
      <c r="W1230">
        <v>0</v>
      </c>
      <c r="X1230" t="str">
        <f t="shared" si="19"/>
        <v>Funcionamiento</v>
      </c>
    </row>
    <row r="1231" spans="1:24" x14ac:dyDescent="0.25">
      <c r="A1231">
        <v>1620</v>
      </c>
      <c r="B1231">
        <v>43948</v>
      </c>
      <c r="C1231" s="71">
        <v>43948.509722222225</v>
      </c>
      <c r="D1231" t="s">
        <v>588</v>
      </c>
      <c r="E1231" t="s">
        <v>589</v>
      </c>
      <c r="F1231">
        <v>11</v>
      </c>
      <c r="G1231" t="s">
        <v>3091</v>
      </c>
      <c r="H1231" t="s">
        <v>175</v>
      </c>
      <c r="I1231" t="s">
        <v>129</v>
      </c>
      <c r="J1231" t="s">
        <v>37</v>
      </c>
      <c r="K1231" t="s">
        <v>591</v>
      </c>
      <c r="L1231" t="s">
        <v>39</v>
      </c>
      <c r="M1231">
        <v>2922800</v>
      </c>
      <c r="N1231">
        <v>0</v>
      </c>
      <c r="O1231">
        <v>2922800</v>
      </c>
      <c r="P1231">
        <v>0</v>
      </c>
      <c r="Q1231" t="s">
        <v>3132</v>
      </c>
      <c r="R1231">
        <v>1620</v>
      </c>
      <c r="S1231" t="s">
        <v>2244</v>
      </c>
      <c r="T1231" t="s">
        <v>593</v>
      </c>
      <c r="U1231" t="s">
        <v>3133</v>
      </c>
      <c r="V1231" t="s">
        <v>3134</v>
      </c>
      <c r="W1231">
        <v>0</v>
      </c>
      <c r="X1231" t="str">
        <f t="shared" si="19"/>
        <v>Funcionamiento</v>
      </c>
    </row>
    <row r="1232" spans="1:24" x14ac:dyDescent="0.25">
      <c r="A1232">
        <v>1620</v>
      </c>
      <c r="B1232">
        <v>43948</v>
      </c>
      <c r="C1232" s="71">
        <v>43948.509722222225</v>
      </c>
      <c r="D1232" t="s">
        <v>588</v>
      </c>
      <c r="E1232" t="s">
        <v>589</v>
      </c>
      <c r="F1232">
        <v>11</v>
      </c>
      <c r="G1232" t="s">
        <v>3091</v>
      </c>
      <c r="H1232" t="s">
        <v>176</v>
      </c>
      <c r="I1232" t="s">
        <v>130</v>
      </c>
      <c r="J1232" t="s">
        <v>37</v>
      </c>
      <c r="K1232" t="s">
        <v>591</v>
      </c>
      <c r="L1232" t="s">
        <v>39</v>
      </c>
      <c r="M1232">
        <v>1630200</v>
      </c>
      <c r="N1232">
        <v>0</v>
      </c>
      <c r="O1232">
        <v>1630200</v>
      </c>
      <c r="P1232">
        <v>0</v>
      </c>
      <c r="Q1232" t="s">
        <v>3132</v>
      </c>
      <c r="R1232">
        <v>1620</v>
      </c>
      <c r="S1232" t="s">
        <v>2244</v>
      </c>
      <c r="T1232" t="s">
        <v>593</v>
      </c>
      <c r="U1232" t="s">
        <v>3133</v>
      </c>
      <c r="V1232" t="s">
        <v>3134</v>
      </c>
      <c r="W1232">
        <v>0</v>
      </c>
      <c r="X1232" t="str">
        <f t="shared" si="19"/>
        <v>Funcionamiento</v>
      </c>
    </row>
    <row r="1233" spans="1:24" x14ac:dyDescent="0.25">
      <c r="A1233">
        <v>1720</v>
      </c>
      <c r="B1233">
        <v>43963</v>
      </c>
      <c r="C1233" s="71">
        <v>43963.35833333333</v>
      </c>
      <c r="D1233" t="s">
        <v>588</v>
      </c>
      <c r="E1233" t="s">
        <v>589</v>
      </c>
      <c r="F1233">
        <v>200</v>
      </c>
      <c r="G1233" t="s">
        <v>590</v>
      </c>
      <c r="H1233" t="s">
        <v>202</v>
      </c>
      <c r="I1233" t="s">
        <v>163</v>
      </c>
      <c r="J1233" t="s">
        <v>37</v>
      </c>
      <c r="K1233" t="s">
        <v>591</v>
      </c>
      <c r="L1233" t="s">
        <v>39</v>
      </c>
      <c r="M1233">
        <v>960000</v>
      </c>
      <c r="N1233">
        <v>0</v>
      </c>
      <c r="O1233">
        <v>960000</v>
      </c>
      <c r="P1233">
        <v>0</v>
      </c>
      <c r="Q1233" t="s">
        <v>3135</v>
      </c>
      <c r="R1233">
        <v>1720</v>
      </c>
      <c r="S1233" t="s">
        <v>2649</v>
      </c>
      <c r="T1233" t="s">
        <v>2823</v>
      </c>
      <c r="U1233" t="s">
        <v>3136</v>
      </c>
      <c r="V1233" t="s">
        <v>3137</v>
      </c>
      <c r="W1233">
        <v>0</v>
      </c>
      <c r="X1233" t="str">
        <f t="shared" si="19"/>
        <v>Inversión</v>
      </c>
    </row>
    <row r="1234" spans="1:24" x14ac:dyDescent="0.25">
      <c r="A1234">
        <v>1820</v>
      </c>
      <c r="B1234">
        <v>43963</v>
      </c>
      <c r="C1234" s="71">
        <v>43963.37777777778</v>
      </c>
      <c r="D1234" t="s">
        <v>588</v>
      </c>
      <c r="E1234" t="s">
        <v>589</v>
      </c>
      <c r="F1234">
        <v>11</v>
      </c>
      <c r="G1234" t="s">
        <v>3091</v>
      </c>
      <c r="H1234" t="s">
        <v>179</v>
      </c>
      <c r="I1234" t="s">
        <v>133</v>
      </c>
      <c r="J1234" t="s">
        <v>37</v>
      </c>
      <c r="K1234" t="s">
        <v>591</v>
      </c>
      <c r="L1234" t="s">
        <v>39</v>
      </c>
      <c r="M1234">
        <v>66300</v>
      </c>
      <c r="N1234">
        <v>0</v>
      </c>
      <c r="O1234">
        <v>66300</v>
      </c>
      <c r="P1234">
        <v>0</v>
      </c>
      <c r="Q1234" t="s">
        <v>3138</v>
      </c>
      <c r="R1234">
        <v>1820</v>
      </c>
      <c r="S1234" t="s">
        <v>2452</v>
      </c>
      <c r="T1234" t="s">
        <v>593</v>
      </c>
      <c r="U1234" t="s">
        <v>3139</v>
      </c>
      <c r="V1234" t="s">
        <v>3140</v>
      </c>
      <c r="W1234">
        <v>0</v>
      </c>
      <c r="X1234" t="str">
        <f t="shared" si="19"/>
        <v>Funcionamiento</v>
      </c>
    </row>
    <row r="1235" spans="1:24" x14ac:dyDescent="0.25">
      <c r="A1235">
        <v>1820</v>
      </c>
      <c r="B1235">
        <v>43963</v>
      </c>
      <c r="C1235" s="71">
        <v>43963.37777777778</v>
      </c>
      <c r="D1235" t="s">
        <v>588</v>
      </c>
      <c r="E1235" t="s">
        <v>589</v>
      </c>
      <c r="F1235">
        <v>11</v>
      </c>
      <c r="G1235" t="s">
        <v>3091</v>
      </c>
      <c r="H1235" t="s">
        <v>175</v>
      </c>
      <c r="I1235" t="s">
        <v>129</v>
      </c>
      <c r="J1235" t="s">
        <v>37</v>
      </c>
      <c r="K1235" t="s">
        <v>591</v>
      </c>
      <c r="L1235" t="s">
        <v>39</v>
      </c>
      <c r="M1235">
        <v>268000</v>
      </c>
      <c r="N1235">
        <v>0</v>
      </c>
      <c r="O1235">
        <v>268000</v>
      </c>
      <c r="P1235">
        <v>0</v>
      </c>
      <c r="Q1235" t="s">
        <v>3138</v>
      </c>
      <c r="R1235">
        <v>1820</v>
      </c>
      <c r="S1235" t="s">
        <v>2452</v>
      </c>
      <c r="T1235" t="s">
        <v>593</v>
      </c>
      <c r="U1235" t="s">
        <v>3139</v>
      </c>
      <c r="V1235" t="s">
        <v>3140</v>
      </c>
      <c r="W1235">
        <v>0</v>
      </c>
      <c r="X1235" t="str">
        <f t="shared" si="19"/>
        <v>Funcionamiento</v>
      </c>
    </row>
    <row r="1236" spans="1:24" x14ac:dyDescent="0.25">
      <c r="A1236">
        <v>1820</v>
      </c>
      <c r="B1236">
        <v>43963</v>
      </c>
      <c r="C1236" s="71">
        <v>43963.37777777778</v>
      </c>
      <c r="D1236" t="s">
        <v>588</v>
      </c>
      <c r="E1236" t="s">
        <v>589</v>
      </c>
      <c r="F1236">
        <v>11</v>
      </c>
      <c r="G1236" t="s">
        <v>3091</v>
      </c>
      <c r="H1236" t="s">
        <v>177</v>
      </c>
      <c r="I1236" t="s">
        <v>131</v>
      </c>
      <c r="J1236" t="s">
        <v>37</v>
      </c>
      <c r="K1236" t="s">
        <v>591</v>
      </c>
      <c r="L1236" t="s">
        <v>39</v>
      </c>
      <c r="M1236">
        <v>37900</v>
      </c>
      <c r="N1236">
        <v>0</v>
      </c>
      <c r="O1236">
        <v>37900</v>
      </c>
      <c r="P1236">
        <v>0</v>
      </c>
      <c r="Q1236" t="s">
        <v>3138</v>
      </c>
      <c r="R1236">
        <v>1820</v>
      </c>
      <c r="S1236" t="s">
        <v>2452</v>
      </c>
      <c r="T1236" t="s">
        <v>593</v>
      </c>
      <c r="U1236" t="s">
        <v>3139</v>
      </c>
      <c r="V1236" t="s">
        <v>3140</v>
      </c>
      <c r="W1236">
        <v>0</v>
      </c>
      <c r="X1236" t="str">
        <f t="shared" si="19"/>
        <v>Funcionamiento</v>
      </c>
    </row>
    <row r="1237" spans="1:24" x14ac:dyDescent="0.25">
      <c r="A1237">
        <v>1820</v>
      </c>
      <c r="B1237">
        <v>43963</v>
      </c>
      <c r="C1237" s="71">
        <v>43963.37777777778</v>
      </c>
      <c r="D1237" t="s">
        <v>588</v>
      </c>
      <c r="E1237" t="s">
        <v>589</v>
      </c>
      <c r="F1237">
        <v>11</v>
      </c>
      <c r="G1237" t="s">
        <v>3091</v>
      </c>
      <c r="H1237" t="s">
        <v>174</v>
      </c>
      <c r="I1237" t="s">
        <v>128</v>
      </c>
      <c r="J1237" t="s">
        <v>37</v>
      </c>
      <c r="K1237" t="s">
        <v>591</v>
      </c>
      <c r="L1237" t="s">
        <v>39</v>
      </c>
      <c r="M1237">
        <v>377600</v>
      </c>
      <c r="N1237">
        <v>0</v>
      </c>
      <c r="O1237">
        <v>377600</v>
      </c>
      <c r="P1237">
        <v>0</v>
      </c>
      <c r="Q1237" t="s">
        <v>3138</v>
      </c>
      <c r="R1237">
        <v>1820</v>
      </c>
      <c r="S1237" t="s">
        <v>2452</v>
      </c>
      <c r="T1237" t="s">
        <v>593</v>
      </c>
      <c r="U1237" t="s">
        <v>3139</v>
      </c>
      <c r="V1237" t="s">
        <v>3140</v>
      </c>
      <c r="W1237">
        <v>0</v>
      </c>
      <c r="X1237" t="str">
        <f t="shared" si="19"/>
        <v>Funcionamiento</v>
      </c>
    </row>
    <row r="1238" spans="1:24" x14ac:dyDescent="0.25">
      <c r="A1238">
        <v>1820</v>
      </c>
      <c r="B1238">
        <v>43963</v>
      </c>
      <c r="C1238" s="71">
        <v>43963.37777777778</v>
      </c>
      <c r="D1238" t="s">
        <v>588</v>
      </c>
      <c r="E1238" t="s">
        <v>589</v>
      </c>
      <c r="F1238">
        <v>11</v>
      </c>
      <c r="G1238" t="s">
        <v>3091</v>
      </c>
      <c r="H1238" t="s">
        <v>176</v>
      </c>
      <c r="I1238" t="s">
        <v>130</v>
      </c>
      <c r="J1238" t="s">
        <v>37</v>
      </c>
      <c r="K1238" t="s">
        <v>591</v>
      </c>
      <c r="L1238" t="s">
        <v>39</v>
      </c>
      <c r="M1238">
        <v>132100</v>
      </c>
      <c r="N1238">
        <v>0</v>
      </c>
      <c r="O1238">
        <v>132100</v>
      </c>
      <c r="P1238">
        <v>0</v>
      </c>
      <c r="Q1238" t="s">
        <v>3138</v>
      </c>
      <c r="R1238">
        <v>1820</v>
      </c>
      <c r="S1238" t="s">
        <v>2452</v>
      </c>
      <c r="T1238" t="s">
        <v>593</v>
      </c>
      <c r="U1238" t="s">
        <v>3139</v>
      </c>
      <c r="V1238" t="s">
        <v>3140</v>
      </c>
      <c r="W1238">
        <v>0</v>
      </c>
      <c r="X1238" t="str">
        <f t="shared" si="19"/>
        <v>Funcionamiento</v>
      </c>
    </row>
    <row r="1239" spans="1:24" x14ac:dyDescent="0.25">
      <c r="A1239">
        <v>1820</v>
      </c>
      <c r="B1239">
        <v>43963</v>
      </c>
      <c r="C1239" s="71">
        <v>43963.37777777778</v>
      </c>
      <c r="D1239" t="s">
        <v>588</v>
      </c>
      <c r="E1239" t="s">
        <v>589</v>
      </c>
      <c r="F1239">
        <v>11</v>
      </c>
      <c r="G1239" t="s">
        <v>3091</v>
      </c>
      <c r="H1239" t="s">
        <v>178</v>
      </c>
      <c r="I1239" t="s">
        <v>132</v>
      </c>
      <c r="J1239" t="s">
        <v>37</v>
      </c>
      <c r="K1239" t="s">
        <v>591</v>
      </c>
      <c r="L1239" t="s">
        <v>39</v>
      </c>
      <c r="M1239">
        <v>98400</v>
      </c>
      <c r="N1239">
        <v>0</v>
      </c>
      <c r="O1239">
        <v>98400</v>
      </c>
      <c r="P1239">
        <v>0</v>
      </c>
      <c r="Q1239" t="s">
        <v>3138</v>
      </c>
      <c r="R1239">
        <v>1820</v>
      </c>
      <c r="S1239" t="s">
        <v>2452</v>
      </c>
      <c r="T1239" t="s">
        <v>593</v>
      </c>
      <c r="U1239" t="s">
        <v>3139</v>
      </c>
      <c r="V1239" t="s">
        <v>3140</v>
      </c>
      <c r="W1239">
        <v>0</v>
      </c>
      <c r="X1239" t="str">
        <f t="shared" si="19"/>
        <v>Funcionamiento</v>
      </c>
    </row>
    <row r="1240" spans="1:24" x14ac:dyDescent="0.25">
      <c r="A1240">
        <v>1920</v>
      </c>
      <c r="B1240">
        <v>43972</v>
      </c>
      <c r="C1240" s="71">
        <v>43972.368055555555</v>
      </c>
      <c r="D1240" t="s">
        <v>588</v>
      </c>
      <c r="E1240" t="s">
        <v>589</v>
      </c>
      <c r="F1240">
        <v>11</v>
      </c>
      <c r="G1240" t="s">
        <v>3091</v>
      </c>
      <c r="H1240" t="s">
        <v>166</v>
      </c>
      <c r="I1240" t="s">
        <v>120</v>
      </c>
      <c r="J1240" t="s">
        <v>37</v>
      </c>
      <c r="K1240" t="s">
        <v>591</v>
      </c>
      <c r="L1240" t="s">
        <v>39</v>
      </c>
      <c r="M1240">
        <v>27975544</v>
      </c>
      <c r="N1240">
        <v>0</v>
      </c>
      <c r="O1240">
        <v>27975544</v>
      </c>
      <c r="P1240">
        <v>0</v>
      </c>
      <c r="Q1240" t="s">
        <v>3141</v>
      </c>
      <c r="R1240">
        <v>1920</v>
      </c>
      <c r="S1240" t="s">
        <v>3142</v>
      </c>
      <c r="T1240" t="s">
        <v>593</v>
      </c>
      <c r="U1240" t="s">
        <v>3143</v>
      </c>
      <c r="V1240" t="s">
        <v>3144</v>
      </c>
      <c r="W1240">
        <v>0</v>
      </c>
      <c r="X1240" t="str">
        <f t="shared" si="19"/>
        <v>Funcionamiento</v>
      </c>
    </row>
    <row r="1241" spans="1:24" x14ac:dyDescent="0.25">
      <c r="A1241">
        <v>1920</v>
      </c>
      <c r="B1241">
        <v>43972</v>
      </c>
      <c r="C1241" s="71">
        <v>43972.368055555555</v>
      </c>
      <c r="D1241" t="s">
        <v>588</v>
      </c>
      <c r="E1241" t="s">
        <v>589</v>
      </c>
      <c r="F1241">
        <v>11</v>
      </c>
      <c r="G1241" t="s">
        <v>3091</v>
      </c>
      <c r="H1241" t="s">
        <v>169</v>
      </c>
      <c r="I1241" t="s">
        <v>123</v>
      </c>
      <c r="J1241" t="s">
        <v>37</v>
      </c>
      <c r="K1241" t="s">
        <v>591</v>
      </c>
      <c r="L1241" t="s">
        <v>39</v>
      </c>
      <c r="M1241">
        <v>822832</v>
      </c>
      <c r="N1241">
        <v>0</v>
      </c>
      <c r="O1241">
        <v>822832</v>
      </c>
      <c r="P1241">
        <v>0</v>
      </c>
      <c r="Q1241" t="s">
        <v>3141</v>
      </c>
      <c r="R1241">
        <v>1920</v>
      </c>
      <c r="S1241" t="s">
        <v>3142</v>
      </c>
      <c r="T1241" t="s">
        <v>593</v>
      </c>
      <c r="U1241" t="s">
        <v>3143</v>
      </c>
      <c r="V1241" t="s">
        <v>3144</v>
      </c>
      <c r="W1241">
        <v>0</v>
      </c>
      <c r="X1241" t="str">
        <f t="shared" si="19"/>
        <v>Funcionamiento</v>
      </c>
    </row>
    <row r="1242" spans="1:24" x14ac:dyDescent="0.25">
      <c r="A1242">
        <v>1920</v>
      </c>
      <c r="B1242">
        <v>43972</v>
      </c>
      <c r="C1242" s="71">
        <v>43972.368055555555</v>
      </c>
      <c r="D1242" t="s">
        <v>588</v>
      </c>
      <c r="E1242" t="s">
        <v>589</v>
      </c>
      <c r="F1242">
        <v>11</v>
      </c>
      <c r="G1242" t="s">
        <v>3091</v>
      </c>
      <c r="H1242" t="s">
        <v>183</v>
      </c>
      <c r="I1242" t="s">
        <v>137</v>
      </c>
      <c r="J1242" t="s">
        <v>37</v>
      </c>
      <c r="K1242" t="s">
        <v>591</v>
      </c>
      <c r="L1242" t="s">
        <v>39</v>
      </c>
      <c r="M1242">
        <v>2354967</v>
      </c>
      <c r="N1242">
        <v>0</v>
      </c>
      <c r="O1242">
        <v>2354967</v>
      </c>
      <c r="P1242">
        <v>0</v>
      </c>
      <c r="Q1242" t="s">
        <v>3141</v>
      </c>
      <c r="R1242">
        <v>1920</v>
      </c>
      <c r="S1242" t="s">
        <v>3142</v>
      </c>
      <c r="T1242" t="s">
        <v>593</v>
      </c>
      <c r="U1242" t="s">
        <v>3143</v>
      </c>
      <c r="V1242" t="s">
        <v>3144</v>
      </c>
      <c r="W1242">
        <v>0</v>
      </c>
      <c r="X1242" t="str">
        <f t="shared" si="19"/>
        <v>Funcionamiento</v>
      </c>
    </row>
    <row r="1243" spans="1:24" x14ac:dyDescent="0.25">
      <c r="A1243">
        <v>1920</v>
      </c>
      <c r="B1243">
        <v>43972</v>
      </c>
      <c r="C1243" s="71">
        <v>43972.368055555555</v>
      </c>
      <c r="D1243" t="s">
        <v>588</v>
      </c>
      <c r="E1243" t="s">
        <v>589</v>
      </c>
      <c r="F1243">
        <v>11</v>
      </c>
      <c r="G1243" t="s">
        <v>3091</v>
      </c>
      <c r="H1243" t="s">
        <v>168</v>
      </c>
      <c r="I1243" t="s">
        <v>122</v>
      </c>
      <c r="J1243" t="s">
        <v>37</v>
      </c>
      <c r="K1243" t="s">
        <v>591</v>
      </c>
      <c r="L1243" t="s">
        <v>39</v>
      </c>
      <c r="M1243">
        <v>594882</v>
      </c>
      <c r="N1243">
        <v>0</v>
      </c>
      <c r="O1243">
        <v>594882</v>
      </c>
      <c r="P1243">
        <v>0</v>
      </c>
      <c r="Q1243" t="s">
        <v>3141</v>
      </c>
      <c r="R1243">
        <v>1920</v>
      </c>
      <c r="S1243" t="s">
        <v>3142</v>
      </c>
      <c r="T1243" t="s">
        <v>593</v>
      </c>
      <c r="U1243" t="s">
        <v>3143</v>
      </c>
      <c r="V1243" t="s">
        <v>3144</v>
      </c>
      <c r="W1243">
        <v>0</v>
      </c>
      <c r="X1243" t="str">
        <f t="shared" si="19"/>
        <v>Funcionamiento</v>
      </c>
    </row>
    <row r="1244" spans="1:24" x14ac:dyDescent="0.25">
      <c r="A1244">
        <v>1920</v>
      </c>
      <c r="B1244">
        <v>43972</v>
      </c>
      <c r="C1244" s="71">
        <v>43972.368055555555</v>
      </c>
      <c r="D1244" t="s">
        <v>588</v>
      </c>
      <c r="E1244" t="s">
        <v>589</v>
      </c>
      <c r="F1244">
        <v>11</v>
      </c>
      <c r="G1244" t="s">
        <v>3091</v>
      </c>
      <c r="H1244" t="s">
        <v>171</v>
      </c>
      <c r="I1244" t="s">
        <v>125</v>
      </c>
      <c r="J1244" t="s">
        <v>37</v>
      </c>
      <c r="K1244" t="s">
        <v>591</v>
      </c>
      <c r="L1244" t="s">
        <v>39</v>
      </c>
      <c r="M1244">
        <v>952666</v>
      </c>
      <c r="N1244">
        <v>0</v>
      </c>
      <c r="O1244">
        <v>952666</v>
      </c>
      <c r="P1244">
        <v>0</v>
      </c>
      <c r="Q1244" t="s">
        <v>3141</v>
      </c>
      <c r="R1244">
        <v>1920</v>
      </c>
      <c r="S1244" t="s">
        <v>3142</v>
      </c>
      <c r="T1244" t="s">
        <v>593</v>
      </c>
      <c r="U1244" t="s">
        <v>3143</v>
      </c>
      <c r="V1244" t="s">
        <v>3144</v>
      </c>
      <c r="W1244">
        <v>0</v>
      </c>
      <c r="X1244" t="str">
        <f t="shared" si="19"/>
        <v>Funcionamiento</v>
      </c>
    </row>
    <row r="1245" spans="1:24" x14ac:dyDescent="0.25">
      <c r="A1245">
        <v>2020</v>
      </c>
      <c r="B1245">
        <v>43972</v>
      </c>
      <c r="C1245" s="71">
        <v>43972.369444444441</v>
      </c>
      <c r="D1245" t="s">
        <v>588</v>
      </c>
      <c r="E1245" t="s">
        <v>589</v>
      </c>
      <c r="F1245">
        <v>11</v>
      </c>
      <c r="G1245" t="s">
        <v>3091</v>
      </c>
      <c r="H1245" t="s">
        <v>175</v>
      </c>
      <c r="I1245" t="s">
        <v>129</v>
      </c>
      <c r="J1245" t="s">
        <v>37</v>
      </c>
      <c r="K1245" t="s">
        <v>591</v>
      </c>
      <c r="L1245" t="s">
        <v>39</v>
      </c>
      <c r="M1245">
        <v>2827900</v>
      </c>
      <c r="N1245">
        <v>0</v>
      </c>
      <c r="O1245">
        <v>2827900</v>
      </c>
      <c r="P1245">
        <v>0</v>
      </c>
      <c r="Q1245" t="s">
        <v>3145</v>
      </c>
      <c r="R1245">
        <v>2020</v>
      </c>
      <c r="S1245" t="s">
        <v>2375</v>
      </c>
      <c r="T1245" t="s">
        <v>593</v>
      </c>
      <c r="U1245" t="s">
        <v>3146</v>
      </c>
      <c r="V1245" t="s">
        <v>3147</v>
      </c>
      <c r="W1245">
        <v>0</v>
      </c>
      <c r="X1245" t="str">
        <f t="shared" si="19"/>
        <v>Funcionamiento</v>
      </c>
    </row>
    <row r="1246" spans="1:24" x14ac:dyDescent="0.25">
      <c r="A1246">
        <v>2020</v>
      </c>
      <c r="B1246">
        <v>43972</v>
      </c>
      <c r="C1246" s="71">
        <v>43972.369444444441</v>
      </c>
      <c r="D1246" t="s">
        <v>588</v>
      </c>
      <c r="E1246" t="s">
        <v>589</v>
      </c>
      <c r="F1246">
        <v>11</v>
      </c>
      <c r="G1246" t="s">
        <v>3091</v>
      </c>
      <c r="H1246" t="s">
        <v>177</v>
      </c>
      <c r="I1246" t="s">
        <v>131</v>
      </c>
      <c r="J1246" t="s">
        <v>37</v>
      </c>
      <c r="K1246" t="s">
        <v>591</v>
      </c>
      <c r="L1246" t="s">
        <v>39</v>
      </c>
      <c r="M1246">
        <v>424400</v>
      </c>
      <c r="N1246">
        <v>0</v>
      </c>
      <c r="O1246">
        <v>424400</v>
      </c>
      <c r="P1246">
        <v>0</v>
      </c>
      <c r="Q1246" t="s">
        <v>3145</v>
      </c>
      <c r="R1246">
        <v>2020</v>
      </c>
      <c r="S1246" t="s">
        <v>2375</v>
      </c>
      <c r="T1246" t="s">
        <v>593</v>
      </c>
      <c r="U1246" t="s">
        <v>3146</v>
      </c>
      <c r="V1246" t="s">
        <v>3147</v>
      </c>
      <c r="W1246">
        <v>0</v>
      </c>
      <c r="X1246" t="str">
        <f t="shared" si="19"/>
        <v>Funcionamiento</v>
      </c>
    </row>
    <row r="1247" spans="1:24" x14ac:dyDescent="0.25">
      <c r="A1247">
        <v>2020</v>
      </c>
      <c r="B1247">
        <v>43972</v>
      </c>
      <c r="C1247" s="71">
        <v>43972.369444444441</v>
      </c>
      <c r="D1247" t="s">
        <v>588</v>
      </c>
      <c r="E1247" t="s">
        <v>589</v>
      </c>
      <c r="F1247">
        <v>11</v>
      </c>
      <c r="G1247" t="s">
        <v>3091</v>
      </c>
      <c r="H1247" t="s">
        <v>174</v>
      </c>
      <c r="I1247" t="s">
        <v>128</v>
      </c>
      <c r="J1247" t="s">
        <v>37</v>
      </c>
      <c r="K1247" t="s">
        <v>591</v>
      </c>
      <c r="L1247" t="s">
        <v>39</v>
      </c>
      <c r="M1247">
        <v>3991700</v>
      </c>
      <c r="N1247">
        <v>0</v>
      </c>
      <c r="O1247">
        <v>3991700</v>
      </c>
      <c r="P1247">
        <v>0</v>
      </c>
      <c r="Q1247" t="s">
        <v>3145</v>
      </c>
      <c r="R1247">
        <v>2020</v>
      </c>
      <c r="S1247" t="s">
        <v>2375</v>
      </c>
      <c r="T1247" t="s">
        <v>593</v>
      </c>
      <c r="U1247" t="s">
        <v>3146</v>
      </c>
      <c r="V1247" t="s">
        <v>3147</v>
      </c>
      <c r="W1247">
        <v>0</v>
      </c>
      <c r="X1247" t="str">
        <f t="shared" si="19"/>
        <v>Funcionamiento</v>
      </c>
    </row>
    <row r="1248" spans="1:24" x14ac:dyDescent="0.25">
      <c r="A1248">
        <v>2020</v>
      </c>
      <c r="B1248">
        <v>43972</v>
      </c>
      <c r="C1248" s="71">
        <v>43972.369444444441</v>
      </c>
      <c r="D1248" t="s">
        <v>588</v>
      </c>
      <c r="E1248" t="s">
        <v>589</v>
      </c>
      <c r="F1248">
        <v>11</v>
      </c>
      <c r="G1248" t="s">
        <v>3091</v>
      </c>
      <c r="H1248" t="s">
        <v>176</v>
      </c>
      <c r="I1248" t="s">
        <v>130</v>
      </c>
      <c r="J1248" t="s">
        <v>37</v>
      </c>
      <c r="K1248" t="s">
        <v>591</v>
      </c>
      <c r="L1248" t="s">
        <v>39</v>
      </c>
      <c r="M1248">
        <v>1388100</v>
      </c>
      <c r="N1248">
        <v>0</v>
      </c>
      <c r="O1248">
        <v>1388100</v>
      </c>
      <c r="P1248">
        <v>0</v>
      </c>
      <c r="Q1248" t="s">
        <v>3145</v>
      </c>
      <c r="R1248">
        <v>2020</v>
      </c>
      <c r="S1248" t="s">
        <v>2375</v>
      </c>
      <c r="T1248" t="s">
        <v>593</v>
      </c>
      <c r="U1248" t="s">
        <v>3146</v>
      </c>
      <c r="V1248" t="s">
        <v>3147</v>
      </c>
      <c r="W1248">
        <v>0</v>
      </c>
      <c r="X1248" t="str">
        <f t="shared" si="19"/>
        <v>Funcionamiento</v>
      </c>
    </row>
    <row r="1249" spans="1:24" x14ac:dyDescent="0.25">
      <c r="A1249">
        <v>2020</v>
      </c>
      <c r="B1249">
        <v>43972</v>
      </c>
      <c r="C1249" s="71">
        <v>43972.369444444441</v>
      </c>
      <c r="D1249" t="s">
        <v>588</v>
      </c>
      <c r="E1249" t="s">
        <v>589</v>
      </c>
      <c r="F1249">
        <v>11</v>
      </c>
      <c r="G1249" t="s">
        <v>3091</v>
      </c>
      <c r="H1249" t="s">
        <v>179</v>
      </c>
      <c r="I1249" t="s">
        <v>133</v>
      </c>
      <c r="J1249" t="s">
        <v>37</v>
      </c>
      <c r="K1249" t="s">
        <v>591</v>
      </c>
      <c r="L1249" t="s">
        <v>39</v>
      </c>
      <c r="M1249">
        <v>694200</v>
      </c>
      <c r="N1249">
        <v>0</v>
      </c>
      <c r="O1249">
        <v>694200</v>
      </c>
      <c r="P1249">
        <v>0</v>
      </c>
      <c r="Q1249" t="s">
        <v>3145</v>
      </c>
      <c r="R1249">
        <v>2020</v>
      </c>
      <c r="S1249" t="s">
        <v>2375</v>
      </c>
      <c r="T1249" t="s">
        <v>593</v>
      </c>
      <c r="U1249" t="s">
        <v>3146</v>
      </c>
      <c r="V1249" t="s">
        <v>3147</v>
      </c>
      <c r="W1249">
        <v>0</v>
      </c>
      <c r="X1249" t="str">
        <f t="shared" si="19"/>
        <v>Funcionamiento</v>
      </c>
    </row>
    <row r="1250" spans="1:24" x14ac:dyDescent="0.25">
      <c r="A1250">
        <v>2020</v>
      </c>
      <c r="B1250">
        <v>43972</v>
      </c>
      <c r="C1250" s="71">
        <v>43972.369444444441</v>
      </c>
      <c r="D1250" t="s">
        <v>588</v>
      </c>
      <c r="E1250" t="s">
        <v>589</v>
      </c>
      <c r="F1250">
        <v>11</v>
      </c>
      <c r="G1250" t="s">
        <v>3091</v>
      </c>
      <c r="H1250" t="s">
        <v>178</v>
      </c>
      <c r="I1250" t="s">
        <v>132</v>
      </c>
      <c r="J1250" t="s">
        <v>37</v>
      </c>
      <c r="K1250" t="s">
        <v>591</v>
      </c>
      <c r="L1250" t="s">
        <v>39</v>
      </c>
      <c r="M1250">
        <v>1041400</v>
      </c>
      <c r="N1250">
        <v>0</v>
      </c>
      <c r="O1250">
        <v>1041400</v>
      </c>
      <c r="P1250">
        <v>0</v>
      </c>
      <c r="Q1250" t="s">
        <v>3145</v>
      </c>
      <c r="R1250">
        <v>2020</v>
      </c>
      <c r="S1250" t="s">
        <v>2375</v>
      </c>
      <c r="T1250" t="s">
        <v>593</v>
      </c>
      <c r="U1250" t="s">
        <v>3146</v>
      </c>
      <c r="V1250" t="s">
        <v>3147</v>
      </c>
      <c r="W1250">
        <v>0</v>
      </c>
      <c r="X1250" t="str">
        <f t="shared" si="19"/>
        <v>Funcionamiento</v>
      </c>
    </row>
    <row r="1251" spans="1:24" x14ac:dyDescent="0.25">
      <c r="A1251">
        <v>2120</v>
      </c>
      <c r="B1251">
        <v>43985</v>
      </c>
      <c r="C1251" s="71">
        <v>43985.709722222222</v>
      </c>
      <c r="D1251" t="s">
        <v>588</v>
      </c>
      <c r="E1251" t="s">
        <v>589</v>
      </c>
      <c r="F1251">
        <v>11</v>
      </c>
      <c r="G1251" t="s">
        <v>3091</v>
      </c>
      <c r="H1251" t="s">
        <v>170</v>
      </c>
      <c r="I1251" t="s">
        <v>124</v>
      </c>
      <c r="J1251" t="s">
        <v>37</v>
      </c>
      <c r="K1251" t="s">
        <v>591</v>
      </c>
      <c r="L1251" t="s">
        <v>39</v>
      </c>
      <c r="M1251">
        <v>35625170</v>
      </c>
      <c r="N1251">
        <v>0</v>
      </c>
      <c r="O1251">
        <v>35625170</v>
      </c>
      <c r="P1251">
        <v>0</v>
      </c>
      <c r="Q1251" t="s">
        <v>3148</v>
      </c>
      <c r="R1251">
        <v>2120</v>
      </c>
      <c r="S1251" t="s">
        <v>2362</v>
      </c>
      <c r="T1251" t="s">
        <v>593</v>
      </c>
      <c r="U1251" t="s">
        <v>3149</v>
      </c>
      <c r="V1251" t="s">
        <v>3150</v>
      </c>
      <c r="W1251">
        <v>0</v>
      </c>
      <c r="X1251" t="str">
        <f t="shared" si="19"/>
        <v>Funcionamiento</v>
      </c>
    </row>
    <row r="1252" spans="1:24" x14ac:dyDescent="0.25">
      <c r="A1252">
        <v>2220</v>
      </c>
      <c r="B1252">
        <v>44001</v>
      </c>
      <c r="C1252" s="71">
        <v>44001.512499999997</v>
      </c>
      <c r="D1252" t="s">
        <v>588</v>
      </c>
      <c r="E1252" t="s">
        <v>589</v>
      </c>
      <c r="F1252">
        <v>11</v>
      </c>
      <c r="G1252" t="s">
        <v>3091</v>
      </c>
      <c r="H1252" t="s">
        <v>168</v>
      </c>
      <c r="I1252" t="s">
        <v>122</v>
      </c>
      <c r="J1252" t="s">
        <v>37</v>
      </c>
      <c r="K1252" t="s">
        <v>591</v>
      </c>
      <c r="L1252" t="s">
        <v>39</v>
      </c>
      <c r="M1252">
        <v>594882</v>
      </c>
      <c r="N1252">
        <v>0</v>
      </c>
      <c r="O1252">
        <v>594882</v>
      </c>
      <c r="P1252">
        <v>0</v>
      </c>
      <c r="Q1252" t="s">
        <v>1004</v>
      </c>
      <c r="R1252">
        <v>2220</v>
      </c>
      <c r="S1252" t="s">
        <v>3151</v>
      </c>
      <c r="T1252" t="s">
        <v>593</v>
      </c>
      <c r="U1252" t="s">
        <v>3152</v>
      </c>
      <c r="V1252" t="s">
        <v>3153</v>
      </c>
      <c r="W1252">
        <v>0</v>
      </c>
      <c r="X1252" t="str">
        <f t="shared" si="19"/>
        <v>Funcionamiento</v>
      </c>
    </row>
    <row r="1253" spans="1:24" x14ac:dyDescent="0.25">
      <c r="A1253">
        <v>2220</v>
      </c>
      <c r="B1253">
        <v>44001</v>
      </c>
      <c r="C1253" s="71">
        <v>44001.512499999997</v>
      </c>
      <c r="D1253" t="s">
        <v>588</v>
      </c>
      <c r="E1253" t="s">
        <v>589</v>
      </c>
      <c r="F1253">
        <v>11</v>
      </c>
      <c r="G1253" t="s">
        <v>3091</v>
      </c>
      <c r="H1253" t="s">
        <v>169</v>
      </c>
      <c r="I1253" t="s">
        <v>123</v>
      </c>
      <c r="J1253" t="s">
        <v>37</v>
      </c>
      <c r="K1253" t="s">
        <v>591</v>
      </c>
      <c r="L1253" t="s">
        <v>39</v>
      </c>
      <c r="M1253">
        <v>822832</v>
      </c>
      <c r="N1253">
        <v>0</v>
      </c>
      <c r="O1253">
        <v>822832</v>
      </c>
      <c r="P1253">
        <v>0</v>
      </c>
      <c r="Q1253" t="s">
        <v>1004</v>
      </c>
      <c r="R1253">
        <v>2220</v>
      </c>
      <c r="S1253" t="s">
        <v>3151</v>
      </c>
      <c r="T1253" t="s">
        <v>593</v>
      </c>
      <c r="U1253" t="s">
        <v>3152</v>
      </c>
      <c r="V1253" t="s">
        <v>3153</v>
      </c>
      <c r="W1253">
        <v>0</v>
      </c>
      <c r="X1253" t="str">
        <f t="shared" si="19"/>
        <v>Funcionamiento</v>
      </c>
    </row>
    <row r="1254" spans="1:24" x14ac:dyDescent="0.25">
      <c r="A1254">
        <v>2220</v>
      </c>
      <c r="B1254">
        <v>44001</v>
      </c>
      <c r="C1254" s="71">
        <v>44001.512499999997</v>
      </c>
      <c r="D1254" t="s">
        <v>588</v>
      </c>
      <c r="E1254" t="s">
        <v>589</v>
      </c>
      <c r="F1254">
        <v>11</v>
      </c>
      <c r="G1254" t="s">
        <v>3091</v>
      </c>
      <c r="H1254" t="s">
        <v>171</v>
      </c>
      <c r="I1254" t="s">
        <v>125</v>
      </c>
      <c r="J1254" t="s">
        <v>37</v>
      </c>
      <c r="K1254" t="s">
        <v>591</v>
      </c>
      <c r="L1254" t="s">
        <v>39</v>
      </c>
      <c r="M1254">
        <v>1648477</v>
      </c>
      <c r="N1254">
        <v>0</v>
      </c>
      <c r="O1254">
        <v>1648477</v>
      </c>
      <c r="P1254">
        <v>0</v>
      </c>
      <c r="Q1254" t="s">
        <v>1004</v>
      </c>
      <c r="R1254">
        <v>2220</v>
      </c>
      <c r="S1254" t="s">
        <v>3151</v>
      </c>
      <c r="T1254" t="s">
        <v>593</v>
      </c>
      <c r="U1254" t="s">
        <v>3152</v>
      </c>
      <c r="V1254" t="s">
        <v>3153</v>
      </c>
      <c r="W1254">
        <v>0</v>
      </c>
      <c r="X1254" t="str">
        <f t="shared" si="19"/>
        <v>Funcionamiento</v>
      </c>
    </row>
    <row r="1255" spans="1:24" x14ac:dyDescent="0.25">
      <c r="A1255">
        <v>2220</v>
      </c>
      <c r="B1255">
        <v>44001</v>
      </c>
      <c r="C1255" s="71">
        <v>44001.512499999997</v>
      </c>
      <c r="D1255" t="s">
        <v>588</v>
      </c>
      <c r="E1255" t="s">
        <v>589</v>
      </c>
      <c r="F1255">
        <v>11</v>
      </c>
      <c r="G1255" t="s">
        <v>3091</v>
      </c>
      <c r="H1255" t="s">
        <v>166</v>
      </c>
      <c r="I1255" t="s">
        <v>120</v>
      </c>
      <c r="J1255" t="s">
        <v>37</v>
      </c>
      <c r="K1255" t="s">
        <v>591</v>
      </c>
      <c r="L1255" t="s">
        <v>39</v>
      </c>
      <c r="M1255">
        <v>32312224</v>
      </c>
      <c r="N1255">
        <v>0</v>
      </c>
      <c r="O1255">
        <v>32312224</v>
      </c>
      <c r="P1255">
        <v>0</v>
      </c>
      <c r="Q1255" t="s">
        <v>1004</v>
      </c>
      <c r="R1255">
        <v>2220</v>
      </c>
      <c r="S1255" t="s">
        <v>3151</v>
      </c>
      <c r="T1255" t="s">
        <v>593</v>
      </c>
      <c r="U1255" t="s">
        <v>3152</v>
      </c>
      <c r="V1255" t="s">
        <v>3153</v>
      </c>
      <c r="W1255">
        <v>0</v>
      </c>
      <c r="X1255" t="str">
        <f t="shared" si="19"/>
        <v>Funcionamiento</v>
      </c>
    </row>
    <row r="1256" spans="1:24" x14ac:dyDescent="0.25">
      <c r="A1256">
        <v>2220</v>
      </c>
      <c r="B1256">
        <v>44001</v>
      </c>
      <c r="C1256" s="71">
        <v>44001.512499999997</v>
      </c>
      <c r="D1256" t="s">
        <v>588</v>
      </c>
      <c r="E1256" t="s">
        <v>589</v>
      </c>
      <c r="F1256">
        <v>11</v>
      </c>
      <c r="G1256" t="s">
        <v>3091</v>
      </c>
      <c r="H1256" t="s">
        <v>183</v>
      </c>
      <c r="I1256" t="s">
        <v>137</v>
      </c>
      <c r="J1256" t="s">
        <v>37</v>
      </c>
      <c r="K1256" t="s">
        <v>591</v>
      </c>
      <c r="L1256" t="s">
        <v>39</v>
      </c>
      <c r="M1256">
        <v>2354967</v>
      </c>
      <c r="N1256">
        <v>0</v>
      </c>
      <c r="O1256">
        <v>2354967</v>
      </c>
      <c r="P1256">
        <v>0</v>
      </c>
      <c r="Q1256" t="s">
        <v>1004</v>
      </c>
      <c r="R1256">
        <v>2220</v>
      </c>
      <c r="S1256" t="s">
        <v>3151</v>
      </c>
      <c r="T1256" t="s">
        <v>593</v>
      </c>
      <c r="U1256" t="s">
        <v>3152</v>
      </c>
      <c r="V1256" t="s">
        <v>3153</v>
      </c>
      <c r="W1256">
        <v>0</v>
      </c>
      <c r="X1256" t="str">
        <f t="shared" si="19"/>
        <v>Funcionamiento</v>
      </c>
    </row>
    <row r="1257" spans="1:24" x14ac:dyDescent="0.25">
      <c r="A1257">
        <v>2320</v>
      </c>
      <c r="B1257">
        <v>44001</v>
      </c>
      <c r="C1257" s="71">
        <v>44001.513888888891</v>
      </c>
      <c r="D1257" t="s">
        <v>588</v>
      </c>
      <c r="E1257" t="s">
        <v>589</v>
      </c>
      <c r="F1257">
        <v>11</v>
      </c>
      <c r="G1257" t="s">
        <v>3091</v>
      </c>
      <c r="H1257" t="s">
        <v>176</v>
      </c>
      <c r="I1257" t="s">
        <v>130</v>
      </c>
      <c r="J1257" t="s">
        <v>37</v>
      </c>
      <c r="K1257" t="s">
        <v>591</v>
      </c>
      <c r="L1257" t="s">
        <v>39</v>
      </c>
      <c r="M1257">
        <v>2841000</v>
      </c>
      <c r="N1257">
        <v>0</v>
      </c>
      <c r="O1257">
        <v>2841000</v>
      </c>
      <c r="P1257">
        <v>0</v>
      </c>
      <c r="Q1257" t="s">
        <v>3154</v>
      </c>
      <c r="R1257">
        <v>2320</v>
      </c>
      <c r="S1257" t="s">
        <v>2646</v>
      </c>
      <c r="T1257" t="s">
        <v>593</v>
      </c>
      <c r="U1257" t="s">
        <v>3155</v>
      </c>
      <c r="V1257" t="s">
        <v>3156</v>
      </c>
      <c r="W1257">
        <v>0</v>
      </c>
      <c r="X1257" t="str">
        <f t="shared" si="19"/>
        <v>Funcionamiento</v>
      </c>
    </row>
    <row r="1258" spans="1:24" x14ac:dyDescent="0.25">
      <c r="A1258">
        <v>2320</v>
      </c>
      <c r="B1258">
        <v>44001</v>
      </c>
      <c r="C1258" s="71">
        <v>44001.513888888891</v>
      </c>
      <c r="D1258" t="s">
        <v>588</v>
      </c>
      <c r="E1258" t="s">
        <v>589</v>
      </c>
      <c r="F1258">
        <v>11</v>
      </c>
      <c r="G1258" t="s">
        <v>3091</v>
      </c>
      <c r="H1258" t="s">
        <v>177</v>
      </c>
      <c r="I1258" t="s">
        <v>131</v>
      </c>
      <c r="J1258" t="s">
        <v>37</v>
      </c>
      <c r="K1258" t="s">
        <v>591</v>
      </c>
      <c r="L1258" t="s">
        <v>39</v>
      </c>
      <c r="M1258">
        <v>455100</v>
      </c>
      <c r="N1258">
        <v>0</v>
      </c>
      <c r="O1258">
        <v>455100</v>
      </c>
      <c r="P1258">
        <v>0</v>
      </c>
      <c r="Q1258" t="s">
        <v>3154</v>
      </c>
      <c r="R1258">
        <v>2320</v>
      </c>
      <c r="S1258" t="s">
        <v>2646</v>
      </c>
      <c r="T1258" t="s">
        <v>593</v>
      </c>
      <c r="U1258" t="s">
        <v>3155</v>
      </c>
      <c r="V1258" t="s">
        <v>3156</v>
      </c>
      <c r="W1258">
        <v>0</v>
      </c>
      <c r="X1258" t="str">
        <f t="shared" si="19"/>
        <v>Funcionamiento</v>
      </c>
    </row>
    <row r="1259" spans="1:24" x14ac:dyDescent="0.25">
      <c r="A1259">
        <v>2320</v>
      </c>
      <c r="B1259">
        <v>44001</v>
      </c>
      <c r="C1259" s="71">
        <v>44001.513888888891</v>
      </c>
      <c r="D1259" t="s">
        <v>588</v>
      </c>
      <c r="E1259" t="s">
        <v>589</v>
      </c>
      <c r="F1259">
        <v>11</v>
      </c>
      <c r="G1259" t="s">
        <v>3091</v>
      </c>
      <c r="H1259" t="s">
        <v>178</v>
      </c>
      <c r="I1259" t="s">
        <v>132</v>
      </c>
      <c r="J1259" t="s">
        <v>37</v>
      </c>
      <c r="K1259" t="s">
        <v>591</v>
      </c>
      <c r="L1259" t="s">
        <v>39</v>
      </c>
      <c r="M1259">
        <v>2130700</v>
      </c>
      <c r="N1259">
        <v>0</v>
      </c>
      <c r="O1259">
        <v>2130700</v>
      </c>
      <c r="P1259">
        <v>0</v>
      </c>
      <c r="Q1259" t="s">
        <v>3154</v>
      </c>
      <c r="R1259">
        <v>2320</v>
      </c>
      <c r="S1259" t="s">
        <v>2646</v>
      </c>
      <c r="T1259" t="s">
        <v>593</v>
      </c>
      <c r="U1259" t="s">
        <v>3155</v>
      </c>
      <c r="V1259" t="s">
        <v>3156</v>
      </c>
      <c r="W1259">
        <v>0</v>
      </c>
      <c r="X1259" t="str">
        <f t="shared" si="19"/>
        <v>Funcionamiento</v>
      </c>
    </row>
    <row r="1260" spans="1:24" x14ac:dyDescent="0.25">
      <c r="A1260">
        <v>2320</v>
      </c>
      <c r="B1260">
        <v>44001</v>
      </c>
      <c r="C1260" s="71">
        <v>44001.513888888891</v>
      </c>
      <c r="D1260" t="s">
        <v>588</v>
      </c>
      <c r="E1260" t="s">
        <v>589</v>
      </c>
      <c r="F1260">
        <v>11</v>
      </c>
      <c r="G1260" t="s">
        <v>3091</v>
      </c>
      <c r="H1260" t="s">
        <v>174</v>
      </c>
      <c r="I1260" t="s">
        <v>128</v>
      </c>
      <c r="J1260" t="s">
        <v>37</v>
      </c>
      <c r="K1260" t="s">
        <v>591</v>
      </c>
      <c r="L1260" t="s">
        <v>39</v>
      </c>
      <c r="M1260">
        <v>4075200</v>
      </c>
      <c r="N1260">
        <v>0</v>
      </c>
      <c r="O1260">
        <v>4075200</v>
      </c>
      <c r="P1260">
        <v>0</v>
      </c>
      <c r="Q1260" t="s">
        <v>3154</v>
      </c>
      <c r="R1260">
        <v>2320</v>
      </c>
      <c r="S1260" t="s">
        <v>2646</v>
      </c>
      <c r="T1260" t="s">
        <v>593</v>
      </c>
      <c r="U1260" t="s">
        <v>3155</v>
      </c>
      <c r="V1260" t="s">
        <v>3156</v>
      </c>
      <c r="W1260">
        <v>0</v>
      </c>
      <c r="X1260" t="str">
        <f t="shared" si="19"/>
        <v>Funcionamiento</v>
      </c>
    </row>
    <row r="1261" spans="1:24" x14ac:dyDescent="0.25">
      <c r="A1261">
        <v>2320</v>
      </c>
      <c r="B1261">
        <v>44001</v>
      </c>
      <c r="C1261" s="71">
        <v>44001.513888888891</v>
      </c>
      <c r="D1261" t="s">
        <v>588</v>
      </c>
      <c r="E1261" t="s">
        <v>589</v>
      </c>
      <c r="F1261">
        <v>11</v>
      </c>
      <c r="G1261" t="s">
        <v>3091</v>
      </c>
      <c r="H1261" t="s">
        <v>175</v>
      </c>
      <c r="I1261" t="s">
        <v>129</v>
      </c>
      <c r="J1261" t="s">
        <v>37</v>
      </c>
      <c r="K1261" t="s">
        <v>591</v>
      </c>
      <c r="L1261" t="s">
        <v>39</v>
      </c>
      <c r="M1261">
        <v>2887100</v>
      </c>
      <c r="N1261">
        <v>0</v>
      </c>
      <c r="O1261">
        <v>2887100</v>
      </c>
      <c r="P1261">
        <v>0</v>
      </c>
      <c r="Q1261" t="s">
        <v>3154</v>
      </c>
      <c r="R1261">
        <v>2320</v>
      </c>
      <c r="S1261" t="s">
        <v>2646</v>
      </c>
      <c r="T1261" t="s">
        <v>593</v>
      </c>
      <c r="U1261" t="s">
        <v>3155</v>
      </c>
      <c r="V1261" t="s">
        <v>3156</v>
      </c>
      <c r="W1261">
        <v>0</v>
      </c>
      <c r="X1261" t="str">
        <f t="shared" si="19"/>
        <v>Funcionamiento</v>
      </c>
    </row>
    <row r="1262" spans="1:24" x14ac:dyDescent="0.25">
      <c r="A1262">
        <v>2320</v>
      </c>
      <c r="B1262">
        <v>44001</v>
      </c>
      <c r="C1262" s="71">
        <v>44001.513888888891</v>
      </c>
      <c r="D1262" t="s">
        <v>588</v>
      </c>
      <c r="E1262" t="s">
        <v>589</v>
      </c>
      <c r="F1262">
        <v>11</v>
      </c>
      <c r="G1262" t="s">
        <v>3091</v>
      </c>
      <c r="H1262" t="s">
        <v>179</v>
      </c>
      <c r="I1262" t="s">
        <v>133</v>
      </c>
      <c r="J1262" t="s">
        <v>37</v>
      </c>
      <c r="K1262" t="s">
        <v>591</v>
      </c>
      <c r="L1262" t="s">
        <v>39</v>
      </c>
      <c r="M1262">
        <v>1420900</v>
      </c>
      <c r="N1262">
        <v>0</v>
      </c>
      <c r="O1262">
        <v>1420900</v>
      </c>
      <c r="P1262">
        <v>0</v>
      </c>
      <c r="Q1262" t="s">
        <v>3154</v>
      </c>
      <c r="R1262">
        <v>2320</v>
      </c>
      <c r="S1262" t="s">
        <v>2646</v>
      </c>
      <c r="T1262" t="s">
        <v>593</v>
      </c>
      <c r="U1262" t="s">
        <v>3155</v>
      </c>
      <c r="V1262" t="s">
        <v>3156</v>
      </c>
      <c r="W1262">
        <v>0</v>
      </c>
      <c r="X1262" t="str">
        <f t="shared" si="19"/>
        <v>Funcionamiento</v>
      </c>
    </row>
    <row r="1263" spans="1:24" x14ac:dyDescent="0.25">
      <c r="A1263">
        <v>2420</v>
      </c>
      <c r="B1263">
        <v>44026</v>
      </c>
      <c r="C1263" s="71">
        <v>44026.479861111111</v>
      </c>
      <c r="D1263" t="s">
        <v>588</v>
      </c>
      <c r="E1263" t="s">
        <v>607</v>
      </c>
      <c r="F1263">
        <v>11</v>
      </c>
      <c r="G1263" t="s">
        <v>3091</v>
      </c>
      <c r="H1263" t="s">
        <v>186</v>
      </c>
      <c r="I1263" t="s">
        <v>140</v>
      </c>
      <c r="J1263" t="s">
        <v>37</v>
      </c>
      <c r="K1263" t="s">
        <v>591</v>
      </c>
      <c r="L1263" t="s">
        <v>39</v>
      </c>
      <c r="M1263">
        <v>900000</v>
      </c>
      <c r="N1263">
        <v>0</v>
      </c>
      <c r="O1263">
        <v>900000</v>
      </c>
      <c r="P1263">
        <v>900000</v>
      </c>
      <c r="Q1263" t="s">
        <v>3157</v>
      </c>
      <c r="R1263">
        <v>2420</v>
      </c>
      <c r="S1263" t="s">
        <v>593</v>
      </c>
      <c r="T1263" t="s">
        <v>593</v>
      </c>
      <c r="U1263" t="s">
        <v>593</v>
      </c>
      <c r="V1263" t="s">
        <v>593</v>
      </c>
      <c r="W1263">
        <v>0</v>
      </c>
      <c r="X1263" t="str">
        <f t="shared" si="19"/>
        <v>Funcionamiento</v>
      </c>
    </row>
    <row r="1264" spans="1:24" x14ac:dyDescent="0.25">
      <c r="A1264">
        <v>2520</v>
      </c>
      <c r="B1264">
        <v>44035</v>
      </c>
      <c r="C1264" s="71">
        <v>44035.410416666666</v>
      </c>
      <c r="D1264" t="s">
        <v>588</v>
      </c>
      <c r="E1264" t="s">
        <v>589</v>
      </c>
      <c r="F1264">
        <v>11</v>
      </c>
      <c r="G1264" t="s">
        <v>3091</v>
      </c>
      <c r="H1264" t="s">
        <v>563</v>
      </c>
      <c r="I1264" t="s">
        <v>564</v>
      </c>
      <c r="J1264" t="s">
        <v>37</v>
      </c>
      <c r="K1264" t="s">
        <v>591</v>
      </c>
      <c r="L1264" t="s">
        <v>39</v>
      </c>
      <c r="M1264">
        <v>819404</v>
      </c>
      <c r="N1264">
        <v>0</v>
      </c>
      <c r="O1264">
        <v>819404</v>
      </c>
      <c r="P1264">
        <v>0</v>
      </c>
      <c r="Q1264" t="s">
        <v>3158</v>
      </c>
      <c r="R1264">
        <v>2520</v>
      </c>
      <c r="S1264" t="s">
        <v>2243</v>
      </c>
      <c r="T1264" t="s">
        <v>593</v>
      </c>
      <c r="U1264" t="s">
        <v>3159</v>
      </c>
      <c r="V1264" t="s">
        <v>3160</v>
      </c>
      <c r="W1264">
        <v>0</v>
      </c>
      <c r="X1264" t="str">
        <f t="shared" si="19"/>
        <v>Funcionamiento</v>
      </c>
    </row>
    <row r="1265" spans="1:24" x14ac:dyDescent="0.25">
      <c r="A1265">
        <v>2520</v>
      </c>
      <c r="B1265">
        <v>44035</v>
      </c>
      <c r="C1265" s="71">
        <v>44035.410416666666</v>
      </c>
      <c r="D1265" t="s">
        <v>588</v>
      </c>
      <c r="E1265" t="s">
        <v>589</v>
      </c>
      <c r="F1265">
        <v>11</v>
      </c>
      <c r="G1265" t="s">
        <v>3091</v>
      </c>
      <c r="H1265" t="s">
        <v>183</v>
      </c>
      <c r="I1265" t="s">
        <v>137</v>
      </c>
      <c r="J1265" t="s">
        <v>37</v>
      </c>
      <c r="K1265" t="s">
        <v>591</v>
      </c>
      <c r="L1265" t="s">
        <v>39</v>
      </c>
      <c r="M1265">
        <v>2354967</v>
      </c>
      <c r="N1265">
        <v>0</v>
      </c>
      <c r="O1265">
        <v>2354967</v>
      </c>
      <c r="P1265">
        <v>0</v>
      </c>
      <c r="Q1265" t="s">
        <v>3158</v>
      </c>
      <c r="R1265">
        <v>2520</v>
      </c>
      <c r="S1265" t="s">
        <v>2243</v>
      </c>
      <c r="T1265" t="s">
        <v>593</v>
      </c>
      <c r="U1265" t="s">
        <v>3159</v>
      </c>
      <c r="V1265" t="s">
        <v>3160</v>
      </c>
      <c r="W1265">
        <v>0</v>
      </c>
      <c r="X1265" t="str">
        <f t="shared" si="19"/>
        <v>Funcionamiento</v>
      </c>
    </row>
    <row r="1266" spans="1:24" x14ac:dyDescent="0.25">
      <c r="A1266">
        <v>2520</v>
      </c>
      <c r="B1266">
        <v>44035</v>
      </c>
      <c r="C1266" s="71">
        <v>44035.410416666666</v>
      </c>
      <c r="D1266" t="s">
        <v>588</v>
      </c>
      <c r="E1266" t="s">
        <v>589</v>
      </c>
      <c r="F1266">
        <v>11</v>
      </c>
      <c r="G1266" t="s">
        <v>3091</v>
      </c>
      <c r="H1266" t="s">
        <v>166</v>
      </c>
      <c r="I1266" t="s">
        <v>120</v>
      </c>
      <c r="J1266" t="s">
        <v>37</v>
      </c>
      <c r="K1266" t="s">
        <v>591</v>
      </c>
      <c r="L1266" t="s">
        <v>39</v>
      </c>
      <c r="M1266">
        <v>32307711</v>
      </c>
      <c r="N1266">
        <v>0</v>
      </c>
      <c r="O1266">
        <v>32307711</v>
      </c>
      <c r="P1266">
        <v>0</v>
      </c>
      <c r="Q1266" t="s">
        <v>3158</v>
      </c>
      <c r="R1266">
        <v>2520</v>
      </c>
      <c r="S1266" t="s">
        <v>2243</v>
      </c>
      <c r="T1266" t="s">
        <v>593</v>
      </c>
      <c r="U1266" t="s">
        <v>3159</v>
      </c>
      <c r="V1266" t="s">
        <v>3160</v>
      </c>
      <c r="W1266">
        <v>0</v>
      </c>
      <c r="X1266" t="str">
        <f t="shared" si="19"/>
        <v>Funcionamiento</v>
      </c>
    </row>
    <row r="1267" spans="1:24" x14ac:dyDescent="0.25">
      <c r="A1267">
        <v>2520</v>
      </c>
      <c r="B1267">
        <v>44035</v>
      </c>
      <c r="C1267" s="71">
        <v>44035.410416666666</v>
      </c>
      <c r="D1267" t="s">
        <v>588</v>
      </c>
      <c r="E1267" t="s">
        <v>589</v>
      </c>
      <c r="F1267">
        <v>11</v>
      </c>
      <c r="G1267" t="s">
        <v>3091</v>
      </c>
      <c r="H1267" t="s">
        <v>168</v>
      </c>
      <c r="I1267" t="s">
        <v>122</v>
      </c>
      <c r="J1267" t="s">
        <v>37</v>
      </c>
      <c r="K1267" t="s">
        <v>591</v>
      </c>
      <c r="L1267" t="s">
        <v>39</v>
      </c>
      <c r="M1267">
        <v>592679</v>
      </c>
      <c r="N1267">
        <v>0</v>
      </c>
      <c r="O1267">
        <v>592679</v>
      </c>
      <c r="P1267">
        <v>0</v>
      </c>
      <c r="Q1267" t="s">
        <v>3158</v>
      </c>
      <c r="R1267">
        <v>2520</v>
      </c>
      <c r="S1267" t="s">
        <v>2243</v>
      </c>
      <c r="T1267" t="s">
        <v>593</v>
      </c>
      <c r="U1267" t="s">
        <v>3159</v>
      </c>
      <c r="V1267" t="s">
        <v>3160</v>
      </c>
      <c r="W1267">
        <v>0</v>
      </c>
      <c r="X1267" t="str">
        <f t="shared" si="19"/>
        <v>Funcionamiento</v>
      </c>
    </row>
    <row r="1268" spans="1:24" x14ac:dyDescent="0.25">
      <c r="A1268">
        <v>2620</v>
      </c>
      <c r="B1268">
        <v>44035</v>
      </c>
      <c r="C1268" s="71">
        <v>44035.412499999999</v>
      </c>
      <c r="D1268" t="s">
        <v>588</v>
      </c>
      <c r="E1268" t="s">
        <v>589</v>
      </c>
      <c r="F1268">
        <v>11</v>
      </c>
      <c r="G1268" t="s">
        <v>3091</v>
      </c>
      <c r="H1268" t="s">
        <v>174</v>
      </c>
      <c r="I1268" t="s">
        <v>128</v>
      </c>
      <c r="J1268" t="s">
        <v>37</v>
      </c>
      <c r="K1268" t="s">
        <v>591</v>
      </c>
      <c r="L1268" t="s">
        <v>39</v>
      </c>
      <c r="M1268">
        <v>3876900</v>
      </c>
      <c r="N1268">
        <v>0</v>
      </c>
      <c r="O1268">
        <v>3876900</v>
      </c>
      <c r="P1268">
        <v>0</v>
      </c>
      <c r="Q1268" t="s">
        <v>3161</v>
      </c>
      <c r="R1268">
        <v>2620</v>
      </c>
      <c r="S1268" t="s">
        <v>2365</v>
      </c>
      <c r="T1268" t="s">
        <v>593</v>
      </c>
      <c r="U1268" t="s">
        <v>3162</v>
      </c>
      <c r="V1268" t="s">
        <v>3163</v>
      </c>
      <c r="W1268">
        <v>0</v>
      </c>
      <c r="X1268" t="str">
        <f t="shared" si="19"/>
        <v>Funcionamiento</v>
      </c>
    </row>
    <row r="1269" spans="1:24" x14ac:dyDescent="0.25">
      <c r="A1269">
        <v>2620</v>
      </c>
      <c r="B1269">
        <v>44035</v>
      </c>
      <c r="C1269" s="71">
        <v>44035.412499999999</v>
      </c>
      <c r="D1269" t="s">
        <v>588</v>
      </c>
      <c r="E1269" t="s">
        <v>589</v>
      </c>
      <c r="F1269">
        <v>11</v>
      </c>
      <c r="G1269" t="s">
        <v>3091</v>
      </c>
      <c r="H1269" t="s">
        <v>175</v>
      </c>
      <c r="I1269" t="s">
        <v>129</v>
      </c>
      <c r="J1269" t="s">
        <v>37</v>
      </c>
      <c r="K1269" t="s">
        <v>591</v>
      </c>
      <c r="L1269" t="s">
        <v>39</v>
      </c>
      <c r="M1269">
        <v>2746600</v>
      </c>
      <c r="N1269">
        <v>0</v>
      </c>
      <c r="O1269">
        <v>2746600</v>
      </c>
      <c r="P1269">
        <v>0</v>
      </c>
      <c r="Q1269" t="s">
        <v>3161</v>
      </c>
      <c r="R1269">
        <v>2620</v>
      </c>
      <c r="S1269" t="s">
        <v>2365</v>
      </c>
      <c r="T1269" t="s">
        <v>593</v>
      </c>
      <c r="U1269" t="s">
        <v>3162</v>
      </c>
      <c r="V1269" t="s">
        <v>3163</v>
      </c>
      <c r="W1269">
        <v>0</v>
      </c>
      <c r="X1269" t="str">
        <f t="shared" si="19"/>
        <v>Funcionamiento</v>
      </c>
    </row>
    <row r="1270" spans="1:24" x14ac:dyDescent="0.25">
      <c r="A1270">
        <v>2620</v>
      </c>
      <c r="B1270">
        <v>44035</v>
      </c>
      <c r="C1270" s="71">
        <v>44035.412499999999</v>
      </c>
      <c r="D1270" t="s">
        <v>588</v>
      </c>
      <c r="E1270" t="s">
        <v>589</v>
      </c>
      <c r="F1270">
        <v>11</v>
      </c>
      <c r="G1270" t="s">
        <v>3091</v>
      </c>
      <c r="H1270" t="s">
        <v>177</v>
      </c>
      <c r="I1270" t="s">
        <v>131</v>
      </c>
      <c r="J1270" t="s">
        <v>37</v>
      </c>
      <c r="K1270" t="s">
        <v>591</v>
      </c>
      <c r="L1270" t="s">
        <v>39</v>
      </c>
      <c r="M1270">
        <v>442100</v>
      </c>
      <c r="N1270">
        <v>0</v>
      </c>
      <c r="O1270">
        <v>442100</v>
      </c>
      <c r="P1270">
        <v>0</v>
      </c>
      <c r="Q1270" t="s">
        <v>3161</v>
      </c>
      <c r="R1270">
        <v>2620</v>
      </c>
      <c r="S1270" t="s">
        <v>2365</v>
      </c>
      <c r="T1270" t="s">
        <v>593</v>
      </c>
      <c r="U1270" t="s">
        <v>3162</v>
      </c>
      <c r="V1270" t="s">
        <v>3163</v>
      </c>
      <c r="W1270">
        <v>0</v>
      </c>
      <c r="X1270" t="str">
        <f t="shared" si="19"/>
        <v>Funcionamiento</v>
      </c>
    </row>
    <row r="1271" spans="1:24" x14ac:dyDescent="0.25">
      <c r="A1271">
        <v>2620</v>
      </c>
      <c r="B1271">
        <v>44035</v>
      </c>
      <c r="C1271" s="71">
        <v>44035.412499999999</v>
      </c>
      <c r="D1271" t="s">
        <v>588</v>
      </c>
      <c r="E1271" t="s">
        <v>589</v>
      </c>
      <c r="F1271">
        <v>11</v>
      </c>
      <c r="G1271" t="s">
        <v>3091</v>
      </c>
      <c r="H1271" t="s">
        <v>178</v>
      </c>
      <c r="I1271" t="s">
        <v>132</v>
      </c>
      <c r="J1271" t="s">
        <v>37</v>
      </c>
      <c r="K1271" t="s">
        <v>591</v>
      </c>
      <c r="L1271" t="s">
        <v>39</v>
      </c>
      <c r="M1271">
        <v>1006800</v>
      </c>
      <c r="N1271">
        <v>0</v>
      </c>
      <c r="O1271">
        <v>1006800</v>
      </c>
      <c r="P1271">
        <v>0</v>
      </c>
      <c r="Q1271" t="s">
        <v>3161</v>
      </c>
      <c r="R1271">
        <v>2620</v>
      </c>
      <c r="S1271" t="s">
        <v>2365</v>
      </c>
      <c r="T1271" t="s">
        <v>593</v>
      </c>
      <c r="U1271" t="s">
        <v>3162</v>
      </c>
      <c r="V1271" t="s">
        <v>3163</v>
      </c>
      <c r="W1271">
        <v>0</v>
      </c>
      <c r="X1271" t="str">
        <f t="shared" si="19"/>
        <v>Funcionamiento</v>
      </c>
    </row>
    <row r="1272" spans="1:24" x14ac:dyDescent="0.25">
      <c r="A1272">
        <v>2620</v>
      </c>
      <c r="B1272">
        <v>44035</v>
      </c>
      <c r="C1272" s="71">
        <v>44035.412499999999</v>
      </c>
      <c r="D1272" t="s">
        <v>588</v>
      </c>
      <c r="E1272" t="s">
        <v>589</v>
      </c>
      <c r="F1272">
        <v>11</v>
      </c>
      <c r="G1272" t="s">
        <v>3091</v>
      </c>
      <c r="H1272" t="s">
        <v>176</v>
      </c>
      <c r="I1272" t="s">
        <v>130</v>
      </c>
      <c r="J1272" t="s">
        <v>37</v>
      </c>
      <c r="K1272" t="s">
        <v>591</v>
      </c>
      <c r="L1272" t="s">
        <v>39</v>
      </c>
      <c r="M1272">
        <v>1342000</v>
      </c>
      <c r="N1272">
        <v>0</v>
      </c>
      <c r="O1272">
        <v>1342000</v>
      </c>
      <c r="P1272">
        <v>0</v>
      </c>
      <c r="Q1272" t="s">
        <v>3161</v>
      </c>
      <c r="R1272">
        <v>2620</v>
      </c>
      <c r="S1272" t="s">
        <v>2365</v>
      </c>
      <c r="T1272" t="s">
        <v>593</v>
      </c>
      <c r="U1272" t="s">
        <v>3162</v>
      </c>
      <c r="V1272" t="s">
        <v>3163</v>
      </c>
      <c r="W1272">
        <v>0</v>
      </c>
      <c r="X1272" t="str">
        <f t="shared" si="19"/>
        <v>Funcionamiento</v>
      </c>
    </row>
    <row r="1273" spans="1:24" x14ac:dyDescent="0.25">
      <c r="A1273">
        <v>2620</v>
      </c>
      <c r="B1273">
        <v>44035</v>
      </c>
      <c r="C1273" s="71">
        <v>44035.412499999999</v>
      </c>
      <c r="D1273" t="s">
        <v>588</v>
      </c>
      <c r="E1273" t="s">
        <v>589</v>
      </c>
      <c r="F1273">
        <v>11</v>
      </c>
      <c r="G1273" t="s">
        <v>3091</v>
      </c>
      <c r="H1273" t="s">
        <v>179</v>
      </c>
      <c r="I1273" t="s">
        <v>133</v>
      </c>
      <c r="J1273" t="s">
        <v>37</v>
      </c>
      <c r="K1273" t="s">
        <v>591</v>
      </c>
      <c r="L1273" t="s">
        <v>39</v>
      </c>
      <c r="M1273">
        <v>671300</v>
      </c>
      <c r="N1273">
        <v>0</v>
      </c>
      <c r="O1273">
        <v>671300</v>
      </c>
      <c r="P1273">
        <v>0</v>
      </c>
      <c r="Q1273" t="s">
        <v>3161</v>
      </c>
      <c r="R1273">
        <v>2620</v>
      </c>
      <c r="S1273" t="s">
        <v>2365</v>
      </c>
      <c r="T1273" t="s">
        <v>593</v>
      </c>
      <c r="U1273" t="s">
        <v>3162</v>
      </c>
      <c r="V1273" t="s">
        <v>3163</v>
      </c>
      <c r="W1273">
        <v>0</v>
      </c>
      <c r="X1273" t="str">
        <f t="shared" si="19"/>
        <v>Funcionamiento</v>
      </c>
    </row>
    <row r="1274" spans="1:24" x14ac:dyDescent="0.25">
      <c r="A1274">
        <v>120</v>
      </c>
      <c r="B1274">
        <v>43843</v>
      </c>
      <c r="C1274" s="71">
        <v>43843.384722222225</v>
      </c>
      <c r="D1274" t="s">
        <v>588</v>
      </c>
      <c r="E1274" t="s">
        <v>589</v>
      </c>
      <c r="F1274">
        <v>12</v>
      </c>
      <c r="G1274" t="s">
        <v>3164</v>
      </c>
      <c r="H1274" t="s">
        <v>192</v>
      </c>
      <c r="I1274" t="s">
        <v>147</v>
      </c>
      <c r="J1274" t="s">
        <v>37</v>
      </c>
      <c r="K1274" t="s">
        <v>591</v>
      </c>
      <c r="L1274" t="s">
        <v>39</v>
      </c>
      <c r="M1274">
        <v>1200000</v>
      </c>
      <c r="N1274">
        <v>0</v>
      </c>
      <c r="O1274">
        <v>1200000</v>
      </c>
      <c r="P1274">
        <v>568779</v>
      </c>
      <c r="Q1274" t="s">
        <v>3165</v>
      </c>
      <c r="R1274">
        <v>120</v>
      </c>
      <c r="S1274" t="s">
        <v>3166</v>
      </c>
      <c r="T1274" t="s">
        <v>3167</v>
      </c>
      <c r="U1274" t="s">
        <v>3168</v>
      </c>
      <c r="V1274" t="s">
        <v>3169</v>
      </c>
      <c r="W1274">
        <v>0</v>
      </c>
      <c r="X1274" t="str">
        <f t="shared" si="19"/>
        <v>Funcionamiento</v>
      </c>
    </row>
    <row r="1275" spans="1:24" x14ac:dyDescent="0.25">
      <c r="A1275">
        <v>120</v>
      </c>
      <c r="B1275">
        <v>43843</v>
      </c>
      <c r="C1275" s="71">
        <v>43843.384722222225</v>
      </c>
      <c r="D1275" t="s">
        <v>588</v>
      </c>
      <c r="E1275" t="s">
        <v>589</v>
      </c>
      <c r="F1275">
        <v>12</v>
      </c>
      <c r="G1275" t="s">
        <v>3164</v>
      </c>
      <c r="H1275" t="s">
        <v>188</v>
      </c>
      <c r="I1275" t="s">
        <v>142</v>
      </c>
      <c r="J1275" t="s">
        <v>37</v>
      </c>
      <c r="K1275" t="s">
        <v>591</v>
      </c>
      <c r="L1275" t="s">
        <v>39</v>
      </c>
      <c r="M1275">
        <v>39000000</v>
      </c>
      <c r="N1275">
        <v>0</v>
      </c>
      <c r="O1275">
        <v>39000000</v>
      </c>
      <c r="P1275">
        <v>20111138</v>
      </c>
      <c r="Q1275" t="s">
        <v>3165</v>
      </c>
      <c r="R1275">
        <v>120</v>
      </c>
      <c r="S1275" t="s">
        <v>3166</v>
      </c>
      <c r="T1275" t="s">
        <v>3167</v>
      </c>
      <c r="U1275" t="s">
        <v>3168</v>
      </c>
      <c r="V1275" t="s">
        <v>3169</v>
      </c>
      <c r="W1275">
        <v>0</v>
      </c>
      <c r="X1275" t="str">
        <f t="shared" si="19"/>
        <v>Funcionamiento</v>
      </c>
    </row>
    <row r="1276" spans="1:24" x14ac:dyDescent="0.25">
      <c r="A1276">
        <v>120</v>
      </c>
      <c r="B1276">
        <v>43843</v>
      </c>
      <c r="C1276" s="71">
        <v>43843.384722222225</v>
      </c>
      <c r="D1276" t="s">
        <v>588</v>
      </c>
      <c r="E1276" t="s">
        <v>589</v>
      </c>
      <c r="F1276">
        <v>12</v>
      </c>
      <c r="G1276" t="s">
        <v>3164</v>
      </c>
      <c r="H1276" t="s">
        <v>191</v>
      </c>
      <c r="I1276" t="s">
        <v>146</v>
      </c>
      <c r="J1276" t="s">
        <v>37</v>
      </c>
      <c r="K1276" t="s">
        <v>591</v>
      </c>
      <c r="L1276" t="s">
        <v>39</v>
      </c>
      <c r="M1276">
        <v>800000</v>
      </c>
      <c r="N1276">
        <v>0</v>
      </c>
      <c r="O1276">
        <v>800000</v>
      </c>
      <c r="P1276">
        <v>407692</v>
      </c>
      <c r="Q1276" t="s">
        <v>3165</v>
      </c>
      <c r="R1276">
        <v>120</v>
      </c>
      <c r="S1276" t="s">
        <v>3166</v>
      </c>
      <c r="T1276" t="s">
        <v>3167</v>
      </c>
      <c r="U1276" t="s">
        <v>3168</v>
      </c>
      <c r="V1276" t="s">
        <v>3169</v>
      </c>
      <c r="W1276">
        <v>0</v>
      </c>
      <c r="X1276" t="str">
        <f t="shared" si="19"/>
        <v>Funcionamiento</v>
      </c>
    </row>
    <row r="1277" spans="1:24" x14ac:dyDescent="0.25">
      <c r="A1277">
        <v>220</v>
      </c>
      <c r="B1277">
        <v>43853</v>
      </c>
      <c r="C1277" s="71">
        <v>43853.375694444447</v>
      </c>
      <c r="D1277" t="s">
        <v>588</v>
      </c>
      <c r="E1277" t="s">
        <v>589</v>
      </c>
      <c r="F1277">
        <v>12</v>
      </c>
      <c r="G1277" t="s">
        <v>3164</v>
      </c>
      <c r="H1277" t="s">
        <v>171</v>
      </c>
      <c r="I1277" t="s">
        <v>125</v>
      </c>
      <c r="J1277" t="s">
        <v>37</v>
      </c>
      <c r="K1277" t="s">
        <v>591</v>
      </c>
      <c r="L1277" t="s">
        <v>39</v>
      </c>
      <c r="M1277">
        <v>3991783</v>
      </c>
      <c r="N1277">
        <v>0</v>
      </c>
      <c r="O1277">
        <v>3991783</v>
      </c>
      <c r="P1277">
        <v>0</v>
      </c>
      <c r="Q1277" t="s">
        <v>3170</v>
      </c>
      <c r="R1277">
        <v>220</v>
      </c>
      <c r="S1277" t="s">
        <v>2167</v>
      </c>
      <c r="T1277" t="s">
        <v>593</v>
      </c>
      <c r="U1277" t="s">
        <v>3171</v>
      </c>
      <c r="V1277" t="s">
        <v>3172</v>
      </c>
      <c r="W1277">
        <v>620</v>
      </c>
      <c r="X1277" t="str">
        <f t="shared" si="19"/>
        <v>Funcionamiento</v>
      </c>
    </row>
    <row r="1278" spans="1:24" x14ac:dyDescent="0.25">
      <c r="A1278">
        <v>220</v>
      </c>
      <c r="B1278">
        <v>43853</v>
      </c>
      <c r="C1278" s="71">
        <v>43853.375694444447</v>
      </c>
      <c r="D1278" t="s">
        <v>588</v>
      </c>
      <c r="E1278" t="s">
        <v>589</v>
      </c>
      <c r="F1278">
        <v>12</v>
      </c>
      <c r="G1278" t="s">
        <v>3164</v>
      </c>
      <c r="H1278" t="s">
        <v>173</v>
      </c>
      <c r="I1278" t="s">
        <v>127</v>
      </c>
      <c r="J1278" t="s">
        <v>37</v>
      </c>
      <c r="K1278" t="s">
        <v>591</v>
      </c>
      <c r="L1278" t="s">
        <v>39</v>
      </c>
      <c r="M1278">
        <v>1348510</v>
      </c>
      <c r="N1278">
        <v>0</v>
      </c>
      <c r="O1278">
        <v>1348510</v>
      </c>
      <c r="P1278">
        <v>0</v>
      </c>
      <c r="Q1278" t="s">
        <v>3170</v>
      </c>
      <c r="R1278">
        <v>220</v>
      </c>
      <c r="S1278" t="s">
        <v>2167</v>
      </c>
      <c r="T1278" t="s">
        <v>593</v>
      </c>
      <c r="U1278" t="s">
        <v>3171</v>
      </c>
      <c r="V1278" t="s">
        <v>3172</v>
      </c>
      <c r="W1278">
        <v>620</v>
      </c>
      <c r="X1278" t="str">
        <f t="shared" si="19"/>
        <v>Funcionamiento</v>
      </c>
    </row>
    <row r="1279" spans="1:24" x14ac:dyDescent="0.25">
      <c r="A1279">
        <v>220</v>
      </c>
      <c r="B1279">
        <v>43853</v>
      </c>
      <c r="C1279" s="71">
        <v>43853.375694444447</v>
      </c>
      <c r="D1279" t="s">
        <v>588</v>
      </c>
      <c r="E1279" t="s">
        <v>589</v>
      </c>
      <c r="F1279">
        <v>12</v>
      </c>
      <c r="G1279" t="s">
        <v>3164</v>
      </c>
      <c r="H1279" t="s">
        <v>182</v>
      </c>
      <c r="I1279" t="s">
        <v>136</v>
      </c>
      <c r="J1279" t="s">
        <v>37</v>
      </c>
      <c r="K1279" t="s">
        <v>591</v>
      </c>
      <c r="L1279" t="s">
        <v>39</v>
      </c>
      <c r="M1279">
        <v>158945</v>
      </c>
      <c r="N1279">
        <v>0</v>
      </c>
      <c r="O1279">
        <v>158945</v>
      </c>
      <c r="P1279">
        <v>0</v>
      </c>
      <c r="Q1279" t="s">
        <v>3170</v>
      </c>
      <c r="R1279">
        <v>220</v>
      </c>
      <c r="S1279" t="s">
        <v>2167</v>
      </c>
      <c r="T1279" t="s">
        <v>593</v>
      </c>
      <c r="U1279" t="s">
        <v>3171</v>
      </c>
      <c r="V1279" t="s">
        <v>3172</v>
      </c>
      <c r="W1279">
        <v>620</v>
      </c>
      <c r="X1279" t="str">
        <f t="shared" si="19"/>
        <v>Funcionamiento</v>
      </c>
    </row>
    <row r="1280" spans="1:24" x14ac:dyDescent="0.25">
      <c r="A1280">
        <v>220</v>
      </c>
      <c r="B1280">
        <v>43853</v>
      </c>
      <c r="C1280" s="71">
        <v>43853.375694444447</v>
      </c>
      <c r="D1280" t="s">
        <v>588</v>
      </c>
      <c r="E1280" t="s">
        <v>589</v>
      </c>
      <c r="F1280">
        <v>12</v>
      </c>
      <c r="G1280" t="s">
        <v>3164</v>
      </c>
      <c r="H1280" t="s">
        <v>166</v>
      </c>
      <c r="I1280" t="s">
        <v>120</v>
      </c>
      <c r="J1280" t="s">
        <v>37</v>
      </c>
      <c r="K1280" t="s">
        <v>591</v>
      </c>
      <c r="L1280" t="s">
        <v>39</v>
      </c>
      <c r="M1280">
        <v>40046348</v>
      </c>
      <c r="N1280">
        <v>0</v>
      </c>
      <c r="O1280">
        <v>40046348</v>
      </c>
      <c r="P1280">
        <v>0</v>
      </c>
      <c r="Q1280" t="s">
        <v>3170</v>
      </c>
      <c r="R1280">
        <v>220</v>
      </c>
      <c r="S1280" t="s">
        <v>2167</v>
      </c>
      <c r="T1280" t="s">
        <v>593</v>
      </c>
      <c r="U1280" t="s">
        <v>3171</v>
      </c>
      <c r="V1280" t="s">
        <v>3172</v>
      </c>
      <c r="W1280">
        <v>620</v>
      </c>
      <c r="X1280" t="str">
        <f t="shared" si="19"/>
        <v>Funcionamiento</v>
      </c>
    </row>
    <row r="1281" spans="1:24" x14ac:dyDescent="0.25">
      <c r="A1281">
        <v>220</v>
      </c>
      <c r="B1281">
        <v>43853</v>
      </c>
      <c r="C1281" s="71">
        <v>43853.375694444447</v>
      </c>
      <c r="D1281" t="s">
        <v>588</v>
      </c>
      <c r="E1281" t="s">
        <v>589</v>
      </c>
      <c r="F1281">
        <v>12</v>
      </c>
      <c r="G1281" t="s">
        <v>3164</v>
      </c>
      <c r="H1281" t="s">
        <v>168</v>
      </c>
      <c r="I1281" t="s">
        <v>122</v>
      </c>
      <c r="J1281" t="s">
        <v>37</v>
      </c>
      <c r="K1281" t="s">
        <v>591</v>
      </c>
      <c r="L1281" t="s">
        <v>39</v>
      </c>
      <c r="M1281">
        <v>681176</v>
      </c>
      <c r="N1281">
        <v>0</v>
      </c>
      <c r="O1281">
        <v>681176</v>
      </c>
      <c r="P1281">
        <v>0</v>
      </c>
      <c r="Q1281" t="s">
        <v>3170</v>
      </c>
      <c r="R1281">
        <v>220</v>
      </c>
      <c r="S1281" t="s">
        <v>2167</v>
      </c>
      <c r="T1281" t="s">
        <v>593</v>
      </c>
      <c r="U1281" t="s">
        <v>3171</v>
      </c>
      <c r="V1281" t="s">
        <v>3172</v>
      </c>
      <c r="W1281">
        <v>620</v>
      </c>
      <c r="X1281" t="str">
        <f t="shared" si="19"/>
        <v>Funcionamiento</v>
      </c>
    </row>
    <row r="1282" spans="1:24" x14ac:dyDescent="0.25">
      <c r="A1282">
        <v>220</v>
      </c>
      <c r="B1282">
        <v>43853</v>
      </c>
      <c r="C1282" s="71">
        <v>43853.375694444447</v>
      </c>
      <c r="D1282" t="s">
        <v>588</v>
      </c>
      <c r="E1282" t="s">
        <v>589</v>
      </c>
      <c r="F1282">
        <v>12</v>
      </c>
      <c r="G1282" t="s">
        <v>3164</v>
      </c>
      <c r="H1282" t="s">
        <v>180</v>
      </c>
      <c r="I1282" t="s">
        <v>134</v>
      </c>
      <c r="J1282" t="s">
        <v>37</v>
      </c>
      <c r="K1282" t="s">
        <v>591</v>
      </c>
      <c r="L1282" t="s">
        <v>39</v>
      </c>
      <c r="M1282">
        <v>1702248</v>
      </c>
      <c r="N1282">
        <v>0</v>
      </c>
      <c r="O1282">
        <v>1702248</v>
      </c>
      <c r="P1282">
        <v>0</v>
      </c>
      <c r="Q1282" t="s">
        <v>3170</v>
      </c>
      <c r="R1282">
        <v>220</v>
      </c>
      <c r="S1282" t="s">
        <v>2167</v>
      </c>
      <c r="T1282" t="s">
        <v>593</v>
      </c>
      <c r="U1282" t="s">
        <v>3171</v>
      </c>
      <c r="V1282" t="s">
        <v>3172</v>
      </c>
      <c r="W1282">
        <v>620</v>
      </c>
      <c r="X1282" t="str">
        <f t="shared" si="19"/>
        <v>Funcionamiento</v>
      </c>
    </row>
    <row r="1283" spans="1:24" x14ac:dyDescent="0.25">
      <c r="A1283">
        <v>220</v>
      </c>
      <c r="B1283">
        <v>43853</v>
      </c>
      <c r="C1283" s="71">
        <v>43853.375694444447</v>
      </c>
      <c r="D1283" t="s">
        <v>588</v>
      </c>
      <c r="E1283" t="s">
        <v>589</v>
      </c>
      <c r="F1283">
        <v>12</v>
      </c>
      <c r="G1283" t="s">
        <v>3164</v>
      </c>
      <c r="H1283" t="s">
        <v>194</v>
      </c>
      <c r="I1283" t="s">
        <v>149</v>
      </c>
      <c r="J1283" t="s">
        <v>37</v>
      </c>
      <c r="K1283" t="s">
        <v>591</v>
      </c>
      <c r="L1283" t="s">
        <v>39</v>
      </c>
      <c r="M1283">
        <v>2383301</v>
      </c>
      <c r="N1283">
        <v>-679894</v>
      </c>
      <c r="O1283">
        <v>1703407</v>
      </c>
      <c r="P1283">
        <v>0</v>
      </c>
      <c r="Q1283" t="s">
        <v>3170</v>
      </c>
      <c r="R1283">
        <v>220</v>
      </c>
      <c r="S1283" t="s">
        <v>2167</v>
      </c>
      <c r="T1283" t="s">
        <v>593</v>
      </c>
      <c r="U1283" t="s">
        <v>3171</v>
      </c>
      <c r="V1283" t="s">
        <v>3172</v>
      </c>
      <c r="W1283">
        <v>620</v>
      </c>
      <c r="X1283" t="str">
        <f t="shared" ref="X1283:X1346" si="20">IF(LEFT(H1283,1)="C","Inversión","Funcionamiento")</f>
        <v>Funcionamiento</v>
      </c>
    </row>
    <row r="1284" spans="1:24" x14ac:dyDescent="0.25">
      <c r="A1284">
        <v>220</v>
      </c>
      <c r="B1284">
        <v>43853</v>
      </c>
      <c r="C1284" s="71">
        <v>43853.375694444447</v>
      </c>
      <c r="D1284" t="s">
        <v>588</v>
      </c>
      <c r="E1284" t="s">
        <v>589</v>
      </c>
      <c r="F1284">
        <v>12</v>
      </c>
      <c r="G1284" t="s">
        <v>3164</v>
      </c>
      <c r="H1284" t="s">
        <v>169</v>
      </c>
      <c r="I1284" t="s">
        <v>123</v>
      </c>
      <c r="J1284" t="s">
        <v>37</v>
      </c>
      <c r="K1284" t="s">
        <v>591</v>
      </c>
      <c r="L1284" t="s">
        <v>39</v>
      </c>
      <c r="M1284">
        <v>860547</v>
      </c>
      <c r="N1284">
        <v>0</v>
      </c>
      <c r="O1284">
        <v>860547</v>
      </c>
      <c r="P1284">
        <v>0</v>
      </c>
      <c r="Q1284" t="s">
        <v>3170</v>
      </c>
      <c r="R1284">
        <v>220</v>
      </c>
      <c r="S1284" t="s">
        <v>2167</v>
      </c>
      <c r="T1284" t="s">
        <v>593</v>
      </c>
      <c r="U1284" t="s">
        <v>3171</v>
      </c>
      <c r="V1284" t="s">
        <v>3172</v>
      </c>
      <c r="W1284">
        <v>620</v>
      </c>
      <c r="X1284" t="str">
        <f t="shared" si="20"/>
        <v>Funcionamiento</v>
      </c>
    </row>
    <row r="1285" spans="1:24" x14ac:dyDescent="0.25">
      <c r="A1285">
        <v>220</v>
      </c>
      <c r="B1285">
        <v>43853</v>
      </c>
      <c r="C1285" s="71">
        <v>43853.375694444447</v>
      </c>
      <c r="D1285" t="s">
        <v>588</v>
      </c>
      <c r="E1285" t="s">
        <v>589</v>
      </c>
      <c r="F1285">
        <v>12</v>
      </c>
      <c r="G1285" t="s">
        <v>3164</v>
      </c>
      <c r="H1285" t="s">
        <v>183</v>
      </c>
      <c r="I1285" t="s">
        <v>137</v>
      </c>
      <c r="J1285" t="s">
        <v>37</v>
      </c>
      <c r="K1285" t="s">
        <v>591</v>
      </c>
      <c r="L1285" t="s">
        <v>39</v>
      </c>
      <c r="M1285">
        <v>2240265</v>
      </c>
      <c r="N1285">
        <v>0</v>
      </c>
      <c r="O1285">
        <v>2240265</v>
      </c>
      <c r="P1285">
        <v>0</v>
      </c>
      <c r="Q1285" t="s">
        <v>3170</v>
      </c>
      <c r="R1285">
        <v>220</v>
      </c>
      <c r="S1285" t="s">
        <v>2167</v>
      </c>
      <c r="T1285" t="s">
        <v>593</v>
      </c>
      <c r="U1285" t="s">
        <v>3171</v>
      </c>
      <c r="V1285" t="s">
        <v>3172</v>
      </c>
      <c r="W1285">
        <v>620</v>
      </c>
      <c r="X1285" t="str">
        <f t="shared" si="20"/>
        <v>Funcionamiento</v>
      </c>
    </row>
    <row r="1286" spans="1:24" x14ac:dyDescent="0.25">
      <c r="A1286">
        <v>320</v>
      </c>
      <c r="B1286">
        <v>43853</v>
      </c>
      <c r="C1286" s="71">
        <v>43853.638888888891</v>
      </c>
      <c r="D1286" t="s">
        <v>588</v>
      </c>
      <c r="E1286" t="s">
        <v>589</v>
      </c>
      <c r="F1286">
        <v>12</v>
      </c>
      <c r="G1286" t="s">
        <v>3164</v>
      </c>
      <c r="H1286" t="s">
        <v>174</v>
      </c>
      <c r="I1286" t="s">
        <v>128</v>
      </c>
      <c r="J1286" t="s">
        <v>37</v>
      </c>
      <c r="K1286" t="s">
        <v>591</v>
      </c>
      <c r="L1286" t="s">
        <v>39</v>
      </c>
      <c r="M1286">
        <v>6591700</v>
      </c>
      <c r="N1286">
        <v>0</v>
      </c>
      <c r="O1286">
        <v>6591700</v>
      </c>
      <c r="P1286">
        <v>0</v>
      </c>
      <c r="Q1286" t="s">
        <v>3173</v>
      </c>
      <c r="R1286">
        <v>320</v>
      </c>
      <c r="S1286" t="s">
        <v>2171</v>
      </c>
      <c r="T1286" t="s">
        <v>593</v>
      </c>
      <c r="U1286" t="s">
        <v>3174</v>
      </c>
      <c r="V1286" t="s">
        <v>3175</v>
      </c>
      <c r="W1286">
        <v>0</v>
      </c>
      <c r="X1286" t="str">
        <f t="shared" si="20"/>
        <v>Funcionamiento</v>
      </c>
    </row>
    <row r="1287" spans="1:24" x14ac:dyDescent="0.25">
      <c r="A1287">
        <v>320</v>
      </c>
      <c r="B1287">
        <v>43853</v>
      </c>
      <c r="C1287" s="71">
        <v>43853.638888888891</v>
      </c>
      <c r="D1287" t="s">
        <v>588</v>
      </c>
      <c r="E1287" t="s">
        <v>589</v>
      </c>
      <c r="F1287">
        <v>12</v>
      </c>
      <c r="G1287" t="s">
        <v>3164</v>
      </c>
      <c r="H1287" t="s">
        <v>175</v>
      </c>
      <c r="I1287" t="s">
        <v>129</v>
      </c>
      <c r="J1287" t="s">
        <v>37</v>
      </c>
      <c r="K1287" t="s">
        <v>591</v>
      </c>
      <c r="L1287" t="s">
        <v>39</v>
      </c>
      <c r="M1287">
        <v>4669200</v>
      </c>
      <c r="N1287">
        <v>0</v>
      </c>
      <c r="O1287">
        <v>4669200</v>
      </c>
      <c r="P1287">
        <v>0</v>
      </c>
      <c r="Q1287" t="s">
        <v>3173</v>
      </c>
      <c r="R1287">
        <v>320</v>
      </c>
      <c r="S1287" t="s">
        <v>2171</v>
      </c>
      <c r="T1287" t="s">
        <v>593</v>
      </c>
      <c r="U1287" t="s">
        <v>3174</v>
      </c>
      <c r="V1287" t="s">
        <v>3175</v>
      </c>
      <c r="W1287">
        <v>0</v>
      </c>
      <c r="X1287" t="str">
        <f t="shared" si="20"/>
        <v>Funcionamiento</v>
      </c>
    </row>
    <row r="1288" spans="1:24" x14ac:dyDescent="0.25">
      <c r="A1288">
        <v>320</v>
      </c>
      <c r="B1288">
        <v>43853</v>
      </c>
      <c r="C1288" s="71">
        <v>43853.638888888891</v>
      </c>
      <c r="D1288" t="s">
        <v>588</v>
      </c>
      <c r="E1288" t="s">
        <v>589</v>
      </c>
      <c r="F1288">
        <v>12</v>
      </c>
      <c r="G1288" t="s">
        <v>3164</v>
      </c>
      <c r="H1288" t="s">
        <v>178</v>
      </c>
      <c r="I1288" t="s">
        <v>132</v>
      </c>
      <c r="J1288" t="s">
        <v>37</v>
      </c>
      <c r="K1288" t="s">
        <v>591</v>
      </c>
      <c r="L1288" t="s">
        <v>39</v>
      </c>
      <c r="M1288">
        <v>1665900</v>
      </c>
      <c r="N1288">
        <v>0</v>
      </c>
      <c r="O1288">
        <v>1665900</v>
      </c>
      <c r="P1288">
        <v>0</v>
      </c>
      <c r="Q1288" t="s">
        <v>3173</v>
      </c>
      <c r="R1288">
        <v>320</v>
      </c>
      <c r="S1288" t="s">
        <v>2171</v>
      </c>
      <c r="T1288" t="s">
        <v>593</v>
      </c>
      <c r="U1288" t="s">
        <v>3174</v>
      </c>
      <c r="V1288" t="s">
        <v>3175</v>
      </c>
      <c r="W1288">
        <v>0</v>
      </c>
      <c r="X1288" t="str">
        <f t="shared" si="20"/>
        <v>Funcionamiento</v>
      </c>
    </row>
    <row r="1289" spans="1:24" x14ac:dyDescent="0.25">
      <c r="A1289">
        <v>320</v>
      </c>
      <c r="B1289">
        <v>43853</v>
      </c>
      <c r="C1289" s="71">
        <v>43853.638888888891</v>
      </c>
      <c r="D1289" t="s">
        <v>588</v>
      </c>
      <c r="E1289" t="s">
        <v>589</v>
      </c>
      <c r="F1289">
        <v>12</v>
      </c>
      <c r="G1289" t="s">
        <v>3164</v>
      </c>
      <c r="H1289" t="s">
        <v>177</v>
      </c>
      <c r="I1289" t="s">
        <v>131</v>
      </c>
      <c r="J1289" t="s">
        <v>37</v>
      </c>
      <c r="K1289" t="s">
        <v>591</v>
      </c>
      <c r="L1289" t="s">
        <v>39</v>
      </c>
      <c r="M1289">
        <v>505600</v>
      </c>
      <c r="N1289">
        <v>0</v>
      </c>
      <c r="O1289">
        <v>505600</v>
      </c>
      <c r="P1289">
        <v>0</v>
      </c>
      <c r="Q1289" t="s">
        <v>3173</v>
      </c>
      <c r="R1289">
        <v>320</v>
      </c>
      <c r="S1289" t="s">
        <v>2171</v>
      </c>
      <c r="T1289" t="s">
        <v>593</v>
      </c>
      <c r="U1289" t="s">
        <v>3174</v>
      </c>
      <c r="V1289" t="s">
        <v>3175</v>
      </c>
      <c r="W1289">
        <v>0</v>
      </c>
      <c r="X1289" t="str">
        <f t="shared" si="20"/>
        <v>Funcionamiento</v>
      </c>
    </row>
    <row r="1290" spans="1:24" x14ac:dyDescent="0.25">
      <c r="A1290">
        <v>320</v>
      </c>
      <c r="B1290">
        <v>43853</v>
      </c>
      <c r="C1290" s="71">
        <v>43853.638888888891</v>
      </c>
      <c r="D1290" t="s">
        <v>588</v>
      </c>
      <c r="E1290" t="s">
        <v>589</v>
      </c>
      <c r="F1290">
        <v>12</v>
      </c>
      <c r="G1290" t="s">
        <v>3164</v>
      </c>
      <c r="H1290" t="s">
        <v>176</v>
      </c>
      <c r="I1290" t="s">
        <v>130</v>
      </c>
      <c r="J1290" t="s">
        <v>37</v>
      </c>
      <c r="K1290" t="s">
        <v>591</v>
      </c>
      <c r="L1290" t="s">
        <v>39</v>
      </c>
      <c r="M1290">
        <v>2220400</v>
      </c>
      <c r="N1290">
        <v>0</v>
      </c>
      <c r="O1290">
        <v>2220400</v>
      </c>
      <c r="P1290">
        <v>0</v>
      </c>
      <c r="Q1290" t="s">
        <v>3173</v>
      </c>
      <c r="R1290">
        <v>320</v>
      </c>
      <c r="S1290" t="s">
        <v>2171</v>
      </c>
      <c r="T1290" t="s">
        <v>593</v>
      </c>
      <c r="U1290" t="s">
        <v>3174</v>
      </c>
      <c r="V1290" t="s">
        <v>3175</v>
      </c>
      <c r="W1290">
        <v>0</v>
      </c>
      <c r="X1290" t="str">
        <f t="shared" si="20"/>
        <v>Funcionamiento</v>
      </c>
    </row>
    <row r="1291" spans="1:24" x14ac:dyDescent="0.25">
      <c r="A1291">
        <v>320</v>
      </c>
      <c r="B1291">
        <v>43853</v>
      </c>
      <c r="C1291" s="71">
        <v>43853.638888888891</v>
      </c>
      <c r="D1291" t="s">
        <v>588</v>
      </c>
      <c r="E1291" t="s">
        <v>589</v>
      </c>
      <c r="F1291">
        <v>12</v>
      </c>
      <c r="G1291" t="s">
        <v>3164</v>
      </c>
      <c r="H1291" t="s">
        <v>179</v>
      </c>
      <c r="I1291" t="s">
        <v>133</v>
      </c>
      <c r="J1291" t="s">
        <v>37</v>
      </c>
      <c r="K1291" t="s">
        <v>591</v>
      </c>
      <c r="L1291" t="s">
        <v>39</v>
      </c>
      <c r="M1291">
        <v>1111000</v>
      </c>
      <c r="N1291">
        <v>0</v>
      </c>
      <c r="O1291">
        <v>1111000</v>
      </c>
      <c r="P1291">
        <v>0</v>
      </c>
      <c r="Q1291" t="s">
        <v>3173</v>
      </c>
      <c r="R1291">
        <v>320</v>
      </c>
      <c r="S1291" t="s">
        <v>2171</v>
      </c>
      <c r="T1291" t="s">
        <v>593</v>
      </c>
      <c r="U1291" t="s">
        <v>3174</v>
      </c>
      <c r="V1291" t="s">
        <v>3175</v>
      </c>
      <c r="W1291">
        <v>0</v>
      </c>
      <c r="X1291" t="str">
        <f t="shared" si="20"/>
        <v>Funcionamiento</v>
      </c>
    </row>
    <row r="1292" spans="1:24" x14ac:dyDescent="0.25">
      <c r="A1292">
        <v>420</v>
      </c>
      <c r="B1292">
        <v>43872</v>
      </c>
      <c r="C1292" s="71">
        <v>43872.397222222222</v>
      </c>
      <c r="D1292" t="s">
        <v>588</v>
      </c>
      <c r="E1292" t="s">
        <v>589</v>
      </c>
      <c r="F1292">
        <v>12</v>
      </c>
      <c r="G1292" t="s">
        <v>3164</v>
      </c>
      <c r="H1292" t="s">
        <v>187</v>
      </c>
      <c r="I1292" t="s">
        <v>141</v>
      </c>
      <c r="J1292" t="s">
        <v>37</v>
      </c>
      <c r="K1292" t="s">
        <v>591</v>
      </c>
      <c r="L1292" t="s">
        <v>39</v>
      </c>
      <c r="M1292">
        <v>78400</v>
      </c>
      <c r="N1292">
        <v>0</v>
      </c>
      <c r="O1292">
        <v>78400</v>
      </c>
      <c r="P1292">
        <v>0</v>
      </c>
      <c r="Q1292" t="s">
        <v>3176</v>
      </c>
      <c r="R1292">
        <v>420</v>
      </c>
      <c r="S1292" t="s">
        <v>2337</v>
      </c>
      <c r="T1292" t="s">
        <v>2223</v>
      </c>
      <c r="U1292" t="s">
        <v>2654</v>
      </c>
      <c r="V1292" t="s">
        <v>3177</v>
      </c>
      <c r="W1292">
        <v>0</v>
      </c>
      <c r="X1292" t="str">
        <f t="shared" si="20"/>
        <v>Funcionamiento</v>
      </c>
    </row>
    <row r="1293" spans="1:24" x14ac:dyDescent="0.25">
      <c r="A1293">
        <v>420</v>
      </c>
      <c r="B1293">
        <v>43872</v>
      </c>
      <c r="C1293" s="71">
        <v>43872.397222222222</v>
      </c>
      <c r="D1293" t="s">
        <v>588</v>
      </c>
      <c r="E1293" t="s">
        <v>589</v>
      </c>
      <c r="F1293">
        <v>12</v>
      </c>
      <c r="G1293" t="s">
        <v>3164</v>
      </c>
      <c r="H1293" t="s">
        <v>193</v>
      </c>
      <c r="I1293" t="s">
        <v>148</v>
      </c>
      <c r="J1293" t="s">
        <v>37</v>
      </c>
      <c r="K1293" t="s">
        <v>591</v>
      </c>
      <c r="L1293" t="s">
        <v>39</v>
      </c>
      <c r="M1293">
        <v>258320</v>
      </c>
      <c r="N1293">
        <v>0</v>
      </c>
      <c r="O1293">
        <v>258320</v>
      </c>
      <c r="P1293">
        <v>0</v>
      </c>
      <c r="Q1293" t="s">
        <v>3176</v>
      </c>
      <c r="R1293">
        <v>420</v>
      </c>
      <c r="S1293" t="s">
        <v>2337</v>
      </c>
      <c r="T1293" t="s">
        <v>2223</v>
      </c>
      <c r="U1293" t="s">
        <v>2654</v>
      </c>
      <c r="V1293" t="s">
        <v>3177</v>
      </c>
      <c r="W1293">
        <v>0</v>
      </c>
      <c r="X1293" t="str">
        <f t="shared" si="20"/>
        <v>Funcionamiento</v>
      </c>
    </row>
    <row r="1294" spans="1:24" x14ac:dyDescent="0.25">
      <c r="A1294">
        <v>520</v>
      </c>
      <c r="B1294">
        <v>43878</v>
      </c>
      <c r="C1294" s="71">
        <v>43878.37777777778</v>
      </c>
      <c r="D1294" t="s">
        <v>588</v>
      </c>
      <c r="E1294" t="s">
        <v>607</v>
      </c>
      <c r="F1294">
        <v>500</v>
      </c>
      <c r="G1294" t="s">
        <v>631</v>
      </c>
      <c r="H1294" t="s">
        <v>199</v>
      </c>
      <c r="I1294" t="s">
        <v>157</v>
      </c>
      <c r="J1294" t="s">
        <v>37</v>
      </c>
      <c r="K1294" t="s">
        <v>714</v>
      </c>
      <c r="L1294" t="s">
        <v>39</v>
      </c>
      <c r="M1294">
        <v>4000000</v>
      </c>
      <c r="N1294">
        <v>0</v>
      </c>
      <c r="O1294">
        <v>4000000</v>
      </c>
      <c r="P1294">
        <v>4000000</v>
      </c>
      <c r="Q1294" t="s">
        <v>3178</v>
      </c>
      <c r="R1294">
        <v>520</v>
      </c>
      <c r="S1294" t="s">
        <v>593</v>
      </c>
      <c r="T1294" t="s">
        <v>593</v>
      </c>
      <c r="U1294" t="s">
        <v>593</v>
      </c>
      <c r="V1294" t="s">
        <v>593</v>
      </c>
      <c r="W1294">
        <v>0</v>
      </c>
      <c r="X1294" t="str">
        <f t="shared" si="20"/>
        <v>Inversión</v>
      </c>
    </row>
    <row r="1295" spans="1:24" x14ac:dyDescent="0.25">
      <c r="A1295">
        <v>620</v>
      </c>
      <c r="B1295">
        <v>43878</v>
      </c>
      <c r="C1295" s="71">
        <v>43878.393055555556</v>
      </c>
      <c r="D1295" t="s">
        <v>588</v>
      </c>
      <c r="E1295" t="s">
        <v>589</v>
      </c>
      <c r="F1295">
        <v>500</v>
      </c>
      <c r="G1295" t="s">
        <v>631</v>
      </c>
      <c r="H1295" t="s">
        <v>199</v>
      </c>
      <c r="I1295" t="s">
        <v>157</v>
      </c>
      <c r="J1295" t="s">
        <v>37</v>
      </c>
      <c r="K1295" t="s">
        <v>714</v>
      </c>
      <c r="L1295" t="s">
        <v>39</v>
      </c>
      <c r="M1295">
        <v>7404302</v>
      </c>
      <c r="N1295">
        <v>0</v>
      </c>
      <c r="O1295">
        <v>7404302</v>
      </c>
      <c r="P1295">
        <v>6071598</v>
      </c>
      <c r="Q1295" t="s">
        <v>3179</v>
      </c>
      <c r="R1295">
        <v>620</v>
      </c>
      <c r="S1295" t="s">
        <v>3180</v>
      </c>
      <c r="T1295" t="s">
        <v>3181</v>
      </c>
      <c r="U1295" t="s">
        <v>3182</v>
      </c>
      <c r="V1295" t="s">
        <v>3183</v>
      </c>
      <c r="W1295">
        <v>0</v>
      </c>
      <c r="X1295" t="str">
        <f t="shared" si="20"/>
        <v>Inversión</v>
      </c>
    </row>
    <row r="1296" spans="1:24" x14ac:dyDescent="0.25">
      <c r="A1296">
        <v>720</v>
      </c>
      <c r="B1296">
        <v>43879</v>
      </c>
      <c r="C1296" s="71">
        <v>43879.589583333334</v>
      </c>
      <c r="D1296" t="s">
        <v>588</v>
      </c>
      <c r="E1296" t="s">
        <v>589</v>
      </c>
      <c r="F1296">
        <v>12</v>
      </c>
      <c r="G1296" t="s">
        <v>3164</v>
      </c>
      <c r="H1296" t="s">
        <v>195</v>
      </c>
      <c r="I1296" t="s">
        <v>150</v>
      </c>
      <c r="J1296" t="s">
        <v>37</v>
      </c>
      <c r="K1296" t="s">
        <v>591</v>
      </c>
      <c r="L1296" t="s">
        <v>39</v>
      </c>
      <c r="M1296">
        <v>874780</v>
      </c>
      <c r="N1296">
        <v>-874780</v>
      </c>
      <c r="O1296">
        <v>0</v>
      </c>
      <c r="P1296">
        <v>0</v>
      </c>
      <c r="Q1296" t="s">
        <v>3184</v>
      </c>
      <c r="R1296">
        <v>720</v>
      </c>
      <c r="S1296" t="s">
        <v>2190</v>
      </c>
      <c r="T1296" t="s">
        <v>593</v>
      </c>
      <c r="U1296" t="s">
        <v>3185</v>
      </c>
      <c r="V1296" t="s">
        <v>3186</v>
      </c>
      <c r="X1296" t="str">
        <f t="shared" si="20"/>
        <v>Funcionamiento</v>
      </c>
    </row>
    <row r="1297" spans="1:24" x14ac:dyDescent="0.25">
      <c r="A1297">
        <v>720</v>
      </c>
      <c r="B1297">
        <v>43879</v>
      </c>
      <c r="C1297" s="71">
        <v>43879.589583333334</v>
      </c>
      <c r="D1297" t="s">
        <v>588</v>
      </c>
      <c r="E1297" t="s">
        <v>589</v>
      </c>
      <c r="F1297">
        <v>12</v>
      </c>
      <c r="G1297" t="s">
        <v>3164</v>
      </c>
      <c r="H1297" t="s">
        <v>168</v>
      </c>
      <c r="I1297" t="s">
        <v>122</v>
      </c>
      <c r="J1297" t="s">
        <v>37</v>
      </c>
      <c r="K1297" t="s">
        <v>591</v>
      </c>
      <c r="L1297" t="s">
        <v>39</v>
      </c>
      <c r="M1297">
        <v>1006048</v>
      </c>
      <c r="N1297">
        <v>0</v>
      </c>
      <c r="O1297">
        <v>1006048</v>
      </c>
      <c r="P1297">
        <v>0</v>
      </c>
      <c r="Q1297" t="s">
        <v>3184</v>
      </c>
      <c r="R1297">
        <v>720</v>
      </c>
      <c r="S1297" t="s">
        <v>2190</v>
      </c>
      <c r="T1297" t="s">
        <v>593</v>
      </c>
      <c r="U1297" t="s">
        <v>3185</v>
      </c>
      <c r="V1297" t="s">
        <v>3186</v>
      </c>
      <c r="X1297" t="str">
        <f t="shared" si="20"/>
        <v>Funcionamiento</v>
      </c>
    </row>
    <row r="1298" spans="1:24" x14ac:dyDescent="0.25">
      <c r="A1298">
        <v>720</v>
      </c>
      <c r="B1298">
        <v>43879</v>
      </c>
      <c r="C1298" s="71">
        <v>43879.589583333334</v>
      </c>
      <c r="D1298" t="s">
        <v>588</v>
      </c>
      <c r="E1298" t="s">
        <v>589</v>
      </c>
      <c r="F1298">
        <v>12</v>
      </c>
      <c r="G1298" t="s">
        <v>3164</v>
      </c>
      <c r="H1298" t="s">
        <v>169</v>
      </c>
      <c r="I1298" t="s">
        <v>123</v>
      </c>
      <c r="J1298" t="s">
        <v>37</v>
      </c>
      <c r="K1298" t="s">
        <v>591</v>
      </c>
      <c r="L1298" t="s">
        <v>39</v>
      </c>
      <c r="M1298">
        <v>1337102</v>
      </c>
      <c r="N1298">
        <v>0</v>
      </c>
      <c r="O1298">
        <v>1337102</v>
      </c>
      <c r="P1298">
        <v>0</v>
      </c>
      <c r="Q1298" t="s">
        <v>3184</v>
      </c>
      <c r="R1298">
        <v>720</v>
      </c>
      <c r="S1298" t="s">
        <v>2190</v>
      </c>
      <c r="T1298" t="s">
        <v>593</v>
      </c>
      <c r="U1298" t="s">
        <v>3185</v>
      </c>
      <c r="V1298" t="s">
        <v>3186</v>
      </c>
      <c r="X1298" t="str">
        <f t="shared" si="20"/>
        <v>Funcionamiento</v>
      </c>
    </row>
    <row r="1299" spans="1:24" x14ac:dyDescent="0.25">
      <c r="A1299">
        <v>720</v>
      </c>
      <c r="B1299">
        <v>43879</v>
      </c>
      <c r="C1299" s="71">
        <v>43879.589583333334</v>
      </c>
      <c r="D1299" t="s">
        <v>588</v>
      </c>
      <c r="E1299" t="s">
        <v>589</v>
      </c>
      <c r="F1299">
        <v>12</v>
      </c>
      <c r="G1299" t="s">
        <v>3164</v>
      </c>
      <c r="H1299" t="s">
        <v>171</v>
      </c>
      <c r="I1299" t="s">
        <v>125</v>
      </c>
      <c r="J1299" t="s">
        <v>37</v>
      </c>
      <c r="K1299" t="s">
        <v>591</v>
      </c>
      <c r="L1299" t="s">
        <v>39</v>
      </c>
      <c r="M1299">
        <v>2376660</v>
      </c>
      <c r="N1299">
        <v>0</v>
      </c>
      <c r="O1299">
        <v>2376660</v>
      </c>
      <c r="P1299">
        <v>0</v>
      </c>
      <c r="Q1299" t="s">
        <v>3184</v>
      </c>
      <c r="R1299">
        <v>720</v>
      </c>
      <c r="S1299" t="s">
        <v>2190</v>
      </c>
      <c r="T1299" t="s">
        <v>593</v>
      </c>
      <c r="U1299" t="s">
        <v>3185</v>
      </c>
      <c r="V1299" t="s">
        <v>3186</v>
      </c>
      <c r="X1299" t="str">
        <f t="shared" si="20"/>
        <v>Funcionamiento</v>
      </c>
    </row>
    <row r="1300" spans="1:24" x14ac:dyDescent="0.25">
      <c r="A1300">
        <v>720</v>
      </c>
      <c r="B1300">
        <v>43879</v>
      </c>
      <c r="C1300" s="71">
        <v>43879.589583333334</v>
      </c>
      <c r="D1300" t="s">
        <v>588</v>
      </c>
      <c r="E1300" t="s">
        <v>589</v>
      </c>
      <c r="F1300">
        <v>12</v>
      </c>
      <c r="G1300" t="s">
        <v>3164</v>
      </c>
      <c r="H1300" t="s">
        <v>194</v>
      </c>
      <c r="I1300" t="s">
        <v>149</v>
      </c>
      <c r="J1300" t="s">
        <v>37</v>
      </c>
      <c r="K1300" t="s">
        <v>591</v>
      </c>
      <c r="L1300" t="s">
        <v>39</v>
      </c>
      <c r="M1300">
        <v>0</v>
      </c>
      <c r="N1300">
        <v>163686</v>
      </c>
      <c r="O1300">
        <v>163686</v>
      </c>
      <c r="P1300">
        <v>0</v>
      </c>
      <c r="Q1300" t="s">
        <v>3184</v>
      </c>
      <c r="R1300">
        <v>720</v>
      </c>
      <c r="S1300" t="s">
        <v>2190</v>
      </c>
      <c r="T1300" t="s">
        <v>593</v>
      </c>
      <c r="U1300" t="s">
        <v>3185</v>
      </c>
      <c r="V1300" t="s">
        <v>3186</v>
      </c>
      <c r="X1300" t="str">
        <f t="shared" si="20"/>
        <v>Funcionamiento</v>
      </c>
    </row>
    <row r="1301" spans="1:24" x14ac:dyDescent="0.25">
      <c r="A1301">
        <v>720</v>
      </c>
      <c r="B1301">
        <v>43879</v>
      </c>
      <c r="C1301" s="71">
        <v>43879.589583333334</v>
      </c>
      <c r="D1301" t="s">
        <v>588</v>
      </c>
      <c r="E1301" t="s">
        <v>589</v>
      </c>
      <c r="F1301">
        <v>12</v>
      </c>
      <c r="G1301" t="s">
        <v>3164</v>
      </c>
      <c r="H1301" t="s">
        <v>166</v>
      </c>
      <c r="I1301" t="s">
        <v>120</v>
      </c>
      <c r="J1301" t="s">
        <v>37</v>
      </c>
      <c r="K1301" t="s">
        <v>591</v>
      </c>
      <c r="L1301" t="s">
        <v>39</v>
      </c>
      <c r="M1301">
        <v>49128060</v>
      </c>
      <c r="N1301">
        <v>0</v>
      </c>
      <c r="O1301">
        <v>49128060</v>
      </c>
      <c r="P1301">
        <v>0</v>
      </c>
      <c r="Q1301" t="s">
        <v>3184</v>
      </c>
      <c r="R1301">
        <v>720</v>
      </c>
      <c r="S1301" t="s">
        <v>2190</v>
      </c>
      <c r="T1301" t="s">
        <v>593</v>
      </c>
      <c r="U1301" t="s">
        <v>3185</v>
      </c>
      <c r="V1301" t="s">
        <v>3186</v>
      </c>
      <c r="X1301" t="str">
        <f t="shared" si="20"/>
        <v>Funcionamiento</v>
      </c>
    </row>
    <row r="1302" spans="1:24" x14ac:dyDescent="0.25">
      <c r="A1302">
        <v>720</v>
      </c>
      <c r="B1302">
        <v>43879</v>
      </c>
      <c r="C1302" s="71">
        <v>43879.589583333334</v>
      </c>
      <c r="D1302" t="s">
        <v>588</v>
      </c>
      <c r="E1302" t="s">
        <v>589</v>
      </c>
      <c r="F1302">
        <v>12</v>
      </c>
      <c r="G1302" t="s">
        <v>3164</v>
      </c>
      <c r="H1302" t="s">
        <v>183</v>
      </c>
      <c r="I1302" t="s">
        <v>137</v>
      </c>
      <c r="J1302" t="s">
        <v>37</v>
      </c>
      <c r="K1302" t="s">
        <v>591</v>
      </c>
      <c r="L1302" t="s">
        <v>39</v>
      </c>
      <c r="M1302">
        <v>2240265</v>
      </c>
      <c r="N1302">
        <v>0</v>
      </c>
      <c r="O1302">
        <v>2240265</v>
      </c>
      <c r="P1302">
        <v>0</v>
      </c>
      <c r="Q1302" t="s">
        <v>3184</v>
      </c>
      <c r="R1302">
        <v>720</v>
      </c>
      <c r="S1302" t="s">
        <v>2190</v>
      </c>
      <c r="T1302" t="s">
        <v>593</v>
      </c>
      <c r="U1302" t="s">
        <v>3185</v>
      </c>
      <c r="V1302" t="s">
        <v>3186</v>
      </c>
      <c r="X1302" t="str">
        <f t="shared" si="20"/>
        <v>Funcionamiento</v>
      </c>
    </row>
    <row r="1303" spans="1:24" x14ac:dyDescent="0.25">
      <c r="A1303">
        <v>820</v>
      </c>
      <c r="B1303">
        <v>43882</v>
      </c>
      <c r="C1303" s="71">
        <v>43882.382638888892</v>
      </c>
      <c r="D1303" t="s">
        <v>588</v>
      </c>
      <c r="E1303" t="s">
        <v>589</v>
      </c>
      <c r="F1303">
        <v>12</v>
      </c>
      <c r="G1303" t="s">
        <v>3164</v>
      </c>
      <c r="H1303" t="s">
        <v>178</v>
      </c>
      <c r="I1303" t="s">
        <v>132</v>
      </c>
      <c r="J1303" t="s">
        <v>37</v>
      </c>
      <c r="K1303" t="s">
        <v>591</v>
      </c>
      <c r="L1303" t="s">
        <v>39</v>
      </c>
      <c r="M1303">
        <v>1658000</v>
      </c>
      <c r="N1303">
        <v>0</v>
      </c>
      <c r="O1303">
        <v>1658000</v>
      </c>
      <c r="P1303">
        <v>0</v>
      </c>
      <c r="Q1303" t="s">
        <v>3187</v>
      </c>
      <c r="R1303">
        <v>820</v>
      </c>
      <c r="S1303" t="s">
        <v>2194</v>
      </c>
      <c r="T1303" t="s">
        <v>593</v>
      </c>
      <c r="U1303" t="s">
        <v>3188</v>
      </c>
      <c r="V1303" t="s">
        <v>3189</v>
      </c>
      <c r="W1303">
        <v>0</v>
      </c>
      <c r="X1303" t="str">
        <f t="shared" si="20"/>
        <v>Funcionamiento</v>
      </c>
    </row>
    <row r="1304" spans="1:24" x14ac:dyDescent="0.25">
      <c r="A1304">
        <v>820</v>
      </c>
      <c r="B1304">
        <v>43882</v>
      </c>
      <c r="C1304" s="71">
        <v>43882.382638888892</v>
      </c>
      <c r="D1304" t="s">
        <v>588</v>
      </c>
      <c r="E1304" t="s">
        <v>589</v>
      </c>
      <c r="F1304">
        <v>12</v>
      </c>
      <c r="G1304" t="s">
        <v>3164</v>
      </c>
      <c r="H1304" t="s">
        <v>174</v>
      </c>
      <c r="I1304" t="s">
        <v>128</v>
      </c>
      <c r="J1304" t="s">
        <v>37</v>
      </c>
      <c r="K1304" t="s">
        <v>591</v>
      </c>
      <c r="L1304" t="s">
        <v>39</v>
      </c>
      <c r="M1304">
        <v>6505900</v>
      </c>
      <c r="N1304">
        <v>0</v>
      </c>
      <c r="O1304">
        <v>6505900</v>
      </c>
      <c r="P1304">
        <v>0</v>
      </c>
      <c r="Q1304" t="s">
        <v>3187</v>
      </c>
      <c r="R1304">
        <v>820</v>
      </c>
      <c r="S1304" t="s">
        <v>2194</v>
      </c>
      <c r="T1304" t="s">
        <v>593</v>
      </c>
      <c r="U1304" t="s">
        <v>3188</v>
      </c>
      <c r="V1304" t="s">
        <v>3189</v>
      </c>
      <c r="W1304">
        <v>0</v>
      </c>
      <c r="X1304" t="str">
        <f t="shared" si="20"/>
        <v>Funcionamiento</v>
      </c>
    </row>
    <row r="1305" spans="1:24" x14ac:dyDescent="0.25">
      <c r="A1305">
        <v>820</v>
      </c>
      <c r="B1305">
        <v>43882</v>
      </c>
      <c r="C1305" s="71">
        <v>43882.382638888892</v>
      </c>
      <c r="D1305" t="s">
        <v>588</v>
      </c>
      <c r="E1305" t="s">
        <v>589</v>
      </c>
      <c r="F1305">
        <v>12</v>
      </c>
      <c r="G1305" t="s">
        <v>3164</v>
      </c>
      <c r="H1305" t="s">
        <v>175</v>
      </c>
      <c r="I1305" t="s">
        <v>129</v>
      </c>
      <c r="J1305" t="s">
        <v>37</v>
      </c>
      <c r="K1305" t="s">
        <v>591</v>
      </c>
      <c r="L1305" t="s">
        <v>39</v>
      </c>
      <c r="M1305">
        <v>4608400</v>
      </c>
      <c r="N1305">
        <v>0</v>
      </c>
      <c r="O1305">
        <v>4608400</v>
      </c>
      <c r="P1305">
        <v>0</v>
      </c>
      <c r="Q1305" t="s">
        <v>3187</v>
      </c>
      <c r="R1305">
        <v>820</v>
      </c>
      <c r="S1305" t="s">
        <v>2194</v>
      </c>
      <c r="T1305" t="s">
        <v>593</v>
      </c>
      <c r="U1305" t="s">
        <v>3188</v>
      </c>
      <c r="V1305" t="s">
        <v>3189</v>
      </c>
      <c r="W1305">
        <v>0</v>
      </c>
      <c r="X1305" t="str">
        <f t="shared" si="20"/>
        <v>Funcionamiento</v>
      </c>
    </row>
    <row r="1306" spans="1:24" x14ac:dyDescent="0.25">
      <c r="A1306">
        <v>820</v>
      </c>
      <c r="B1306">
        <v>43882</v>
      </c>
      <c r="C1306" s="71">
        <v>43882.382638888892</v>
      </c>
      <c r="D1306" t="s">
        <v>588</v>
      </c>
      <c r="E1306" t="s">
        <v>589</v>
      </c>
      <c r="F1306">
        <v>12</v>
      </c>
      <c r="G1306" t="s">
        <v>3164</v>
      </c>
      <c r="H1306" t="s">
        <v>176</v>
      </c>
      <c r="I1306" t="s">
        <v>130</v>
      </c>
      <c r="J1306" t="s">
        <v>37</v>
      </c>
      <c r="K1306" t="s">
        <v>591</v>
      </c>
      <c r="L1306" t="s">
        <v>39</v>
      </c>
      <c r="M1306">
        <v>2209800</v>
      </c>
      <c r="N1306">
        <v>0</v>
      </c>
      <c r="O1306">
        <v>2209800</v>
      </c>
      <c r="P1306">
        <v>0</v>
      </c>
      <c r="Q1306" t="s">
        <v>3187</v>
      </c>
      <c r="R1306">
        <v>820</v>
      </c>
      <c r="S1306" t="s">
        <v>2194</v>
      </c>
      <c r="T1306" t="s">
        <v>593</v>
      </c>
      <c r="U1306" t="s">
        <v>3188</v>
      </c>
      <c r="V1306" t="s">
        <v>3189</v>
      </c>
      <c r="W1306">
        <v>0</v>
      </c>
      <c r="X1306" t="str">
        <f t="shared" si="20"/>
        <v>Funcionamiento</v>
      </c>
    </row>
    <row r="1307" spans="1:24" x14ac:dyDescent="0.25">
      <c r="A1307">
        <v>820</v>
      </c>
      <c r="B1307">
        <v>43882</v>
      </c>
      <c r="C1307" s="71">
        <v>43882.382638888892</v>
      </c>
      <c r="D1307" t="s">
        <v>588</v>
      </c>
      <c r="E1307" t="s">
        <v>589</v>
      </c>
      <c r="F1307">
        <v>12</v>
      </c>
      <c r="G1307" t="s">
        <v>3164</v>
      </c>
      <c r="H1307" t="s">
        <v>177</v>
      </c>
      <c r="I1307" t="s">
        <v>131</v>
      </c>
      <c r="J1307" t="s">
        <v>37</v>
      </c>
      <c r="K1307" t="s">
        <v>591</v>
      </c>
      <c r="L1307" t="s">
        <v>39</v>
      </c>
      <c r="M1307">
        <v>608900</v>
      </c>
      <c r="N1307">
        <v>0</v>
      </c>
      <c r="O1307">
        <v>608900</v>
      </c>
      <c r="P1307">
        <v>0</v>
      </c>
      <c r="Q1307" t="s">
        <v>3187</v>
      </c>
      <c r="R1307">
        <v>820</v>
      </c>
      <c r="S1307" t="s">
        <v>2194</v>
      </c>
      <c r="T1307" t="s">
        <v>593</v>
      </c>
      <c r="U1307" t="s">
        <v>3188</v>
      </c>
      <c r="V1307" t="s">
        <v>3189</v>
      </c>
      <c r="W1307">
        <v>0</v>
      </c>
      <c r="X1307" t="str">
        <f t="shared" si="20"/>
        <v>Funcionamiento</v>
      </c>
    </row>
    <row r="1308" spans="1:24" x14ac:dyDescent="0.25">
      <c r="A1308">
        <v>820</v>
      </c>
      <c r="B1308">
        <v>43882</v>
      </c>
      <c r="C1308" s="71">
        <v>43882.382638888892</v>
      </c>
      <c r="D1308" t="s">
        <v>588</v>
      </c>
      <c r="E1308" t="s">
        <v>589</v>
      </c>
      <c r="F1308">
        <v>12</v>
      </c>
      <c r="G1308" t="s">
        <v>3164</v>
      </c>
      <c r="H1308" t="s">
        <v>179</v>
      </c>
      <c r="I1308" t="s">
        <v>133</v>
      </c>
      <c r="J1308" t="s">
        <v>37</v>
      </c>
      <c r="K1308" t="s">
        <v>591</v>
      </c>
      <c r="L1308" t="s">
        <v>39</v>
      </c>
      <c r="M1308">
        <v>1105400</v>
      </c>
      <c r="N1308">
        <v>0</v>
      </c>
      <c r="O1308">
        <v>1105400</v>
      </c>
      <c r="P1308">
        <v>0</v>
      </c>
      <c r="Q1308" t="s">
        <v>3187</v>
      </c>
      <c r="R1308">
        <v>820</v>
      </c>
      <c r="S1308" t="s">
        <v>2194</v>
      </c>
      <c r="T1308" t="s">
        <v>593</v>
      </c>
      <c r="U1308" t="s">
        <v>3188</v>
      </c>
      <c r="V1308" t="s">
        <v>3189</v>
      </c>
      <c r="W1308">
        <v>0</v>
      </c>
      <c r="X1308" t="str">
        <f t="shared" si="20"/>
        <v>Funcionamiento</v>
      </c>
    </row>
    <row r="1309" spans="1:24" x14ac:dyDescent="0.25">
      <c r="A1309">
        <v>920</v>
      </c>
      <c r="B1309">
        <v>43886</v>
      </c>
      <c r="C1309" s="71">
        <v>43886.421527777777</v>
      </c>
      <c r="D1309" t="s">
        <v>588</v>
      </c>
      <c r="E1309" t="s">
        <v>589</v>
      </c>
      <c r="F1309">
        <v>12</v>
      </c>
      <c r="G1309" t="s">
        <v>3164</v>
      </c>
      <c r="H1309" t="s">
        <v>196</v>
      </c>
      <c r="I1309" t="s">
        <v>151</v>
      </c>
      <c r="J1309" t="s">
        <v>37</v>
      </c>
      <c r="K1309" t="s">
        <v>591</v>
      </c>
      <c r="L1309" t="s">
        <v>39</v>
      </c>
      <c r="M1309">
        <v>6549000</v>
      </c>
      <c r="N1309">
        <v>0</v>
      </c>
      <c r="O1309">
        <v>6549000</v>
      </c>
      <c r="P1309">
        <v>0</v>
      </c>
      <c r="Q1309" t="s">
        <v>3190</v>
      </c>
      <c r="R1309">
        <v>920</v>
      </c>
      <c r="S1309" t="s">
        <v>2226</v>
      </c>
      <c r="T1309" t="s">
        <v>2372</v>
      </c>
      <c r="U1309" t="s">
        <v>3191</v>
      </c>
      <c r="V1309" t="s">
        <v>3192</v>
      </c>
      <c r="W1309">
        <v>0</v>
      </c>
      <c r="X1309" t="str">
        <f t="shared" si="20"/>
        <v>Funcionamiento</v>
      </c>
    </row>
    <row r="1310" spans="1:24" x14ac:dyDescent="0.25">
      <c r="A1310">
        <v>1020</v>
      </c>
      <c r="B1310">
        <v>43895</v>
      </c>
      <c r="C1310" s="71">
        <v>43895.377083333333</v>
      </c>
      <c r="D1310" t="s">
        <v>588</v>
      </c>
      <c r="E1310" t="s">
        <v>589</v>
      </c>
      <c r="F1310">
        <v>500</v>
      </c>
      <c r="G1310" t="s">
        <v>631</v>
      </c>
      <c r="H1310" t="s">
        <v>199</v>
      </c>
      <c r="I1310" t="s">
        <v>157</v>
      </c>
      <c r="J1310" t="s">
        <v>37</v>
      </c>
      <c r="K1310" t="s">
        <v>591</v>
      </c>
      <c r="L1310" t="s">
        <v>39</v>
      </c>
      <c r="M1310">
        <v>72809280</v>
      </c>
      <c r="N1310">
        <v>-7584300</v>
      </c>
      <c r="O1310">
        <v>65224980</v>
      </c>
      <c r="P1310">
        <v>19719180</v>
      </c>
      <c r="Q1310" t="s">
        <v>3193</v>
      </c>
      <c r="R1310">
        <v>1020</v>
      </c>
      <c r="S1310" t="s">
        <v>2218</v>
      </c>
      <c r="T1310" t="s">
        <v>3194</v>
      </c>
      <c r="U1310" t="s">
        <v>5859</v>
      </c>
      <c r="V1310" t="s">
        <v>5860</v>
      </c>
      <c r="W1310">
        <v>0</v>
      </c>
      <c r="X1310" t="str">
        <f t="shared" si="20"/>
        <v>Inversión</v>
      </c>
    </row>
    <row r="1311" spans="1:24" x14ac:dyDescent="0.25">
      <c r="A1311">
        <v>1120</v>
      </c>
      <c r="B1311">
        <v>43895</v>
      </c>
      <c r="C1311" s="71">
        <v>43895.386805555558</v>
      </c>
      <c r="D1311" t="s">
        <v>588</v>
      </c>
      <c r="E1311" t="s">
        <v>589</v>
      </c>
      <c r="F1311">
        <v>500</v>
      </c>
      <c r="G1311" t="s">
        <v>631</v>
      </c>
      <c r="H1311" t="s">
        <v>199</v>
      </c>
      <c r="I1311" t="s">
        <v>157</v>
      </c>
      <c r="J1311" t="s">
        <v>37</v>
      </c>
      <c r="K1311" t="s">
        <v>591</v>
      </c>
      <c r="L1311" t="s">
        <v>39</v>
      </c>
      <c r="M1311">
        <v>28000000</v>
      </c>
      <c r="N1311">
        <v>-1750000</v>
      </c>
      <c r="O1311">
        <v>26250000</v>
      </c>
      <c r="P1311">
        <v>6416667</v>
      </c>
      <c r="Q1311" t="s">
        <v>3195</v>
      </c>
      <c r="R1311">
        <v>1120</v>
      </c>
      <c r="S1311" t="s">
        <v>2375</v>
      </c>
      <c r="T1311" t="s">
        <v>2259</v>
      </c>
      <c r="U1311" t="s">
        <v>5861</v>
      </c>
      <c r="V1311" t="s">
        <v>5862</v>
      </c>
      <c r="W1311">
        <v>0</v>
      </c>
      <c r="X1311" t="str">
        <f t="shared" si="20"/>
        <v>Inversión</v>
      </c>
    </row>
    <row r="1312" spans="1:24" x14ac:dyDescent="0.25">
      <c r="A1312">
        <v>1220</v>
      </c>
      <c r="B1312">
        <v>43895</v>
      </c>
      <c r="C1312" s="71">
        <v>43895.393750000003</v>
      </c>
      <c r="D1312" t="s">
        <v>588</v>
      </c>
      <c r="E1312" t="s">
        <v>589</v>
      </c>
      <c r="F1312">
        <v>500</v>
      </c>
      <c r="G1312" t="s">
        <v>631</v>
      </c>
      <c r="H1312" t="s">
        <v>199</v>
      </c>
      <c r="I1312" t="s">
        <v>157</v>
      </c>
      <c r="J1312" t="s">
        <v>37</v>
      </c>
      <c r="K1312" t="s">
        <v>591</v>
      </c>
      <c r="L1312" t="s">
        <v>39</v>
      </c>
      <c r="M1312">
        <v>72123884</v>
      </c>
      <c r="N1312">
        <v>-16241638</v>
      </c>
      <c r="O1312">
        <v>55882246</v>
      </c>
      <c r="P1312">
        <v>14589946</v>
      </c>
      <c r="Q1312" t="s">
        <v>3196</v>
      </c>
      <c r="R1312">
        <v>1220</v>
      </c>
      <c r="S1312" t="s">
        <v>3197</v>
      </c>
      <c r="T1312" t="s">
        <v>5863</v>
      </c>
      <c r="U1312" t="s">
        <v>5864</v>
      </c>
      <c r="V1312" t="s">
        <v>5865</v>
      </c>
      <c r="W1312">
        <v>0</v>
      </c>
      <c r="X1312" t="str">
        <f t="shared" si="20"/>
        <v>Inversión</v>
      </c>
    </row>
    <row r="1313" spans="1:24" x14ac:dyDescent="0.25">
      <c r="A1313">
        <v>1320</v>
      </c>
      <c r="B1313">
        <v>43895</v>
      </c>
      <c r="C1313" s="71">
        <v>43895.402777777781</v>
      </c>
      <c r="D1313" t="s">
        <v>588</v>
      </c>
      <c r="E1313" t="s">
        <v>589</v>
      </c>
      <c r="F1313">
        <v>500</v>
      </c>
      <c r="G1313" t="s">
        <v>631</v>
      </c>
      <c r="H1313" t="s">
        <v>199</v>
      </c>
      <c r="I1313" t="s">
        <v>157</v>
      </c>
      <c r="J1313" t="s">
        <v>37</v>
      </c>
      <c r="K1313" t="s">
        <v>591</v>
      </c>
      <c r="L1313" t="s">
        <v>39</v>
      </c>
      <c r="M1313">
        <v>17722787</v>
      </c>
      <c r="N1313">
        <v>-2444522</v>
      </c>
      <c r="O1313">
        <v>15278265</v>
      </c>
      <c r="P1313">
        <v>3734687</v>
      </c>
      <c r="Q1313" t="s">
        <v>3198</v>
      </c>
      <c r="R1313">
        <v>1320</v>
      </c>
      <c r="S1313" t="s">
        <v>2452</v>
      </c>
      <c r="T1313" t="s">
        <v>2575</v>
      </c>
      <c r="U1313" t="s">
        <v>5866</v>
      </c>
      <c r="V1313" t="s">
        <v>5867</v>
      </c>
      <c r="W1313">
        <v>0</v>
      </c>
      <c r="X1313" t="str">
        <f t="shared" si="20"/>
        <v>Inversión</v>
      </c>
    </row>
    <row r="1314" spans="1:24" x14ac:dyDescent="0.25">
      <c r="A1314">
        <v>1420</v>
      </c>
      <c r="B1314">
        <v>43900</v>
      </c>
      <c r="C1314" s="71">
        <v>43900.342361111114</v>
      </c>
      <c r="D1314" t="s">
        <v>588</v>
      </c>
      <c r="E1314" t="s">
        <v>589</v>
      </c>
      <c r="F1314">
        <v>12</v>
      </c>
      <c r="G1314" t="s">
        <v>3164</v>
      </c>
      <c r="H1314" t="s">
        <v>197</v>
      </c>
      <c r="I1314" t="s">
        <v>152</v>
      </c>
      <c r="J1314" t="s">
        <v>48</v>
      </c>
      <c r="K1314" t="s">
        <v>601</v>
      </c>
      <c r="L1314" t="s">
        <v>39</v>
      </c>
      <c r="M1314">
        <v>6782000</v>
      </c>
      <c r="N1314">
        <v>0</v>
      </c>
      <c r="O1314">
        <v>6782000</v>
      </c>
      <c r="P1314">
        <v>777200</v>
      </c>
      <c r="Q1314" t="s">
        <v>3199</v>
      </c>
      <c r="R1314">
        <v>1420</v>
      </c>
      <c r="S1314" t="s">
        <v>3200</v>
      </c>
      <c r="T1314" t="s">
        <v>3201</v>
      </c>
      <c r="U1314" t="s">
        <v>3202</v>
      </c>
      <c r="V1314" t="s">
        <v>3203</v>
      </c>
      <c r="W1314">
        <v>0</v>
      </c>
      <c r="X1314" t="str">
        <f t="shared" si="20"/>
        <v>Funcionamiento</v>
      </c>
    </row>
    <row r="1315" spans="1:24" x14ac:dyDescent="0.25">
      <c r="A1315">
        <v>1520</v>
      </c>
      <c r="B1315">
        <v>43914</v>
      </c>
      <c r="C1315" s="71">
        <v>43914.373611111114</v>
      </c>
      <c r="D1315" t="s">
        <v>588</v>
      </c>
      <c r="E1315" t="s">
        <v>589</v>
      </c>
      <c r="F1315">
        <v>12</v>
      </c>
      <c r="G1315" t="s">
        <v>3164</v>
      </c>
      <c r="H1315" t="s">
        <v>194</v>
      </c>
      <c r="I1315" t="s">
        <v>149</v>
      </c>
      <c r="J1315" t="s">
        <v>37</v>
      </c>
      <c r="K1315" t="s">
        <v>591</v>
      </c>
      <c r="L1315" t="s">
        <v>39</v>
      </c>
      <c r="M1315">
        <v>1587216</v>
      </c>
      <c r="N1315">
        <v>-1221095</v>
      </c>
      <c r="O1315">
        <v>366121</v>
      </c>
      <c r="P1315">
        <v>0</v>
      </c>
      <c r="Q1315" t="s">
        <v>3204</v>
      </c>
      <c r="R1315">
        <v>1520</v>
      </c>
      <c r="S1315" t="s">
        <v>3205</v>
      </c>
      <c r="T1315" t="s">
        <v>593</v>
      </c>
      <c r="U1315" t="s">
        <v>3206</v>
      </c>
      <c r="V1315" t="s">
        <v>3207</v>
      </c>
      <c r="X1315" t="str">
        <f t="shared" si="20"/>
        <v>Funcionamiento</v>
      </c>
    </row>
    <row r="1316" spans="1:24" x14ac:dyDescent="0.25">
      <c r="A1316">
        <v>1520</v>
      </c>
      <c r="B1316">
        <v>43914</v>
      </c>
      <c r="C1316" s="71">
        <v>43914.373611111114</v>
      </c>
      <c r="D1316" t="s">
        <v>588</v>
      </c>
      <c r="E1316" t="s">
        <v>589</v>
      </c>
      <c r="F1316">
        <v>12</v>
      </c>
      <c r="G1316" t="s">
        <v>3164</v>
      </c>
      <c r="H1316" t="s">
        <v>169</v>
      </c>
      <c r="I1316" t="s">
        <v>123</v>
      </c>
      <c r="J1316" t="s">
        <v>37</v>
      </c>
      <c r="K1316" t="s">
        <v>591</v>
      </c>
      <c r="L1316" t="s">
        <v>39</v>
      </c>
      <c r="M1316">
        <v>1607951</v>
      </c>
      <c r="N1316">
        <v>0</v>
      </c>
      <c r="O1316">
        <v>1607951</v>
      </c>
      <c r="P1316">
        <v>0</v>
      </c>
      <c r="Q1316" t="s">
        <v>3204</v>
      </c>
      <c r="R1316">
        <v>1520</v>
      </c>
      <c r="S1316" t="s">
        <v>3205</v>
      </c>
      <c r="T1316" t="s">
        <v>593</v>
      </c>
      <c r="U1316" t="s">
        <v>3206</v>
      </c>
      <c r="V1316" t="s">
        <v>3207</v>
      </c>
      <c r="X1316" t="str">
        <f t="shared" si="20"/>
        <v>Funcionamiento</v>
      </c>
    </row>
    <row r="1317" spans="1:24" x14ac:dyDescent="0.25">
      <c r="A1317">
        <v>1520</v>
      </c>
      <c r="B1317">
        <v>43914</v>
      </c>
      <c r="C1317" s="71">
        <v>43914.373611111114</v>
      </c>
      <c r="D1317" t="s">
        <v>588</v>
      </c>
      <c r="E1317" t="s">
        <v>589</v>
      </c>
      <c r="F1317">
        <v>12</v>
      </c>
      <c r="G1317" t="s">
        <v>3164</v>
      </c>
      <c r="H1317" t="s">
        <v>171</v>
      </c>
      <c r="I1317" t="s">
        <v>125</v>
      </c>
      <c r="J1317" t="s">
        <v>37</v>
      </c>
      <c r="K1317" t="s">
        <v>591</v>
      </c>
      <c r="L1317" t="s">
        <v>39</v>
      </c>
      <c r="M1317">
        <v>2249780</v>
      </c>
      <c r="N1317">
        <v>-30794</v>
      </c>
      <c r="O1317">
        <v>2218986</v>
      </c>
      <c r="P1317">
        <v>0</v>
      </c>
      <c r="Q1317" t="s">
        <v>3204</v>
      </c>
      <c r="R1317">
        <v>1520</v>
      </c>
      <c r="S1317" t="s">
        <v>3205</v>
      </c>
      <c r="T1317" t="s">
        <v>593</v>
      </c>
      <c r="U1317" t="s">
        <v>3206</v>
      </c>
      <c r="V1317" t="s">
        <v>3207</v>
      </c>
      <c r="X1317" t="str">
        <f t="shared" si="20"/>
        <v>Funcionamiento</v>
      </c>
    </row>
    <row r="1318" spans="1:24" x14ac:dyDescent="0.25">
      <c r="A1318">
        <v>1520</v>
      </c>
      <c r="B1318">
        <v>43914</v>
      </c>
      <c r="C1318" s="71">
        <v>43914.373611111114</v>
      </c>
      <c r="D1318" t="s">
        <v>588</v>
      </c>
      <c r="E1318" t="s">
        <v>589</v>
      </c>
      <c r="F1318">
        <v>12</v>
      </c>
      <c r="G1318" t="s">
        <v>3164</v>
      </c>
      <c r="H1318" t="s">
        <v>173</v>
      </c>
      <c r="I1318" t="s">
        <v>127</v>
      </c>
      <c r="J1318" t="s">
        <v>37</v>
      </c>
      <c r="K1318" t="s">
        <v>591</v>
      </c>
      <c r="L1318" t="s">
        <v>39</v>
      </c>
      <c r="M1318">
        <v>6612830</v>
      </c>
      <c r="N1318">
        <v>0</v>
      </c>
      <c r="O1318">
        <v>6612830</v>
      </c>
      <c r="P1318">
        <v>0</v>
      </c>
      <c r="Q1318" t="s">
        <v>3204</v>
      </c>
      <c r="R1318">
        <v>1520</v>
      </c>
      <c r="S1318" t="s">
        <v>3205</v>
      </c>
      <c r="T1318" t="s">
        <v>593</v>
      </c>
      <c r="U1318" t="s">
        <v>3206</v>
      </c>
      <c r="V1318" t="s">
        <v>3207</v>
      </c>
      <c r="X1318" t="str">
        <f t="shared" si="20"/>
        <v>Funcionamiento</v>
      </c>
    </row>
    <row r="1319" spans="1:24" x14ac:dyDescent="0.25">
      <c r="A1319">
        <v>1520</v>
      </c>
      <c r="B1319">
        <v>43914</v>
      </c>
      <c r="C1319" s="71">
        <v>43914.373611111114</v>
      </c>
      <c r="D1319" t="s">
        <v>588</v>
      </c>
      <c r="E1319" t="s">
        <v>589</v>
      </c>
      <c r="F1319">
        <v>12</v>
      </c>
      <c r="G1319" t="s">
        <v>3164</v>
      </c>
      <c r="H1319" t="s">
        <v>180</v>
      </c>
      <c r="I1319" t="s">
        <v>134</v>
      </c>
      <c r="J1319" t="s">
        <v>37</v>
      </c>
      <c r="K1319" t="s">
        <v>591</v>
      </c>
      <c r="L1319" t="s">
        <v>39</v>
      </c>
      <c r="M1319">
        <v>1905909</v>
      </c>
      <c r="N1319">
        <v>0</v>
      </c>
      <c r="O1319">
        <v>1905909</v>
      </c>
      <c r="P1319">
        <v>0</v>
      </c>
      <c r="Q1319" t="s">
        <v>3204</v>
      </c>
      <c r="R1319">
        <v>1520</v>
      </c>
      <c r="S1319" t="s">
        <v>3205</v>
      </c>
      <c r="T1319" t="s">
        <v>593</v>
      </c>
      <c r="U1319" t="s">
        <v>3206</v>
      </c>
      <c r="V1319" t="s">
        <v>3207</v>
      </c>
      <c r="X1319" t="str">
        <f t="shared" si="20"/>
        <v>Funcionamiento</v>
      </c>
    </row>
    <row r="1320" spans="1:24" x14ac:dyDescent="0.25">
      <c r="A1320">
        <v>1520</v>
      </c>
      <c r="B1320">
        <v>43914</v>
      </c>
      <c r="C1320" s="71">
        <v>43914.373611111114</v>
      </c>
      <c r="D1320" t="s">
        <v>588</v>
      </c>
      <c r="E1320" t="s">
        <v>589</v>
      </c>
      <c r="F1320">
        <v>12</v>
      </c>
      <c r="G1320" t="s">
        <v>3164</v>
      </c>
      <c r="H1320" t="s">
        <v>183</v>
      </c>
      <c r="I1320" t="s">
        <v>137</v>
      </c>
      <c r="J1320" t="s">
        <v>37</v>
      </c>
      <c r="K1320" t="s">
        <v>591</v>
      </c>
      <c r="L1320" t="s">
        <v>39</v>
      </c>
      <c r="M1320">
        <v>307903</v>
      </c>
      <c r="N1320">
        <v>0</v>
      </c>
      <c r="O1320">
        <v>307903</v>
      </c>
      <c r="P1320">
        <v>0</v>
      </c>
      <c r="Q1320" t="s">
        <v>3204</v>
      </c>
      <c r="R1320">
        <v>1520</v>
      </c>
      <c r="S1320" t="s">
        <v>3205</v>
      </c>
      <c r="T1320" t="s">
        <v>593</v>
      </c>
      <c r="U1320" t="s">
        <v>3206</v>
      </c>
      <c r="V1320" t="s">
        <v>3207</v>
      </c>
      <c r="X1320" t="str">
        <f t="shared" si="20"/>
        <v>Funcionamiento</v>
      </c>
    </row>
    <row r="1321" spans="1:24" x14ac:dyDescent="0.25">
      <c r="A1321">
        <v>1520</v>
      </c>
      <c r="B1321">
        <v>43914</v>
      </c>
      <c r="C1321" s="71">
        <v>43914.373611111114</v>
      </c>
      <c r="D1321" t="s">
        <v>588</v>
      </c>
      <c r="E1321" t="s">
        <v>589</v>
      </c>
      <c r="F1321">
        <v>12</v>
      </c>
      <c r="G1321" t="s">
        <v>3164</v>
      </c>
      <c r="H1321" t="s">
        <v>170</v>
      </c>
      <c r="I1321" t="s">
        <v>124</v>
      </c>
      <c r="J1321" t="s">
        <v>37</v>
      </c>
      <c r="K1321" t="s">
        <v>591</v>
      </c>
      <c r="L1321" t="s">
        <v>39</v>
      </c>
      <c r="M1321">
        <v>1657099</v>
      </c>
      <c r="N1321">
        <v>0</v>
      </c>
      <c r="O1321">
        <v>1657099</v>
      </c>
      <c r="P1321">
        <v>0</v>
      </c>
      <c r="Q1321" t="s">
        <v>3204</v>
      </c>
      <c r="R1321">
        <v>1520</v>
      </c>
      <c r="S1321" t="s">
        <v>3205</v>
      </c>
      <c r="T1321" t="s">
        <v>593</v>
      </c>
      <c r="U1321" t="s">
        <v>3206</v>
      </c>
      <c r="V1321" t="s">
        <v>3207</v>
      </c>
      <c r="X1321" t="str">
        <f t="shared" si="20"/>
        <v>Funcionamiento</v>
      </c>
    </row>
    <row r="1322" spans="1:24" x14ac:dyDescent="0.25">
      <c r="A1322">
        <v>1520</v>
      </c>
      <c r="B1322">
        <v>43914</v>
      </c>
      <c r="C1322" s="71">
        <v>43914.373611111114</v>
      </c>
      <c r="D1322" t="s">
        <v>588</v>
      </c>
      <c r="E1322" t="s">
        <v>589</v>
      </c>
      <c r="F1322">
        <v>12</v>
      </c>
      <c r="G1322" t="s">
        <v>3164</v>
      </c>
      <c r="H1322" t="s">
        <v>181</v>
      </c>
      <c r="I1322" t="s">
        <v>135</v>
      </c>
      <c r="J1322" t="s">
        <v>37</v>
      </c>
      <c r="K1322" t="s">
        <v>591</v>
      </c>
      <c r="L1322" t="s">
        <v>39</v>
      </c>
      <c r="M1322">
        <v>6300707</v>
      </c>
      <c r="N1322">
        <v>0</v>
      </c>
      <c r="O1322">
        <v>6300707</v>
      </c>
      <c r="P1322">
        <v>0</v>
      </c>
      <c r="Q1322" t="s">
        <v>3204</v>
      </c>
      <c r="R1322">
        <v>1520</v>
      </c>
      <c r="S1322" t="s">
        <v>3205</v>
      </c>
      <c r="T1322" t="s">
        <v>593</v>
      </c>
      <c r="U1322" t="s">
        <v>3206</v>
      </c>
      <c r="V1322" t="s">
        <v>3207</v>
      </c>
      <c r="X1322" t="str">
        <f t="shared" si="20"/>
        <v>Funcionamiento</v>
      </c>
    </row>
    <row r="1323" spans="1:24" x14ac:dyDescent="0.25">
      <c r="A1323">
        <v>1520</v>
      </c>
      <c r="B1323">
        <v>43914</v>
      </c>
      <c r="C1323" s="71">
        <v>43914.373611111114</v>
      </c>
      <c r="D1323" t="s">
        <v>588</v>
      </c>
      <c r="E1323" t="s">
        <v>589</v>
      </c>
      <c r="F1323">
        <v>12</v>
      </c>
      <c r="G1323" t="s">
        <v>3164</v>
      </c>
      <c r="H1323" t="s">
        <v>182</v>
      </c>
      <c r="I1323" t="s">
        <v>136</v>
      </c>
      <c r="J1323" t="s">
        <v>37</v>
      </c>
      <c r="K1323" t="s">
        <v>591</v>
      </c>
      <c r="L1323" t="s">
        <v>39</v>
      </c>
      <c r="M1323">
        <v>686627</v>
      </c>
      <c r="N1323">
        <v>0</v>
      </c>
      <c r="O1323">
        <v>686627</v>
      </c>
      <c r="P1323">
        <v>0</v>
      </c>
      <c r="Q1323" t="s">
        <v>3204</v>
      </c>
      <c r="R1323">
        <v>1520</v>
      </c>
      <c r="S1323" t="s">
        <v>3205</v>
      </c>
      <c r="T1323" t="s">
        <v>593</v>
      </c>
      <c r="U1323" t="s">
        <v>3206</v>
      </c>
      <c r="V1323" t="s">
        <v>3207</v>
      </c>
      <c r="X1323" t="str">
        <f t="shared" si="20"/>
        <v>Funcionamiento</v>
      </c>
    </row>
    <row r="1324" spans="1:24" x14ac:dyDescent="0.25">
      <c r="A1324">
        <v>1520</v>
      </c>
      <c r="B1324">
        <v>43914</v>
      </c>
      <c r="C1324" s="71">
        <v>43914.373611111114</v>
      </c>
      <c r="D1324" t="s">
        <v>588</v>
      </c>
      <c r="E1324" t="s">
        <v>589</v>
      </c>
      <c r="F1324">
        <v>12</v>
      </c>
      <c r="G1324" t="s">
        <v>3164</v>
      </c>
      <c r="H1324" t="s">
        <v>166</v>
      </c>
      <c r="I1324" t="s">
        <v>120</v>
      </c>
      <c r="J1324" t="s">
        <v>37</v>
      </c>
      <c r="K1324" t="s">
        <v>591</v>
      </c>
      <c r="L1324" t="s">
        <v>39</v>
      </c>
      <c r="M1324">
        <v>56458753</v>
      </c>
      <c r="N1324">
        <v>0</v>
      </c>
      <c r="O1324">
        <v>56458753</v>
      </c>
      <c r="P1324">
        <v>0</v>
      </c>
      <c r="Q1324" t="s">
        <v>3204</v>
      </c>
      <c r="R1324">
        <v>1520</v>
      </c>
      <c r="S1324" t="s">
        <v>3205</v>
      </c>
      <c r="T1324" t="s">
        <v>593</v>
      </c>
      <c r="U1324" t="s">
        <v>3206</v>
      </c>
      <c r="V1324" t="s">
        <v>3207</v>
      </c>
      <c r="X1324" t="str">
        <f t="shared" si="20"/>
        <v>Funcionamiento</v>
      </c>
    </row>
    <row r="1325" spans="1:24" x14ac:dyDescent="0.25">
      <c r="A1325">
        <v>1520</v>
      </c>
      <c r="B1325">
        <v>43914</v>
      </c>
      <c r="C1325" s="71">
        <v>43914.373611111114</v>
      </c>
      <c r="D1325" t="s">
        <v>588</v>
      </c>
      <c r="E1325" t="s">
        <v>589</v>
      </c>
      <c r="F1325">
        <v>12</v>
      </c>
      <c r="G1325" t="s">
        <v>3164</v>
      </c>
      <c r="H1325" t="s">
        <v>168</v>
      </c>
      <c r="I1325" t="s">
        <v>122</v>
      </c>
      <c r="J1325" t="s">
        <v>37</v>
      </c>
      <c r="K1325" t="s">
        <v>591</v>
      </c>
      <c r="L1325" t="s">
        <v>39</v>
      </c>
      <c r="M1325">
        <v>1126177</v>
      </c>
      <c r="N1325">
        <v>0</v>
      </c>
      <c r="O1325">
        <v>1126177</v>
      </c>
      <c r="P1325">
        <v>0</v>
      </c>
      <c r="Q1325" t="s">
        <v>3204</v>
      </c>
      <c r="R1325">
        <v>1520</v>
      </c>
      <c r="S1325" t="s">
        <v>3205</v>
      </c>
      <c r="T1325" t="s">
        <v>593</v>
      </c>
      <c r="U1325" t="s">
        <v>3206</v>
      </c>
      <c r="V1325" t="s">
        <v>3207</v>
      </c>
      <c r="X1325" t="str">
        <f t="shared" si="20"/>
        <v>Funcionamiento</v>
      </c>
    </row>
    <row r="1326" spans="1:24" x14ac:dyDescent="0.25">
      <c r="A1326">
        <v>1620</v>
      </c>
      <c r="B1326">
        <v>43914</v>
      </c>
      <c r="C1326" s="71">
        <v>43914.379166666666</v>
      </c>
      <c r="D1326" t="s">
        <v>588</v>
      </c>
      <c r="E1326" t="s">
        <v>589</v>
      </c>
      <c r="F1326">
        <v>12</v>
      </c>
      <c r="G1326" t="s">
        <v>3164</v>
      </c>
      <c r="H1326" t="s">
        <v>174</v>
      </c>
      <c r="I1326" t="s">
        <v>128</v>
      </c>
      <c r="J1326" t="s">
        <v>37</v>
      </c>
      <c r="K1326" t="s">
        <v>591</v>
      </c>
      <c r="L1326" t="s">
        <v>39</v>
      </c>
      <c r="M1326">
        <v>6636700</v>
      </c>
      <c r="N1326">
        <v>0</v>
      </c>
      <c r="O1326">
        <v>6636700</v>
      </c>
      <c r="P1326">
        <v>0</v>
      </c>
      <c r="Q1326" t="s">
        <v>3208</v>
      </c>
      <c r="R1326">
        <v>1620</v>
      </c>
      <c r="S1326" t="s">
        <v>2239</v>
      </c>
      <c r="T1326" t="s">
        <v>593</v>
      </c>
      <c r="U1326" t="s">
        <v>3209</v>
      </c>
      <c r="V1326" t="s">
        <v>3210</v>
      </c>
      <c r="W1326">
        <v>0</v>
      </c>
      <c r="X1326" t="str">
        <f t="shared" si="20"/>
        <v>Funcionamiento</v>
      </c>
    </row>
    <row r="1327" spans="1:24" x14ac:dyDescent="0.25">
      <c r="A1327">
        <v>1620</v>
      </c>
      <c r="B1327">
        <v>43914</v>
      </c>
      <c r="C1327" s="71">
        <v>43914.379166666666</v>
      </c>
      <c r="D1327" t="s">
        <v>588</v>
      </c>
      <c r="E1327" t="s">
        <v>589</v>
      </c>
      <c r="F1327">
        <v>12</v>
      </c>
      <c r="G1327" t="s">
        <v>3164</v>
      </c>
      <c r="H1327" t="s">
        <v>177</v>
      </c>
      <c r="I1327" t="s">
        <v>131</v>
      </c>
      <c r="J1327" t="s">
        <v>37</v>
      </c>
      <c r="K1327" t="s">
        <v>591</v>
      </c>
      <c r="L1327" t="s">
        <v>39</v>
      </c>
      <c r="M1327">
        <v>623600</v>
      </c>
      <c r="N1327">
        <v>0</v>
      </c>
      <c r="O1327">
        <v>623600</v>
      </c>
      <c r="P1327">
        <v>0</v>
      </c>
      <c r="Q1327" t="s">
        <v>3208</v>
      </c>
      <c r="R1327">
        <v>1620</v>
      </c>
      <c r="S1327" t="s">
        <v>2239</v>
      </c>
      <c r="T1327" t="s">
        <v>593</v>
      </c>
      <c r="U1327" t="s">
        <v>3209</v>
      </c>
      <c r="V1327" t="s">
        <v>3210</v>
      </c>
      <c r="W1327">
        <v>0</v>
      </c>
      <c r="X1327" t="str">
        <f t="shared" si="20"/>
        <v>Funcionamiento</v>
      </c>
    </row>
    <row r="1328" spans="1:24" x14ac:dyDescent="0.25">
      <c r="A1328">
        <v>1620</v>
      </c>
      <c r="B1328">
        <v>43914</v>
      </c>
      <c r="C1328" s="71">
        <v>43914.379166666666</v>
      </c>
      <c r="D1328" t="s">
        <v>588</v>
      </c>
      <c r="E1328" t="s">
        <v>589</v>
      </c>
      <c r="F1328">
        <v>12</v>
      </c>
      <c r="G1328" t="s">
        <v>3164</v>
      </c>
      <c r="H1328" t="s">
        <v>178</v>
      </c>
      <c r="I1328" t="s">
        <v>132</v>
      </c>
      <c r="J1328" t="s">
        <v>37</v>
      </c>
      <c r="K1328" t="s">
        <v>591</v>
      </c>
      <c r="L1328" t="s">
        <v>39</v>
      </c>
      <c r="M1328">
        <v>2061500</v>
      </c>
      <c r="N1328">
        <v>0</v>
      </c>
      <c r="O1328">
        <v>2061500</v>
      </c>
      <c r="P1328">
        <v>0</v>
      </c>
      <c r="Q1328" t="s">
        <v>3208</v>
      </c>
      <c r="R1328">
        <v>1620</v>
      </c>
      <c r="S1328" t="s">
        <v>2239</v>
      </c>
      <c r="T1328" t="s">
        <v>593</v>
      </c>
      <c r="U1328" t="s">
        <v>3209</v>
      </c>
      <c r="V1328" t="s">
        <v>3210</v>
      </c>
      <c r="W1328">
        <v>0</v>
      </c>
      <c r="X1328" t="str">
        <f t="shared" si="20"/>
        <v>Funcionamiento</v>
      </c>
    </row>
    <row r="1329" spans="1:24" x14ac:dyDescent="0.25">
      <c r="A1329">
        <v>1620</v>
      </c>
      <c r="B1329">
        <v>43914</v>
      </c>
      <c r="C1329" s="71">
        <v>43914.379166666666</v>
      </c>
      <c r="D1329" t="s">
        <v>588</v>
      </c>
      <c r="E1329" t="s">
        <v>589</v>
      </c>
      <c r="F1329">
        <v>12</v>
      </c>
      <c r="G1329" t="s">
        <v>3164</v>
      </c>
      <c r="H1329" t="s">
        <v>179</v>
      </c>
      <c r="I1329" t="s">
        <v>133</v>
      </c>
      <c r="J1329" t="s">
        <v>37</v>
      </c>
      <c r="K1329" t="s">
        <v>591</v>
      </c>
      <c r="L1329" t="s">
        <v>39</v>
      </c>
      <c r="M1329">
        <v>1374600</v>
      </c>
      <c r="N1329">
        <v>0</v>
      </c>
      <c r="O1329">
        <v>1374600</v>
      </c>
      <c r="P1329">
        <v>0</v>
      </c>
      <c r="Q1329" t="s">
        <v>3208</v>
      </c>
      <c r="R1329">
        <v>1620</v>
      </c>
      <c r="S1329" t="s">
        <v>2239</v>
      </c>
      <c r="T1329" t="s">
        <v>593</v>
      </c>
      <c r="U1329" t="s">
        <v>3209</v>
      </c>
      <c r="V1329" t="s">
        <v>3210</v>
      </c>
      <c r="W1329">
        <v>0</v>
      </c>
      <c r="X1329" t="str">
        <f t="shared" si="20"/>
        <v>Funcionamiento</v>
      </c>
    </row>
    <row r="1330" spans="1:24" x14ac:dyDescent="0.25">
      <c r="A1330">
        <v>1620</v>
      </c>
      <c r="B1330">
        <v>43914</v>
      </c>
      <c r="C1330" s="71">
        <v>43914.379166666666</v>
      </c>
      <c r="D1330" t="s">
        <v>588</v>
      </c>
      <c r="E1330" t="s">
        <v>589</v>
      </c>
      <c r="F1330">
        <v>12</v>
      </c>
      <c r="G1330" t="s">
        <v>3164</v>
      </c>
      <c r="H1330" t="s">
        <v>175</v>
      </c>
      <c r="I1330" t="s">
        <v>129</v>
      </c>
      <c r="J1330" t="s">
        <v>37</v>
      </c>
      <c r="K1330" t="s">
        <v>591</v>
      </c>
      <c r="L1330" t="s">
        <v>39</v>
      </c>
      <c r="M1330">
        <v>4701300</v>
      </c>
      <c r="N1330">
        <v>0</v>
      </c>
      <c r="O1330">
        <v>4701300</v>
      </c>
      <c r="P1330">
        <v>0</v>
      </c>
      <c r="Q1330" t="s">
        <v>3208</v>
      </c>
      <c r="R1330">
        <v>1620</v>
      </c>
      <c r="S1330" t="s">
        <v>2239</v>
      </c>
      <c r="T1330" t="s">
        <v>593</v>
      </c>
      <c r="U1330" t="s">
        <v>3209</v>
      </c>
      <c r="V1330" t="s">
        <v>3210</v>
      </c>
      <c r="W1330">
        <v>0</v>
      </c>
      <c r="X1330" t="str">
        <f t="shared" si="20"/>
        <v>Funcionamiento</v>
      </c>
    </row>
    <row r="1331" spans="1:24" x14ac:dyDescent="0.25">
      <c r="A1331">
        <v>1620</v>
      </c>
      <c r="B1331">
        <v>43914</v>
      </c>
      <c r="C1331" s="71">
        <v>43914.379166666666</v>
      </c>
      <c r="D1331" t="s">
        <v>588</v>
      </c>
      <c r="E1331" t="s">
        <v>589</v>
      </c>
      <c r="F1331">
        <v>12</v>
      </c>
      <c r="G1331" t="s">
        <v>3164</v>
      </c>
      <c r="H1331" t="s">
        <v>176</v>
      </c>
      <c r="I1331" t="s">
        <v>130</v>
      </c>
      <c r="J1331" t="s">
        <v>37</v>
      </c>
      <c r="K1331" t="s">
        <v>591</v>
      </c>
      <c r="L1331" t="s">
        <v>39</v>
      </c>
      <c r="M1331">
        <v>2747800</v>
      </c>
      <c r="N1331">
        <v>0</v>
      </c>
      <c r="O1331">
        <v>2747800</v>
      </c>
      <c r="P1331">
        <v>0</v>
      </c>
      <c r="Q1331" t="s">
        <v>3208</v>
      </c>
      <c r="R1331">
        <v>1620</v>
      </c>
      <c r="S1331" t="s">
        <v>2239</v>
      </c>
      <c r="T1331" t="s">
        <v>593</v>
      </c>
      <c r="U1331" t="s">
        <v>3209</v>
      </c>
      <c r="V1331" t="s">
        <v>3210</v>
      </c>
      <c r="W1331">
        <v>0</v>
      </c>
      <c r="X1331" t="str">
        <f t="shared" si="20"/>
        <v>Funcionamiento</v>
      </c>
    </row>
    <row r="1332" spans="1:24" x14ac:dyDescent="0.25">
      <c r="A1332">
        <v>1720</v>
      </c>
      <c r="B1332">
        <v>43928</v>
      </c>
      <c r="C1332" s="71">
        <v>43928.585416666669</v>
      </c>
      <c r="D1332" t="s">
        <v>588</v>
      </c>
      <c r="E1332" t="s">
        <v>589</v>
      </c>
      <c r="F1332">
        <v>12</v>
      </c>
      <c r="G1332" t="s">
        <v>3164</v>
      </c>
      <c r="H1332" t="s">
        <v>177</v>
      </c>
      <c r="I1332" t="s">
        <v>131</v>
      </c>
      <c r="J1332" t="s">
        <v>37</v>
      </c>
      <c r="K1332" t="s">
        <v>591</v>
      </c>
      <c r="L1332" t="s">
        <v>39</v>
      </c>
      <c r="M1332">
        <v>64000</v>
      </c>
      <c r="N1332">
        <v>0</v>
      </c>
      <c r="O1332">
        <v>64000</v>
      </c>
      <c r="P1332">
        <v>0</v>
      </c>
      <c r="Q1332" t="s">
        <v>3211</v>
      </c>
      <c r="R1332">
        <v>1720</v>
      </c>
      <c r="S1332" t="s">
        <v>2673</v>
      </c>
      <c r="T1332" t="s">
        <v>593</v>
      </c>
      <c r="U1332" t="s">
        <v>3212</v>
      </c>
      <c r="V1332" t="s">
        <v>3213</v>
      </c>
      <c r="W1332">
        <v>0</v>
      </c>
      <c r="X1332" t="str">
        <f t="shared" si="20"/>
        <v>Funcionamiento</v>
      </c>
    </row>
    <row r="1333" spans="1:24" x14ac:dyDescent="0.25">
      <c r="A1333">
        <v>1720</v>
      </c>
      <c r="B1333">
        <v>43928</v>
      </c>
      <c r="C1333" s="71">
        <v>43928.585416666669</v>
      </c>
      <c r="D1333" t="s">
        <v>588</v>
      </c>
      <c r="E1333" t="s">
        <v>589</v>
      </c>
      <c r="F1333">
        <v>12</v>
      </c>
      <c r="G1333" t="s">
        <v>3164</v>
      </c>
      <c r="H1333" t="s">
        <v>178</v>
      </c>
      <c r="I1333" t="s">
        <v>132</v>
      </c>
      <c r="J1333" t="s">
        <v>37</v>
      </c>
      <c r="K1333" t="s">
        <v>591</v>
      </c>
      <c r="L1333" t="s">
        <v>39</v>
      </c>
      <c r="M1333">
        <v>207100</v>
      </c>
      <c r="N1333">
        <v>0</v>
      </c>
      <c r="O1333">
        <v>207100</v>
      </c>
      <c r="P1333">
        <v>0</v>
      </c>
      <c r="Q1333" t="s">
        <v>3211</v>
      </c>
      <c r="R1333">
        <v>1720</v>
      </c>
      <c r="S1333" t="s">
        <v>2673</v>
      </c>
      <c r="T1333" t="s">
        <v>593</v>
      </c>
      <c r="U1333" t="s">
        <v>3212</v>
      </c>
      <c r="V1333" t="s">
        <v>3213</v>
      </c>
      <c r="W1333">
        <v>0</v>
      </c>
      <c r="X1333" t="str">
        <f t="shared" si="20"/>
        <v>Funcionamiento</v>
      </c>
    </row>
    <row r="1334" spans="1:24" x14ac:dyDescent="0.25">
      <c r="A1334">
        <v>1720</v>
      </c>
      <c r="B1334">
        <v>43928</v>
      </c>
      <c r="C1334" s="71">
        <v>43928.585416666669</v>
      </c>
      <c r="D1334" t="s">
        <v>588</v>
      </c>
      <c r="E1334" t="s">
        <v>589</v>
      </c>
      <c r="F1334">
        <v>12</v>
      </c>
      <c r="G1334" t="s">
        <v>3164</v>
      </c>
      <c r="H1334" t="s">
        <v>179</v>
      </c>
      <c r="I1334" t="s">
        <v>133</v>
      </c>
      <c r="J1334" t="s">
        <v>37</v>
      </c>
      <c r="K1334" t="s">
        <v>591</v>
      </c>
      <c r="L1334" t="s">
        <v>39</v>
      </c>
      <c r="M1334">
        <v>138400</v>
      </c>
      <c r="N1334">
        <v>0</v>
      </c>
      <c r="O1334">
        <v>138400</v>
      </c>
      <c r="P1334">
        <v>0</v>
      </c>
      <c r="Q1334" t="s">
        <v>3211</v>
      </c>
      <c r="R1334">
        <v>1720</v>
      </c>
      <c r="S1334" t="s">
        <v>2673</v>
      </c>
      <c r="T1334" t="s">
        <v>593</v>
      </c>
      <c r="U1334" t="s">
        <v>3212</v>
      </c>
      <c r="V1334" t="s">
        <v>3213</v>
      </c>
      <c r="W1334">
        <v>0</v>
      </c>
      <c r="X1334" t="str">
        <f t="shared" si="20"/>
        <v>Funcionamiento</v>
      </c>
    </row>
    <row r="1335" spans="1:24" x14ac:dyDescent="0.25">
      <c r="A1335">
        <v>1720</v>
      </c>
      <c r="B1335">
        <v>43928</v>
      </c>
      <c r="C1335" s="71">
        <v>43928.585416666669</v>
      </c>
      <c r="D1335" t="s">
        <v>588</v>
      </c>
      <c r="E1335" t="s">
        <v>589</v>
      </c>
      <c r="F1335">
        <v>12</v>
      </c>
      <c r="G1335" t="s">
        <v>3164</v>
      </c>
      <c r="H1335" t="s">
        <v>176</v>
      </c>
      <c r="I1335" t="s">
        <v>130</v>
      </c>
      <c r="J1335" t="s">
        <v>37</v>
      </c>
      <c r="K1335" t="s">
        <v>591</v>
      </c>
      <c r="L1335" t="s">
        <v>39</v>
      </c>
      <c r="M1335">
        <v>276800</v>
      </c>
      <c r="N1335">
        <v>0</v>
      </c>
      <c r="O1335">
        <v>276800</v>
      </c>
      <c r="P1335">
        <v>0</v>
      </c>
      <c r="Q1335" t="s">
        <v>3211</v>
      </c>
      <c r="R1335">
        <v>1720</v>
      </c>
      <c r="S1335" t="s">
        <v>2673</v>
      </c>
      <c r="T1335" t="s">
        <v>593</v>
      </c>
      <c r="U1335" t="s">
        <v>3212</v>
      </c>
      <c r="V1335" t="s">
        <v>3213</v>
      </c>
      <c r="W1335">
        <v>0</v>
      </c>
      <c r="X1335" t="str">
        <f t="shared" si="20"/>
        <v>Funcionamiento</v>
      </c>
    </row>
    <row r="1336" spans="1:24" x14ac:dyDescent="0.25">
      <c r="A1336">
        <v>1720</v>
      </c>
      <c r="B1336">
        <v>43928</v>
      </c>
      <c r="C1336" s="71">
        <v>43928.585416666669</v>
      </c>
      <c r="D1336" t="s">
        <v>588</v>
      </c>
      <c r="E1336" t="s">
        <v>589</v>
      </c>
      <c r="F1336">
        <v>12</v>
      </c>
      <c r="G1336" t="s">
        <v>3164</v>
      </c>
      <c r="H1336" t="s">
        <v>174</v>
      </c>
      <c r="I1336" t="s">
        <v>128</v>
      </c>
      <c r="J1336" t="s">
        <v>37</v>
      </c>
      <c r="K1336" t="s">
        <v>591</v>
      </c>
      <c r="L1336" t="s">
        <v>39</v>
      </c>
      <c r="M1336">
        <v>671600</v>
      </c>
      <c r="N1336">
        <v>0</v>
      </c>
      <c r="O1336">
        <v>671600</v>
      </c>
      <c r="P1336">
        <v>0</v>
      </c>
      <c r="Q1336" t="s">
        <v>3211</v>
      </c>
      <c r="R1336">
        <v>1720</v>
      </c>
      <c r="S1336" t="s">
        <v>2673</v>
      </c>
      <c r="T1336" t="s">
        <v>593</v>
      </c>
      <c r="U1336" t="s">
        <v>3212</v>
      </c>
      <c r="V1336" t="s">
        <v>3213</v>
      </c>
      <c r="W1336">
        <v>0</v>
      </c>
      <c r="X1336" t="str">
        <f t="shared" si="20"/>
        <v>Funcionamiento</v>
      </c>
    </row>
    <row r="1337" spans="1:24" x14ac:dyDescent="0.25">
      <c r="A1337">
        <v>1720</v>
      </c>
      <c r="B1337">
        <v>43928</v>
      </c>
      <c r="C1337" s="71">
        <v>43928.585416666669</v>
      </c>
      <c r="D1337" t="s">
        <v>588</v>
      </c>
      <c r="E1337" t="s">
        <v>589</v>
      </c>
      <c r="F1337">
        <v>12</v>
      </c>
      <c r="G1337" t="s">
        <v>3164</v>
      </c>
      <c r="H1337" t="s">
        <v>175</v>
      </c>
      <c r="I1337" t="s">
        <v>129</v>
      </c>
      <c r="J1337" t="s">
        <v>37</v>
      </c>
      <c r="K1337" t="s">
        <v>591</v>
      </c>
      <c r="L1337" t="s">
        <v>39</v>
      </c>
      <c r="M1337">
        <v>476000</v>
      </c>
      <c r="N1337">
        <v>0</v>
      </c>
      <c r="O1337">
        <v>476000</v>
      </c>
      <c r="P1337">
        <v>0</v>
      </c>
      <c r="Q1337" t="s">
        <v>3211</v>
      </c>
      <c r="R1337">
        <v>1720</v>
      </c>
      <c r="S1337" t="s">
        <v>2673</v>
      </c>
      <c r="T1337" t="s">
        <v>593</v>
      </c>
      <c r="U1337" t="s">
        <v>3212</v>
      </c>
      <c r="V1337" t="s">
        <v>3213</v>
      </c>
      <c r="W1337">
        <v>0</v>
      </c>
      <c r="X1337" t="str">
        <f t="shared" si="20"/>
        <v>Funcionamiento</v>
      </c>
    </row>
    <row r="1338" spans="1:24" x14ac:dyDescent="0.25">
      <c r="A1338">
        <v>1820</v>
      </c>
      <c r="B1338">
        <v>43942</v>
      </c>
      <c r="C1338" s="71">
        <v>43942.443055555559</v>
      </c>
      <c r="D1338" t="s">
        <v>588</v>
      </c>
      <c r="E1338" t="s">
        <v>589</v>
      </c>
      <c r="F1338">
        <v>200</v>
      </c>
      <c r="G1338" t="s">
        <v>590</v>
      </c>
      <c r="H1338" t="s">
        <v>201</v>
      </c>
      <c r="I1338" t="s">
        <v>161</v>
      </c>
      <c r="J1338" t="s">
        <v>48</v>
      </c>
      <c r="K1338" t="s">
        <v>601</v>
      </c>
      <c r="L1338" t="s">
        <v>39</v>
      </c>
      <c r="M1338">
        <v>24269760</v>
      </c>
      <c r="N1338">
        <v>0</v>
      </c>
      <c r="O1338">
        <v>24269760</v>
      </c>
      <c r="P1338">
        <v>9101160</v>
      </c>
      <c r="Q1338" t="s">
        <v>3214</v>
      </c>
      <c r="R1338">
        <v>1820</v>
      </c>
      <c r="S1338" t="s">
        <v>2329</v>
      </c>
      <c r="T1338" t="s">
        <v>593</v>
      </c>
      <c r="U1338" t="s">
        <v>593</v>
      </c>
      <c r="V1338" t="s">
        <v>593</v>
      </c>
      <c r="W1338">
        <v>0</v>
      </c>
      <c r="X1338" t="str">
        <f t="shared" si="20"/>
        <v>Inversión</v>
      </c>
    </row>
    <row r="1339" spans="1:24" x14ac:dyDescent="0.25">
      <c r="A1339">
        <v>1920</v>
      </c>
      <c r="B1339">
        <v>43943</v>
      </c>
      <c r="C1339" s="71">
        <v>43943.65</v>
      </c>
      <c r="D1339" t="s">
        <v>588</v>
      </c>
      <c r="E1339" t="s">
        <v>589</v>
      </c>
      <c r="F1339">
        <v>12</v>
      </c>
      <c r="G1339" t="s">
        <v>3164</v>
      </c>
      <c r="H1339" t="s">
        <v>166</v>
      </c>
      <c r="I1339" t="s">
        <v>120</v>
      </c>
      <c r="J1339" t="s">
        <v>37</v>
      </c>
      <c r="K1339" t="s">
        <v>591</v>
      </c>
      <c r="L1339" t="s">
        <v>39</v>
      </c>
      <c r="M1339">
        <v>50466395</v>
      </c>
      <c r="N1339">
        <v>0</v>
      </c>
      <c r="O1339">
        <v>50466395</v>
      </c>
      <c r="P1339">
        <v>0</v>
      </c>
      <c r="Q1339" t="s">
        <v>3215</v>
      </c>
      <c r="R1339">
        <v>1920</v>
      </c>
      <c r="S1339" t="s">
        <v>3216</v>
      </c>
      <c r="T1339" t="s">
        <v>593</v>
      </c>
      <c r="U1339" t="s">
        <v>3217</v>
      </c>
      <c r="V1339" t="s">
        <v>3218</v>
      </c>
      <c r="W1339">
        <v>120</v>
      </c>
      <c r="X1339" t="str">
        <f t="shared" si="20"/>
        <v>Funcionamiento</v>
      </c>
    </row>
    <row r="1340" spans="1:24" x14ac:dyDescent="0.25">
      <c r="A1340">
        <v>1920</v>
      </c>
      <c r="B1340">
        <v>43943</v>
      </c>
      <c r="C1340" s="71">
        <v>43943.65</v>
      </c>
      <c r="D1340" t="s">
        <v>588</v>
      </c>
      <c r="E1340" t="s">
        <v>589</v>
      </c>
      <c r="F1340">
        <v>12</v>
      </c>
      <c r="G1340" t="s">
        <v>3164</v>
      </c>
      <c r="H1340" t="s">
        <v>168</v>
      </c>
      <c r="I1340" t="s">
        <v>122</v>
      </c>
      <c r="J1340" t="s">
        <v>37</v>
      </c>
      <c r="K1340" t="s">
        <v>591</v>
      </c>
      <c r="L1340" t="s">
        <v>39</v>
      </c>
      <c r="M1340">
        <v>1006893</v>
      </c>
      <c r="N1340">
        <v>0</v>
      </c>
      <c r="O1340">
        <v>1006893</v>
      </c>
      <c r="P1340">
        <v>0</v>
      </c>
      <c r="Q1340" t="s">
        <v>3215</v>
      </c>
      <c r="R1340">
        <v>1920</v>
      </c>
      <c r="S1340" t="s">
        <v>3216</v>
      </c>
      <c r="T1340" t="s">
        <v>593</v>
      </c>
      <c r="U1340" t="s">
        <v>3217</v>
      </c>
      <c r="V1340" t="s">
        <v>3218</v>
      </c>
      <c r="W1340">
        <v>120</v>
      </c>
      <c r="X1340" t="str">
        <f t="shared" si="20"/>
        <v>Funcionamiento</v>
      </c>
    </row>
    <row r="1341" spans="1:24" x14ac:dyDescent="0.25">
      <c r="A1341">
        <v>1920</v>
      </c>
      <c r="B1341">
        <v>43943</v>
      </c>
      <c r="C1341" s="71">
        <v>43943.65</v>
      </c>
      <c r="D1341" t="s">
        <v>588</v>
      </c>
      <c r="E1341" t="s">
        <v>589</v>
      </c>
      <c r="F1341">
        <v>12</v>
      </c>
      <c r="G1341" t="s">
        <v>3164</v>
      </c>
      <c r="H1341" t="s">
        <v>180</v>
      </c>
      <c r="I1341" t="s">
        <v>134</v>
      </c>
      <c r="J1341" t="s">
        <v>37</v>
      </c>
      <c r="K1341" t="s">
        <v>591</v>
      </c>
      <c r="L1341" t="s">
        <v>39</v>
      </c>
      <c r="M1341">
        <v>2012931</v>
      </c>
      <c r="N1341">
        <v>0</v>
      </c>
      <c r="O1341">
        <v>2012931</v>
      </c>
      <c r="P1341">
        <v>0</v>
      </c>
      <c r="Q1341" t="s">
        <v>3215</v>
      </c>
      <c r="R1341">
        <v>1920</v>
      </c>
      <c r="S1341" t="s">
        <v>3216</v>
      </c>
      <c r="T1341" t="s">
        <v>593</v>
      </c>
      <c r="U1341" t="s">
        <v>3217</v>
      </c>
      <c r="V1341" t="s">
        <v>3218</v>
      </c>
      <c r="W1341">
        <v>120</v>
      </c>
      <c r="X1341" t="str">
        <f t="shared" si="20"/>
        <v>Funcionamiento</v>
      </c>
    </row>
    <row r="1342" spans="1:24" x14ac:dyDescent="0.25">
      <c r="A1342">
        <v>1920</v>
      </c>
      <c r="B1342">
        <v>43943</v>
      </c>
      <c r="C1342" s="71">
        <v>43943.65</v>
      </c>
      <c r="D1342" t="s">
        <v>588</v>
      </c>
      <c r="E1342" t="s">
        <v>589</v>
      </c>
      <c r="F1342">
        <v>12</v>
      </c>
      <c r="G1342" t="s">
        <v>3164</v>
      </c>
      <c r="H1342" t="s">
        <v>182</v>
      </c>
      <c r="I1342" t="s">
        <v>136</v>
      </c>
      <c r="J1342" t="s">
        <v>37</v>
      </c>
      <c r="K1342" t="s">
        <v>591</v>
      </c>
      <c r="L1342" t="s">
        <v>39</v>
      </c>
      <c r="M1342">
        <v>667106</v>
      </c>
      <c r="N1342">
        <v>0</v>
      </c>
      <c r="O1342">
        <v>667106</v>
      </c>
      <c r="P1342">
        <v>0</v>
      </c>
      <c r="Q1342" t="s">
        <v>3215</v>
      </c>
      <c r="R1342">
        <v>1920</v>
      </c>
      <c r="S1342" t="s">
        <v>3216</v>
      </c>
      <c r="T1342" t="s">
        <v>593</v>
      </c>
      <c r="U1342" t="s">
        <v>3217</v>
      </c>
      <c r="V1342" t="s">
        <v>3218</v>
      </c>
      <c r="W1342">
        <v>120</v>
      </c>
      <c r="X1342" t="str">
        <f t="shared" si="20"/>
        <v>Funcionamiento</v>
      </c>
    </row>
    <row r="1343" spans="1:24" x14ac:dyDescent="0.25">
      <c r="A1343">
        <v>1920</v>
      </c>
      <c r="B1343">
        <v>43943</v>
      </c>
      <c r="C1343" s="71">
        <v>43943.65</v>
      </c>
      <c r="D1343" t="s">
        <v>588</v>
      </c>
      <c r="E1343" t="s">
        <v>589</v>
      </c>
      <c r="F1343">
        <v>12</v>
      </c>
      <c r="G1343" t="s">
        <v>3164</v>
      </c>
      <c r="H1343" t="s">
        <v>169</v>
      </c>
      <c r="I1343" t="s">
        <v>123</v>
      </c>
      <c r="J1343" t="s">
        <v>37</v>
      </c>
      <c r="K1343" t="s">
        <v>591</v>
      </c>
      <c r="L1343" t="s">
        <v>39</v>
      </c>
      <c r="M1343">
        <v>1361101</v>
      </c>
      <c r="N1343">
        <v>0</v>
      </c>
      <c r="O1343">
        <v>1361101</v>
      </c>
      <c r="P1343">
        <v>0</v>
      </c>
      <c r="Q1343" t="s">
        <v>3215</v>
      </c>
      <c r="R1343">
        <v>1920</v>
      </c>
      <c r="S1343" t="s">
        <v>3216</v>
      </c>
      <c r="T1343" t="s">
        <v>593</v>
      </c>
      <c r="U1343" t="s">
        <v>3217</v>
      </c>
      <c r="V1343" t="s">
        <v>3218</v>
      </c>
      <c r="W1343">
        <v>120</v>
      </c>
      <c r="X1343" t="str">
        <f t="shared" si="20"/>
        <v>Funcionamiento</v>
      </c>
    </row>
    <row r="1344" spans="1:24" x14ac:dyDescent="0.25">
      <c r="A1344">
        <v>1920</v>
      </c>
      <c r="B1344">
        <v>43943</v>
      </c>
      <c r="C1344" s="71">
        <v>43943.65</v>
      </c>
      <c r="D1344" t="s">
        <v>588</v>
      </c>
      <c r="E1344" t="s">
        <v>589</v>
      </c>
      <c r="F1344">
        <v>12</v>
      </c>
      <c r="G1344" t="s">
        <v>3164</v>
      </c>
      <c r="H1344" t="s">
        <v>181</v>
      </c>
      <c r="I1344" t="s">
        <v>135</v>
      </c>
      <c r="J1344" t="s">
        <v>37</v>
      </c>
      <c r="K1344" t="s">
        <v>591</v>
      </c>
      <c r="L1344" t="s">
        <v>39</v>
      </c>
      <c r="M1344">
        <v>6094462</v>
      </c>
      <c r="N1344">
        <v>0</v>
      </c>
      <c r="O1344">
        <v>6094462</v>
      </c>
      <c r="P1344">
        <v>0</v>
      </c>
      <c r="Q1344" t="s">
        <v>3215</v>
      </c>
      <c r="R1344">
        <v>1920</v>
      </c>
      <c r="S1344" t="s">
        <v>3216</v>
      </c>
      <c r="T1344" t="s">
        <v>593</v>
      </c>
      <c r="U1344" t="s">
        <v>3217</v>
      </c>
      <c r="V1344" t="s">
        <v>3218</v>
      </c>
      <c r="W1344">
        <v>120</v>
      </c>
      <c r="X1344" t="str">
        <f t="shared" si="20"/>
        <v>Funcionamiento</v>
      </c>
    </row>
    <row r="1345" spans="1:24" x14ac:dyDescent="0.25">
      <c r="A1345">
        <v>1920</v>
      </c>
      <c r="B1345">
        <v>43943</v>
      </c>
      <c r="C1345" s="71">
        <v>43943.65</v>
      </c>
      <c r="D1345" t="s">
        <v>588</v>
      </c>
      <c r="E1345" t="s">
        <v>589</v>
      </c>
      <c r="F1345">
        <v>12</v>
      </c>
      <c r="G1345" t="s">
        <v>3164</v>
      </c>
      <c r="H1345" t="s">
        <v>171</v>
      </c>
      <c r="I1345" t="s">
        <v>125</v>
      </c>
      <c r="J1345" t="s">
        <v>37</v>
      </c>
      <c r="K1345" t="s">
        <v>591</v>
      </c>
      <c r="L1345" t="s">
        <v>39</v>
      </c>
      <c r="M1345">
        <v>1230114</v>
      </c>
      <c r="N1345">
        <v>0</v>
      </c>
      <c r="O1345">
        <v>1230114</v>
      </c>
      <c r="P1345">
        <v>0</v>
      </c>
      <c r="Q1345" t="s">
        <v>3215</v>
      </c>
      <c r="R1345">
        <v>1920</v>
      </c>
      <c r="S1345" t="s">
        <v>3216</v>
      </c>
      <c r="T1345" t="s">
        <v>593</v>
      </c>
      <c r="U1345" t="s">
        <v>3217</v>
      </c>
      <c r="V1345" t="s">
        <v>3218</v>
      </c>
      <c r="W1345">
        <v>120</v>
      </c>
      <c r="X1345" t="str">
        <f t="shared" si="20"/>
        <v>Funcionamiento</v>
      </c>
    </row>
    <row r="1346" spans="1:24" x14ac:dyDescent="0.25">
      <c r="A1346">
        <v>1920</v>
      </c>
      <c r="B1346">
        <v>43943</v>
      </c>
      <c r="C1346" s="71">
        <v>43943.65</v>
      </c>
      <c r="D1346" t="s">
        <v>588</v>
      </c>
      <c r="E1346" t="s">
        <v>589</v>
      </c>
      <c r="F1346">
        <v>12</v>
      </c>
      <c r="G1346" t="s">
        <v>3164</v>
      </c>
      <c r="H1346" t="s">
        <v>194</v>
      </c>
      <c r="I1346" t="s">
        <v>149</v>
      </c>
      <c r="J1346" t="s">
        <v>37</v>
      </c>
      <c r="K1346" t="s">
        <v>591</v>
      </c>
      <c r="L1346" t="s">
        <v>39</v>
      </c>
      <c r="M1346">
        <v>908467</v>
      </c>
      <c r="N1346">
        <v>-781081</v>
      </c>
      <c r="O1346">
        <v>127386</v>
      </c>
      <c r="P1346">
        <v>0</v>
      </c>
      <c r="Q1346" t="s">
        <v>3215</v>
      </c>
      <c r="R1346">
        <v>1920</v>
      </c>
      <c r="S1346" t="s">
        <v>3216</v>
      </c>
      <c r="T1346" t="s">
        <v>593</v>
      </c>
      <c r="U1346" t="s">
        <v>3217</v>
      </c>
      <c r="V1346" t="s">
        <v>3218</v>
      </c>
      <c r="W1346">
        <v>120</v>
      </c>
      <c r="X1346" t="str">
        <f t="shared" si="20"/>
        <v>Funcionamiento</v>
      </c>
    </row>
    <row r="1347" spans="1:24" x14ac:dyDescent="0.25">
      <c r="A1347">
        <v>1920</v>
      </c>
      <c r="B1347">
        <v>43943</v>
      </c>
      <c r="C1347" s="71">
        <v>43943.65</v>
      </c>
      <c r="D1347" t="s">
        <v>588</v>
      </c>
      <c r="E1347" t="s">
        <v>589</v>
      </c>
      <c r="F1347">
        <v>12</v>
      </c>
      <c r="G1347" t="s">
        <v>3164</v>
      </c>
      <c r="H1347" t="s">
        <v>170</v>
      </c>
      <c r="I1347" t="s">
        <v>124</v>
      </c>
      <c r="J1347" t="s">
        <v>37</v>
      </c>
      <c r="K1347" t="s">
        <v>591</v>
      </c>
      <c r="L1347" t="s">
        <v>39</v>
      </c>
      <c r="M1347">
        <v>1436473</v>
      </c>
      <c r="N1347">
        <v>0</v>
      </c>
      <c r="O1347">
        <v>1436473</v>
      </c>
      <c r="P1347">
        <v>0</v>
      </c>
      <c r="Q1347" t="s">
        <v>3215</v>
      </c>
      <c r="R1347">
        <v>1920</v>
      </c>
      <c r="S1347" t="s">
        <v>3216</v>
      </c>
      <c r="T1347" t="s">
        <v>593</v>
      </c>
      <c r="U1347" t="s">
        <v>3217</v>
      </c>
      <c r="V1347" t="s">
        <v>3218</v>
      </c>
      <c r="W1347">
        <v>120</v>
      </c>
      <c r="X1347" t="str">
        <f t="shared" ref="X1347:X1410" si="21">IF(LEFT(H1347,1)="C","Inversión","Funcionamiento")</f>
        <v>Funcionamiento</v>
      </c>
    </row>
    <row r="1348" spans="1:24" x14ac:dyDescent="0.25">
      <c r="A1348">
        <v>1920</v>
      </c>
      <c r="B1348">
        <v>43943</v>
      </c>
      <c r="C1348" s="71">
        <v>43943.65</v>
      </c>
      <c r="D1348" t="s">
        <v>588</v>
      </c>
      <c r="E1348" t="s">
        <v>589</v>
      </c>
      <c r="F1348">
        <v>12</v>
      </c>
      <c r="G1348" t="s">
        <v>3164</v>
      </c>
      <c r="H1348" t="s">
        <v>173</v>
      </c>
      <c r="I1348" t="s">
        <v>127</v>
      </c>
      <c r="J1348" t="s">
        <v>37</v>
      </c>
      <c r="K1348" t="s">
        <v>591</v>
      </c>
      <c r="L1348" t="s">
        <v>39</v>
      </c>
      <c r="M1348">
        <v>7567447</v>
      </c>
      <c r="N1348">
        <v>0</v>
      </c>
      <c r="O1348">
        <v>7567447</v>
      </c>
      <c r="P1348">
        <v>0</v>
      </c>
      <c r="Q1348" t="s">
        <v>3215</v>
      </c>
      <c r="R1348">
        <v>1920</v>
      </c>
      <c r="S1348" t="s">
        <v>3216</v>
      </c>
      <c r="T1348" t="s">
        <v>593</v>
      </c>
      <c r="U1348" t="s">
        <v>3217</v>
      </c>
      <c r="V1348" t="s">
        <v>3218</v>
      </c>
      <c r="W1348">
        <v>120</v>
      </c>
      <c r="X1348" t="str">
        <f t="shared" si="21"/>
        <v>Funcionamiento</v>
      </c>
    </row>
    <row r="1349" spans="1:24" x14ac:dyDescent="0.25">
      <c r="A1349">
        <v>2020</v>
      </c>
      <c r="B1349">
        <v>43949</v>
      </c>
      <c r="C1349" s="71">
        <v>43949.690972222219</v>
      </c>
      <c r="D1349" t="s">
        <v>588</v>
      </c>
      <c r="E1349" t="s">
        <v>589</v>
      </c>
      <c r="F1349">
        <v>12</v>
      </c>
      <c r="G1349" t="s">
        <v>3164</v>
      </c>
      <c r="H1349" t="s">
        <v>178</v>
      </c>
      <c r="I1349" t="s">
        <v>132</v>
      </c>
      <c r="J1349" t="s">
        <v>37</v>
      </c>
      <c r="K1349" t="s">
        <v>591</v>
      </c>
      <c r="L1349" t="s">
        <v>39</v>
      </c>
      <c r="M1349">
        <v>2086600</v>
      </c>
      <c r="N1349">
        <v>0</v>
      </c>
      <c r="O1349">
        <v>2086600</v>
      </c>
      <c r="P1349">
        <v>0</v>
      </c>
      <c r="Q1349" t="s">
        <v>3219</v>
      </c>
      <c r="R1349">
        <v>2020</v>
      </c>
      <c r="S1349" t="s">
        <v>2244</v>
      </c>
      <c r="T1349" t="s">
        <v>593</v>
      </c>
      <c r="U1349" t="s">
        <v>3220</v>
      </c>
      <c r="V1349" t="s">
        <v>3221</v>
      </c>
      <c r="W1349">
        <v>0</v>
      </c>
      <c r="X1349" t="str">
        <f t="shared" si="21"/>
        <v>Funcionamiento</v>
      </c>
    </row>
    <row r="1350" spans="1:24" x14ac:dyDescent="0.25">
      <c r="A1350">
        <v>2020</v>
      </c>
      <c r="B1350">
        <v>43949</v>
      </c>
      <c r="C1350" s="71">
        <v>43949.690972222219</v>
      </c>
      <c r="D1350" t="s">
        <v>588</v>
      </c>
      <c r="E1350" t="s">
        <v>589</v>
      </c>
      <c r="F1350">
        <v>12</v>
      </c>
      <c r="G1350" t="s">
        <v>3164</v>
      </c>
      <c r="H1350" t="s">
        <v>179</v>
      </c>
      <c r="I1350" t="s">
        <v>133</v>
      </c>
      <c r="J1350" t="s">
        <v>37</v>
      </c>
      <c r="K1350" t="s">
        <v>591</v>
      </c>
      <c r="L1350" t="s">
        <v>39</v>
      </c>
      <c r="M1350">
        <v>1391100</v>
      </c>
      <c r="N1350">
        <v>0</v>
      </c>
      <c r="O1350">
        <v>1391100</v>
      </c>
      <c r="P1350">
        <v>0</v>
      </c>
      <c r="Q1350" t="s">
        <v>3219</v>
      </c>
      <c r="R1350">
        <v>2020</v>
      </c>
      <c r="S1350" t="s">
        <v>2244</v>
      </c>
      <c r="T1350" t="s">
        <v>593</v>
      </c>
      <c r="U1350" t="s">
        <v>3220</v>
      </c>
      <c r="V1350" t="s">
        <v>3221</v>
      </c>
      <c r="W1350">
        <v>0</v>
      </c>
      <c r="X1350" t="str">
        <f t="shared" si="21"/>
        <v>Funcionamiento</v>
      </c>
    </row>
    <row r="1351" spans="1:24" x14ac:dyDescent="0.25">
      <c r="A1351">
        <v>2020</v>
      </c>
      <c r="B1351">
        <v>43949</v>
      </c>
      <c r="C1351" s="71">
        <v>43949.690972222219</v>
      </c>
      <c r="D1351" t="s">
        <v>588</v>
      </c>
      <c r="E1351" t="s">
        <v>589</v>
      </c>
      <c r="F1351">
        <v>12</v>
      </c>
      <c r="G1351" t="s">
        <v>3164</v>
      </c>
      <c r="H1351" t="s">
        <v>174</v>
      </c>
      <c r="I1351" t="s">
        <v>128</v>
      </c>
      <c r="J1351" t="s">
        <v>37</v>
      </c>
      <c r="K1351" t="s">
        <v>591</v>
      </c>
      <c r="L1351" t="s">
        <v>39</v>
      </c>
      <c r="M1351">
        <v>1201500</v>
      </c>
      <c r="N1351">
        <v>0</v>
      </c>
      <c r="O1351">
        <v>1201500</v>
      </c>
      <c r="P1351">
        <v>0</v>
      </c>
      <c r="Q1351" t="s">
        <v>3219</v>
      </c>
      <c r="R1351">
        <v>2020</v>
      </c>
      <c r="S1351" t="s">
        <v>2244</v>
      </c>
      <c r="T1351" t="s">
        <v>593</v>
      </c>
      <c r="U1351" t="s">
        <v>3220</v>
      </c>
      <c r="V1351" t="s">
        <v>3221</v>
      </c>
      <c r="W1351">
        <v>0</v>
      </c>
      <c r="X1351" t="str">
        <f t="shared" si="21"/>
        <v>Funcionamiento</v>
      </c>
    </row>
    <row r="1352" spans="1:24" x14ac:dyDescent="0.25">
      <c r="A1352">
        <v>2020</v>
      </c>
      <c r="B1352">
        <v>43949</v>
      </c>
      <c r="C1352" s="71">
        <v>43949.690972222219</v>
      </c>
      <c r="D1352" t="s">
        <v>588</v>
      </c>
      <c r="E1352" t="s">
        <v>589</v>
      </c>
      <c r="F1352">
        <v>12</v>
      </c>
      <c r="G1352" t="s">
        <v>3164</v>
      </c>
      <c r="H1352" t="s">
        <v>177</v>
      </c>
      <c r="I1352" t="s">
        <v>131</v>
      </c>
      <c r="J1352" t="s">
        <v>37</v>
      </c>
      <c r="K1352" t="s">
        <v>591</v>
      </c>
      <c r="L1352" t="s">
        <v>39</v>
      </c>
      <c r="M1352">
        <v>551200</v>
      </c>
      <c r="N1352">
        <v>0</v>
      </c>
      <c r="O1352">
        <v>551200</v>
      </c>
      <c r="P1352">
        <v>0</v>
      </c>
      <c r="Q1352" t="s">
        <v>3219</v>
      </c>
      <c r="R1352">
        <v>2020</v>
      </c>
      <c r="S1352" t="s">
        <v>2244</v>
      </c>
      <c r="T1352" t="s">
        <v>593</v>
      </c>
      <c r="U1352" t="s">
        <v>3220</v>
      </c>
      <c r="V1352" t="s">
        <v>3221</v>
      </c>
      <c r="W1352">
        <v>0</v>
      </c>
      <c r="X1352" t="str">
        <f t="shared" si="21"/>
        <v>Funcionamiento</v>
      </c>
    </row>
    <row r="1353" spans="1:24" x14ac:dyDescent="0.25">
      <c r="A1353">
        <v>2020</v>
      </c>
      <c r="B1353">
        <v>43949</v>
      </c>
      <c r="C1353" s="71">
        <v>43949.690972222219</v>
      </c>
      <c r="D1353" t="s">
        <v>588</v>
      </c>
      <c r="E1353" t="s">
        <v>589</v>
      </c>
      <c r="F1353">
        <v>12</v>
      </c>
      <c r="G1353" t="s">
        <v>3164</v>
      </c>
      <c r="H1353" t="s">
        <v>175</v>
      </c>
      <c r="I1353" t="s">
        <v>129</v>
      </c>
      <c r="J1353" t="s">
        <v>37</v>
      </c>
      <c r="K1353" t="s">
        <v>591</v>
      </c>
      <c r="L1353" t="s">
        <v>39</v>
      </c>
      <c r="M1353">
        <v>4536900</v>
      </c>
      <c r="N1353">
        <v>0</v>
      </c>
      <c r="O1353">
        <v>4536900</v>
      </c>
      <c r="P1353">
        <v>0</v>
      </c>
      <c r="Q1353" t="s">
        <v>3219</v>
      </c>
      <c r="R1353">
        <v>2020</v>
      </c>
      <c r="S1353" t="s">
        <v>2244</v>
      </c>
      <c r="T1353" t="s">
        <v>593</v>
      </c>
      <c r="U1353" t="s">
        <v>3220</v>
      </c>
      <c r="V1353" t="s">
        <v>3221</v>
      </c>
      <c r="W1353">
        <v>0</v>
      </c>
      <c r="X1353" t="str">
        <f t="shared" si="21"/>
        <v>Funcionamiento</v>
      </c>
    </row>
    <row r="1354" spans="1:24" x14ac:dyDescent="0.25">
      <c r="A1354">
        <v>2020</v>
      </c>
      <c r="B1354">
        <v>43949</v>
      </c>
      <c r="C1354" s="71">
        <v>43949.690972222219</v>
      </c>
      <c r="D1354" t="s">
        <v>588</v>
      </c>
      <c r="E1354" t="s">
        <v>589</v>
      </c>
      <c r="F1354">
        <v>12</v>
      </c>
      <c r="G1354" t="s">
        <v>3164</v>
      </c>
      <c r="H1354" t="s">
        <v>176</v>
      </c>
      <c r="I1354" t="s">
        <v>130</v>
      </c>
      <c r="J1354" t="s">
        <v>37</v>
      </c>
      <c r="K1354" t="s">
        <v>591</v>
      </c>
      <c r="L1354" t="s">
        <v>39</v>
      </c>
      <c r="M1354">
        <v>2781600</v>
      </c>
      <c r="N1354">
        <v>0</v>
      </c>
      <c r="O1354">
        <v>2781600</v>
      </c>
      <c r="P1354">
        <v>0</v>
      </c>
      <c r="Q1354" t="s">
        <v>3219</v>
      </c>
      <c r="R1354">
        <v>2020</v>
      </c>
      <c r="S1354" t="s">
        <v>2244</v>
      </c>
      <c r="T1354" t="s">
        <v>593</v>
      </c>
      <c r="U1354" t="s">
        <v>3220</v>
      </c>
      <c r="V1354" t="s">
        <v>3221</v>
      </c>
      <c r="W1354">
        <v>0</v>
      </c>
      <c r="X1354" t="str">
        <f t="shared" si="21"/>
        <v>Funcionamiento</v>
      </c>
    </row>
    <row r="1355" spans="1:24" x14ac:dyDescent="0.25">
      <c r="A1355">
        <v>2120</v>
      </c>
      <c r="B1355">
        <v>43972</v>
      </c>
      <c r="C1355" s="71">
        <v>43972.488888888889</v>
      </c>
      <c r="D1355" t="s">
        <v>588</v>
      </c>
      <c r="E1355" t="s">
        <v>589</v>
      </c>
      <c r="F1355">
        <v>12</v>
      </c>
      <c r="G1355" t="s">
        <v>3164</v>
      </c>
      <c r="H1355" t="s">
        <v>169</v>
      </c>
      <c r="I1355" t="s">
        <v>123</v>
      </c>
      <c r="J1355" t="s">
        <v>37</v>
      </c>
      <c r="K1355" t="s">
        <v>591</v>
      </c>
      <c r="L1355" t="s">
        <v>39</v>
      </c>
      <c r="M1355">
        <v>1439956</v>
      </c>
      <c r="N1355">
        <v>0</v>
      </c>
      <c r="O1355">
        <v>1439956</v>
      </c>
      <c r="P1355">
        <v>0</v>
      </c>
      <c r="Q1355" t="s">
        <v>3222</v>
      </c>
      <c r="R1355">
        <v>2120</v>
      </c>
      <c r="S1355" t="s">
        <v>2345</v>
      </c>
      <c r="T1355" t="s">
        <v>593</v>
      </c>
      <c r="U1355" t="s">
        <v>3223</v>
      </c>
      <c r="V1355" t="s">
        <v>3224</v>
      </c>
      <c r="X1355" t="str">
        <f t="shared" si="21"/>
        <v>Funcionamiento</v>
      </c>
    </row>
    <row r="1356" spans="1:24" x14ac:dyDescent="0.25">
      <c r="A1356">
        <v>2120</v>
      </c>
      <c r="B1356">
        <v>43972</v>
      </c>
      <c r="C1356" s="71">
        <v>43972.488888888889</v>
      </c>
      <c r="D1356" t="s">
        <v>588</v>
      </c>
      <c r="E1356" t="s">
        <v>589</v>
      </c>
      <c r="F1356">
        <v>12</v>
      </c>
      <c r="G1356" t="s">
        <v>3164</v>
      </c>
      <c r="H1356" t="s">
        <v>171</v>
      </c>
      <c r="I1356" t="s">
        <v>125</v>
      </c>
      <c r="J1356" t="s">
        <v>37</v>
      </c>
      <c r="K1356" t="s">
        <v>591</v>
      </c>
      <c r="L1356" t="s">
        <v>39</v>
      </c>
      <c r="M1356">
        <v>3051730</v>
      </c>
      <c r="N1356">
        <v>0</v>
      </c>
      <c r="O1356">
        <v>3051730</v>
      </c>
      <c r="P1356">
        <v>0</v>
      </c>
      <c r="Q1356" t="s">
        <v>3222</v>
      </c>
      <c r="R1356">
        <v>2120</v>
      </c>
      <c r="S1356" t="s">
        <v>2345</v>
      </c>
      <c r="T1356" t="s">
        <v>593</v>
      </c>
      <c r="U1356" t="s">
        <v>3223</v>
      </c>
      <c r="V1356" t="s">
        <v>3224</v>
      </c>
      <c r="X1356" t="str">
        <f t="shared" si="21"/>
        <v>Funcionamiento</v>
      </c>
    </row>
    <row r="1357" spans="1:24" x14ac:dyDescent="0.25">
      <c r="A1357">
        <v>2120</v>
      </c>
      <c r="B1357">
        <v>43972</v>
      </c>
      <c r="C1357" s="71">
        <v>43972.488888888889</v>
      </c>
      <c r="D1357" t="s">
        <v>588</v>
      </c>
      <c r="E1357" t="s">
        <v>589</v>
      </c>
      <c r="F1357">
        <v>12</v>
      </c>
      <c r="G1357" t="s">
        <v>3164</v>
      </c>
      <c r="H1357" t="s">
        <v>166</v>
      </c>
      <c r="I1357" t="s">
        <v>120</v>
      </c>
      <c r="J1357" t="s">
        <v>37</v>
      </c>
      <c r="K1357" t="s">
        <v>591</v>
      </c>
      <c r="L1357" t="s">
        <v>39</v>
      </c>
      <c r="M1357">
        <v>48670906</v>
      </c>
      <c r="N1357">
        <v>0</v>
      </c>
      <c r="O1357">
        <v>48670906</v>
      </c>
      <c r="P1357">
        <v>0</v>
      </c>
      <c r="Q1357" t="s">
        <v>3222</v>
      </c>
      <c r="R1357">
        <v>2120</v>
      </c>
      <c r="S1357" t="s">
        <v>2345</v>
      </c>
      <c r="T1357" t="s">
        <v>593</v>
      </c>
      <c r="U1357" t="s">
        <v>3223</v>
      </c>
      <c r="V1357" t="s">
        <v>3224</v>
      </c>
      <c r="X1357" t="str">
        <f t="shared" si="21"/>
        <v>Funcionamiento</v>
      </c>
    </row>
    <row r="1358" spans="1:24" x14ac:dyDescent="0.25">
      <c r="A1358">
        <v>2120</v>
      </c>
      <c r="B1358">
        <v>43972</v>
      </c>
      <c r="C1358" s="71">
        <v>43972.488888888889</v>
      </c>
      <c r="D1358" t="s">
        <v>588</v>
      </c>
      <c r="E1358" t="s">
        <v>589</v>
      </c>
      <c r="F1358">
        <v>12</v>
      </c>
      <c r="G1358" t="s">
        <v>3164</v>
      </c>
      <c r="H1358" t="s">
        <v>168</v>
      </c>
      <c r="I1358" t="s">
        <v>122</v>
      </c>
      <c r="J1358" t="s">
        <v>37</v>
      </c>
      <c r="K1358" t="s">
        <v>591</v>
      </c>
      <c r="L1358" t="s">
        <v>39</v>
      </c>
      <c r="M1358">
        <v>1057568</v>
      </c>
      <c r="N1358">
        <v>0</v>
      </c>
      <c r="O1358">
        <v>1057568</v>
      </c>
      <c r="P1358">
        <v>0</v>
      </c>
      <c r="Q1358" t="s">
        <v>3222</v>
      </c>
      <c r="R1358">
        <v>2120</v>
      </c>
      <c r="S1358" t="s">
        <v>2345</v>
      </c>
      <c r="T1358" t="s">
        <v>593</v>
      </c>
      <c r="U1358" t="s">
        <v>3223</v>
      </c>
      <c r="V1358" t="s">
        <v>3224</v>
      </c>
      <c r="X1358" t="str">
        <f t="shared" si="21"/>
        <v>Funcionamiento</v>
      </c>
    </row>
    <row r="1359" spans="1:24" x14ac:dyDescent="0.25">
      <c r="A1359">
        <v>2120</v>
      </c>
      <c r="B1359">
        <v>43972</v>
      </c>
      <c r="C1359" s="71">
        <v>43972.488888888889</v>
      </c>
      <c r="D1359" t="s">
        <v>588</v>
      </c>
      <c r="E1359" t="s">
        <v>589</v>
      </c>
      <c r="F1359">
        <v>12</v>
      </c>
      <c r="G1359" t="s">
        <v>3164</v>
      </c>
      <c r="H1359" t="s">
        <v>194</v>
      </c>
      <c r="I1359" t="s">
        <v>149</v>
      </c>
      <c r="J1359" t="s">
        <v>37</v>
      </c>
      <c r="K1359" t="s">
        <v>591</v>
      </c>
      <c r="L1359" t="s">
        <v>39</v>
      </c>
      <c r="M1359">
        <v>908467</v>
      </c>
      <c r="N1359">
        <v>-169873</v>
      </c>
      <c r="O1359">
        <v>738594</v>
      </c>
      <c r="P1359">
        <v>0</v>
      </c>
      <c r="Q1359" t="s">
        <v>3222</v>
      </c>
      <c r="R1359">
        <v>2120</v>
      </c>
      <c r="S1359" t="s">
        <v>2345</v>
      </c>
      <c r="T1359" t="s">
        <v>593</v>
      </c>
      <c r="U1359" t="s">
        <v>3223</v>
      </c>
      <c r="V1359" t="s">
        <v>3224</v>
      </c>
      <c r="X1359" t="str">
        <f t="shared" si="21"/>
        <v>Funcionamiento</v>
      </c>
    </row>
    <row r="1360" spans="1:24" x14ac:dyDescent="0.25">
      <c r="A1360">
        <v>2120</v>
      </c>
      <c r="B1360">
        <v>43972</v>
      </c>
      <c r="C1360" s="71">
        <v>43972.488888888889</v>
      </c>
      <c r="D1360" t="s">
        <v>588</v>
      </c>
      <c r="E1360" t="s">
        <v>589</v>
      </c>
      <c r="F1360">
        <v>12</v>
      </c>
      <c r="G1360" t="s">
        <v>3164</v>
      </c>
      <c r="H1360" t="s">
        <v>173</v>
      </c>
      <c r="I1360" t="s">
        <v>127</v>
      </c>
      <c r="J1360" t="s">
        <v>37</v>
      </c>
      <c r="K1360" t="s">
        <v>591</v>
      </c>
      <c r="L1360" t="s">
        <v>39</v>
      </c>
      <c r="M1360">
        <v>1514828</v>
      </c>
      <c r="N1360">
        <v>0</v>
      </c>
      <c r="O1360">
        <v>1514828</v>
      </c>
      <c r="P1360">
        <v>0</v>
      </c>
      <c r="Q1360" t="s">
        <v>3222</v>
      </c>
      <c r="R1360">
        <v>2120</v>
      </c>
      <c r="S1360" t="s">
        <v>2345</v>
      </c>
      <c r="T1360" t="s">
        <v>593</v>
      </c>
      <c r="U1360" t="s">
        <v>3223</v>
      </c>
      <c r="V1360" t="s">
        <v>3224</v>
      </c>
      <c r="X1360" t="str">
        <f t="shared" si="21"/>
        <v>Funcionamiento</v>
      </c>
    </row>
    <row r="1361" spans="1:24" x14ac:dyDescent="0.25">
      <c r="A1361">
        <v>2120</v>
      </c>
      <c r="B1361">
        <v>43972</v>
      </c>
      <c r="C1361" s="71">
        <v>43972.488888888889</v>
      </c>
      <c r="D1361" t="s">
        <v>588</v>
      </c>
      <c r="E1361" t="s">
        <v>589</v>
      </c>
      <c r="F1361">
        <v>12</v>
      </c>
      <c r="G1361" t="s">
        <v>3164</v>
      </c>
      <c r="H1361" t="s">
        <v>182</v>
      </c>
      <c r="I1361" t="s">
        <v>136</v>
      </c>
      <c r="J1361" t="s">
        <v>37</v>
      </c>
      <c r="K1361" t="s">
        <v>591</v>
      </c>
      <c r="L1361" t="s">
        <v>39</v>
      </c>
      <c r="M1361">
        <v>181460</v>
      </c>
      <c r="N1361">
        <v>0</v>
      </c>
      <c r="O1361">
        <v>181460</v>
      </c>
      <c r="P1361">
        <v>0</v>
      </c>
      <c r="Q1361" t="s">
        <v>3222</v>
      </c>
      <c r="R1361">
        <v>2120</v>
      </c>
      <c r="S1361" t="s">
        <v>2345</v>
      </c>
      <c r="T1361" t="s">
        <v>593</v>
      </c>
      <c r="U1361" t="s">
        <v>3223</v>
      </c>
      <c r="V1361" t="s">
        <v>3224</v>
      </c>
      <c r="X1361" t="str">
        <f t="shared" si="21"/>
        <v>Funcionamiento</v>
      </c>
    </row>
    <row r="1362" spans="1:24" x14ac:dyDescent="0.25">
      <c r="A1362">
        <v>2120</v>
      </c>
      <c r="B1362">
        <v>43972</v>
      </c>
      <c r="C1362" s="71">
        <v>43972.488888888889</v>
      </c>
      <c r="D1362" t="s">
        <v>588</v>
      </c>
      <c r="E1362" t="s">
        <v>589</v>
      </c>
      <c r="F1362">
        <v>12</v>
      </c>
      <c r="G1362" t="s">
        <v>3164</v>
      </c>
      <c r="H1362" t="s">
        <v>180</v>
      </c>
      <c r="I1362" t="s">
        <v>134</v>
      </c>
      <c r="J1362" t="s">
        <v>37</v>
      </c>
      <c r="K1362" t="s">
        <v>591</v>
      </c>
      <c r="L1362" t="s">
        <v>39</v>
      </c>
      <c r="M1362">
        <v>2322736</v>
      </c>
      <c r="N1362">
        <v>0</v>
      </c>
      <c r="O1362">
        <v>2322736</v>
      </c>
      <c r="P1362">
        <v>0</v>
      </c>
      <c r="Q1362" t="s">
        <v>3222</v>
      </c>
      <c r="R1362">
        <v>2120</v>
      </c>
      <c r="S1362" t="s">
        <v>2345</v>
      </c>
      <c r="T1362" t="s">
        <v>593</v>
      </c>
      <c r="U1362" t="s">
        <v>3223</v>
      </c>
      <c r="V1362" t="s">
        <v>3224</v>
      </c>
      <c r="X1362" t="str">
        <f t="shared" si="21"/>
        <v>Funcionamiento</v>
      </c>
    </row>
    <row r="1363" spans="1:24" x14ac:dyDescent="0.25">
      <c r="A1363">
        <v>2220</v>
      </c>
      <c r="B1363">
        <v>43972</v>
      </c>
      <c r="C1363" s="71">
        <v>43972.490972222222</v>
      </c>
      <c r="D1363" t="s">
        <v>588</v>
      </c>
      <c r="E1363" t="s">
        <v>589</v>
      </c>
      <c r="F1363">
        <v>12</v>
      </c>
      <c r="G1363" t="s">
        <v>3164</v>
      </c>
      <c r="H1363" t="s">
        <v>178</v>
      </c>
      <c r="I1363" t="s">
        <v>132</v>
      </c>
      <c r="J1363" t="s">
        <v>37</v>
      </c>
      <c r="K1363" t="s">
        <v>591</v>
      </c>
      <c r="L1363" t="s">
        <v>39</v>
      </c>
      <c r="M1363">
        <v>1724100</v>
      </c>
      <c r="N1363">
        <v>0</v>
      </c>
      <c r="O1363">
        <v>1724100</v>
      </c>
      <c r="P1363">
        <v>0</v>
      </c>
      <c r="Q1363" t="s">
        <v>3225</v>
      </c>
      <c r="R1363">
        <v>2220</v>
      </c>
      <c r="S1363" t="s">
        <v>2471</v>
      </c>
      <c r="T1363" t="s">
        <v>593</v>
      </c>
      <c r="U1363" t="s">
        <v>3226</v>
      </c>
      <c r="V1363" t="s">
        <v>3227</v>
      </c>
      <c r="W1363">
        <v>0</v>
      </c>
      <c r="X1363" t="str">
        <f t="shared" si="21"/>
        <v>Funcionamiento</v>
      </c>
    </row>
    <row r="1364" spans="1:24" x14ac:dyDescent="0.25">
      <c r="A1364">
        <v>2220</v>
      </c>
      <c r="B1364">
        <v>43972</v>
      </c>
      <c r="C1364" s="71">
        <v>43972.490972222222</v>
      </c>
      <c r="D1364" t="s">
        <v>588</v>
      </c>
      <c r="E1364" t="s">
        <v>589</v>
      </c>
      <c r="F1364">
        <v>12</v>
      </c>
      <c r="G1364" t="s">
        <v>3164</v>
      </c>
      <c r="H1364" t="s">
        <v>174</v>
      </c>
      <c r="I1364" t="s">
        <v>128</v>
      </c>
      <c r="J1364" t="s">
        <v>37</v>
      </c>
      <c r="K1364" t="s">
        <v>591</v>
      </c>
      <c r="L1364" t="s">
        <v>39</v>
      </c>
      <c r="M1364">
        <v>6536100</v>
      </c>
      <c r="N1364">
        <v>0</v>
      </c>
      <c r="O1364">
        <v>6536100</v>
      </c>
      <c r="P1364">
        <v>0</v>
      </c>
      <c r="Q1364" t="s">
        <v>3225</v>
      </c>
      <c r="R1364">
        <v>2220</v>
      </c>
      <c r="S1364" t="s">
        <v>2471</v>
      </c>
      <c r="T1364" t="s">
        <v>593</v>
      </c>
      <c r="U1364" t="s">
        <v>3226</v>
      </c>
      <c r="V1364" t="s">
        <v>3227</v>
      </c>
      <c r="W1364">
        <v>0</v>
      </c>
      <c r="X1364" t="str">
        <f t="shared" si="21"/>
        <v>Funcionamiento</v>
      </c>
    </row>
    <row r="1365" spans="1:24" x14ac:dyDescent="0.25">
      <c r="A1365">
        <v>2220</v>
      </c>
      <c r="B1365">
        <v>43972</v>
      </c>
      <c r="C1365" s="71">
        <v>43972.490972222222</v>
      </c>
      <c r="D1365" t="s">
        <v>588</v>
      </c>
      <c r="E1365" t="s">
        <v>589</v>
      </c>
      <c r="F1365">
        <v>12</v>
      </c>
      <c r="G1365" t="s">
        <v>3164</v>
      </c>
      <c r="H1365" t="s">
        <v>176</v>
      </c>
      <c r="I1365" t="s">
        <v>130</v>
      </c>
      <c r="J1365" t="s">
        <v>37</v>
      </c>
      <c r="K1365" t="s">
        <v>591</v>
      </c>
      <c r="L1365" t="s">
        <v>39</v>
      </c>
      <c r="M1365">
        <v>2298100</v>
      </c>
      <c r="N1365">
        <v>0</v>
      </c>
      <c r="O1365">
        <v>2298100</v>
      </c>
      <c r="P1365">
        <v>0</v>
      </c>
      <c r="Q1365" t="s">
        <v>3225</v>
      </c>
      <c r="R1365">
        <v>2220</v>
      </c>
      <c r="S1365" t="s">
        <v>2471</v>
      </c>
      <c r="T1365" t="s">
        <v>593</v>
      </c>
      <c r="U1365" t="s">
        <v>3226</v>
      </c>
      <c r="V1365" t="s">
        <v>3227</v>
      </c>
      <c r="W1365">
        <v>0</v>
      </c>
      <c r="X1365" t="str">
        <f t="shared" si="21"/>
        <v>Funcionamiento</v>
      </c>
    </row>
    <row r="1366" spans="1:24" x14ac:dyDescent="0.25">
      <c r="A1366">
        <v>2220</v>
      </c>
      <c r="B1366">
        <v>43972</v>
      </c>
      <c r="C1366" s="71">
        <v>43972.490972222222</v>
      </c>
      <c r="D1366" t="s">
        <v>588</v>
      </c>
      <c r="E1366" t="s">
        <v>589</v>
      </c>
      <c r="F1366">
        <v>12</v>
      </c>
      <c r="G1366" t="s">
        <v>3164</v>
      </c>
      <c r="H1366" t="s">
        <v>177</v>
      </c>
      <c r="I1366" t="s">
        <v>131</v>
      </c>
      <c r="J1366" t="s">
        <v>37</v>
      </c>
      <c r="K1366" t="s">
        <v>591</v>
      </c>
      <c r="L1366" t="s">
        <v>39</v>
      </c>
      <c r="M1366">
        <v>599700</v>
      </c>
      <c r="N1366">
        <v>0</v>
      </c>
      <c r="O1366">
        <v>599700</v>
      </c>
      <c r="P1366">
        <v>0</v>
      </c>
      <c r="Q1366" t="s">
        <v>3225</v>
      </c>
      <c r="R1366">
        <v>2220</v>
      </c>
      <c r="S1366" t="s">
        <v>2471</v>
      </c>
      <c r="T1366" t="s">
        <v>593</v>
      </c>
      <c r="U1366" t="s">
        <v>3226</v>
      </c>
      <c r="V1366" t="s">
        <v>3227</v>
      </c>
      <c r="W1366">
        <v>0</v>
      </c>
      <c r="X1366" t="str">
        <f t="shared" si="21"/>
        <v>Funcionamiento</v>
      </c>
    </row>
    <row r="1367" spans="1:24" x14ac:dyDescent="0.25">
      <c r="A1367">
        <v>2220</v>
      </c>
      <c r="B1367">
        <v>43972</v>
      </c>
      <c r="C1367" s="71">
        <v>43972.490972222222</v>
      </c>
      <c r="D1367" t="s">
        <v>588</v>
      </c>
      <c r="E1367" t="s">
        <v>589</v>
      </c>
      <c r="F1367">
        <v>12</v>
      </c>
      <c r="G1367" t="s">
        <v>3164</v>
      </c>
      <c r="H1367" t="s">
        <v>175</v>
      </c>
      <c r="I1367" t="s">
        <v>129</v>
      </c>
      <c r="J1367" t="s">
        <v>37</v>
      </c>
      <c r="K1367" t="s">
        <v>591</v>
      </c>
      <c r="L1367" t="s">
        <v>39</v>
      </c>
      <c r="M1367">
        <v>4629900</v>
      </c>
      <c r="N1367">
        <v>0</v>
      </c>
      <c r="O1367">
        <v>4629900</v>
      </c>
      <c r="P1367">
        <v>0</v>
      </c>
      <c r="Q1367" t="s">
        <v>3225</v>
      </c>
      <c r="R1367">
        <v>2220</v>
      </c>
      <c r="S1367" t="s">
        <v>2471</v>
      </c>
      <c r="T1367" t="s">
        <v>593</v>
      </c>
      <c r="U1367" t="s">
        <v>3226</v>
      </c>
      <c r="V1367" t="s">
        <v>3227</v>
      </c>
      <c r="W1367">
        <v>0</v>
      </c>
      <c r="X1367" t="str">
        <f t="shared" si="21"/>
        <v>Funcionamiento</v>
      </c>
    </row>
    <row r="1368" spans="1:24" x14ac:dyDescent="0.25">
      <c r="A1368">
        <v>2220</v>
      </c>
      <c r="B1368">
        <v>43972</v>
      </c>
      <c r="C1368" s="71">
        <v>43972.490972222222</v>
      </c>
      <c r="D1368" t="s">
        <v>588</v>
      </c>
      <c r="E1368" t="s">
        <v>589</v>
      </c>
      <c r="F1368">
        <v>12</v>
      </c>
      <c r="G1368" t="s">
        <v>3164</v>
      </c>
      <c r="H1368" t="s">
        <v>179</v>
      </c>
      <c r="I1368" t="s">
        <v>133</v>
      </c>
      <c r="J1368" t="s">
        <v>37</v>
      </c>
      <c r="K1368" t="s">
        <v>591</v>
      </c>
      <c r="L1368" t="s">
        <v>39</v>
      </c>
      <c r="M1368">
        <v>1149600</v>
      </c>
      <c r="N1368">
        <v>0</v>
      </c>
      <c r="O1368">
        <v>1149600</v>
      </c>
      <c r="P1368">
        <v>0</v>
      </c>
      <c r="Q1368" t="s">
        <v>3225</v>
      </c>
      <c r="R1368">
        <v>2220</v>
      </c>
      <c r="S1368" t="s">
        <v>2471</v>
      </c>
      <c r="T1368" t="s">
        <v>593</v>
      </c>
      <c r="U1368" t="s">
        <v>3226</v>
      </c>
      <c r="V1368" t="s">
        <v>3227</v>
      </c>
      <c r="W1368">
        <v>0</v>
      </c>
      <c r="X1368" t="str">
        <f t="shared" si="21"/>
        <v>Funcionamiento</v>
      </c>
    </row>
    <row r="1369" spans="1:24" x14ac:dyDescent="0.25">
      <c r="A1369">
        <v>2320</v>
      </c>
      <c r="B1369">
        <v>43986</v>
      </c>
      <c r="C1369" s="71">
        <v>43986.606249999997</v>
      </c>
      <c r="D1369" t="s">
        <v>588</v>
      </c>
      <c r="E1369" t="s">
        <v>589</v>
      </c>
      <c r="F1369">
        <v>12</v>
      </c>
      <c r="G1369" t="s">
        <v>3164</v>
      </c>
      <c r="H1369" t="s">
        <v>170</v>
      </c>
      <c r="I1369" t="s">
        <v>124</v>
      </c>
      <c r="J1369" t="s">
        <v>37</v>
      </c>
      <c r="K1369" t="s">
        <v>591</v>
      </c>
      <c r="L1369" t="s">
        <v>39</v>
      </c>
      <c r="M1369">
        <v>55229387</v>
      </c>
      <c r="N1369">
        <v>0</v>
      </c>
      <c r="O1369">
        <v>55229387</v>
      </c>
      <c r="P1369">
        <v>0</v>
      </c>
      <c r="Q1369" t="s">
        <v>3228</v>
      </c>
      <c r="R1369">
        <v>2320</v>
      </c>
      <c r="S1369" t="s">
        <v>3229</v>
      </c>
      <c r="T1369" t="s">
        <v>593</v>
      </c>
      <c r="U1369" t="s">
        <v>3230</v>
      </c>
      <c r="V1369" t="s">
        <v>3231</v>
      </c>
      <c r="W1369">
        <v>0</v>
      </c>
      <c r="X1369" t="str">
        <f t="shared" si="21"/>
        <v>Funcionamiento</v>
      </c>
    </row>
    <row r="1370" spans="1:24" x14ac:dyDescent="0.25">
      <c r="A1370">
        <v>2420</v>
      </c>
      <c r="B1370">
        <v>43991</v>
      </c>
      <c r="C1370" s="71">
        <v>43991.720138888886</v>
      </c>
      <c r="D1370" t="s">
        <v>588</v>
      </c>
      <c r="E1370" t="s">
        <v>607</v>
      </c>
      <c r="F1370">
        <v>200</v>
      </c>
      <c r="G1370" t="s">
        <v>590</v>
      </c>
      <c r="H1370" t="s">
        <v>202</v>
      </c>
      <c r="I1370" t="s">
        <v>163</v>
      </c>
      <c r="J1370" t="s">
        <v>37</v>
      </c>
      <c r="K1370" t="s">
        <v>591</v>
      </c>
      <c r="L1370" t="s">
        <v>39</v>
      </c>
      <c r="M1370">
        <v>7502177</v>
      </c>
      <c r="N1370">
        <v>0</v>
      </c>
      <c r="O1370">
        <v>7502177</v>
      </c>
      <c r="P1370">
        <v>7502177</v>
      </c>
      <c r="Q1370" t="s">
        <v>3232</v>
      </c>
      <c r="R1370">
        <v>2420</v>
      </c>
      <c r="S1370" t="s">
        <v>593</v>
      </c>
      <c r="T1370" t="s">
        <v>593</v>
      </c>
      <c r="U1370" t="s">
        <v>593</v>
      </c>
      <c r="V1370" t="s">
        <v>593</v>
      </c>
      <c r="W1370">
        <v>0</v>
      </c>
      <c r="X1370" t="str">
        <f t="shared" si="21"/>
        <v>Inversión</v>
      </c>
    </row>
    <row r="1371" spans="1:24" x14ac:dyDescent="0.25">
      <c r="A1371">
        <v>2520</v>
      </c>
      <c r="B1371">
        <v>44001</v>
      </c>
      <c r="C1371" s="71">
        <v>44001.647916666669</v>
      </c>
      <c r="D1371" t="s">
        <v>588</v>
      </c>
      <c r="E1371" t="s">
        <v>589</v>
      </c>
      <c r="F1371">
        <v>12</v>
      </c>
      <c r="G1371" t="s">
        <v>3164</v>
      </c>
      <c r="H1371" t="s">
        <v>168</v>
      </c>
      <c r="I1371" t="s">
        <v>122</v>
      </c>
      <c r="J1371" t="s">
        <v>37</v>
      </c>
      <c r="K1371" t="s">
        <v>591</v>
      </c>
      <c r="L1371" t="s">
        <v>39</v>
      </c>
      <c r="M1371">
        <v>1057568</v>
      </c>
      <c r="N1371">
        <v>0</v>
      </c>
      <c r="O1371">
        <v>1057568</v>
      </c>
      <c r="P1371">
        <v>0</v>
      </c>
      <c r="Q1371" t="s">
        <v>3233</v>
      </c>
      <c r="R1371">
        <v>2520</v>
      </c>
      <c r="S1371" t="s">
        <v>2586</v>
      </c>
      <c r="T1371" t="s">
        <v>593</v>
      </c>
      <c r="U1371" t="s">
        <v>3234</v>
      </c>
      <c r="V1371" t="s">
        <v>3235</v>
      </c>
      <c r="W1371">
        <v>0</v>
      </c>
      <c r="X1371" t="str">
        <f t="shared" si="21"/>
        <v>Funcionamiento</v>
      </c>
    </row>
    <row r="1372" spans="1:24" x14ac:dyDescent="0.25">
      <c r="A1372">
        <v>2520</v>
      </c>
      <c r="B1372">
        <v>44001</v>
      </c>
      <c r="C1372" s="71">
        <v>44001.647916666669</v>
      </c>
      <c r="D1372" t="s">
        <v>588</v>
      </c>
      <c r="E1372" t="s">
        <v>589</v>
      </c>
      <c r="F1372">
        <v>12</v>
      </c>
      <c r="G1372" t="s">
        <v>3164</v>
      </c>
      <c r="H1372" t="s">
        <v>171</v>
      </c>
      <c r="I1372" t="s">
        <v>125</v>
      </c>
      <c r="J1372" t="s">
        <v>37</v>
      </c>
      <c r="K1372" t="s">
        <v>591</v>
      </c>
      <c r="L1372" t="s">
        <v>39</v>
      </c>
      <c r="M1372">
        <v>791902</v>
      </c>
      <c r="N1372">
        <v>0</v>
      </c>
      <c r="O1372">
        <v>791902</v>
      </c>
      <c r="P1372">
        <v>0</v>
      </c>
      <c r="Q1372" t="s">
        <v>3233</v>
      </c>
      <c r="R1372">
        <v>2520</v>
      </c>
      <c r="S1372" t="s">
        <v>2586</v>
      </c>
      <c r="T1372" t="s">
        <v>593</v>
      </c>
      <c r="U1372" t="s">
        <v>3234</v>
      </c>
      <c r="V1372" t="s">
        <v>3235</v>
      </c>
      <c r="W1372">
        <v>0</v>
      </c>
      <c r="X1372" t="str">
        <f t="shared" si="21"/>
        <v>Funcionamiento</v>
      </c>
    </row>
    <row r="1373" spans="1:24" x14ac:dyDescent="0.25">
      <c r="A1373">
        <v>2520</v>
      </c>
      <c r="B1373">
        <v>44001</v>
      </c>
      <c r="C1373" s="71">
        <v>44001.647916666669</v>
      </c>
      <c r="D1373" t="s">
        <v>588</v>
      </c>
      <c r="E1373" t="s">
        <v>589</v>
      </c>
      <c r="F1373">
        <v>12</v>
      </c>
      <c r="G1373" t="s">
        <v>3164</v>
      </c>
      <c r="H1373" t="s">
        <v>173</v>
      </c>
      <c r="I1373" t="s">
        <v>127</v>
      </c>
      <c r="J1373" t="s">
        <v>37</v>
      </c>
      <c r="K1373" t="s">
        <v>591</v>
      </c>
      <c r="L1373" t="s">
        <v>39</v>
      </c>
      <c r="M1373">
        <v>7105695</v>
      </c>
      <c r="N1373">
        <v>0</v>
      </c>
      <c r="O1373">
        <v>7105695</v>
      </c>
      <c r="P1373">
        <v>0</v>
      </c>
      <c r="Q1373" t="s">
        <v>3233</v>
      </c>
      <c r="R1373">
        <v>2520</v>
      </c>
      <c r="S1373" t="s">
        <v>2586</v>
      </c>
      <c r="T1373" t="s">
        <v>593</v>
      </c>
      <c r="U1373" t="s">
        <v>3234</v>
      </c>
      <c r="V1373" t="s">
        <v>3235</v>
      </c>
      <c r="W1373">
        <v>0</v>
      </c>
      <c r="X1373" t="str">
        <f t="shared" si="21"/>
        <v>Funcionamiento</v>
      </c>
    </row>
    <row r="1374" spans="1:24" x14ac:dyDescent="0.25">
      <c r="A1374">
        <v>2520</v>
      </c>
      <c r="B1374">
        <v>44001</v>
      </c>
      <c r="C1374" s="71">
        <v>44001.647916666669</v>
      </c>
      <c r="D1374" t="s">
        <v>588</v>
      </c>
      <c r="E1374" t="s">
        <v>589</v>
      </c>
      <c r="F1374">
        <v>12</v>
      </c>
      <c r="G1374" t="s">
        <v>3164</v>
      </c>
      <c r="H1374" t="s">
        <v>181</v>
      </c>
      <c r="I1374" t="s">
        <v>135</v>
      </c>
      <c r="J1374" t="s">
        <v>37</v>
      </c>
      <c r="K1374" t="s">
        <v>591</v>
      </c>
      <c r="L1374" t="s">
        <v>39</v>
      </c>
      <c r="M1374">
        <v>5681766</v>
      </c>
      <c r="N1374">
        <v>0</v>
      </c>
      <c r="O1374">
        <v>5681766</v>
      </c>
      <c r="P1374">
        <v>0</v>
      </c>
      <c r="Q1374" t="s">
        <v>3233</v>
      </c>
      <c r="R1374">
        <v>2520</v>
      </c>
      <c r="S1374" t="s">
        <v>2586</v>
      </c>
      <c r="T1374" t="s">
        <v>593</v>
      </c>
      <c r="U1374" t="s">
        <v>3234</v>
      </c>
      <c r="V1374" t="s">
        <v>3235</v>
      </c>
      <c r="W1374">
        <v>0</v>
      </c>
      <c r="X1374" t="str">
        <f t="shared" si="21"/>
        <v>Funcionamiento</v>
      </c>
    </row>
    <row r="1375" spans="1:24" x14ac:dyDescent="0.25">
      <c r="A1375">
        <v>2520</v>
      </c>
      <c r="B1375">
        <v>44001</v>
      </c>
      <c r="C1375" s="71">
        <v>44001.647916666669</v>
      </c>
      <c r="D1375" t="s">
        <v>588</v>
      </c>
      <c r="E1375" t="s">
        <v>589</v>
      </c>
      <c r="F1375">
        <v>12</v>
      </c>
      <c r="G1375" t="s">
        <v>3164</v>
      </c>
      <c r="H1375" t="s">
        <v>194</v>
      </c>
      <c r="I1375" t="s">
        <v>149</v>
      </c>
      <c r="J1375" t="s">
        <v>37</v>
      </c>
      <c r="K1375" t="s">
        <v>591</v>
      </c>
      <c r="L1375" t="s">
        <v>39</v>
      </c>
      <c r="M1375">
        <v>914780</v>
      </c>
      <c r="N1375">
        <v>0</v>
      </c>
      <c r="O1375">
        <v>914780</v>
      </c>
      <c r="P1375">
        <v>0</v>
      </c>
      <c r="Q1375" t="s">
        <v>3233</v>
      </c>
      <c r="R1375">
        <v>2520</v>
      </c>
      <c r="S1375" t="s">
        <v>2586</v>
      </c>
      <c r="T1375" t="s">
        <v>593</v>
      </c>
      <c r="U1375" t="s">
        <v>3234</v>
      </c>
      <c r="V1375" t="s">
        <v>3235</v>
      </c>
      <c r="W1375">
        <v>0</v>
      </c>
      <c r="X1375" t="str">
        <f t="shared" si="21"/>
        <v>Funcionamiento</v>
      </c>
    </row>
    <row r="1376" spans="1:24" x14ac:dyDescent="0.25">
      <c r="A1376">
        <v>2520</v>
      </c>
      <c r="B1376">
        <v>44001</v>
      </c>
      <c r="C1376" s="71">
        <v>44001.647916666669</v>
      </c>
      <c r="D1376" t="s">
        <v>588</v>
      </c>
      <c r="E1376" t="s">
        <v>589</v>
      </c>
      <c r="F1376">
        <v>12</v>
      </c>
      <c r="G1376" t="s">
        <v>3164</v>
      </c>
      <c r="H1376" t="s">
        <v>166</v>
      </c>
      <c r="I1376" t="s">
        <v>120</v>
      </c>
      <c r="J1376" t="s">
        <v>37</v>
      </c>
      <c r="K1376" t="s">
        <v>591</v>
      </c>
      <c r="L1376" t="s">
        <v>39</v>
      </c>
      <c r="M1376">
        <v>49147864</v>
      </c>
      <c r="N1376">
        <v>0</v>
      </c>
      <c r="O1376">
        <v>49147864</v>
      </c>
      <c r="P1376">
        <v>0</v>
      </c>
      <c r="Q1376" t="s">
        <v>3233</v>
      </c>
      <c r="R1376">
        <v>2520</v>
      </c>
      <c r="S1376" t="s">
        <v>2586</v>
      </c>
      <c r="T1376" t="s">
        <v>593</v>
      </c>
      <c r="U1376" t="s">
        <v>3234</v>
      </c>
      <c r="V1376" t="s">
        <v>3235</v>
      </c>
      <c r="W1376">
        <v>0</v>
      </c>
      <c r="X1376" t="str">
        <f t="shared" si="21"/>
        <v>Funcionamiento</v>
      </c>
    </row>
    <row r="1377" spans="1:24" x14ac:dyDescent="0.25">
      <c r="A1377">
        <v>2520</v>
      </c>
      <c r="B1377">
        <v>44001</v>
      </c>
      <c r="C1377" s="71">
        <v>44001.647916666669</v>
      </c>
      <c r="D1377" t="s">
        <v>588</v>
      </c>
      <c r="E1377" t="s">
        <v>589</v>
      </c>
      <c r="F1377">
        <v>12</v>
      </c>
      <c r="G1377" t="s">
        <v>3164</v>
      </c>
      <c r="H1377" t="s">
        <v>169</v>
      </c>
      <c r="I1377" t="s">
        <v>123</v>
      </c>
      <c r="J1377" t="s">
        <v>37</v>
      </c>
      <c r="K1377" t="s">
        <v>591</v>
      </c>
      <c r="L1377" t="s">
        <v>39</v>
      </c>
      <c r="M1377">
        <v>1439956</v>
      </c>
      <c r="N1377">
        <v>0</v>
      </c>
      <c r="O1377">
        <v>1439956</v>
      </c>
      <c r="P1377">
        <v>0</v>
      </c>
      <c r="Q1377" t="s">
        <v>3233</v>
      </c>
      <c r="R1377">
        <v>2520</v>
      </c>
      <c r="S1377" t="s">
        <v>2586</v>
      </c>
      <c r="T1377" t="s">
        <v>593</v>
      </c>
      <c r="U1377" t="s">
        <v>3234</v>
      </c>
      <c r="V1377" t="s">
        <v>3235</v>
      </c>
      <c r="W1377">
        <v>0</v>
      </c>
      <c r="X1377" t="str">
        <f t="shared" si="21"/>
        <v>Funcionamiento</v>
      </c>
    </row>
    <row r="1378" spans="1:24" x14ac:dyDescent="0.25">
      <c r="A1378">
        <v>2520</v>
      </c>
      <c r="B1378">
        <v>44001</v>
      </c>
      <c r="C1378" s="71">
        <v>44001.647916666669</v>
      </c>
      <c r="D1378" t="s">
        <v>588</v>
      </c>
      <c r="E1378" t="s">
        <v>589</v>
      </c>
      <c r="F1378">
        <v>12</v>
      </c>
      <c r="G1378" t="s">
        <v>3164</v>
      </c>
      <c r="H1378" t="s">
        <v>180</v>
      </c>
      <c r="I1378" t="s">
        <v>134</v>
      </c>
      <c r="J1378" t="s">
        <v>37</v>
      </c>
      <c r="K1378" t="s">
        <v>591</v>
      </c>
      <c r="L1378" t="s">
        <v>39</v>
      </c>
      <c r="M1378">
        <v>1678706</v>
      </c>
      <c r="N1378">
        <v>0</v>
      </c>
      <c r="O1378">
        <v>1678706</v>
      </c>
      <c r="P1378">
        <v>0</v>
      </c>
      <c r="Q1378" t="s">
        <v>3233</v>
      </c>
      <c r="R1378">
        <v>2520</v>
      </c>
      <c r="S1378" t="s">
        <v>2586</v>
      </c>
      <c r="T1378" t="s">
        <v>593</v>
      </c>
      <c r="U1378" t="s">
        <v>3234</v>
      </c>
      <c r="V1378" t="s">
        <v>3235</v>
      </c>
      <c r="W1378">
        <v>0</v>
      </c>
      <c r="X1378" t="str">
        <f t="shared" si="21"/>
        <v>Funcionamiento</v>
      </c>
    </row>
    <row r="1379" spans="1:24" x14ac:dyDescent="0.25">
      <c r="A1379">
        <v>2520</v>
      </c>
      <c r="B1379">
        <v>44001</v>
      </c>
      <c r="C1379" s="71">
        <v>44001.647916666669</v>
      </c>
      <c r="D1379" t="s">
        <v>588</v>
      </c>
      <c r="E1379" t="s">
        <v>589</v>
      </c>
      <c r="F1379">
        <v>12</v>
      </c>
      <c r="G1379" t="s">
        <v>3164</v>
      </c>
      <c r="H1379" t="s">
        <v>182</v>
      </c>
      <c r="I1379" t="s">
        <v>136</v>
      </c>
      <c r="J1379" t="s">
        <v>37</v>
      </c>
      <c r="K1379" t="s">
        <v>591</v>
      </c>
      <c r="L1379" t="s">
        <v>39</v>
      </c>
      <c r="M1379">
        <v>620856</v>
      </c>
      <c r="N1379">
        <v>0</v>
      </c>
      <c r="O1379">
        <v>620856</v>
      </c>
      <c r="P1379">
        <v>0</v>
      </c>
      <c r="Q1379" t="s">
        <v>3233</v>
      </c>
      <c r="R1379">
        <v>2520</v>
      </c>
      <c r="S1379" t="s">
        <v>2586</v>
      </c>
      <c r="T1379" t="s">
        <v>593</v>
      </c>
      <c r="U1379" t="s">
        <v>3234</v>
      </c>
      <c r="V1379" t="s">
        <v>3235</v>
      </c>
      <c r="W1379">
        <v>0</v>
      </c>
      <c r="X1379" t="str">
        <f t="shared" si="21"/>
        <v>Funcionamiento</v>
      </c>
    </row>
    <row r="1380" spans="1:24" x14ac:dyDescent="0.25">
      <c r="A1380">
        <v>2620</v>
      </c>
      <c r="B1380">
        <v>44001</v>
      </c>
      <c r="C1380" s="71">
        <v>44001.756944444445</v>
      </c>
      <c r="D1380" t="s">
        <v>588</v>
      </c>
      <c r="E1380" t="s">
        <v>589</v>
      </c>
      <c r="F1380">
        <v>12</v>
      </c>
      <c r="G1380" t="s">
        <v>3164</v>
      </c>
      <c r="H1380" t="s">
        <v>174</v>
      </c>
      <c r="I1380" t="s">
        <v>128</v>
      </c>
      <c r="J1380" t="s">
        <v>37</v>
      </c>
      <c r="K1380" t="s">
        <v>591</v>
      </c>
      <c r="L1380" t="s">
        <v>39</v>
      </c>
      <c r="M1380">
        <v>6170500</v>
      </c>
      <c r="N1380">
        <v>0</v>
      </c>
      <c r="O1380">
        <v>6170500</v>
      </c>
      <c r="P1380">
        <v>0</v>
      </c>
      <c r="Q1380" t="s">
        <v>3236</v>
      </c>
      <c r="R1380">
        <v>2620</v>
      </c>
      <c r="S1380" t="s">
        <v>2590</v>
      </c>
      <c r="T1380" t="s">
        <v>593</v>
      </c>
      <c r="U1380" t="s">
        <v>3237</v>
      </c>
      <c r="V1380" t="s">
        <v>3238</v>
      </c>
      <c r="W1380">
        <v>0</v>
      </c>
      <c r="X1380" t="str">
        <f t="shared" si="21"/>
        <v>Funcionamiento</v>
      </c>
    </row>
    <row r="1381" spans="1:24" x14ac:dyDescent="0.25">
      <c r="A1381">
        <v>2620</v>
      </c>
      <c r="B1381">
        <v>44001</v>
      </c>
      <c r="C1381" s="71">
        <v>44001.756944444445</v>
      </c>
      <c r="D1381" t="s">
        <v>588</v>
      </c>
      <c r="E1381" t="s">
        <v>589</v>
      </c>
      <c r="F1381">
        <v>12</v>
      </c>
      <c r="G1381" t="s">
        <v>3164</v>
      </c>
      <c r="H1381" t="s">
        <v>178</v>
      </c>
      <c r="I1381" t="s">
        <v>132</v>
      </c>
      <c r="J1381" t="s">
        <v>37</v>
      </c>
      <c r="K1381" t="s">
        <v>591</v>
      </c>
      <c r="L1381" t="s">
        <v>39</v>
      </c>
      <c r="M1381">
        <v>3152600</v>
      </c>
      <c r="N1381">
        <v>0</v>
      </c>
      <c r="O1381">
        <v>3152600</v>
      </c>
      <c r="P1381">
        <v>0</v>
      </c>
      <c r="Q1381" t="s">
        <v>3236</v>
      </c>
      <c r="R1381">
        <v>2620</v>
      </c>
      <c r="S1381" t="s">
        <v>2590</v>
      </c>
      <c r="T1381" t="s">
        <v>593</v>
      </c>
      <c r="U1381" t="s">
        <v>3237</v>
      </c>
      <c r="V1381" t="s">
        <v>3238</v>
      </c>
      <c r="W1381">
        <v>0</v>
      </c>
      <c r="X1381" t="str">
        <f t="shared" si="21"/>
        <v>Funcionamiento</v>
      </c>
    </row>
    <row r="1382" spans="1:24" x14ac:dyDescent="0.25">
      <c r="A1382">
        <v>2620</v>
      </c>
      <c r="B1382">
        <v>44001</v>
      </c>
      <c r="C1382" s="71">
        <v>44001.756944444445</v>
      </c>
      <c r="D1382" t="s">
        <v>588</v>
      </c>
      <c r="E1382" t="s">
        <v>589</v>
      </c>
      <c r="F1382">
        <v>12</v>
      </c>
      <c r="G1382" t="s">
        <v>3164</v>
      </c>
      <c r="H1382" t="s">
        <v>179</v>
      </c>
      <c r="I1382" t="s">
        <v>133</v>
      </c>
      <c r="J1382" t="s">
        <v>37</v>
      </c>
      <c r="K1382" t="s">
        <v>591</v>
      </c>
      <c r="L1382" t="s">
        <v>39</v>
      </c>
      <c r="M1382">
        <v>2102300</v>
      </c>
      <c r="N1382">
        <v>0</v>
      </c>
      <c r="O1382">
        <v>2102300</v>
      </c>
      <c r="P1382">
        <v>0</v>
      </c>
      <c r="Q1382" t="s">
        <v>3236</v>
      </c>
      <c r="R1382">
        <v>2620</v>
      </c>
      <c r="S1382" t="s">
        <v>2590</v>
      </c>
      <c r="T1382" t="s">
        <v>593</v>
      </c>
      <c r="U1382" t="s">
        <v>3237</v>
      </c>
      <c r="V1382" t="s">
        <v>3238</v>
      </c>
      <c r="W1382">
        <v>0</v>
      </c>
      <c r="X1382" t="str">
        <f t="shared" si="21"/>
        <v>Funcionamiento</v>
      </c>
    </row>
    <row r="1383" spans="1:24" x14ac:dyDescent="0.25">
      <c r="A1383">
        <v>2620</v>
      </c>
      <c r="B1383">
        <v>44001</v>
      </c>
      <c r="C1383" s="71">
        <v>44001.756944444445</v>
      </c>
      <c r="D1383" t="s">
        <v>588</v>
      </c>
      <c r="E1383" t="s">
        <v>589</v>
      </c>
      <c r="F1383">
        <v>12</v>
      </c>
      <c r="G1383" t="s">
        <v>3164</v>
      </c>
      <c r="H1383" t="s">
        <v>175</v>
      </c>
      <c r="I1383" t="s">
        <v>129</v>
      </c>
      <c r="J1383" t="s">
        <v>37</v>
      </c>
      <c r="K1383" t="s">
        <v>591</v>
      </c>
      <c r="L1383" t="s">
        <v>39</v>
      </c>
      <c r="M1383">
        <v>4371200</v>
      </c>
      <c r="N1383">
        <v>0</v>
      </c>
      <c r="O1383">
        <v>4371200</v>
      </c>
      <c r="P1383">
        <v>0</v>
      </c>
      <c r="Q1383" t="s">
        <v>3236</v>
      </c>
      <c r="R1383">
        <v>2620</v>
      </c>
      <c r="S1383" t="s">
        <v>2590</v>
      </c>
      <c r="T1383" t="s">
        <v>593</v>
      </c>
      <c r="U1383" t="s">
        <v>3237</v>
      </c>
      <c r="V1383" t="s">
        <v>3238</v>
      </c>
      <c r="W1383">
        <v>0</v>
      </c>
      <c r="X1383" t="str">
        <f t="shared" si="21"/>
        <v>Funcionamiento</v>
      </c>
    </row>
    <row r="1384" spans="1:24" x14ac:dyDescent="0.25">
      <c r="A1384">
        <v>2620</v>
      </c>
      <c r="B1384">
        <v>44001</v>
      </c>
      <c r="C1384" s="71">
        <v>44001.756944444445</v>
      </c>
      <c r="D1384" t="s">
        <v>588</v>
      </c>
      <c r="E1384" t="s">
        <v>589</v>
      </c>
      <c r="F1384">
        <v>12</v>
      </c>
      <c r="G1384" t="s">
        <v>3164</v>
      </c>
      <c r="H1384" t="s">
        <v>176</v>
      </c>
      <c r="I1384" t="s">
        <v>130</v>
      </c>
      <c r="J1384" t="s">
        <v>37</v>
      </c>
      <c r="K1384" t="s">
        <v>591</v>
      </c>
      <c r="L1384" t="s">
        <v>39</v>
      </c>
      <c r="M1384">
        <v>4202800</v>
      </c>
      <c r="N1384">
        <v>0</v>
      </c>
      <c r="O1384">
        <v>4202800</v>
      </c>
      <c r="P1384">
        <v>0</v>
      </c>
      <c r="Q1384" t="s">
        <v>3236</v>
      </c>
      <c r="R1384">
        <v>2620</v>
      </c>
      <c r="S1384" t="s">
        <v>2590</v>
      </c>
      <c r="T1384" t="s">
        <v>593</v>
      </c>
      <c r="U1384" t="s">
        <v>3237</v>
      </c>
      <c r="V1384" t="s">
        <v>3238</v>
      </c>
      <c r="W1384">
        <v>0</v>
      </c>
      <c r="X1384" t="str">
        <f t="shared" si="21"/>
        <v>Funcionamiento</v>
      </c>
    </row>
    <row r="1385" spans="1:24" x14ac:dyDescent="0.25">
      <c r="A1385">
        <v>2620</v>
      </c>
      <c r="B1385">
        <v>44001</v>
      </c>
      <c r="C1385" s="71">
        <v>44001.756944444445</v>
      </c>
      <c r="D1385" t="s">
        <v>588</v>
      </c>
      <c r="E1385" t="s">
        <v>589</v>
      </c>
      <c r="F1385">
        <v>12</v>
      </c>
      <c r="G1385" t="s">
        <v>3164</v>
      </c>
      <c r="H1385" t="s">
        <v>177</v>
      </c>
      <c r="I1385" t="s">
        <v>131</v>
      </c>
      <c r="J1385" t="s">
        <v>37</v>
      </c>
      <c r="K1385" t="s">
        <v>591</v>
      </c>
      <c r="L1385" t="s">
        <v>39</v>
      </c>
      <c r="M1385">
        <v>653900</v>
      </c>
      <c r="N1385">
        <v>0</v>
      </c>
      <c r="O1385">
        <v>653900</v>
      </c>
      <c r="P1385">
        <v>0</v>
      </c>
      <c r="Q1385" t="s">
        <v>3236</v>
      </c>
      <c r="R1385">
        <v>2620</v>
      </c>
      <c r="S1385" t="s">
        <v>2590</v>
      </c>
      <c r="T1385" t="s">
        <v>593</v>
      </c>
      <c r="U1385" t="s">
        <v>3237</v>
      </c>
      <c r="V1385" t="s">
        <v>3238</v>
      </c>
      <c r="W1385">
        <v>0</v>
      </c>
      <c r="X1385" t="str">
        <f t="shared" si="21"/>
        <v>Funcionamiento</v>
      </c>
    </row>
    <row r="1386" spans="1:24" x14ac:dyDescent="0.25">
      <c r="A1386">
        <v>2720</v>
      </c>
      <c r="B1386">
        <v>44036</v>
      </c>
      <c r="C1386" s="71">
        <v>44036.881249999999</v>
      </c>
      <c r="D1386" t="s">
        <v>588</v>
      </c>
      <c r="E1386" t="s">
        <v>589</v>
      </c>
      <c r="F1386">
        <v>12</v>
      </c>
      <c r="G1386" t="s">
        <v>3164</v>
      </c>
      <c r="H1386" t="s">
        <v>166</v>
      </c>
      <c r="I1386" t="s">
        <v>120</v>
      </c>
      <c r="J1386" t="s">
        <v>37</v>
      </c>
      <c r="K1386" t="s">
        <v>591</v>
      </c>
      <c r="L1386" t="s">
        <v>39</v>
      </c>
      <c r="M1386">
        <v>48041284</v>
      </c>
      <c r="N1386">
        <v>0</v>
      </c>
      <c r="O1386">
        <v>48041284</v>
      </c>
      <c r="P1386">
        <v>0</v>
      </c>
      <c r="Q1386" t="s">
        <v>3239</v>
      </c>
      <c r="R1386">
        <v>2720</v>
      </c>
      <c r="S1386" t="s">
        <v>3240</v>
      </c>
      <c r="T1386" t="s">
        <v>593</v>
      </c>
      <c r="U1386" t="s">
        <v>3241</v>
      </c>
      <c r="V1386" t="s">
        <v>3242</v>
      </c>
      <c r="W1386">
        <v>0</v>
      </c>
      <c r="X1386" t="str">
        <f t="shared" si="21"/>
        <v>Funcionamiento</v>
      </c>
    </row>
    <row r="1387" spans="1:24" x14ac:dyDescent="0.25">
      <c r="A1387">
        <v>2720</v>
      </c>
      <c r="B1387">
        <v>44036</v>
      </c>
      <c r="C1387" s="71">
        <v>44036.881249999999</v>
      </c>
      <c r="D1387" t="s">
        <v>588</v>
      </c>
      <c r="E1387" t="s">
        <v>589</v>
      </c>
      <c r="F1387">
        <v>12</v>
      </c>
      <c r="G1387" t="s">
        <v>3164</v>
      </c>
      <c r="H1387" t="s">
        <v>563</v>
      </c>
      <c r="I1387" t="s">
        <v>564</v>
      </c>
      <c r="J1387" t="s">
        <v>37</v>
      </c>
      <c r="K1387" t="s">
        <v>591</v>
      </c>
      <c r="L1387" t="s">
        <v>39</v>
      </c>
      <c r="M1387">
        <v>1439956</v>
      </c>
      <c r="N1387">
        <v>0</v>
      </c>
      <c r="O1387">
        <v>1439956</v>
      </c>
      <c r="P1387">
        <v>0</v>
      </c>
      <c r="Q1387" t="s">
        <v>3239</v>
      </c>
      <c r="R1387">
        <v>2720</v>
      </c>
      <c r="S1387" t="s">
        <v>3240</v>
      </c>
      <c r="T1387" t="s">
        <v>593</v>
      </c>
      <c r="U1387" t="s">
        <v>3241</v>
      </c>
      <c r="V1387" t="s">
        <v>3242</v>
      </c>
      <c r="W1387">
        <v>0</v>
      </c>
      <c r="X1387" t="str">
        <f t="shared" si="21"/>
        <v>Funcionamiento</v>
      </c>
    </row>
    <row r="1388" spans="1:24" x14ac:dyDescent="0.25">
      <c r="A1388">
        <v>2720</v>
      </c>
      <c r="B1388">
        <v>44036</v>
      </c>
      <c r="C1388" s="71">
        <v>44036.881249999999</v>
      </c>
      <c r="D1388" t="s">
        <v>588</v>
      </c>
      <c r="E1388" t="s">
        <v>589</v>
      </c>
      <c r="F1388">
        <v>12</v>
      </c>
      <c r="G1388" t="s">
        <v>3164</v>
      </c>
      <c r="H1388" t="s">
        <v>182</v>
      </c>
      <c r="I1388" t="s">
        <v>136</v>
      </c>
      <c r="J1388" t="s">
        <v>37</v>
      </c>
      <c r="K1388" t="s">
        <v>591</v>
      </c>
      <c r="L1388" t="s">
        <v>39</v>
      </c>
      <c r="M1388">
        <v>122449</v>
      </c>
      <c r="N1388">
        <v>0</v>
      </c>
      <c r="O1388">
        <v>122449</v>
      </c>
      <c r="P1388">
        <v>0</v>
      </c>
      <c r="Q1388" t="s">
        <v>3239</v>
      </c>
      <c r="R1388">
        <v>2720</v>
      </c>
      <c r="S1388" t="s">
        <v>3240</v>
      </c>
      <c r="T1388" t="s">
        <v>593</v>
      </c>
      <c r="U1388" t="s">
        <v>3241</v>
      </c>
      <c r="V1388" t="s">
        <v>3242</v>
      </c>
      <c r="W1388">
        <v>0</v>
      </c>
      <c r="X1388" t="str">
        <f t="shared" si="21"/>
        <v>Funcionamiento</v>
      </c>
    </row>
    <row r="1389" spans="1:24" x14ac:dyDescent="0.25">
      <c r="A1389">
        <v>2720</v>
      </c>
      <c r="B1389">
        <v>44036</v>
      </c>
      <c r="C1389" s="71">
        <v>44036.881249999999</v>
      </c>
      <c r="D1389" t="s">
        <v>588</v>
      </c>
      <c r="E1389" t="s">
        <v>589</v>
      </c>
      <c r="F1389">
        <v>12</v>
      </c>
      <c r="G1389" t="s">
        <v>3164</v>
      </c>
      <c r="H1389" t="s">
        <v>173</v>
      </c>
      <c r="I1389" t="s">
        <v>127</v>
      </c>
      <c r="J1389" t="s">
        <v>37</v>
      </c>
      <c r="K1389" t="s">
        <v>591</v>
      </c>
      <c r="L1389" t="s">
        <v>39</v>
      </c>
      <c r="M1389">
        <v>1075341</v>
      </c>
      <c r="N1389">
        <v>0</v>
      </c>
      <c r="O1389">
        <v>1075341</v>
      </c>
      <c r="P1389">
        <v>0</v>
      </c>
      <c r="Q1389" t="s">
        <v>3239</v>
      </c>
      <c r="R1389">
        <v>2720</v>
      </c>
      <c r="S1389" t="s">
        <v>3240</v>
      </c>
      <c r="T1389" t="s">
        <v>593</v>
      </c>
      <c r="U1389" t="s">
        <v>3241</v>
      </c>
      <c r="V1389" t="s">
        <v>3242</v>
      </c>
      <c r="W1389">
        <v>0</v>
      </c>
      <c r="X1389" t="str">
        <f t="shared" si="21"/>
        <v>Funcionamiento</v>
      </c>
    </row>
    <row r="1390" spans="1:24" x14ac:dyDescent="0.25">
      <c r="A1390">
        <v>2720</v>
      </c>
      <c r="B1390">
        <v>44036</v>
      </c>
      <c r="C1390" s="71">
        <v>44036.881249999999</v>
      </c>
      <c r="D1390" t="s">
        <v>588</v>
      </c>
      <c r="E1390" t="s">
        <v>589</v>
      </c>
      <c r="F1390">
        <v>12</v>
      </c>
      <c r="G1390" t="s">
        <v>3164</v>
      </c>
      <c r="H1390" t="s">
        <v>194</v>
      </c>
      <c r="I1390" t="s">
        <v>149</v>
      </c>
      <c r="J1390" t="s">
        <v>37</v>
      </c>
      <c r="K1390" t="s">
        <v>591</v>
      </c>
      <c r="L1390" t="s">
        <v>39</v>
      </c>
      <c r="M1390">
        <v>1341763</v>
      </c>
      <c r="N1390">
        <v>0</v>
      </c>
      <c r="O1390">
        <v>1341763</v>
      </c>
      <c r="P1390">
        <v>0</v>
      </c>
      <c r="Q1390" t="s">
        <v>3239</v>
      </c>
      <c r="R1390">
        <v>2720</v>
      </c>
      <c r="S1390" t="s">
        <v>3240</v>
      </c>
      <c r="T1390" t="s">
        <v>593</v>
      </c>
      <c r="U1390" t="s">
        <v>3241</v>
      </c>
      <c r="V1390" t="s">
        <v>3242</v>
      </c>
      <c r="W1390">
        <v>0</v>
      </c>
      <c r="X1390" t="str">
        <f t="shared" si="21"/>
        <v>Funcionamiento</v>
      </c>
    </row>
    <row r="1391" spans="1:24" x14ac:dyDescent="0.25">
      <c r="A1391">
        <v>2720</v>
      </c>
      <c r="B1391">
        <v>44036</v>
      </c>
      <c r="C1391" s="71">
        <v>44036.881249999999</v>
      </c>
      <c r="D1391" t="s">
        <v>588</v>
      </c>
      <c r="E1391" t="s">
        <v>589</v>
      </c>
      <c r="F1391">
        <v>12</v>
      </c>
      <c r="G1391" t="s">
        <v>3164</v>
      </c>
      <c r="H1391" t="s">
        <v>180</v>
      </c>
      <c r="I1391" t="s">
        <v>134</v>
      </c>
      <c r="J1391" t="s">
        <v>37</v>
      </c>
      <c r="K1391" t="s">
        <v>591</v>
      </c>
      <c r="L1391" t="s">
        <v>39</v>
      </c>
      <c r="M1391">
        <v>1648857</v>
      </c>
      <c r="N1391">
        <v>0</v>
      </c>
      <c r="O1391">
        <v>1648857</v>
      </c>
      <c r="P1391">
        <v>0</v>
      </c>
      <c r="Q1391" t="s">
        <v>3239</v>
      </c>
      <c r="R1391">
        <v>2720</v>
      </c>
      <c r="S1391" t="s">
        <v>3240</v>
      </c>
      <c r="T1391" t="s">
        <v>593</v>
      </c>
      <c r="U1391" t="s">
        <v>3241</v>
      </c>
      <c r="V1391" t="s">
        <v>3242</v>
      </c>
      <c r="W1391">
        <v>0</v>
      </c>
      <c r="X1391" t="str">
        <f t="shared" si="21"/>
        <v>Funcionamiento</v>
      </c>
    </row>
    <row r="1392" spans="1:24" x14ac:dyDescent="0.25">
      <c r="A1392">
        <v>2720</v>
      </c>
      <c r="B1392">
        <v>44036</v>
      </c>
      <c r="C1392" s="71">
        <v>44036.881249999999</v>
      </c>
      <c r="D1392" t="s">
        <v>588</v>
      </c>
      <c r="E1392" t="s">
        <v>589</v>
      </c>
      <c r="F1392">
        <v>12</v>
      </c>
      <c r="G1392" t="s">
        <v>3164</v>
      </c>
      <c r="H1392" t="s">
        <v>183</v>
      </c>
      <c r="I1392" t="s">
        <v>137</v>
      </c>
      <c r="J1392" t="s">
        <v>37</v>
      </c>
      <c r="K1392" t="s">
        <v>591</v>
      </c>
      <c r="L1392" t="s">
        <v>39</v>
      </c>
      <c r="M1392">
        <v>2904459</v>
      </c>
      <c r="N1392">
        <v>0</v>
      </c>
      <c r="O1392">
        <v>2904459</v>
      </c>
      <c r="P1392">
        <v>0</v>
      </c>
      <c r="Q1392" t="s">
        <v>3239</v>
      </c>
      <c r="R1392">
        <v>2720</v>
      </c>
      <c r="S1392" t="s">
        <v>3240</v>
      </c>
      <c r="T1392" t="s">
        <v>593</v>
      </c>
      <c r="U1392" t="s">
        <v>3241</v>
      </c>
      <c r="V1392" t="s">
        <v>3242</v>
      </c>
      <c r="W1392">
        <v>0</v>
      </c>
      <c r="X1392" t="str">
        <f t="shared" si="21"/>
        <v>Funcionamiento</v>
      </c>
    </row>
    <row r="1393" spans="1:24" x14ac:dyDescent="0.25">
      <c r="A1393">
        <v>2720</v>
      </c>
      <c r="B1393">
        <v>44036</v>
      </c>
      <c r="C1393" s="71">
        <v>44036.881249999999</v>
      </c>
      <c r="D1393" t="s">
        <v>588</v>
      </c>
      <c r="E1393" t="s">
        <v>589</v>
      </c>
      <c r="F1393">
        <v>12</v>
      </c>
      <c r="G1393" t="s">
        <v>3164</v>
      </c>
      <c r="H1393" t="s">
        <v>168</v>
      </c>
      <c r="I1393" t="s">
        <v>122</v>
      </c>
      <c r="J1393" t="s">
        <v>37</v>
      </c>
      <c r="K1393" t="s">
        <v>591</v>
      </c>
      <c r="L1393" t="s">
        <v>39</v>
      </c>
      <c r="M1393">
        <v>1031129</v>
      </c>
      <c r="N1393">
        <v>0</v>
      </c>
      <c r="O1393">
        <v>1031129</v>
      </c>
      <c r="P1393">
        <v>0</v>
      </c>
      <c r="Q1393" t="s">
        <v>3239</v>
      </c>
      <c r="R1393">
        <v>2720</v>
      </c>
      <c r="S1393" t="s">
        <v>3240</v>
      </c>
      <c r="T1393" t="s">
        <v>593</v>
      </c>
      <c r="U1393" t="s">
        <v>3241</v>
      </c>
      <c r="V1393" t="s">
        <v>3242</v>
      </c>
      <c r="W1393">
        <v>0</v>
      </c>
      <c r="X1393" t="str">
        <f t="shared" si="21"/>
        <v>Funcionamiento</v>
      </c>
    </row>
    <row r="1394" spans="1:24" x14ac:dyDescent="0.25">
      <c r="A1394">
        <v>2720</v>
      </c>
      <c r="B1394">
        <v>44036</v>
      </c>
      <c r="C1394" s="71">
        <v>44036.881249999999</v>
      </c>
      <c r="D1394" t="s">
        <v>588</v>
      </c>
      <c r="E1394" t="s">
        <v>589</v>
      </c>
      <c r="F1394">
        <v>12</v>
      </c>
      <c r="G1394" t="s">
        <v>3164</v>
      </c>
      <c r="H1394" t="s">
        <v>171</v>
      </c>
      <c r="I1394" t="s">
        <v>125</v>
      </c>
      <c r="J1394" t="s">
        <v>37</v>
      </c>
      <c r="K1394" t="s">
        <v>591</v>
      </c>
      <c r="L1394" t="s">
        <v>39</v>
      </c>
      <c r="M1394">
        <v>1634795</v>
      </c>
      <c r="N1394">
        <v>0</v>
      </c>
      <c r="O1394">
        <v>1634795</v>
      </c>
      <c r="P1394">
        <v>0</v>
      </c>
      <c r="Q1394" t="s">
        <v>3239</v>
      </c>
      <c r="R1394">
        <v>2720</v>
      </c>
      <c r="S1394" t="s">
        <v>3240</v>
      </c>
      <c r="T1394" t="s">
        <v>593</v>
      </c>
      <c r="U1394" t="s">
        <v>3241</v>
      </c>
      <c r="V1394" t="s">
        <v>3242</v>
      </c>
      <c r="W1394">
        <v>0</v>
      </c>
      <c r="X1394" t="str">
        <f t="shared" si="21"/>
        <v>Funcionamiento</v>
      </c>
    </row>
    <row r="1395" spans="1:24" x14ac:dyDescent="0.25">
      <c r="A1395">
        <v>2820</v>
      </c>
      <c r="B1395">
        <v>44039</v>
      </c>
      <c r="C1395" s="71">
        <v>44039.529861111114</v>
      </c>
      <c r="D1395" t="s">
        <v>588</v>
      </c>
      <c r="E1395" t="s">
        <v>589</v>
      </c>
      <c r="F1395">
        <v>12</v>
      </c>
      <c r="G1395" t="s">
        <v>3164</v>
      </c>
      <c r="H1395" t="s">
        <v>174</v>
      </c>
      <c r="I1395" t="s">
        <v>128</v>
      </c>
      <c r="J1395" t="s">
        <v>37</v>
      </c>
      <c r="K1395" t="s">
        <v>591</v>
      </c>
      <c r="L1395" t="s">
        <v>39</v>
      </c>
      <c r="M1395">
        <v>6385200</v>
      </c>
      <c r="N1395">
        <v>0</v>
      </c>
      <c r="O1395">
        <v>6385200</v>
      </c>
      <c r="P1395">
        <v>0</v>
      </c>
      <c r="Q1395" t="s">
        <v>3243</v>
      </c>
      <c r="R1395">
        <v>2820</v>
      </c>
      <c r="S1395" t="s">
        <v>2182</v>
      </c>
      <c r="T1395" t="s">
        <v>593</v>
      </c>
      <c r="U1395" t="s">
        <v>3244</v>
      </c>
      <c r="V1395" t="s">
        <v>3245</v>
      </c>
      <c r="W1395">
        <v>0</v>
      </c>
      <c r="X1395" t="str">
        <f t="shared" si="21"/>
        <v>Funcionamiento</v>
      </c>
    </row>
    <row r="1396" spans="1:24" x14ac:dyDescent="0.25">
      <c r="A1396">
        <v>2820</v>
      </c>
      <c r="B1396">
        <v>44039</v>
      </c>
      <c r="C1396" s="71">
        <v>44039.529861111114</v>
      </c>
      <c r="D1396" t="s">
        <v>588</v>
      </c>
      <c r="E1396" t="s">
        <v>589</v>
      </c>
      <c r="F1396">
        <v>12</v>
      </c>
      <c r="G1396" t="s">
        <v>3164</v>
      </c>
      <c r="H1396" t="s">
        <v>175</v>
      </c>
      <c r="I1396" t="s">
        <v>129</v>
      </c>
      <c r="J1396" t="s">
        <v>37</v>
      </c>
      <c r="K1396" t="s">
        <v>591</v>
      </c>
      <c r="L1396" t="s">
        <v>39</v>
      </c>
      <c r="M1396">
        <v>4523300</v>
      </c>
      <c r="N1396">
        <v>0</v>
      </c>
      <c r="O1396">
        <v>4523300</v>
      </c>
      <c r="P1396">
        <v>0</v>
      </c>
      <c r="Q1396" t="s">
        <v>3243</v>
      </c>
      <c r="R1396">
        <v>2820</v>
      </c>
      <c r="S1396" t="s">
        <v>2182</v>
      </c>
      <c r="T1396" t="s">
        <v>593</v>
      </c>
      <c r="U1396" t="s">
        <v>3244</v>
      </c>
      <c r="V1396" t="s">
        <v>3245</v>
      </c>
      <c r="W1396">
        <v>0</v>
      </c>
      <c r="X1396" t="str">
        <f t="shared" si="21"/>
        <v>Funcionamiento</v>
      </c>
    </row>
    <row r="1397" spans="1:24" x14ac:dyDescent="0.25">
      <c r="A1397">
        <v>2820</v>
      </c>
      <c r="B1397">
        <v>44039</v>
      </c>
      <c r="C1397" s="71">
        <v>44039.529861111114</v>
      </c>
      <c r="D1397" t="s">
        <v>588</v>
      </c>
      <c r="E1397" t="s">
        <v>589</v>
      </c>
      <c r="F1397">
        <v>12</v>
      </c>
      <c r="G1397" t="s">
        <v>3164</v>
      </c>
      <c r="H1397" t="s">
        <v>178</v>
      </c>
      <c r="I1397" t="s">
        <v>132</v>
      </c>
      <c r="J1397" t="s">
        <v>37</v>
      </c>
      <c r="K1397" t="s">
        <v>591</v>
      </c>
      <c r="L1397" t="s">
        <v>39</v>
      </c>
      <c r="M1397">
        <v>1668600</v>
      </c>
      <c r="N1397">
        <v>0</v>
      </c>
      <c r="O1397">
        <v>1668600</v>
      </c>
      <c r="P1397">
        <v>0</v>
      </c>
      <c r="Q1397" t="s">
        <v>3243</v>
      </c>
      <c r="R1397">
        <v>2820</v>
      </c>
      <c r="S1397" t="s">
        <v>2182</v>
      </c>
      <c r="T1397" t="s">
        <v>593</v>
      </c>
      <c r="U1397" t="s">
        <v>3244</v>
      </c>
      <c r="V1397" t="s">
        <v>3245</v>
      </c>
      <c r="W1397">
        <v>0</v>
      </c>
      <c r="X1397" t="str">
        <f t="shared" si="21"/>
        <v>Funcionamiento</v>
      </c>
    </row>
    <row r="1398" spans="1:24" x14ac:dyDescent="0.25">
      <c r="A1398">
        <v>2820</v>
      </c>
      <c r="B1398">
        <v>44039</v>
      </c>
      <c r="C1398" s="71">
        <v>44039.529861111114</v>
      </c>
      <c r="D1398" t="s">
        <v>588</v>
      </c>
      <c r="E1398" t="s">
        <v>589</v>
      </c>
      <c r="F1398">
        <v>12</v>
      </c>
      <c r="G1398" t="s">
        <v>3164</v>
      </c>
      <c r="H1398" t="s">
        <v>179</v>
      </c>
      <c r="I1398" t="s">
        <v>133</v>
      </c>
      <c r="J1398" t="s">
        <v>37</v>
      </c>
      <c r="K1398" t="s">
        <v>591</v>
      </c>
      <c r="L1398" t="s">
        <v>39</v>
      </c>
      <c r="M1398">
        <v>1112600</v>
      </c>
      <c r="N1398">
        <v>0</v>
      </c>
      <c r="O1398">
        <v>1112600</v>
      </c>
      <c r="P1398">
        <v>0</v>
      </c>
      <c r="Q1398" t="s">
        <v>3243</v>
      </c>
      <c r="R1398">
        <v>2820</v>
      </c>
      <c r="S1398" t="s">
        <v>2182</v>
      </c>
      <c r="T1398" t="s">
        <v>593</v>
      </c>
      <c r="U1398" t="s">
        <v>3244</v>
      </c>
      <c r="V1398" t="s">
        <v>3245</v>
      </c>
      <c r="W1398">
        <v>0</v>
      </c>
      <c r="X1398" t="str">
        <f t="shared" si="21"/>
        <v>Funcionamiento</v>
      </c>
    </row>
    <row r="1399" spans="1:24" x14ac:dyDescent="0.25">
      <c r="A1399">
        <v>2820</v>
      </c>
      <c r="B1399">
        <v>44039</v>
      </c>
      <c r="C1399" s="71">
        <v>44039.529861111114</v>
      </c>
      <c r="D1399" t="s">
        <v>588</v>
      </c>
      <c r="E1399" t="s">
        <v>589</v>
      </c>
      <c r="F1399">
        <v>12</v>
      </c>
      <c r="G1399" t="s">
        <v>3164</v>
      </c>
      <c r="H1399" t="s">
        <v>176</v>
      </c>
      <c r="I1399" t="s">
        <v>130</v>
      </c>
      <c r="J1399" t="s">
        <v>37</v>
      </c>
      <c r="K1399" t="s">
        <v>591</v>
      </c>
      <c r="L1399" t="s">
        <v>39</v>
      </c>
      <c r="M1399">
        <v>2224000</v>
      </c>
      <c r="N1399">
        <v>0</v>
      </c>
      <c r="O1399">
        <v>2224000</v>
      </c>
      <c r="P1399">
        <v>0</v>
      </c>
      <c r="Q1399" t="s">
        <v>3243</v>
      </c>
      <c r="R1399">
        <v>2820</v>
      </c>
      <c r="S1399" t="s">
        <v>2182</v>
      </c>
      <c r="T1399" t="s">
        <v>593</v>
      </c>
      <c r="U1399" t="s">
        <v>3244</v>
      </c>
      <c r="V1399" t="s">
        <v>3245</v>
      </c>
      <c r="W1399">
        <v>0</v>
      </c>
      <c r="X1399" t="str">
        <f t="shared" si="21"/>
        <v>Funcionamiento</v>
      </c>
    </row>
    <row r="1400" spans="1:24" x14ac:dyDescent="0.25">
      <c r="A1400">
        <v>2820</v>
      </c>
      <c r="B1400">
        <v>44039</v>
      </c>
      <c r="C1400" s="71">
        <v>44039.529861111114</v>
      </c>
      <c r="D1400" t="s">
        <v>588</v>
      </c>
      <c r="E1400" t="s">
        <v>589</v>
      </c>
      <c r="F1400">
        <v>12</v>
      </c>
      <c r="G1400" t="s">
        <v>3164</v>
      </c>
      <c r="H1400" t="s">
        <v>177</v>
      </c>
      <c r="I1400" t="s">
        <v>131</v>
      </c>
      <c r="J1400" t="s">
        <v>37</v>
      </c>
      <c r="K1400" t="s">
        <v>591</v>
      </c>
      <c r="L1400" t="s">
        <v>39</v>
      </c>
      <c r="M1400">
        <v>654200</v>
      </c>
      <c r="N1400">
        <v>0</v>
      </c>
      <c r="O1400">
        <v>654200</v>
      </c>
      <c r="P1400">
        <v>0</v>
      </c>
      <c r="Q1400" t="s">
        <v>3243</v>
      </c>
      <c r="R1400">
        <v>2820</v>
      </c>
      <c r="S1400" t="s">
        <v>2182</v>
      </c>
      <c r="T1400" t="s">
        <v>593</v>
      </c>
      <c r="U1400" t="s">
        <v>3244</v>
      </c>
      <c r="V1400" t="s">
        <v>3245</v>
      </c>
      <c r="W1400">
        <v>0</v>
      </c>
      <c r="X1400" t="str">
        <f t="shared" si="21"/>
        <v>Funcionamiento</v>
      </c>
    </row>
    <row r="1401" spans="1:24" x14ac:dyDescent="0.25">
      <c r="A1401">
        <v>2920</v>
      </c>
      <c r="B1401">
        <v>44054</v>
      </c>
      <c r="C1401" s="71">
        <v>44054.956250000003</v>
      </c>
      <c r="D1401" t="s">
        <v>588</v>
      </c>
      <c r="E1401" t="s">
        <v>607</v>
      </c>
      <c r="F1401">
        <v>500</v>
      </c>
      <c r="G1401" t="s">
        <v>631</v>
      </c>
      <c r="H1401" t="s">
        <v>199</v>
      </c>
      <c r="I1401" t="s">
        <v>157</v>
      </c>
      <c r="J1401" t="s">
        <v>37</v>
      </c>
      <c r="K1401" t="s">
        <v>591</v>
      </c>
      <c r="L1401" t="s">
        <v>39</v>
      </c>
      <c r="M1401">
        <v>25936730</v>
      </c>
      <c r="N1401">
        <v>0</v>
      </c>
      <c r="O1401">
        <v>25936730</v>
      </c>
      <c r="P1401">
        <v>25936730</v>
      </c>
      <c r="Q1401" t="s">
        <v>5868</v>
      </c>
      <c r="R1401">
        <v>2920</v>
      </c>
      <c r="S1401" t="s">
        <v>593</v>
      </c>
      <c r="T1401" t="s">
        <v>593</v>
      </c>
      <c r="U1401" t="s">
        <v>593</v>
      </c>
      <c r="V1401" t="s">
        <v>593</v>
      </c>
      <c r="W1401">
        <v>0</v>
      </c>
      <c r="X1401" t="str">
        <f t="shared" si="21"/>
        <v>Inversión</v>
      </c>
    </row>
    <row r="1402" spans="1:24" x14ac:dyDescent="0.25">
      <c r="A1402">
        <v>120</v>
      </c>
      <c r="B1402">
        <v>43838</v>
      </c>
      <c r="C1402" s="71">
        <v>43838.4375</v>
      </c>
      <c r="D1402" t="s">
        <v>588</v>
      </c>
      <c r="E1402" t="s">
        <v>589</v>
      </c>
      <c r="F1402">
        <v>13</v>
      </c>
      <c r="G1402" t="s">
        <v>3246</v>
      </c>
      <c r="H1402" t="s">
        <v>188</v>
      </c>
      <c r="I1402" t="s">
        <v>142</v>
      </c>
      <c r="J1402" t="s">
        <v>37</v>
      </c>
      <c r="K1402" t="s">
        <v>591</v>
      </c>
      <c r="L1402" t="s">
        <v>39</v>
      </c>
      <c r="M1402">
        <v>56000000</v>
      </c>
      <c r="N1402">
        <v>0</v>
      </c>
      <c r="O1402">
        <v>56000000</v>
      </c>
      <c r="P1402">
        <v>0</v>
      </c>
      <c r="Q1402" t="s">
        <v>3247</v>
      </c>
      <c r="R1402">
        <v>120</v>
      </c>
      <c r="S1402" t="s">
        <v>2308</v>
      </c>
      <c r="T1402" t="s">
        <v>2308</v>
      </c>
      <c r="U1402" t="s">
        <v>5869</v>
      </c>
      <c r="V1402" t="s">
        <v>5870</v>
      </c>
      <c r="W1402">
        <v>0</v>
      </c>
      <c r="X1402" t="str">
        <f t="shared" si="21"/>
        <v>Funcionamiento</v>
      </c>
    </row>
    <row r="1403" spans="1:24" x14ac:dyDescent="0.25">
      <c r="A1403">
        <v>120</v>
      </c>
      <c r="B1403">
        <v>43838</v>
      </c>
      <c r="C1403" s="71">
        <v>43838.4375</v>
      </c>
      <c r="D1403" t="s">
        <v>588</v>
      </c>
      <c r="E1403" t="s">
        <v>589</v>
      </c>
      <c r="F1403">
        <v>13</v>
      </c>
      <c r="G1403" t="s">
        <v>3246</v>
      </c>
      <c r="H1403" t="s">
        <v>192</v>
      </c>
      <c r="I1403" t="s">
        <v>147</v>
      </c>
      <c r="J1403" t="s">
        <v>37</v>
      </c>
      <c r="K1403" t="s">
        <v>591</v>
      </c>
      <c r="L1403" t="s">
        <v>39</v>
      </c>
      <c r="M1403">
        <v>300000</v>
      </c>
      <c r="N1403">
        <v>0</v>
      </c>
      <c r="O1403">
        <v>300000</v>
      </c>
      <c r="P1403">
        <v>0</v>
      </c>
      <c r="Q1403" t="s">
        <v>3247</v>
      </c>
      <c r="R1403">
        <v>120</v>
      </c>
      <c r="S1403" t="s">
        <v>2308</v>
      </c>
      <c r="T1403" t="s">
        <v>2308</v>
      </c>
      <c r="U1403" t="s">
        <v>5869</v>
      </c>
      <c r="V1403" t="s">
        <v>5870</v>
      </c>
      <c r="W1403">
        <v>0</v>
      </c>
      <c r="X1403" t="str">
        <f t="shared" si="21"/>
        <v>Funcionamiento</v>
      </c>
    </row>
    <row r="1404" spans="1:24" x14ac:dyDescent="0.25">
      <c r="A1404">
        <v>220</v>
      </c>
      <c r="B1404">
        <v>43838</v>
      </c>
      <c r="C1404" s="71">
        <v>43838.444444444445</v>
      </c>
      <c r="D1404" t="s">
        <v>588</v>
      </c>
      <c r="E1404" t="s">
        <v>589</v>
      </c>
      <c r="F1404">
        <v>13</v>
      </c>
      <c r="G1404" t="s">
        <v>3246</v>
      </c>
      <c r="H1404" t="s">
        <v>188</v>
      </c>
      <c r="I1404" t="s">
        <v>142</v>
      </c>
      <c r="J1404" t="s">
        <v>37</v>
      </c>
      <c r="K1404" t="s">
        <v>591</v>
      </c>
      <c r="L1404" t="s">
        <v>39</v>
      </c>
      <c r="M1404">
        <v>2000000</v>
      </c>
      <c r="N1404">
        <v>0</v>
      </c>
      <c r="O1404">
        <v>2000000</v>
      </c>
      <c r="P1404">
        <v>0</v>
      </c>
      <c r="Q1404" t="s">
        <v>3248</v>
      </c>
      <c r="R1404">
        <v>220</v>
      </c>
      <c r="S1404" t="s">
        <v>3249</v>
      </c>
      <c r="T1404" t="s">
        <v>3250</v>
      </c>
      <c r="U1404" t="s">
        <v>3251</v>
      </c>
      <c r="V1404" t="s">
        <v>3252</v>
      </c>
      <c r="W1404">
        <v>0</v>
      </c>
      <c r="X1404" t="str">
        <f t="shared" si="21"/>
        <v>Funcionamiento</v>
      </c>
    </row>
    <row r="1405" spans="1:24" x14ac:dyDescent="0.25">
      <c r="A1405">
        <v>320</v>
      </c>
      <c r="B1405">
        <v>43838</v>
      </c>
      <c r="C1405" s="71">
        <v>43838.456944444442</v>
      </c>
      <c r="D1405" t="s">
        <v>588</v>
      </c>
      <c r="E1405" t="s">
        <v>589</v>
      </c>
      <c r="F1405">
        <v>13</v>
      </c>
      <c r="G1405" t="s">
        <v>3246</v>
      </c>
      <c r="H1405" t="s">
        <v>191</v>
      </c>
      <c r="I1405" t="s">
        <v>146</v>
      </c>
      <c r="J1405" t="s">
        <v>37</v>
      </c>
      <c r="K1405" t="s">
        <v>591</v>
      </c>
      <c r="L1405" t="s">
        <v>39</v>
      </c>
      <c r="M1405">
        <v>800000</v>
      </c>
      <c r="N1405">
        <v>0</v>
      </c>
      <c r="O1405">
        <v>800000</v>
      </c>
      <c r="P1405">
        <v>0</v>
      </c>
      <c r="Q1405" t="s">
        <v>3253</v>
      </c>
      <c r="R1405">
        <v>320</v>
      </c>
      <c r="S1405" t="s">
        <v>2831</v>
      </c>
      <c r="T1405" t="s">
        <v>2307</v>
      </c>
      <c r="U1405" t="s">
        <v>3254</v>
      </c>
      <c r="V1405" t="s">
        <v>3255</v>
      </c>
      <c r="W1405">
        <v>0</v>
      </c>
      <c r="X1405" t="str">
        <f t="shared" si="21"/>
        <v>Funcionamiento</v>
      </c>
    </row>
    <row r="1406" spans="1:24" x14ac:dyDescent="0.25">
      <c r="A1406">
        <v>420</v>
      </c>
      <c r="B1406">
        <v>43838</v>
      </c>
      <c r="C1406" s="71">
        <v>43838.464583333334</v>
      </c>
      <c r="D1406" t="s">
        <v>588</v>
      </c>
      <c r="E1406" t="s">
        <v>589</v>
      </c>
      <c r="F1406">
        <v>13</v>
      </c>
      <c r="G1406" t="s">
        <v>3246</v>
      </c>
      <c r="H1406" t="s">
        <v>189</v>
      </c>
      <c r="I1406" t="s">
        <v>143</v>
      </c>
      <c r="J1406" t="s">
        <v>37</v>
      </c>
      <c r="K1406" t="s">
        <v>591</v>
      </c>
      <c r="L1406" t="s">
        <v>39</v>
      </c>
      <c r="M1406">
        <v>35456664</v>
      </c>
      <c r="N1406">
        <v>-35456664</v>
      </c>
      <c r="O1406">
        <v>0</v>
      </c>
      <c r="P1406">
        <v>0</v>
      </c>
      <c r="Q1406" t="s">
        <v>3256</v>
      </c>
      <c r="R1406">
        <v>420</v>
      </c>
      <c r="S1406" t="s">
        <v>2176</v>
      </c>
      <c r="T1406" t="s">
        <v>593</v>
      </c>
      <c r="U1406" t="s">
        <v>593</v>
      </c>
      <c r="V1406" t="s">
        <v>593</v>
      </c>
      <c r="W1406">
        <v>0</v>
      </c>
      <c r="X1406" t="str">
        <f t="shared" si="21"/>
        <v>Funcionamiento</v>
      </c>
    </row>
    <row r="1407" spans="1:24" x14ac:dyDescent="0.25">
      <c r="A1407">
        <v>520</v>
      </c>
      <c r="B1407">
        <v>43845</v>
      </c>
      <c r="C1407" s="71">
        <v>43845.719444444447</v>
      </c>
      <c r="D1407" t="s">
        <v>588</v>
      </c>
      <c r="E1407" t="s">
        <v>589</v>
      </c>
      <c r="F1407">
        <v>13</v>
      </c>
      <c r="G1407" t="s">
        <v>3246</v>
      </c>
      <c r="H1407" t="s">
        <v>101</v>
      </c>
      <c r="I1407" t="s">
        <v>144</v>
      </c>
      <c r="J1407" t="s">
        <v>37</v>
      </c>
      <c r="K1407" t="s">
        <v>591</v>
      </c>
      <c r="L1407" t="s">
        <v>39</v>
      </c>
      <c r="M1407">
        <v>35456664</v>
      </c>
      <c r="N1407">
        <v>0</v>
      </c>
      <c r="O1407">
        <v>35456664</v>
      </c>
      <c r="P1407">
        <v>0</v>
      </c>
      <c r="Q1407" t="s">
        <v>3257</v>
      </c>
      <c r="R1407">
        <v>520</v>
      </c>
      <c r="S1407" t="s">
        <v>2171</v>
      </c>
      <c r="T1407" t="s">
        <v>2176</v>
      </c>
      <c r="U1407" t="s">
        <v>5871</v>
      </c>
      <c r="V1407" t="s">
        <v>5872</v>
      </c>
      <c r="W1407">
        <v>0</v>
      </c>
      <c r="X1407" t="str">
        <f t="shared" si="21"/>
        <v>Funcionamiento</v>
      </c>
    </row>
    <row r="1408" spans="1:24" x14ac:dyDescent="0.25">
      <c r="A1408">
        <v>620</v>
      </c>
      <c r="B1408">
        <v>43850</v>
      </c>
      <c r="C1408" s="71">
        <v>43850.709722222222</v>
      </c>
      <c r="D1408" t="s">
        <v>588</v>
      </c>
      <c r="E1408" t="s">
        <v>589</v>
      </c>
      <c r="F1408">
        <v>13</v>
      </c>
      <c r="G1408" t="s">
        <v>3246</v>
      </c>
      <c r="H1408" t="s">
        <v>168</v>
      </c>
      <c r="I1408" t="s">
        <v>122</v>
      </c>
      <c r="J1408" t="s">
        <v>37</v>
      </c>
      <c r="K1408" t="s">
        <v>591</v>
      </c>
      <c r="L1408" t="s">
        <v>39</v>
      </c>
      <c r="M1408">
        <v>704233</v>
      </c>
      <c r="N1408">
        <v>0</v>
      </c>
      <c r="O1408">
        <v>704233</v>
      </c>
      <c r="P1408">
        <v>0</v>
      </c>
      <c r="Q1408" t="s">
        <v>3258</v>
      </c>
      <c r="R1408">
        <v>620</v>
      </c>
      <c r="S1408" t="s">
        <v>2433</v>
      </c>
      <c r="T1408" t="s">
        <v>593</v>
      </c>
      <c r="U1408" t="s">
        <v>3259</v>
      </c>
      <c r="V1408" t="s">
        <v>3260</v>
      </c>
      <c r="W1408">
        <v>0</v>
      </c>
      <c r="X1408" t="str">
        <f t="shared" si="21"/>
        <v>Funcionamiento</v>
      </c>
    </row>
    <row r="1409" spans="1:24" x14ac:dyDescent="0.25">
      <c r="A1409">
        <v>620</v>
      </c>
      <c r="B1409">
        <v>43850</v>
      </c>
      <c r="C1409" s="71">
        <v>43850.709722222222</v>
      </c>
      <c r="D1409" t="s">
        <v>588</v>
      </c>
      <c r="E1409" t="s">
        <v>589</v>
      </c>
      <c r="F1409">
        <v>13</v>
      </c>
      <c r="G1409" t="s">
        <v>3246</v>
      </c>
      <c r="H1409" t="s">
        <v>171</v>
      </c>
      <c r="I1409" t="s">
        <v>125</v>
      </c>
      <c r="J1409" t="s">
        <v>37</v>
      </c>
      <c r="K1409" t="s">
        <v>591</v>
      </c>
      <c r="L1409" t="s">
        <v>39</v>
      </c>
      <c r="M1409">
        <v>906265</v>
      </c>
      <c r="N1409">
        <v>0</v>
      </c>
      <c r="O1409">
        <v>906265</v>
      </c>
      <c r="P1409">
        <v>0</v>
      </c>
      <c r="Q1409" t="s">
        <v>3258</v>
      </c>
      <c r="R1409">
        <v>620</v>
      </c>
      <c r="S1409" t="s">
        <v>2433</v>
      </c>
      <c r="T1409" t="s">
        <v>593</v>
      </c>
      <c r="U1409" t="s">
        <v>3259</v>
      </c>
      <c r="V1409" t="s">
        <v>3260</v>
      </c>
      <c r="W1409">
        <v>0</v>
      </c>
      <c r="X1409" t="str">
        <f t="shared" si="21"/>
        <v>Funcionamiento</v>
      </c>
    </row>
    <row r="1410" spans="1:24" x14ac:dyDescent="0.25">
      <c r="A1410">
        <v>620</v>
      </c>
      <c r="B1410">
        <v>43850</v>
      </c>
      <c r="C1410" s="71">
        <v>43850.709722222222</v>
      </c>
      <c r="D1410" t="s">
        <v>588</v>
      </c>
      <c r="E1410" t="s">
        <v>589</v>
      </c>
      <c r="F1410">
        <v>13</v>
      </c>
      <c r="G1410" t="s">
        <v>3246</v>
      </c>
      <c r="H1410" t="s">
        <v>173</v>
      </c>
      <c r="I1410" t="s">
        <v>127</v>
      </c>
      <c r="J1410" t="s">
        <v>37</v>
      </c>
      <c r="K1410" t="s">
        <v>591</v>
      </c>
      <c r="L1410" t="s">
        <v>39</v>
      </c>
      <c r="M1410">
        <v>5293199</v>
      </c>
      <c r="N1410">
        <v>0</v>
      </c>
      <c r="O1410">
        <v>5293199</v>
      </c>
      <c r="P1410">
        <v>0</v>
      </c>
      <c r="Q1410" t="s">
        <v>3258</v>
      </c>
      <c r="R1410">
        <v>620</v>
      </c>
      <c r="S1410" t="s">
        <v>2433</v>
      </c>
      <c r="T1410" t="s">
        <v>593</v>
      </c>
      <c r="U1410" t="s">
        <v>3259</v>
      </c>
      <c r="V1410" t="s">
        <v>3260</v>
      </c>
      <c r="W1410">
        <v>0</v>
      </c>
      <c r="X1410" t="str">
        <f t="shared" si="21"/>
        <v>Funcionamiento</v>
      </c>
    </row>
    <row r="1411" spans="1:24" x14ac:dyDescent="0.25">
      <c r="A1411">
        <v>620</v>
      </c>
      <c r="B1411">
        <v>43850</v>
      </c>
      <c r="C1411" s="71">
        <v>43850.709722222222</v>
      </c>
      <c r="D1411" t="s">
        <v>588</v>
      </c>
      <c r="E1411" t="s">
        <v>589</v>
      </c>
      <c r="F1411">
        <v>13</v>
      </c>
      <c r="G1411" t="s">
        <v>3246</v>
      </c>
      <c r="H1411" t="s">
        <v>180</v>
      </c>
      <c r="I1411" t="s">
        <v>134</v>
      </c>
      <c r="J1411" t="s">
        <v>37</v>
      </c>
      <c r="K1411" t="s">
        <v>591</v>
      </c>
      <c r="L1411" t="s">
        <v>39</v>
      </c>
      <c r="M1411">
        <v>4606755</v>
      </c>
      <c r="N1411">
        <v>0</v>
      </c>
      <c r="O1411">
        <v>4606755</v>
      </c>
      <c r="P1411">
        <v>0</v>
      </c>
      <c r="Q1411" t="s">
        <v>3258</v>
      </c>
      <c r="R1411">
        <v>620</v>
      </c>
      <c r="S1411" t="s">
        <v>2433</v>
      </c>
      <c r="T1411" t="s">
        <v>593</v>
      </c>
      <c r="U1411" t="s">
        <v>3259</v>
      </c>
      <c r="V1411" t="s">
        <v>3260</v>
      </c>
      <c r="W1411">
        <v>0</v>
      </c>
      <c r="X1411" t="str">
        <f t="shared" ref="X1411:X1474" si="22">IF(LEFT(H1411,1)="C","Inversión","Funcionamiento")</f>
        <v>Funcionamiento</v>
      </c>
    </row>
    <row r="1412" spans="1:24" x14ac:dyDescent="0.25">
      <c r="A1412">
        <v>620</v>
      </c>
      <c r="B1412">
        <v>43850</v>
      </c>
      <c r="C1412" s="71">
        <v>43850.709722222222</v>
      </c>
      <c r="D1412" t="s">
        <v>588</v>
      </c>
      <c r="E1412" t="s">
        <v>589</v>
      </c>
      <c r="F1412">
        <v>13</v>
      </c>
      <c r="G1412" t="s">
        <v>3246</v>
      </c>
      <c r="H1412" t="s">
        <v>166</v>
      </c>
      <c r="I1412" t="s">
        <v>120</v>
      </c>
      <c r="J1412" t="s">
        <v>37</v>
      </c>
      <c r="K1412" t="s">
        <v>591</v>
      </c>
      <c r="L1412" t="s">
        <v>39</v>
      </c>
      <c r="M1412">
        <v>39068086</v>
      </c>
      <c r="N1412">
        <v>0</v>
      </c>
      <c r="O1412">
        <v>39068086</v>
      </c>
      <c r="P1412">
        <v>0</v>
      </c>
      <c r="Q1412" t="s">
        <v>3258</v>
      </c>
      <c r="R1412">
        <v>620</v>
      </c>
      <c r="S1412" t="s">
        <v>2433</v>
      </c>
      <c r="T1412" t="s">
        <v>593</v>
      </c>
      <c r="U1412" t="s">
        <v>3259</v>
      </c>
      <c r="V1412" t="s">
        <v>3260</v>
      </c>
      <c r="W1412">
        <v>0</v>
      </c>
      <c r="X1412" t="str">
        <f t="shared" si="22"/>
        <v>Funcionamiento</v>
      </c>
    </row>
    <row r="1413" spans="1:24" x14ac:dyDescent="0.25">
      <c r="A1413">
        <v>620</v>
      </c>
      <c r="B1413">
        <v>43850</v>
      </c>
      <c r="C1413" s="71">
        <v>43850.709722222222</v>
      </c>
      <c r="D1413" t="s">
        <v>588</v>
      </c>
      <c r="E1413" t="s">
        <v>589</v>
      </c>
      <c r="F1413">
        <v>13</v>
      </c>
      <c r="G1413" t="s">
        <v>3246</v>
      </c>
      <c r="H1413" t="s">
        <v>183</v>
      </c>
      <c r="I1413" t="s">
        <v>137</v>
      </c>
      <c r="J1413" t="s">
        <v>37</v>
      </c>
      <c r="K1413" t="s">
        <v>591</v>
      </c>
      <c r="L1413" t="s">
        <v>39</v>
      </c>
      <c r="M1413">
        <v>2240265</v>
      </c>
      <c r="N1413">
        <v>0</v>
      </c>
      <c r="O1413">
        <v>2240265</v>
      </c>
      <c r="P1413">
        <v>0</v>
      </c>
      <c r="Q1413" t="s">
        <v>3258</v>
      </c>
      <c r="R1413">
        <v>620</v>
      </c>
      <c r="S1413" t="s">
        <v>2433</v>
      </c>
      <c r="T1413" t="s">
        <v>593</v>
      </c>
      <c r="U1413" t="s">
        <v>3259</v>
      </c>
      <c r="V1413" t="s">
        <v>3260</v>
      </c>
      <c r="W1413">
        <v>0</v>
      </c>
      <c r="X1413" t="str">
        <f t="shared" si="22"/>
        <v>Funcionamiento</v>
      </c>
    </row>
    <row r="1414" spans="1:24" x14ac:dyDescent="0.25">
      <c r="A1414">
        <v>620</v>
      </c>
      <c r="B1414">
        <v>43850</v>
      </c>
      <c r="C1414" s="71">
        <v>43850.709722222222</v>
      </c>
      <c r="D1414" t="s">
        <v>588</v>
      </c>
      <c r="E1414" t="s">
        <v>589</v>
      </c>
      <c r="F1414">
        <v>13</v>
      </c>
      <c r="G1414" t="s">
        <v>3246</v>
      </c>
      <c r="H1414" t="s">
        <v>169</v>
      </c>
      <c r="I1414" t="s">
        <v>123</v>
      </c>
      <c r="J1414" t="s">
        <v>37</v>
      </c>
      <c r="K1414" t="s">
        <v>591</v>
      </c>
      <c r="L1414" t="s">
        <v>39</v>
      </c>
      <c r="M1414">
        <v>853688</v>
      </c>
      <c r="N1414">
        <v>0</v>
      </c>
      <c r="O1414">
        <v>853688</v>
      </c>
      <c r="P1414">
        <v>0</v>
      </c>
      <c r="Q1414" t="s">
        <v>3258</v>
      </c>
      <c r="R1414">
        <v>620</v>
      </c>
      <c r="S1414" t="s">
        <v>2433</v>
      </c>
      <c r="T1414" t="s">
        <v>593</v>
      </c>
      <c r="U1414" t="s">
        <v>3259</v>
      </c>
      <c r="V1414" t="s">
        <v>3260</v>
      </c>
      <c r="W1414">
        <v>0</v>
      </c>
      <c r="X1414" t="str">
        <f t="shared" si="22"/>
        <v>Funcionamiento</v>
      </c>
    </row>
    <row r="1415" spans="1:24" x14ac:dyDescent="0.25">
      <c r="A1415">
        <v>620</v>
      </c>
      <c r="B1415">
        <v>43850</v>
      </c>
      <c r="C1415" s="71">
        <v>43850.709722222222</v>
      </c>
      <c r="D1415" t="s">
        <v>588</v>
      </c>
      <c r="E1415" t="s">
        <v>589</v>
      </c>
      <c r="F1415">
        <v>13</v>
      </c>
      <c r="G1415" t="s">
        <v>3246</v>
      </c>
      <c r="H1415" t="s">
        <v>182</v>
      </c>
      <c r="I1415" t="s">
        <v>136</v>
      </c>
      <c r="J1415" t="s">
        <v>37</v>
      </c>
      <c r="K1415" t="s">
        <v>591</v>
      </c>
      <c r="L1415" t="s">
        <v>39</v>
      </c>
      <c r="M1415">
        <v>415187</v>
      </c>
      <c r="N1415">
        <v>0</v>
      </c>
      <c r="O1415">
        <v>415187</v>
      </c>
      <c r="P1415">
        <v>0</v>
      </c>
      <c r="Q1415" t="s">
        <v>3258</v>
      </c>
      <c r="R1415">
        <v>620</v>
      </c>
      <c r="S1415" t="s">
        <v>2433</v>
      </c>
      <c r="T1415" t="s">
        <v>593</v>
      </c>
      <c r="U1415" t="s">
        <v>3259</v>
      </c>
      <c r="V1415" t="s">
        <v>3260</v>
      </c>
      <c r="W1415">
        <v>0</v>
      </c>
      <c r="X1415" t="str">
        <f t="shared" si="22"/>
        <v>Funcionamiento</v>
      </c>
    </row>
    <row r="1416" spans="1:24" x14ac:dyDescent="0.25">
      <c r="A1416">
        <v>720</v>
      </c>
      <c r="B1416">
        <v>43851</v>
      </c>
      <c r="C1416" s="71">
        <v>43851.432638888888</v>
      </c>
      <c r="D1416" t="s">
        <v>588</v>
      </c>
      <c r="E1416" t="s">
        <v>589</v>
      </c>
      <c r="F1416">
        <v>13</v>
      </c>
      <c r="G1416" t="s">
        <v>3246</v>
      </c>
      <c r="H1416" t="s">
        <v>178</v>
      </c>
      <c r="I1416" t="s">
        <v>132</v>
      </c>
      <c r="J1416" t="s">
        <v>37</v>
      </c>
      <c r="K1416" t="s">
        <v>591</v>
      </c>
      <c r="L1416" t="s">
        <v>39</v>
      </c>
      <c r="M1416">
        <v>1659800</v>
      </c>
      <c r="N1416">
        <v>0</v>
      </c>
      <c r="O1416">
        <v>1659800</v>
      </c>
      <c r="P1416">
        <v>0</v>
      </c>
      <c r="Q1416" t="s">
        <v>3261</v>
      </c>
      <c r="R1416">
        <v>720</v>
      </c>
      <c r="S1416" t="s">
        <v>2181</v>
      </c>
      <c r="T1416" t="s">
        <v>593</v>
      </c>
      <c r="U1416" t="s">
        <v>3262</v>
      </c>
      <c r="V1416" t="s">
        <v>3263</v>
      </c>
      <c r="W1416">
        <v>0</v>
      </c>
      <c r="X1416" t="str">
        <f t="shared" si="22"/>
        <v>Funcionamiento</v>
      </c>
    </row>
    <row r="1417" spans="1:24" x14ac:dyDescent="0.25">
      <c r="A1417">
        <v>720</v>
      </c>
      <c r="B1417">
        <v>43851</v>
      </c>
      <c r="C1417" s="71">
        <v>43851.432638888888</v>
      </c>
      <c r="D1417" t="s">
        <v>588</v>
      </c>
      <c r="E1417" t="s">
        <v>589</v>
      </c>
      <c r="F1417">
        <v>13</v>
      </c>
      <c r="G1417" t="s">
        <v>3246</v>
      </c>
      <c r="H1417" t="s">
        <v>175</v>
      </c>
      <c r="I1417" t="s">
        <v>129</v>
      </c>
      <c r="J1417" t="s">
        <v>37</v>
      </c>
      <c r="K1417" t="s">
        <v>591</v>
      </c>
      <c r="L1417" t="s">
        <v>39</v>
      </c>
      <c r="M1417">
        <v>4116000</v>
      </c>
      <c r="N1417">
        <v>0</v>
      </c>
      <c r="O1417">
        <v>4116000</v>
      </c>
      <c r="P1417">
        <v>0</v>
      </c>
      <c r="Q1417" t="s">
        <v>3261</v>
      </c>
      <c r="R1417">
        <v>720</v>
      </c>
      <c r="S1417" t="s">
        <v>2181</v>
      </c>
      <c r="T1417" t="s">
        <v>593</v>
      </c>
      <c r="U1417" t="s">
        <v>3262</v>
      </c>
      <c r="V1417" t="s">
        <v>3263</v>
      </c>
      <c r="W1417">
        <v>0</v>
      </c>
      <c r="X1417" t="str">
        <f t="shared" si="22"/>
        <v>Funcionamiento</v>
      </c>
    </row>
    <row r="1418" spans="1:24" x14ac:dyDescent="0.25">
      <c r="A1418">
        <v>720</v>
      </c>
      <c r="B1418">
        <v>43851</v>
      </c>
      <c r="C1418" s="71">
        <v>43851.432638888888</v>
      </c>
      <c r="D1418" t="s">
        <v>588</v>
      </c>
      <c r="E1418" t="s">
        <v>589</v>
      </c>
      <c r="F1418">
        <v>13</v>
      </c>
      <c r="G1418" t="s">
        <v>3246</v>
      </c>
      <c r="H1418" t="s">
        <v>176</v>
      </c>
      <c r="I1418" t="s">
        <v>130</v>
      </c>
      <c r="J1418" t="s">
        <v>37</v>
      </c>
      <c r="K1418" t="s">
        <v>591</v>
      </c>
      <c r="L1418" t="s">
        <v>39</v>
      </c>
      <c r="M1418">
        <v>2212000</v>
      </c>
      <c r="N1418">
        <v>0</v>
      </c>
      <c r="O1418">
        <v>2212000</v>
      </c>
      <c r="P1418">
        <v>0</v>
      </c>
      <c r="Q1418" t="s">
        <v>3261</v>
      </c>
      <c r="R1418">
        <v>720</v>
      </c>
      <c r="S1418" t="s">
        <v>2181</v>
      </c>
      <c r="T1418" t="s">
        <v>593</v>
      </c>
      <c r="U1418" t="s">
        <v>3262</v>
      </c>
      <c r="V1418" t="s">
        <v>3263</v>
      </c>
      <c r="W1418">
        <v>0</v>
      </c>
      <c r="X1418" t="str">
        <f t="shared" si="22"/>
        <v>Funcionamiento</v>
      </c>
    </row>
    <row r="1419" spans="1:24" x14ac:dyDescent="0.25">
      <c r="A1419">
        <v>720</v>
      </c>
      <c r="B1419">
        <v>43851</v>
      </c>
      <c r="C1419" s="71">
        <v>43851.432638888888</v>
      </c>
      <c r="D1419" t="s">
        <v>588</v>
      </c>
      <c r="E1419" t="s">
        <v>589</v>
      </c>
      <c r="F1419">
        <v>13</v>
      </c>
      <c r="G1419" t="s">
        <v>3246</v>
      </c>
      <c r="H1419" t="s">
        <v>174</v>
      </c>
      <c r="I1419" t="s">
        <v>128</v>
      </c>
      <c r="J1419" t="s">
        <v>37</v>
      </c>
      <c r="K1419" t="s">
        <v>591</v>
      </c>
      <c r="L1419" t="s">
        <v>39</v>
      </c>
      <c r="M1419">
        <v>5810400</v>
      </c>
      <c r="N1419">
        <v>0</v>
      </c>
      <c r="O1419">
        <v>5810400</v>
      </c>
      <c r="P1419">
        <v>0</v>
      </c>
      <c r="Q1419" t="s">
        <v>3261</v>
      </c>
      <c r="R1419">
        <v>720</v>
      </c>
      <c r="S1419" t="s">
        <v>2181</v>
      </c>
      <c r="T1419" t="s">
        <v>593</v>
      </c>
      <c r="U1419" t="s">
        <v>3262</v>
      </c>
      <c r="V1419" t="s">
        <v>3263</v>
      </c>
      <c r="W1419">
        <v>0</v>
      </c>
      <c r="X1419" t="str">
        <f t="shared" si="22"/>
        <v>Funcionamiento</v>
      </c>
    </row>
    <row r="1420" spans="1:24" x14ac:dyDescent="0.25">
      <c r="A1420">
        <v>720</v>
      </c>
      <c r="B1420">
        <v>43851</v>
      </c>
      <c r="C1420" s="71">
        <v>43851.432638888888</v>
      </c>
      <c r="D1420" t="s">
        <v>588</v>
      </c>
      <c r="E1420" t="s">
        <v>589</v>
      </c>
      <c r="F1420">
        <v>13</v>
      </c>
      <c r="G1420" t="s">
        <v>3246</v>
      </c>
      <c r="H1420" t="s">
        <v>177</v>
      </c>
      <c r="I1420" t="s">
        <v>131</v>
      </c>
      <c r="J1420" t="s">
        <v>37</v>
      </c>
      <c r="K1420" t="s">
        <v>591</v>
      </c>
      <c r="L1420" t="s">
        <v>39</v>
      </c>
      <c r="M1420">
        <v>413200</v>
      </c>
      <c r="N1420">
        <v>0</v>
      </c>
      <c r="O1420">
        <v>413200</v>
      </c>
      <c r="P1420">
        <v>0</v>
      </c>
      <c r="Q1420" t="s">
        <v>3261</v>
      </c>
      <c r="R1420">
        <v>720</v>
      </c>
      <c r="S1420" t="s">
        <v>2181</v>
      </c>
      <c r="T1420" t="s">
        <v>593</v>
      </c>
      <c r="U1420" t="s">
        <v>3262</v>
      </c>
      <c r="V1420" t="s">
        <v>3263</v>
      </c>
      <c r="W1420">
        <v>0</v>
      </c>
      <c r="X1420" t="str">
        <f t="shared" si="22"/>
        <v>Funcionamiento</v>
      </c>
    </row>
    <row r="1421" spans="1:24" x14ac:dyDescent="0.25">
      <c r="A1421">
        <v>720</v>
      </c>
      <c r="B1421">
        <v>43851</v>
      </c>
      <c r="C1421" s="71">
        <v>43851.432638888888</v>
      </c>
      <c r="D1421" t="s">
        <v>588</v>
      </c>
      <c r="E1421" t="s">
        <v>589</v>
      </c>
      <c r="F1421">
        <v>13</v>
      </c>
      <c r="G1421" t="s">
        <v>3246</v>
      </c>
      <c r="H1421" t="s">
        <v>179</v>
      </c>
      <c r="I1421" t="s">
        <v>133</v>
      </c>
      <c r="J1421" t="s">
        <v>37</v>
      </c>
      <c r="K1421" t="s">
        <v>591</v>
      </c>
      <c r="L1421" t="s">
        <v>39</v>
      </c>
      <c r="M1421">
        <v>1106600</v>
      </c>
      <c r="N1421">
        <v>0</v>
      </c>
      <c r="O1421">
        <v>1106600</v>
      </c>
      <c r="P1421">
        <v>0</v>
      </c>
      <c r="Q1421" t="s">
        <v>3261</v>
      </c>
      <c r="R1421">
        <v>720</v>
      </c>
      <c r="S1421" t="s">
        <v>2181</v>
      </c>
      <c r="T1421" t="s">
        <v>593</v>
      </c>
      <c r="U1421" t="s">
        <v>3262</v>
      </c>
      <c r="V1421" t="s">
        <v>3263</v>
      </c>
      <c r="W1421">
        <v>0</v>
      </c>
      <c r="X1421" t="str">
        <f t="shared" si="22"/>
        <v>Funcionamiento</v>
      </c>
    </row>
    <row r="1422" spans="1:24" x14ac:dyDescent="0.25">
      <c r="A1422">
        <v>820</v>
      </c>
      <c r="B1422">
        <v>43871</v>
      </c>
      <c r="C1422" s="71">
        <v>43871.654166666667</v>
      </c>
      <c r="D1422" t="s">
        <v>588</v>
      </c>
      <c r="E1422" t="s">
        <v>589</v>
      </c>
      <c r="F1422">
        <v>13</v>
      </c>
      <c r="G1422" t="s">
        <v>3246</v>
      </c>
      <c r="H1422" t="s">
        <v>101</v>
      </c>
      <c r="I1422" t="s">
        <v>144</v>
      </c>
      <c r="J1422" t="s">
        <v>48</v>
      </c>
      <c r="K1422" t="s">
        <v>601</v>
      </c>
      <c r="L1422" t="s">
        <v>39</v>
      </c>
      <c r="M1422">
        <v>18320000</v>
      </c>
      <c r="N1422">
        <v>0</v>
      </c>
      <c r="O1422">
        <v>18320000</v>
      </c>
      <c r="P1422">
        <v>2748000</v>
      </c>
      <c r="Q1422" t="s">
        <v>3264</v>
      </c>
      <c r="R1422">
        <v>820</v>
      </c>
      <c r="S1422" t="s">
        <v>2770</v>
      </c>
      <c r="T1422" t="s">
        <v>2375</v>
      </c>
      <c r="U1422" t="s">
        <v>3265</v>
      </c>
      <c r="V1422" t="s">
        <v>3266</v>
      </c>
      <c r="W1422">
        <v>0</v>
      </c>
      <c r="X1422" t="str">
        <f t="shared" si="22"/>
        <v>Funcionamiento</v>
      </c>
    </row>
    <row r="1423" spans="1:24" x14ac:dyDescent="0.25">
      <c r="A1423">
        <v>920</v>
      </c>
      <c r="B1423">
        <v>43872</v>
      </c>
      <c r="C1423" s="71">
        <v>43872.380555555559</v>
      </c>
      <c r="D1423" t="s">
        <v>588</v>
      </c>
      <c r="E1423" t="s">
        <v>589</v>
      </c>
      <c r="F1423">
        <v>13</v>
      </c>
      <c r="G1423" t="s">
        <v>3246</v>
      </c>
      <c r="H1423" t="s">
        <v>187</v>
      </c>
      <c r="I1423" t="s">
        <v>141</v>
      </c>
      <c r="J1423" t="s">
        <v>37</v>
      </c>
      <c r="K1423" t="s">
        <v>591</v>
      </c>
      <c r="L1423" t="s">
        <v>39</v>
      </c>
      <c r="M1423">
        <v>78400</v>
      </c>
      <c r="N1423">
        <v>0</v>
      </c>
      <c r="O1423">
        <v>78400</v>
      </c>
      <c r="P1423">
        <v>0</v>
      </c>
      <c r="Q1423" t="s">
        <v>3267</v>
      </c>
      <c r="R1423">
        <v>920</v>
      </c>
      <c r="S1423" t="s">
        <v>2186</v>
      </c>
      <c r="T1423" t="s">
        <v>2181</v>
      </c>
      <c r="U1423" t="s">
        <v>2338</v>
      </c>
      <c r="V1423" t="s">
        <v>3268</v>
      </c>
      <c r="W1423">
        <v>0</v>
      </c>
      <c r="X1423" t="str">
        <f t="shared" si="22"/>
        <v>Funcionamiento</v>
      </c>
    </row>
    <row r="1424" spans="1:24" x14ac:dyDescent="0.25">
      <c r="A1424">
        <v>920</v>
      </c>
      <c r="B1424">
        <v>43872</v>
      </c>
      <c r="C1424" s="71">
        <v>43872.380555555559</v>
      </c>
      <c r="D1424" t="s">
        <v>588</v>
      </c>
      <c r="E1424" t="s">
        <v>589</v>
      </c>
      <c r="F1424">
        <v>13</v>
      </c>
      <c r="G1424" t="s">
        <v>3246</v>
      </c>
      <c r="H1424" t="s">
        <v>193</v>
      </c>
      <c r="I1424" t="s">
        <v>148</v>
      </c>
      <c r="J1424" t="s">
        <v>37</v>
      </c>
      <c r="K1424" t="s">
        <v>591</v>
      </c>
      <c r="L1424" t="s">
        <v>39</v>
      </c>
      <c r="M1424">
        <v>258320</v>
      </c>
      <c r="N1424">
        <v>0</v>
      </c>
      <c r="O1424">
        <v>258320</v>
      </c>
      <c r="P1424">
        <v>0</v>
      </c>
      <c r="Q1424" t="s">
        <v>3267</v>
      </c>
      <c r="R1424">
        <v>920</v>
      </c>
      <c r="S1424" t="s">
        <v>2186</v>
      </c>
      <c r="T1424" t="s">
        <v>2181</v>
      </c>
      <c r="U1424" t="s">
        <v>2338</v>
      </c>
      <c r="V1424" t="s">
        <v>3268</v>
      </c>
      <c r="W1424">
        <v>0</v>
      </c>
      <c r="X1424" t="str">
        <f t="shared" si="22"/>
        <v>Funcionamiento</v>
      </c>
    </row>
    <row r="1425" spans="1:24" x14ac:dyDescent="0.25">
      <c r="A1425">
        <v>1020</v>
      </c>
      <c r="B1425">
        <v>43873</v>
      </c>
      <c r="C1425" s="71">
        <v>43873.45</v>
      </c>
      <c r="D1425" t="s">
        <v>588</v>
      </c>
      <c r="E1425" t="s">
        <v>589</v>
      </c>
      <c r="F1425">
        <v>510</v>
      </c>
      <c r="G1425" t="s">
        <v>713</v>
      </c>
      <c r="H1425" t="s">
        <v>200</v>
      </c>
      <c r="I1425" t="s">
        <v>159</v>
      </c>
      <c r="J1425" t="s">
        <v>48</v>
      </c>
      <c r="K1425" t="s">
        <v>601</v>
      </c>
      <c r="L1425" t="s">
        <v>39</v>
      </c>
      <c r="M1425">
        <v>3000000</v>
      </c>
      <c r="N1425">
        <v>0</v>
      </c>
      <c r="O1425">
        <v>3000000</v>
      </c>
      <c r="P1425">
        <v>93321</v>
      </c>
      <c r="Q1425" t="s">
        <v>3269</v>
      </c>
      <c r="R1425">
        <v>1020</v>
      </c>
      <c r="S1425" t="s">
        <v>2180</v>
      </c>
      <c r="T1425" t="s">
        <v>2185</v>
      </c>
      <c r="U1425" t="s">
        <v>2584</v>
      </c>
      <c r="V1425" t="s">
        <v>3270</v>
      </c>
      <c r="W1425">
        <v>0</v>
      </c>
      <c r="X1425" t="str">
        <f t="shared" si="22"/>
        <v>Inversión</v>
      </c>
    </row>
    <row r="1426" spans="1:24" x14ac:dyDescent="0.25">
      <c r="A1426">
        <v>1120</v>
      </c>
      <c r="B1426">
        <v>43873</v>
      </c>
      <c r="C1426" s="71">
        <v>43873.48333333333</v>
      </c>
      <c r="D1426" t="s">
        <v>588</v>
      </c>
      <c r="E1426" t="s">
        <v>607</v>
      </c>
      <c r="F1426">
        <v>500</v>
      </c>
      <c r="G1426" t="s">
        <v>631</v>
      </c>
      <c r="H1426" t="s">
        <v>199</v>
      </c>
      <c r="I1426" t="s">
        <v>157</v>
      </c>
      <c r="J1426" t="s">
        <v>37</v>
      </c>
      <c r="K1426" t="s">
        <v>714</v>
      </c>
      <c r="L1426" t="s">
        <v>39</v>
      </c>
      <c r="M1426">
        <v>20835416</v>
      </c>
      <c r="N1426">
        <v>0</v>
      </c>
      <c r="O1426">
        <v>20835416</v>
      </c>
      <c r="P1426">
        <v>20835416</v>
      </c>
      <c r="Q1426" t="s">
        <v>3271</v>
      </c>
      <c r="R1426">
        <v>1120</v>
      </c>
      <c r="S1426" t="s">
        <v>593</v>
      </c>
      <c r="T1426" t="s">
        <v>593</v>
      </c>
      <c r="U1426" t="s">
        <v>593</v>
      </c>
      <c r="V1426" t="s">
        <v>593</v>
      </c>
      <c r="W1426">
        <v>0</v>
      </c>
      <c r="X1426" t="str">
        <f t="shared" si="22"/>
        <v>Inversión</v>
      </c>
    </row>
    <row r="1427" spans="1:24" x14ac:dyDescent="0.25">
      <c r="A1427">
        <v>1220</v>
      </c>
      <c r="B1427">
        <v>43873</v>
      </c>
      <c r="C1427" s="71">
        <v>43873.488888888889</v>
      </c>
      <c r="D1427" t="s">
        <v>588</v>
      </c>
      <c r="E1427" t="s">
        <v>589</v>
      </c>
      <c r="F1427">
        <v>500</v>
      </c>
      <c r="G1427" t="s">
        <v>631</v>
      </c>
      <c r="H1427" t="s">
        <v>199</v>
      </c>
      <c r="I1427" t="s">
        <v>157</v>
      </c>
      <c r="J1427" t="s">
        <v>37</v>
      </c>
      <c r="K1427" t="s">
        <v>714</v>
      </c>
      <c r="L1427" t="s">
        <v>39</v>
      </c>
      <c r="M1427">
        <v>4000000</v>
      </c>
      <c r="N1427">
        <v>0</v>
      </c>
      <c r="O1427">
        <v>4000000</v>
      </c>
      <c r="P1427">
        <v>368097</v>
      </c>
      <c r="Q1427" t="s">
        <v>3272</v>
      </c>
      <c r="R1427">
        <v>1220</v>
      </c>
      <c r="S1427" t="s">
        <v>3273</v>
      </c>
      <c r="T1427" t="s">
        <v>3274</v>
      </c>
      <c r="U1427" t="s">
        <v>3275</v>
      </c>
      <c r="V1427" t="s">
        <v>3276</v>
      </c>
      <c r="W1427">
        <v>0</v>
      </c>
      <c r="X1427" t="str">
        <f t="shared" si="22"/>
        <v>Inversión</v>
      </c>
    </row>
    <row r="1428" spans="1:24" x14ac:dyDescent="0.25">
      <c r="A1428">
        <v>1320</v>
      </c>
      <c r="B1428">
        <v>43881</v>
      </c>
      <c r="C1428" s="71">
        <v>43881.463888888888</v>
      </c>
      <c r="D1428" t="s">
        <v>588</v>
      </c>
      <c r="E1428" t="s">
        <v>589</v>
      </c>
      <c r="F1428">
        <v>13</v>
      </c>
      <c r="G1428" t="s">
        <v>3246</v>
      </c>
      <c r="H1428" t="s">
        <v>171</v>
      </c>
      <c r="I1428" t="s">
        <v>125</v>
      </c>
      <c r="J1428" t="s">
        <v>37</v>
      </c>
      <c r="K1428" t="s">
        <v>591</v>
      </c>
      <c r="L1428" t="s">
        <v>39</v>
      </c>
      <c r="M1428">
        <v>3573777</v>
      </c>
      <c r="N1428">
        <v>0</v>
      </c>
      <c r="O1428">
        <v>3573777</v>
      </c>
      <c r="P1428">
        <v>0</v>
      </c>
      <c r="Q1428" t="s">
        <v>3277</v>
      </c>
      <c r="R1428">
        <v>1320</v>
      </c>
      <c r="S1428" t="s">
        <v>3278</v>
      </c>
      <c r="T1428" t="s">
        <v>593</v>
      </c>
      <c r="U1428" t="s">
        <v>3279</v>
      </c>
      <c r="V1428" t="s">
        <v>3280</v>
      </c>
      <c r="W1428">
        <v>0</v>
      </c>
      <c r="X1428" t="str">
        <f t="shared" si="22"/>
        <v>Funcionamiento</v>
      </c>
    </row>
    <row r="1429" spans="1:24" x14ac:dyDescent="0.25">
      <c r="A1429">
        <v>1320</v>
      </c>
      <c r="B1429">
        <v>43881</v>
      </c>
      <c r="C1429" s="71">
        <v>43881.463888888888</v>
      </c>
      <c r="D1429" t="s">
        <v>588</v>
      </c>
      <c r="E1429" t="s">
        <v>589</v>
      </c>
      <c r="F1429">
        <v>13</v>
      </c>
      <c r="G1429" t="s">
        <v>3246</v>
      </c>
      <c r="H1429" t="s">
        <v>173</v>
      </c>
      <c r="I1429" t="s">
        <v>127</v>
      </c>
      <c r="J1429" t="s">
        <v>37</v>
      </c>
      <c r="K1429" t="s">
        <v>591</v>
      </c>
      <c r="L1429" t="s">
        <v>39</v>
      </c>
      <c r="M1429">
        <v>1094371</v>
      </c>
      <c r="N1429">
        <v>0</v>
      </c>
      <c r="O1429">
        <v>1094371</v>
      </c>
      <c r="P1429">
        <v>0</v>
      </c>
      <c r="Q1429" t="s">
        <v>3277</v>
      </c>
      <c r="R1429">
        <v>1320</v>
      </c>
      <c r="S1429" t="s">
        <v>3278</v>
      </c>
      <c r="T1429" t="s">
        <v>593</v>
      </c>
      <c r="U1429" t="s">
        <v>3279</v>
      </c>
      <c r="V1429" t="s">
        <v>3280</v>
      </c>
      <c r="W1429">
        <v>0</v>
      </c>
      <c r="X1429" t="str">
        <f t="shared" si="22"/>
        <v>Funcionamiento</v>
      </c>
    </row>
    <row r="1430" spans="1:24" x14ac:dyDescent="0.25">
      <c r="A1430">
        <v>1320</v>
      </c>
      <c r="B1430">
        <v>43881</v>
      </c>
      <c r="C1430" s="71">
        <v>43881.463888888888</v>
      </c>
      <c r="D1430" t="s">
        <v>588</v>
      </c>
      <c r="E1430" t="s">
        <v>589</v>
      </c>
      <c r="F1430">
        <v>13</v>
      </c>
      <c r="G1430" t="s">
        <v>3246</v>
      </c>
      <c r="H1430" t="s">
        <v>181</v>
      </c>
      <c r="I1430" t="s">
        <v>135</v>
      </c>
      <c r="J1430" t="s">
        <v>37</v>
      </c>
      <c r="K1430" t="s">
        <v>591</v>
      </c>
      <c r="L1430" t="s">
        <v>39</v>
      </c>
      <c r="M1430">
        <v>729752</v>
      </c>
      <c r="N1430">
        <v>0</v>
      </c>
      <c r="O1430">
        <v>729752</v>
      </c>
      <c r="P1430">
        <v>0</v>
      </c>
      <c r="Q1430" t="s">
        <v>3277</v>
      </c>
      <c r="R1430">
        <v>1320</v>
      </c>
      <c r="S1430" t="s">
        <v>3278</v>
      </c>
      <c r="T1430" t="s">
        <v>593</v>
      </c>
      <c r="U1430" t="s">
        <v>3279</v>
      </c>
      <c r="V1430" t="s">
        <v>3280</v>
      </c>
      <c r="W1430">
        <v>0</v>
      </c>
      <c r="X1430" t="str">
        <f t="shared" si="22"/>
        <v>Funcionamiento</v>
      </c>
    </row>
    <row r="1431" spans="1:24" x14ac:dyDescent="0.25">
      <c r="A1431">
        <v>1320</v>
      </c>
      <c r="B1431">
        <v>43881</v>
      </c>
      <c r="C1431" s="71">
        <v>43881.463888888888</v>
      </c>
      <c r="D1431" t="s">
        <v>588</v>
      </c>
      <c r="E1431" t="s">
        <v>589</v>
      </c>
      <c r="F1431">
        <v>13</v>
      </c>
      <c r="G1431" t="s">
        <v>3246</v>
      </c>
      <c r="H1431" t="s">
        <v>183</v>
      </c>
      <c r="I1431" t="s">
        <v>137</v>
      </c>
      <c r="J1431" t="s">
        <v>37</v>
      </c>
      <c r="K1431" t="s">
        <v>591</v>
      </c>
      <c r="L1431" t="s">
        <v>39</v>
      </c>
      <c r="M1431">
        <v>2240265</v>
      </c>
      <c r="N1431">
        <v>0</v>
      </c>
      <c r="O1431">
        <v>2240265</v>
      </c>
      <c r="P1431">
        <v>0</v>
      </c>
      <c r="Q1431" t="s">
        <v>3277</v>
      </c>
      <c r="R1431">
        <v>1320</v>
      </c>
      <c r="S1431" t="s">
        <v>3278</v>
      </c>
      <c r="T1431" t="s">
        <v>593</v>
      </c>
      <c r="U1431" t="s">
        <v>3279</v>
      </c>
      <c r="V1431" t="s">
        <v>3280</v>
      </c>
      <c r="W1431">
        <v>0</v>
      </c>
      <c r="X1431" t="str">
        <f t="shared" si="22"/>
        <v>Funcionamiento</v>
      </c>
    </row>
    <row r="1432" spans="1:24" x14ac:dyDescent="0.25">
      <c r="A1432">
        <v>1320</v>
      </c>
      <c r="B1432">
        <v>43881</v>
      </c>
      <c r="C1432" s="71">
        <v>43881.463888888888</v>
      </c>
      <c r="D1432" t="s">
        <v>588</v>
      </c>
      <c r="E1432" t="s">
        <v>589</v>
      </c>
      <c r="F1432">
        <v>13</v>
      </c>
      <c r="G1432" t="s">
        <v>3246</v>
      </c>
      <c r="H1432" t="s">
        <v>169</v>
      </c>
      <c r="I1432" t="s">
        <v>123</v>
      </c>
      <c r="J1432" t="s">
        <v>37</v>
      </c>
      <c r="K1432" t="s">
        <v>591</v>
      </c>
      <c r="L1432" t="s">
        <v>39</v>
      </c>
      <c r="M1432">
        <v>932543</v>
      </c>
      <c r="N1432">
        <v>0</v>
      </c>
      <c r="O1432">
        <v>932543</v>
      </c>
      <c r="P1432">
        <v>0</v>
      </c>
      <c r="Q1432" t="s">
        <v>3277</v>
      </c>
      <c r="R1432">
        <v>1320</v>
      </c>
      <c r="S1432" t="s">
        <v>3278</v>
      </c>
      <c r="T1432" t="s">
        <v>593</v>
      </c>
      <c r="U1432" t="s">
        <v>3279</v>
      </c>
      <c r="V1432" t="s">
        <v>3280</v>
      </c>
      <c r="W1432">
        <v>0</v>
      </c>
      <c r="X1432" t="str">
        <f t="shared" si="22"/>
        <v>Funcionamiento</v>
      </c>
    </row>
    <row r="1433" spans="1:24" x14ac:dyDescent="0.25">
      <c r="A1433">
        <v>1320</v>
      </c>
      <c r="B1433">
        <v>43881</v>
      </c>
      <c r="C1433" s="71">
        <v>43881.463888888888</v>
      </c>
      <c r="D1433" t="s">
        <v>588</v>
      </c>
      <c r="E1433" t="s">
        <v>589</v>
      </c>
      <c r="F1433">
        <v>13</v>
      </c>
      <c r="G1433" t="s">
        <v>3246</v>
      </c>
      <c r="H1433" t="s">
        <v>166</v>
      </c>
      <c r="I1433" t="s">
        <v>120</v>
      </c>
      <c r="J1433" t="s">
        <v>37</v>
      </c>
      <c r="K1433" t="s">
        <v>591</v>
      </c>
      <c r="L1433" t="s">
        <v>39</v>
      </c>
      <c r="M1433">
        <v>41534018</v>
      </c>
      <c r="N1433">
        <v>0</v>
      </c>
      <c r="O1433">
        <v>41534018</v>
      </c>
      <c r="P1433">
        <v>0</v>
      </c>
      <c r="Q1433" t="s">
        <v>3277</v>
      </c>
      <c r="R1433">
        <v>1320</v>
      </c>
      <c r="S1433" t="s">
        <v>3278</v>
      </c>
      <c r="T1433" t="s">
        <v>593</v>
      </c>
      <c r="U1433" t="s">
        <v>3279</v>
      </c>
      <c r="V1433" t="s">
        <v>3280</v>
      </c>
      <c r="W1433">
        <v>0</v>
      </c>
      <c r="X1433" t="str">
        <f t="shared" si="22"/>
        <v>Funcionamiento</v>
      </c>
    </row>
    <row r="1434" spans="1:24" x14ac:dyDescent="0.25">
      <c r="A1434">
        <v>1320</v>
      </c>
      <c r="B1434">
        <v>43881</v>
      </c>
      <c r="C1434" s="71">
        <v>43881.463888888888</v>
      </c>
      <c r="D1434" t="s">
        <v>588</v>
      </c>
      <c r="E1434" t="s">
        <v>589</v>
      </c>
      <c r="F1434">
        <v>13</v>
      </c>
      <c r="G1434" t="s">
        <v>3246</v>
      </c>
      <c r="H1434" t="s">
        <v>168</v>
      </c>
      <c r="I1434" t="s">
        <v>122</v>
      </c>
      <c r="J1434" t="s">
        <v>37</v>
      </c>
      <c r="K1434" t="s">
        <v>591</v>
      </c>
      <c r="L1434" t="s">
        <v>39</v>
      </c>
      <c r="M1434">
        <v>767111</v>
      </c>
      <c r="N1434">
        <v>0</v>
      </c>
      <c r="O1434">
        <v>767111</v>
      </c>
      <c r="P1434">
        <v>0</v>
      </c>
      <c r="Q1434" t="s">
        <v>3277</v>
      </c>
      <c r="R1434">
        <v>1320</v>
      </c>
      <c r="S1434" t="s">
        <v>3278</v>
      </c>
      <c r="T1434" t="s">
        <v>593</v>
      </c>
      <c r="U1434" t="s">
        <v>3279</v>
      </c>
      <c r="V1434" t="s">
        <v>3280</v>
      </c>
      <c r="W1434">
        <v>0</v>
      </c>
      <c r="X1434" t="str">
        <f t="shared" si="22"/>
        <v>Funcionamiento</v>
      </c>
    </row>
    <row r="1435" spans="1:24" x14ac:dyDescent="0.25">
      <c r="A1435">
        <v>1320</v>
      </c>
      <c r="B1435">
        <v>43881</v>
      </c>
      <c r="C1435" s="71">
        <v>43881.463888888888</v>
      </c>
      <c r="D1435" t="s">
        <v>588</v>
      </c>
      <c r="E1435" t="s">
        <v>589</v>
      </c>
      <c r="F1435">
        <v>13</v>
      </c>
      <c r="G1435" t="s">
        <v>3246</v>
      </c>
      <c r="H1435" t="s">
        <v>182</v>
      </c>
      <c r="I1435" t="s">
        <v>136</v>
      </c>
      <c r="J1435" t="s">
        <v>37</v>
      </c>
      <c r="K1435" t="s">
        <v>591</v>
      </c>
      <c r="L1435" t="s">
        <v>39</v>
      </c>
      <c r="M1435">
        <v>102710</v>
      </c>
      <c r="N1435">
        <v>0</v>
      </c>
      <c r="O1435">
        <v>102710</v>
      </c>
      <c r="P1435">
        <v>0</v>
      </c>
      <c r="Q1435" t="s">
        <v>3277</v>
      </c>
      <c r="R1435">
        <v>1320</v>
      </c>
      <c r="S1435" t="s">
        <v>3278</v>
      </c>
      <c r="T1435" t="s">
        <v>593</v>
      </c>
      <c r="U1435" t="s">
        <v>3279</v>
      </c>
      <c r="V1435" t="s">
        <v>3280</v>
      </c>
      <c r="W1435">
        <v>0</v>
      </c>
      <c r="X1435" t="str">
        <f t="shared" si="22"/>
        <v>Funcionamiento</v>
      </c>
    </row>
    <row r="1436" spans="1:24" x14ac:dyDescent="0.25">
      <c r="A1436">
        <v>1320</v>
      </c>
      <c r="B1436">
        <v>43881</v>
      </c>
      <c r="C1436" s="71">
        <v>43881.463888888888</v>
      </c>
      <c r="D1436" t="s">
        <v>588</v>
      </c>
      <c r="E1436" t="s">
        <v>589</v>
      </c>
      <c r="F1436">
        <v>13</v>
      </c>
      <c r="G1436" t="s">
        <v>3246</v>
      </c>
      <c r="H1436" t="s">
        <v>184</v>
      </c>
      <c r="I1436" t="s">
        <v>138</v>
      </c>
      <c r="J1436" t="s">
        <v>37</v>
      </c>
      <c r="K1436" t="s">
        <v>591</v>
      </c>
      <c r="L1436" t="s">
        <v>39</v>
      </c>
      <c r="M1436">
        <v>466079</v>
      </c>
      <c r="N1436">
        <v>0</v>
      </c>
      <c r="O1436">
        <v>466079</v>
      </c>
      <c r="P1436">
        <v>0</v>
      </c>
      <c r="Q1436" t="s">
        <v>3277</v>
      </c>
      <c r="R1436">
        <v>1320</v>
      </c>
      <c r="S1436" t="s">
        <v>3278</v>
      </c>
      <c r="T1436" t="s">
        <v>593</v>
      </c>
      <c r="U1436" t="s">
        <v>3279</v>
      </c>
      <c r="V1436" t="s">
        <v>3280</v>
      </c>
      <c r="W1436">
        <v>0</v>
      </c>
      <c r="X1436" t="str">
        <f t="shared" si="22"/>
        <v>Funcionamiento</v>
      </c>
    </row>
    <row r="1437" spans="1:24" x14ac:dyDescent="0.25">
      <c r="A1437">
        <v>1320</v>
      </c>
      <c r="B1437">
        <v>43881</v>
      </c>
      <c r="C1437" s="71">
        <v>43881.463888888888</v>
      </c>
      <c r="D1437" t="s">
        <v>588</v>
      </c>
      <c r="E1437" t="s">
        <v>589</v>
      </c>
      <c r="F1437">
        <v>13</v>
      </c>
      <c r="G1437" t="s">
        <v>3246</v>
      </c>
      <c r="H1437" t="s">
        <v>170</v>
      </c>
      <c r="I1437" t="s">
        <v>124</v>
      </c>
      <c r="J1437" t="s">
        <v>37</v>
      </c>
      <c r="K1437" t="s">
        <v>591</v>
      </c>
      <c r="L1437" t="s">
        <v>39</v>
      </c>
      <c r="M1437">
        <v>244808</v>
      </c>
      <c r="N1437">
        <v>0</v>
      </c>
      <c r="O1437">
        <v>244808</v>
      </c>
      <c r="P1437">
        <v>0</v>
      </c>
      <c r="Q1437" t="s">
        <v>3277</v>
      </c>
      <c r="R1437">
        <v>1320</v>
      </c>
      <c r="S1437" t="s">
        <v>3278</v>
      </c>
      <c r="T1437" t="s">
        <v>593</v>
      </c>
      <c r="U1437" t="s">
        <v>3279</v>
      </c>
      <c r="V1437" t="s">
        <v>3280</v>
      </c>
      <c r="W1437">
        <v>0</v>
      </c>
      <c r="X1437" t="str">
        <f t="shared" si="22"/>
        <v>Funcionamiento</v>
      </c>
    </row>
    <row r="1438" spans="1:24" x14ac:dyDescent="0.25">
      <c r="A1438">
        <v>1320</v>
      </c>
      <c r="B1438">
        <v>43881</v>
      </c>
      <c r="C1438" s="71">
        <v>43881.463888888888</v>
      </c>
      <c r="D1438" t="s">
        <v>588</v>
      </c>
      <c r="E1438" t="s">
        <v>589</v>
      </c>
      <c r="F1438">
        <v>13</v>
      </c>
      <c r="G1438" t="s">
        <v>3246</v>
      </c>
      <c r="H1438" t="s">
        <v>194</v>
      </c>
      <c r="I1438" t="s">
        <v>149</v>
      </c>
      <c r="J1438" t="s">
        <v>37</v>
      </c>
      <c r="K1438" t="s">
        <v>591</v>
      </c>
      <c r="L1438" t="s">
        <v>39</v>
      </c>
      <c r="M1438">
        <v>428285</v>
      </c>
      <c r="N1438">
        <v>0</v>
      </c>
      <c r="O1438">
        <v>428285</v>
      </c>
      <c r="P1438">
        <v>0</v>
      </c>
      <c r="Q1438" t="s">
        <v>3277</v>
      </c>
      <c r="R1438">
        <v>1320</v>
      </c>
      <c r="S1438" t="s">
        <v>3278</v>
      </c>
      <c r="T1438" t="s">
        <v>593</v>
      </c>
      <c r="U1438" t="s">
        <v>3279</v>
      </c>
      <c r="V1438" t="s">
        <v>3280</v>
      </c>
      <c r="W1438">
        <v>0</v>
      </c>
      <c r="X1438" t="str">
        <f t="shared" si="22"/>
        <v>Funcionamiento</v>
      </c>
    </row>
    <row r="1439" spans="1:24" x14ac:dyDescent="0.25">
      <c r="A1439">
        <v>1420</v>
      </c>
      <c r="B1439">
        <v>43881</v>
      </c>
      <c r="C1439" s="71">
        <v>43881.693055555559</v>
      </c>
      <c r="D1439" t="s">
        <v>588</v>
      </c>
      <c r="E1439" t="s">
        <v>589</v>
      </c>
      <c r="F1439">
        <v>13</v>
      </c>
      <c r="G1439" t="s">
        <v>3246</v>
      </c>
      <c r="H1439" t="s">
        <v>175</v>
      </c>
      <c r="I1439" t="s">
        <v>129</v>
      </c>
      <c r="J1439" t="s">
        <v>37</v>
      </c>
      <c r="K1439" t="s">
        <v>591</v>
      </c>
      <c r="L1439" t="s">
        <v>39</v>
      </c>
      <c r="M1439">
        <v>4234900</v>
      </c>
      <c r="N1439">
        <v>0</v>
      </c>
      <c r="O1439">
        <v>4234900</v>
      </c>
      <c r="P1439">
        <v>0</v>
      </c>
      <c r="Q1439" t="s">
        <v>3281</v>
      </c>
      <c r="R1439">
        <v>1420</v>
      </c>
      <c r="S1439" t="s">
        <v>2204</v>
      </c>
      <c r="T1439" t="s">
        <v>593</v>
      </c>
      <c r="U1439" t="s">
        <v>3282</v>
      </c>
      <c r="V1439" t="s">
        <v>3283</v>
      </c>
      <c r="W1439">
        <v>0</v>
      </c>
      <c r="X1439" t="str">
        <f t="shared" si="22"/>
        <v>Funcionamiento</v>
      </c>
    </row>
    <row r="1440" spans="1:24" x14ac:dyDescent="0.25">
      <c r="A1440">
        <v>1420</v>
      </c>
      <c r="B1440">
        <v>43881</v>
      </c>
      <c r="C1440" s="71">
        <v>43881.693055555559</v>
      </c>
      <c r="D1440" t="s">
        <v>588</v>
      </c>
      <c r="E1440" t="s">
        <v>589</v>
      </c>
      <c r="F1440">
        <v>13</v>
      </c>
      <c r="G1440" t="s">
        <v>3246</v>
      </c>
      <c r="H1440" t="s">
        <v>178</v>
      </c>
      <c r="I1440" t="s">
        <v>132</v>
      </c>
      <c r="J1440" t="s">
        <v>37</v>
      </c>
      <c r="K1440" t="s">
        <v>591</v>
      </c>
      <c r="L1440" t="s">
        <v>39</v>
      </c>
      <c r="M1440">
        <v>1531600</v>
      </c>
      <c r="N1440">
        <v>0</v>
      </c>
      <c r="O1440">
        <v>1531600</v>
      </c>
      <c r="P1440">
        <v>0</v>
      </c>
      <c r="Q1440" t="s">
        <v>3281</v>
      </c>
      <c r="R1440">
        <v>1420</v>
      </c>
      <c r="S1440" t="s">
        <v>2204</v>
      </c>
      <c r="T1440" t="s">
        <v>593</v>
      </c>
      <c r="U1440" t="s">
        <v>3282</v>
      </c>
      <c r="V1440" t="s">
        <v>3283</v>
      </c>
      <c r="W1440">
        <v>0</v>
      </c>
      <c r="X1440" t="str">
        <f t="shared" si="22"/>
        <v>Funcionamiento</v>
      </c>
    </row>
    <row r="1441" spans="1:24" x14ac:dyDescent="0.25">
      <c r="A1441">
        <v>1420</v>
      </c>
      <c r="B1441">
        <v>43881</v>
      </c>
      <c r="C1441" s="71">
        <v>43881.693055555559</v>
      </c>
      <c r="D1441" t="s">
        <v>588</v>
      </c>
      <c r="E1441" t="s">
        <v>589</v>
      </c>
      <c r="F1441">
        <v>13</v>
      </c>
      <c r="G1441" t="s">
        <v>3246</v>
      </c>
      <c r="H1441" t="s">
        <v>174</v>
      </c>
      <c r="I1441" t="s">
        <v>128</v>
      </c>
      <c r="J1441" t="s">
        <v>37</v>
      </c>
      <c r="K1441" t="s">
        <v>591</v>
      </c>
      <c r="L1441" t="s">
        <v>39</v>
      </c>
      <c r="M1441">
        <v>5978600</v>
      </c>
      <c r="N1441">
        <v>0</v>
      </c>
      <c r="O1441">
        <v>5978600</v>
      </c>
      <c r="P1441">
        <v>0</v>
      </c>
      <c r="Q1441" t="s">
        <v>3281</v>
      </c>
      <c r="R1441">
        <v>1420</v>
      </c>
      <c r="S1441" t="s">
        <v>2204</v>
      </c>
      <c r="T1441" t="s">
        <v>593</v>
      </c>
      <c r="U1441" t="s">
        <v>3282</v>
      </c>
      <c r="V1441" t="s">
        <v>3283</v>
      </c>
      <c r="W1441">
        <v>0</v>
      </c>
      <c r="X1441" t="str">
        <f t="shared" si="22"/>
        <v>Funcionamiento</v>
      </c>
    </row>
    <row r="1442" spans="1:24" x14ac:dyDescent="0.25">
      <c r="A1442">
        <v>1420</v>
      </c>
      <c r="B1442">
        <v>43881</v>
      </c>
      <c r="C1442" s="71">
        <v>43881.693055555559</v>
      </c>
      <c r="D1442" t="s">
        <v>588</v>
      </c>
      <c r="E1442" t="s">
        <v>589</v>
      </c>
      <c r="F1442">
        <v>13</v>
      </c>
      <c r="G1442" t="s">
        <v>3246</v>
      </c>
      <c r="H1442" t="s">
        <v>176</v>
      </c>
      <c r="I1442" t="s">
        <v>130</v>
      </c>
      <c r="J1442" t="s">
        <v>37</v>
      </c>
      <c r="K1442" t="s">
        <v>591</v>
      </c>
      <c r="L1442" t="s">
        <v>39</v>
      </c>
      <c r="M1442">
        <v>2041500</v>
      </c>
      <c r="N1442">
        <v>0</v>
      </c>
      <c r="O1442">
        <v>2041500</v>
      </c>
      <c r="P1442">
        <v>0</v>
      </c>
      <c r="Q1442" t="s">
        <v>3281</v>
      </c>
      <c r="R1442">
        <v>1420</v>
      </c>
      <c r="S1442" t="s">
        <v>2204</v>
      </c>
      <c r="T1442" t="s">
        <v>593</v>
      </c>
      <c r="U1442" t="s">
        <v>3282</v>
      </c>
      <c r="V1442" t="s">
        <v>3283</v>
      </c>
      <c r="W1442">
        <v>0</v>
      </c>
      <c r="X1442" t="str">
        <f t="shared" si="22"/>
        <v>Funcionamiento</v>
      </c>
    </row>
    <row r="1443" spans="1:24" x14ac:dyDescent="0.25">
      <c r="A1443">
        <v>1420</v>
      </c>
      <c r="B1443">
        <v>43881</v>
      </c>
      <c r="C1443" s="71">
        <v>43881.693055555559</v>
      </c>
      <c r="D1443" t="s">
        <v>588</v>
      </c>
      <c r="E1443" t="s">
        <v>589</v>
      </c>
      <c r="F1443">
        <v>13</v>
      </c>
      <c r="G1443" t="s">
        <v>3246</v>
      </c>
      <c r="H1443" t="s">
        <v>177</v>
      </c>
      <c r="I1443" t="s">
        <v>131</v>
      </c>
      <c r="J1443" t="s">
        <v>37</v>
      </c>
      <c r="K1443" t="s">
        <v>591</v>
      </c>
      <c r="L1443" t="s">
        <v>39</v>
      </c>
      <c r="M1443">
        <v>469600</v>
      </c>
      <c r="N1443">
        <v>0</v>
      </c>
      <c r="O1443">
        <v>469600</v>
      </c>
      <c r="P1443">
        <v>0</v>
      </c>
      <c r="Q1443" t="s">
        <v>3281</v>
      </c>
      <c r="R1443">
        <v>1420</v>
      </c>
      <c r="S1443" t="s">
        <v>2204</v>
      </c>
      <c r="T1443" t="s">
        <v>593</v>
      </c>
      <c r="U1443" t="s">
        <v>3282</v>
      </c>
      <c r="V1443" t="s">
        <v>3283</v>
      </c>
      <c r="W1443">
        <v>0</v>
      </c>
      <c r="X1443" t="str">
        <f t="shared" si="22"/>
        <v>Funcionamiento</v>
      </c>
    </row>
    <row r="1444" spans="1:24" x14ac:dyDescent="0.25">
      <c r="A1444">
        <v>1420</v>
      </c>
      <c r="B1444">
        <v>43881</v>
      </c>
      <c r="C1444" s="71">
        <v>43881.693055555559</v>
      </c>
      <c r="D1444" t="s">
        <v>588</v>
      </c>
      <c r="E1444" t="s">
        <v>589</v>
      </c>
      <c r="F1444">
        <v>13</v>
      </c>
      <c r="G1444" t="s">
        <v>3246</v>
      </c>
      <c r="H1444" t="s">
        <v>179</v>
      </c>
      <c r="I1444" t="s">
        <v>133</v>
      </c>
      <c r="J1444" t="s">
        <v>37</v>
      </c>
      <c r="K1444" t="s">
        <v>591</v>
      </c>
      <c r="L1444" t="s">
        <v>39</v>
      </c>
      <c r="M1444">
        <v>1021100</v>
      </c>
      <c r="N1444">
        <v>0</v>
      </c>
      <c r="O1444">
        <v>1021100</v>
      </c>
      <c r="P1444">
        <v>0</v>
      </c>
      <c r="Q1444" t="s">
        <v>3281</v>
      </c>
      <c r="R1444">
        <v>1420</v>
      </c>
      <c r="S1444" t="s">
        <v>2204</v>
      </c>
      <c r="T1444" t="s">
        <v>593</v>
      </c>
      <c r="U1444" t="s">
        <v>3282</v>
      </c>
      <c r="V1444" t="s">
        <v>3283</v>
      </c>
      <c r="W1444">
        <v>0</v>
      </c>
      <c r="X1444" t="str">
        <f t="shared" si="22"/>
        <v>Funcionamiento</v>
      </c>
    </row>
    <row r="1445" spans="1:24" x14ac:dyDescent="0.25">
      <c r="A1445">
        <v>1520</v>
      </c>
      <c r="B1445">
        <v>43887</v>
      </c>
      <c r="C1445" s="71">
        <v>43887.481944444444</v>
      </c>
      <c r="D1445" t="s">
        <v>588</v>
      </c>
      <c r="E1445" t="s">
        <v>589</v>
      </c>
      <c r="F1445">
        <v>13</v>
      </c>
      <c r="G1445" t="s">
        <v>3246</v>
      </c>
      <c r="H1445" t="s">
        <v>196</v>
      </c>
      <c r="I1445" t="s">
        <v>151</v>
      </c>
      <c r="J1445" t="s">
        <v>37</v>
      </c>
      <c r="K1445" t="s">
        <v>591</v>
      </c>
      <c r="L1445" t="s">
        <v>39</v>
      </c>
      <c r="M1445">
        <v>7517600</v>
      </c>
      <c r="N1445">
        <v>0</v>
      </c>
      <c r="O1445">
        <v>7517600</v>
      </c>
      <c r="P1445">
        <v>0</v>
      </c>
      <c r="Q1445" t="s">
        <v>3284</v>
      </c>
      <c r="R1445">
        <v>1520</v>
      </c>
      <c r="S1445" t="s">
        <v>2225</v>
      </c>
      <c r="T1445" t="s">
        <v>2225</v>
      </c>
      <c r="U1445" t="s">
        <v>3285</v>
      </c>
      <c r="V1445" t="s">
        <v>3286</v>
      </c>
      <c r="W1445">
        <v>0</v>
      </c>
      <c r="X1445" t="str">
        <f t="shared" si="22"/>
        <v>Funcionamiento</v>
      </c>
    </row>
    <row r="1446" spans="1:24" x14ac:dyDescent="0.25">
      <c r="A1446">
        <v>1620</v>
      </c>
      <c r="B1446">
        <v>43893</v>
      </c>
      <c r="C1446" s="71">
        <v>43893.741666666669</v>
      </c>
      <c r="D1446" t="s">
        <v>588</v>
      </c>
      <c r="E1446" t="s">
        <v>589</v>
      </c>
      <c r="F1446">
        <v>500</v>
      </c>
      <c r="G1446" t="s">
        <v>631</v>
      </c>
      <c r="H1446" t="s">
        <v>199</v>
      </c>
      <c r="I1446" t="s">
        <v>157</v>
      </c>
      <c r="J1446" t="s">
        <v>37</v>
      </c>
      <c r="K1446" t="s">
        <v>591</v>
      </c>
      <c r="L1446" t="s">
        <v>39</v>
      </c>
      <c r="M1446">
        <v>109213920</v>
      </c>
      <c r="N1446">
        <v>0</v>
      </c>
      <c r="O1446">
        <v>109213920</v>
      </c>
      <c r="P1446">
        <v>0</v>
      </c>
      <c r="Q1446" t="s">
        <v>3287</v>
      </c>
      <c r="R1446">
        <v>1620</v>
      </c>
      <c r="S1446" t="s">
        <v>3288</v>
      </c>
      <c r="T1446" t="s">
        <v>3289</v>
      </c>
      <c r="U1446" t="s">
        <v>3290</v>
      </c>
      <c r="V1446" t="s">
        <v>3291</v>
      </c>
      <c r="W1446">
        <v>0</v>
      </c>
      <c r="X1446" t="str">
        <f t="shared" si="22"/>
        <v>Inversión</v>
      </c>
    </row>
    <row r="1447" spans="1:24" x14ac:dyDescent="0.25">
      <c r="A1447">
        <v>1720</v>
      </c>
      <c r="B1447">
        <v>43893</v>
      </c>
      <c r="C1447" s="71">
        <v>43893.743055555555</v>
      </c>
      <c r="D1447" t="s">
        <v>588</v>
      </c>
      <c r="E1447" t="s">
        <v>589</v>
      </c>
      <c r="F1447">
        <v>500</v>
      </c>
      <c r="G1447" t="s">
        <v>631</v>
      </c>
      <c r="H1447" t="s">
        <v>199</v>
      </c>
      <c r="I1447" t="s">
        <v>157</v>
      </c>
      <c r="J1447" t="s">
        <v>37</v>
      </c>
      <c r="K1447" t="s">
        <v>591</v>
      </c>
      <c r="L1447" t="s">
        <v>39</v>
      </c>
      <c r="M1447">
        <v>31500000</v>
      </c>
      <c r="N1447">
        <v>0</v>
      </c>
      <c r="O1447">
        <v>31500000</v>
      </c>
      <c r="P1447">
        <v>0</v>
      </c>
      <c r="Q1447" t="s">
        <v>3292</v>
      </c>
      <c r="R1447">
        <v>1720</v>
      </c>
      <c r="S1447" t="s">
        <v>2375</v>
      </c>
      <c r="T1447" t="s">
        <v>2377</v>
      </c>
      <c r="U1447" t="s">
        <v>3293</v>
      </c>
      <c r="V1447" t="s">
        <v>3294</v>
      </c>
      <c r="W1447">
        <v>0</v>
      </c>
      <c r="X1447" t="str">
        <f t="shared" si="22"/>
        <v>Inversión</v>
      </c>
    </row>
    <row r="1448" spans="1:24" x14ac:dyDescent="0.25">
      <c r="A1448">
        <v>1820</v>
      </c>
      <c r="B1448">
        <v>43893</v>
      </c>
      <c r="C1448" s="71">
        <v>43893.745138888888</v>
      </c>
      <c r="D1448" t="s">
        <v>588</v>
      </c>
      <c r="E1448" t="s">
        <v>589</v>
      </c>
      <c r="F1448">
        <v>500</v>
      </c>
      <c r="G1448" t="s">
        <v>631</v>
      </c>
      <c r="H1448" t="s">
        <v>199</v>
      </c>
      <c r="I1448" t="s">
        <v>157</v>
      </c>
      <c r="J1448" t="s">
        <v>37</v>
      </c>
      <c r="K1448" t="s">
        <v>591</v>
      </c>
      <c r="L1448" t="s">
        <v>39</v>
      </c>
      <c r="M1448">
        <v>59460912</v>
      </c>
      <c r="N1448">
        <v>0</v>
      </c>
      <c r="O1448">
        <v>59460912</v>
      </c>
      <c r="P1448">
        <v>0</v>
      </c>
      <c r="Q1448" t="s">
        <v>3295</v>
      </c>
      <c r="R1448">
        <v>1820</v>
      </c>
      <c r="S1448" t="s">
        <v>2367</v>
      </c>
      <c r="T1448" t="s">
        <v>3296</v>
      </c>
      <c r="U1448" t="s">
        <v>3297</v>
      </c>
      <c r="V1448" t="s">
        <v>3298</v>
      </c>
      <c r="W1448">
        <v>0</v>
      </c>
      <c r="X1448" t="str">
        <f t="shared" si="22"/>
        <v>Inversión</v>
      </c>
    </row>
    <row r="1449" spans="1:24" x14ac:dyDescent="0.25">
      <c r="A1449">
        <v>1920</v>
      </c>
      <c r="B1449">
        <v>43893</v>
      </c>
      <c r="C1449" s="71">
        <v>43893.751388888886</v>
      </c>
      <c r="D1449" t="s">
        <v>588</v>
      </c>
      <c r="E1449" t="s">
        <v>589</v>
      </c>
      <c r="F1449">
        <v>500</v>
      </c>
      <c r="G1449" t="s">
        <v>631</v>
      </c>
      <c r="H1449" t="s">
        <v>199</v>
      </c>
      <c r="I1449" t="s">
        <v>157</v>
      </c>
      <c r="J1449" t="s">
        <v>37</v>
      </c>
      <c r="K1449" t="s">
        <v>591</v>
      </c>
      <c r="L1449" t="s">
        <v>39</v>
      </c>
      <c r="M1449">
        <v>16167228</v>
      </c>
      <c r="N1449">
        <v>0</v>
      </c>
      <c r="O1449">
        <v>16167228</v>
      </c>
      <c r="P1449">
        <v>0</v>
      </c>
      <c r="Q1449" t="s">
        <v>3299</v>
      </c>
      <c r="R1449">
        <v>1920</v>
      </c>
      <c r="S1449" t="s">
        <v>2244</v>
      </c>
      <c r="T1449" t="s">
        <v>2243</v>
      </c>
      <c r="U1449" t="s">
        <v>3300</v>
      </c>
      <c r="V1449" t="s">
        <v>3301</v>
      </c>
      <c r="W1449">
        <v>0</v>
      </c>
      <c r="X1449" t="str">
        <f t="shared" si="22"/>
        <v>Inversión</v>
      </c>
    </row>
    <row r="1450" spans="1:24" x14ac:dyDescent="0.25">
      <c r="A1450">
        <v>2020</v>
      </c>
      <c r="B1450">
        <v>43893</v>
      </c>
      <c r="C1450" s="71">
        <v>43893.761805555558</v>
      </c>
      <c r="D1450" t="s">
        <v>588</v>
      </c>
      <c r="E1450" t="s">
        <v>589</v>
      </c>
      <c r="F1450">
        <v>500</v>
      </c>
      <c r="G1450" t="s">
        <v>631</v>
      </c>
      <c r="H1450" t="s">
        <v>199</v>
      </c>
      <c r="I1450" t="s">
        <v>157</v>
      </c>
      <c r="J1450" t="s">
        <v>37</v>
      </c>
      <c r="K1450" t="s">
        <v>714</v>
      </c>
      <c r="L1450" t="s">
        <v>39</v>
      </c>
      <c r="M1450">
        <v>34753065</v>
      </c>
      <c r="N1450">
        <v>0</v>
      </c>
      <c r="O1450">
        <v>34753065</v>
      </c>
      <c r="P1450">
        <v>0</v>
      </c>
      <c r="Q1450" t="s">
        <v>3302</v>
      </c>
      <c r="R1450">
        <v>2020</v>
      </c>
      <c r="S1450" t="s">
        <v>2208</v>
      </c>
      <c r="T1450" t="s">
        <v>2234</v>
      </c>
      <c r="U1450" t="s">
        <v>3303</v>
      </c>
      <c r="V1450" t="s">
        <v>3304</v>
      </c>
      <c r="W1450">
        <v>0</v>
      </c>
      <c r="X1450" t="str">
        <f t="shared" si="22"/>
        <v>Inversión</v>
      </c>
    </row>
    <row r="1451" spans="1:24" x14ac:dyDescent="0.25">
      <c r="A1451">
        <v>2120</v>
      </c>
      <c r="B1451">
        <v>43893</v>
      </c>
      <c r="C1451" s="71">
        <v>43893.765277777777</v>
      </c>
      <c r="D1451" t="s">
        <v>588</v>
      </c>
      <c r="E1451" t="s">
        <v>589</v>
      </c>
      <c r="F1451">
        <v>500</v>
      </c>
      <c r="G1451" t="s">
        <v>631</v>
      </c>
      <c r="H1451" t="s">
        <v>199</v>
      </c>
      <c r="I1451" t="s">
        <v>157</v>
      </c>
      <c r="J1451" t="s">
        <v>37</v>
      </c>
      <c r="K1451" t="s">
        <v>714</v>
      </c>
      <c r="L1451" t="s">
        <v>39</v>
      </c>
      <c r="M1451">
        <v>26125000</v>
      </c>
      <c r="N1451">
        <v>0</v>
      </c>
      <c r="O1451">
        <v>26125000</v>
      </c>
      <c r="P1451">
        <v>0</v>
      </c>
      <c r="Q1451" t="s">
        <v>3305</v>
      </c>
      <c r="R1451">
        <v>2120</v>
      </c>
      <c r="S1451" t="s">
        <v>2452</v>
      </c>
      <c r="T1451" t="s">
        <v>2372</v>
      </c>
      <c r="U1451" t="s">
        <v>3306</v>
      </c>
      <c r="V1451" t="s">
        <v>3307</v>
      </c>
      <c r="W1451">
        <v>0</v>
      </c>
      <c r="X1451" t="str">
        <f t="shared" si="22"/>
        <v>Inversión</v>
      </c>
    </row>
    <row r="1452" spans="1:24" x14ac:dyDescent="0.25">
      <c r="A1452">
        <v>2220</v>
      </c>
      <c r="B1452">
        <v>43908</v>
      </c>
      <c r="C1452" s="71">
        <v>43908.459722222222</v>
      </c>
      <c r="D1452" t="s">
        <v>588</v>
      </c>
      <c r="E1452" t="s">
        <v>589</v>
      </c>
      <c r="F1452">
        <v>13</v>
      </c>
      <c r="G1452" t="s">
        <v>3246</v>
      </c>
      <c r="H1452" t="s">
        <v>184</v>
      </c>
      <c r="I1452" t="s">
        <v>138</v>
      </c>
      <c r="J1452" t="s">
        <v>37</v>
      </c>
      <c r="K1452" t="s">
        <v>591</v>
      </c>
      <c r="L1452" t="s">
        <v>39</v>
      </c>
      <c r="M1452">
        <v>568243</v>
      </c>
      <c r="N1452">
        <v>0</v>
      </c>
      <c r="O1452">
        <v>568243</v>
      </c>
      <c r="P1452">
        <v>0</v>
      </c>
      <c r="Q1452" t="s">
        <v>3308</v>
      </c>
      <c r="R1452">
        <v>2220</v>
      </c>
      <c r="S1452" t="s">
        <v>3142</v>
      </c>
      <c r="T1452" t="s">
        <v>593</v>
      </c>
      <c r="U1452" t="s">
        <v>3309</v>
      </c>
      <c r="V1452" t="s">
        <v>3310</v>
      </c>
      <c r="W1452">
        <v>0</v>
      </c>
      <c r="X1452" t="str">
        <f t="shared" si="22"/>
        <v>Funcionamiento</v>
      </c>
    </row>
    <row r="1453" spans="1:24" x14ac:dyDescent="0.25">
      <c r="A1453">
        <v>2220</v>
      </c>
      <c r="B1453">
        <v>43908</v>
      </c>
      <c r="C1453" s="71">
        <v>43908.459722222222</v>
      </c>
      <c r="D1453" t="s">
        <v>588</v>
      </c>
      <c r="E1453" t="s">
        <v>589</v>
      </c>
      <c r="F1453">
        <v>13</v>
      </c>
      <c r="G1453" t="s">
        <v>3246</v>
      </c>
      <c r="H1453" t="s">
        <v>166</v>
      </c>
      <c r="I1453" t="s">
        <v>120</v>
      </c>
      <c r="J1453" t="s">
        <v>37</v>
      </c>
      <c r="K1453" t="s">
        <v>591</v>
      </c>
      <c r="L1453" t="s">
        <v>39</v>
      </c>
      <c r="M1453">
        <v>52647622</v>
      </c>
      <c r="N1453">
        <v>0</v>
      </c>
      <c r="O1453">
        <v>52647622</v>
      </c>
      <c r="P1453">
        <v>0</v>
      </c>
      <c r="Q1453" t="s">
        <v>3308</v>
      </c>
      <c r="R1453">
        <v>2220</v>
      </c>
      <c r="S1453" t="s">
        <v>3142</v>
      </c>
      <c r="T1453" t="s">
        <v>593</v>
      </c>
      <c r="U1453" t="s">
        <v>3309</v>
      </c>
      <c r="V1453" t="s">
        <v>3310</v>
      </c>
      <c r="W1453">
        <v>0</v>
      </c>
      <c r="X1453" t="str">
        <f t="shared" si="22"/>
        <v>Funcionamiento</v>
      </c>
    </row>
    <row r="1454" spans="1:24" x14ac:dyDescent="0.25">
      <c r="A1454">
        <v>2220</v>
      </c>
      <c r="B1454">
        <v>43908</v>
      </c>
      <c r="C1454" s="71">
        <v>43908.459722222222</v>
      </c>
      <c r="D1454" t="s">
        <v>588</v>
      </c>
      <c r="E1454" t="s">
        <v>589</v>
      </c>
      <c r="F1454">
        <v>13</v>
      </c>
      <c r="G1454" t="s">
        <v>3246</v>
      </c>
      <c r="H1454" t="s">
        <v>171</v>
      </c>
      <c r="I1454" t="s">
        <v>125</v>
      </c>
      <c r="J1454" t="s">
        <v>37</v>
      </c>
      <c r="K1454" t="s">
        <v>591</v>
      </c>
      <c r="L1454" t="s">
        <v>39</v>
      </c>
      <c r="M1454">
        <v>1211214</v>
      </c>
      <c r="N1454">
        <v>0</v>
      </c>
      <c r="O1454">
        <v>1211214</v>
      </c>
      <c r="P1454">
        <v>0</v>
      </c>
      <c r="Q1454" t="s">
        <v>3308</v>
      </c>
      <c r="R1454">
        <v>2220</v>
      </c>
      <c r="S1454" t="s">
        <v>3142</v>
      </c>
      <c r="T1454" t="s">
        <v>593</v>
      </c>
      <c r="U1454" t="s">
        <v>3309</v>
      </c>
      <c r="V1454" t="s">
        <v>3310</v>
      </c>
      <c r="W1454">
        <v>0</v>
      </c>
      <c r="X1454" t="str">
        <f t="shared" si="22"/>
        <v>Funcionamiento</v>
      </c>
    </row>
    <row r="1455" spans="1:24" x14ac:dyDescent="0.25">
      <c r="A1455">
        <v>2220</v>
      </c>
      <c r="B1455">
        <v>43908</v>
      </c>
      <c r="C1455" s="71">
        <v>43908.459722222222</v>
      </c>
      <c r="D1455" t="s">
        <v>588</v>
      </c>
      <c r="E1455" t="s">
        <v>589</v>
      </c>
      <c r="F1455">
        <v>13</v>
      </c>
      <c r="G1455" t="s">
        <v>3246</v>
      </c>
      <c r="H1455" t="s">
        <v>173</v>
      </c>
      <c r="I1455" t="s">
        <v>127</v>
      </c>
      <c r="J1455" t="s">
        <v>37</v>
      </c>
      <c r="K1455" t="s">
        <v>591</v>
      </c>
      <c r="L1455" t="s">
        <v>39</v>
      </c>
      <c r="M1455">
        <v>4141347</v>
      </c>
      <c r="N1455">
        <v>0</v>
      </c>
      <c r="O1455">
        <v>4141347</v>
      </c>
      <c r="P1455">
        <v>0</v>
      </c>
      <c r="Q1455" t="s">
        <v>3308</v>
      </c>
      <c r="R1455">
        <v>2220</v>
      </c>
      <c r="S1455" t="s">
        <v>3142</v>
      </c>
      <c r="T1455" t="s">
        <v>593</v>
      </c>
      <c r="U1455" t="s">
        <v>3309</v>
      </c>
      <c r="V1455" t="s">
        <v>3310</v>
      </c>
      <c r="W1455">
        <v>0</v>
      </c>
      <c r="X1455" t="str">
        <f t="shared" si="22"/>
        <v>Funcionamiento</v>
      </c>
    </row>
    <row r="1456" spans="1:24" x14ac:dyDescent="0.25">
      <c r="A1456">
        <v>2220</v>
      </c>
      <c r="B1456">
        <v>43908</v>
      </c>
      <c r="C1456" s="71">
        <v>43908.459722222222</v>
      </c>
      <c r="D1456" t="s">
        <v>588</v>
      </c>
      <c r="E1456" t="s">
        <v>589</v>
      </c>
      <c r="F1456">
        <v>13</v>
      </c>
      <c r="G1456" t="s">
        <v>3246</v>
      </c>
      <c r="H1456" t="s">
        <v>170</v>
      </c>
      <c r="I1456" t="s">
        <v>124</v>
      </c>
      <c r="J1456" t="s">
        <v>37</v>
      </c>
      <c r="K1456" t="s">
        <v>591</v>
      </c>
      <c r="L1456" t="s">
        <v>39</v>
      </c>
      <c r="M1456">
        <v>10265</v>
      </c>
      <c r="N1456">
        <v>0</v>
      </c>
      <c r="O1456">
        <v>10265</v>
      </c>
      <c r="P1456">
        <v>0</v>
      </c>
      <c r="Q1456" t="s">
        <v>3308</v>
      </c>
      <c r="R1456">
        <v>2220</v>
      </c>
      <c r="S1456" t="s">
        <v>3142</v>
      </c>
      <c r="T1456" t="s">
        <v>593</v>
      </c>
      <c r="U1456" t="s">
        <v>3309</v>
      </c>
      <c r="V1456" t="s">
        <v>3310</v>
      </c>
      <c r="W1456">
        <v>0</v>
      </c>
      <c r="X1456" t="str">
        <f t="shared" si="22"/>
        <v>Funcionamiento</v>
      </c>
    </row>
    <row r="1457" spans="1:24" x14ac:dyDescent="0.25">
      <c r="A1457">
        <v>2220</v>
      </c>
      <c r="B1457">
        <v>43908</v>
      </c>
      <c r="C1457" s="71">
        <v>43908.459722222222</v>
      </c>
      <c r="D1457" t="s">
        <v>588</v>
      </c>
      <c r="E1457" t="s">
        <v>589</v>
      </c>
      <c r="F1457">
        <v>13</v>
      </c>
      <c r="G1457" t="s">
        <v>3246</v>
      </c>
      <c r="H1457" t="s">
        <v>180</v>
      </c>
      <c r="I1457" t="s">
        <v>134</v>
      </c>
      <c r="J1457" t="s">
        <v>37</v>
      </c>
      <c r="K1457" t="s">
        <v>591</v>
      </c>
      <c r="L1457" t="s">
        <v>39</v>
      </c>
      <c r="M1457">
        <v>4050967</v>
      </c>
      <c r="N1457">
        <v>0</v>
      </c>
      <c r="O1457">
        <v>4050967</v>
      </c>
      <c r="P1457">
        <v>0</v>
      </c>
      <c r="Q1457" t="s">
        <v>3308</v>
      </c>
      <c r="R1457">
        <v>2220</v>
      </c>
      <c r="S1457" t="s">
        <v>3142</v>
      </c>
      <c r="T1457" t="s">
        <v>593</v>
      </c>
      <c r="U1457" t="s">
        <v>3309</v>
      </c>
      <c r="V1457" t="s">
        <v>3310</v>
      </c>
      <c r="W1457">
        <v>0</v>
      </c>
      <c r="X1457" t="str">
        <f t="shared" si="22"/>
        <v>Funcionamiento</v>
      </c>
    </row>
    <row r="1458" spans="1:24" x14ac:dyDescent="0.25">
      <c r="A1458">
        <v>2220</v>
      </c>
      <c r="B1458">
        <v>43908</v>
      </c>
      <c r="C1458" s="71">
        <v>43908.459722222222</v>
      </c>
      <c r="D1458" t="s">
        <v>588</v>
      </c>
      <c r="E1458" t="s">
        <v>589</v>
      </c>
      <c r="F1458">
        <v>13</v>
      </c>
      <c r="G1458" t="s">
        <v>3246</v>
      </c>
      <c r="H1458" t="s">
        <v>181</v>
      </c>
      <c r="I1458" t="s">
        <v>135</v>
      </c>
      <c r="J1458" t="s">
        <v>37</v>
      </c>
      <c r="K1458" t="s">
        <v>591</v>
      </c>
      <c r="L1458" t="s">
        <v>39</v>
      </c>
      <c r="M1458">
        <v>29172</v>
      </c>
      <c r="N1458">
        <v>0</v>
      </c>
      <c r="O1458">
        <v>29172</v>
      </c>
      <c r="P1458">
        <v>0</v>
      </c>
      <c r="Q1458" t="s">
        <v>3308</v>
      </c>
      <c r="R1458">
        <v>2220</v>
      </c>
      <c r="S1458" t="s">
        <v>3142</v>
      </c>
      <c r="T1458" t="s">
        <v>593</v>
      </c>
      <c r="U1458" t="s">
        <v>3309</v>
      </c>
      <c r="V1458" t="s">
        <v>3310</v>
      </c>
      <c r="W1458">
        <v>0</v>
      </c>
      <c r="X1458" t="str">
        <f t="shared" si="22"/>
        <v>Funcionamiento</v>
      </c>
    </row>
    <row r="1459" spans="1:24" x14ac:dyDescent="0.25">
      <c r="A1459">
        <v>2220</v>
      </c>
      <c r="B1459">
        <v>43908</v>
      </c>
      <c r="C1459" s="71">
        <v>43908.459722222222</v>
      </c>
      <c r="D1459" t="s">
        <v>588</v>
      </c>
      <c r="E1459" t="s">
        <v>589</v>
      </c>
      <c r="F1459">
        <v>13</v>
      </c>
      <c r="G1459" t="s">
        <v>3246</v>
      </c>
      <c r="H1459" t="s">
        <v>182</v>
      </c>
      <c r="I1459" t="s">
        <v>136</v>
      </c>
      <c r="J1459" t="s">
        <v>37</v>
      </c>
      <c r="K1459" t="s">
        <v>591</v>
      </c>
      <c r="L1459" t="s">
        <v>39</v>
      </c>
      <c r="M1459">
        <v>323484</v>
      </c>
      <c r="N1459">
        <v>0</v>
      </c>
      <c r="O1459">
        <v>323484</v>
      </c>
      <c r="P1459">
        <v>0</v>
      </c>
      <c r="Q1459" t="s">
        <v>3308</v>
      </c>
      <c r="R1459">
        <v>2220</v>
      </c>
      <c r="S1459" t="s">
        <v>3142</v>
      </c>
      <c r="T1459" t="s">
        <v>593</v>
      </c>
      <c r="U1459" t="s">
        <v>3309</v>
      </c>
      <c r="V1459" t="s">
        <v>3310</v>
      </c>
      <c r="W1459">
        <v>0</v>
      </c>
      <c r="X1459" t="str">
        <f t="shared" si="22"/>
        <v>Funcionamiento</v>
      </c>
    </row>
    <row r="1460" spans="1:24" x14ac:dyDescent="0.25">
      <c r="A1460">
        <v>2220</v>
      </c>
      <c r="B1460">
        <v>43908</v>
      </c>
      <c r="C1460" s="71">
        <v>43908.459722222222</v>
      </c>
      <c r="D1460" t="s">
        <v>588</v>
      </c>
      <c r="E1460" t="s">
        <v>589</v>
      </c>
      <c r="F1460">
        <v>13</v>
      </c>
      <c r="G1460" t="s">
        <v>3246</v>
      </c>
      <c r="H1460" t="s">
        <v>183</v>
      </c>
      <c r="I1460" t="s">
        <v>137</v>
      </c>
      <c r="J1460" t="s">
        <v>37</v>
      </c>
      <c r="K1460" t="s">
        <v>591</v>
      </c>
      <c r="L1460" t="s">
        <v>39</v>
      </c>
      <c r="M1460">
        <v>2584371</v>
      </c>
      <c r="N1460">
        <v>0</v>
      </c>
      <c r="O1460">
        <v>2584371</v>
      </c>
      <c r="P1460">
        <v>0</v>
      </c>
      <c r="Q1460" t="s">
        <v>3308</v>
      </c>
      <c r="R1460">
        <v>2220</v>
      </c>
      <c r="S1460" t="s">
        <v>3142</v>
      </c>
      <c r="T1460" t="s">
        <v>593</v>
      </c>
      <c r="U1460" t="s">
        <v>3309</v>
      </c>
      <c r="V1460" t="s">
        <v>3310</v>
      </c>
      <c r="W1460">
        <v>0</v>
      </c>
      <c r="X1460" t="str">
        <f t="shared" si="22"/>
        <v>Funcionamiento</v>
      </c>
    </row>
    <row r="1461" spans="1:24" x14ac:dyDescent="0.25">
      <c r="A1461">
        <v>2220</v>
      </c>
      <c r="B1461">
        <v>43908</v>
      </c>
      <c r="C1461" s="71">
        <v>43908.459722222222</v>
      </c>
      <c r="D1461" t="s">
        <v>588</v>
      </c>
      <c r="E1461" t="s">
        <v>589</v>
      </c>
      <c r="F1461">
        <v>13</v>
      </c>
      <c r="G1461" t="s">
        <v>3246</v>
      </c>
      <c r="H1461" t="s">
        <v>168</v>
      </c>
      <c r="I1461" t="s">
        <v>122</v>
      </c>
      <c r="J1461" t="s">
        <v>37</v>
      </c>
      <c r="K1461" t="s">
        <v>591</v>
      </c>
      <c r="L1461" t="s">
        <v>39</v>
      </c>
      <c r="M1461">
        <v>929193</v>
      </c>
      <c r="N1461">
        <v>0</v>
      </c>
      <c r="O1461">
        <v>929193</v>
      </c>
      <c r="P1461">
        <v>0</v>
      </c>
      <c r="Q1461" t="s">
        <v>3308</v>
      </c>
      <c r="R1461">
        <v>2220</v>
      </c>
      <c r="S1461" t="s">
        <v>3142</v>
      </c>
      <c r="T1461" t="s">
        <v>593</v>
      </c>
      <c r="U1461" t="s">
        <v>3309</v>
      </c>
      <c r="V1461" t="s">
        <v>3310</v>
      </c>
      <c r="W1461">
        <v>0</v>
      </c>
      <c r="X1461" t="str">
        <f t="shared" si="22"/>
        <v>Funcionamiento</v>
      </c>
    </row>
    <row r="1462" spans="1:24" x14ac:dyDescent="0.25">
      <c r="A1462">
        <v>2220</v>
      </c>
      <c r="B1462">
        <v>43908</v>
      </c>
      <c r="C1462" s="71">
        <v>43908.459722222222</v>
      </c>
      <c r="D1462" t="s">
        <v>588</v>
      </c>
      <c r="E1462" t="s">
        <v>589</v>
      </c>
      <c r="F1462">
        <v>13</v>
      </c>
      <c r="G1462" t="s">
        <v>3246</v>
      </c>
      <c r="H1462" t="s">
        <v>169</v>
      </c>
      <c r="I1462" t="s">
        <v>123</v>
      </c>
      <c r="J1462" t="s">
        <v>37</v>
      </c>
      <c r="K1462" t="s">
        <v>591</v>
      </c>
      <c r="L1462" t="s">
        <v>39</v>
      </c>
      <c r="M1462">
        <v>1172536</v>
      </c>
      <c r="N1462">
        <v>0</v>
      </c>
      <c r="O1462">
        <v>1172536</v>
      </c>
      <c r="P1462">
        <v>0</v>
      </c>
      <c r="Q1462" t="s">
        <v>3308</v>
      </c>
      <c r="R1462">
        <v>2220</v>
      </c>
      <c r="S1462" t="s">
        <v>3142</v>
      </c>
      <c r="T1462" t="s">
        <v>593</v>
      </c>
      <c r="U1462" t="s">
        <v>3309</v>
      </c>
      <c r="V1462" t="s">
        <v>3310</v>
      </c>
      <c r="W1462">
        <v>0</v>
      </c>
      <c r="X1462" t="str">
        <f t="shared" si="22"/>
        <v>Funcionamiento</v>
      </c>
    </row>
    <row r="1463" spans="1:24" x14ac:dyDescent="0.25">
      <c r="A1463">
        <v>2320</v>
      </c>
      <c r="B1463">
        <v>43908</v>
      </c>
      <c r="C1463" s="71">
        <v>43908.699305555558</v>
      </c>
      <c r="D1463" t="s">
        <v>588</v>
      </c>
      <c r="E1463" t="s">
        <v>589</v>
      </c>
      <c r="F1463">
        <v>13</v>
      </c>
      <c r="G1463" t="s">
        <v>3246</v>
      </c>
      <c r="H1463" t="s">
        <v>174</v>
      </c>
      <c r="I1463" t="s">
        <v>128</v>
      </c>
      <c r="J1463" t="s">
        <v>37</v>
      </c>
      <c r="K1463" t="s">
        <v>591</v>
      </c>
      <c r="L1463" t="s">
        <v>39</v>
      </c>
      <c r="M1463">
        <v>5956100</v>
      </c>
      <c r="N1463">
        <v>0</v>
      </c>
      <c r="O1463">
        <v>5956100</v>
      </c>
      <c r="P1463">
        <v>0</v>
      </c>
      <c r="Q1463" t="s">
        <v>3311</v>
      </c>
      <c r="R1463">
        <v>2320</v>
      </c>
      <c r="S1463" t="s">
        <v>2362</v>
      </c>
      <c r="T1463" t="s">
        <v>593</v>
      </c>
      <c r="U1463" t="s">
        <v>3312</v>
      </c>
      <c r="V1463" t="s">
        <v>3313</v>
      </c>
      <c r="W1463">
        <v>0</v>
      </c>
      <c r="X1463" t="str">
        <f t="shared" si="22"/>
        <v>Funcionamiento</v>
      </c>
    </row>
    <row r="1464" spans="1:24" x14ac:dyDescent="0.25">
      <c r="A1464">
        <v>2320</v>
      </c>
      <c r="B1464">
        <v>43908</v>
      </c>
      <c r="C1464" s="71">
        <v>43908.699305555558</v>
      </c>
      <c r="D1464" t="s">
        <v>588</v>
      </c>
      <c r="E1464" t="s">
        <v>589</v>
      </c>
      <c r="F1464">
        <v>13</v>
      </c>
      <c r="G1464" t="s">
        <v>3246</v>
      </c>
      <c r="H1464" t="s">
        <v>177</v>
      </c>
      <c r="I1464" t="s">
        <v>131</v>
      </c>
      <c r="J1464" t="s">
        <v>37</v>
      </c>
      <c r="K1464" t="s">
        <v>591</v>
      </c>
      <c r="L1464" t="s">
        <v>39</v>
      </c>
      <c r="M1464">
        <v>544000</v>
      </c>
      <c r="N1464">
        <v>0</v>
      </c>
      <c r="O1464">
        <v>544000</v>
      </c>
      <c r="P1464">
        <v>0</v>
      </c>
      <c r="Q1464" t="s">
        <v>3311</v>
      </c>
      <c r="R1464">
        <v>2320</v>
      </c>
      <c r="S1464" t="s">
        <v>2362</v>
      </c>
      <c r="T1464" t="s">
        <v>593</v>
      </c>
      <c r="U1464" t="s">
        <v>3312</v>
      </c>
      <c r="V1464" t="s">
        <v>3313</v>
      </c>
      <c r="W1464">
        <v>0</v>
      </c>
      <c r="X1464" t="str">
        <f t="shared" si="22"/>
        <v>Funcionamiento</v>
      </c>
    </row>
    <row r="1465" spans="1:24" x14ac:dyDescent="0.25">
      <c r="A1465">
        <v>2320</v>
      </c>
      <c r="B1465">
        <v>43908</v>
      </c>
      <c r="C1465" s="71">
        <v>43908.699305555558</v>
      </c>
      <c r="D1465" t="s">
        <v>588</v>
      </c>
      <c r="E1465" t="s">
        <v>589</v>
      </c>
      <c r="F1465">
        <v>13</v>
      </c>
      <c r="G1465" t="s">
        <v>3246</v>
      </c>
      <c r="H1465" t="s">
        <v>178</v>
      </c>
      <c r="I1465" t="s">
        <v>132</v>
      </c>
      <c r="J1465" t="s">
        <v>37</v>
      </c>
      <c r="K1465" t="s">
        <v>591</v>
      </c>
      <c r="L1465" t="s">
        <v>39</v>
      </c>
      <c r="M1465">
        <v>1647200</v>
      </c>
      <c r="N1465">
        <v>0</v>
      </c>
      <c r="O1465">
        <v>1647200</v>
      </c>
      <c r="P1465">
        <v>0</v>
      </c>
      <c r="Q1465" t="s">
        <v>3311</v>
      </c>
      <c r="R1465">
        <v>2320</v>
      </c>
      <c r="S1465" t="s">
        <v>2362</v>
      </c>
      <c r="T1465" t="s">
        <v>593</v>
      </c>
      <c r="U1465" t="s">
        <v>3312</v>
      </c>
      <c r="V1465" t="s">
        <v>3313</v>
      </c>
      <c r="W1465">
        <v>0</v>
      </c>
      <c r="X1465" t="str">
        <f t="shared" si="22"/>
        <v>Funcionamiento</v>
      </c>
    </row>
    <row r="1466" spans="1:24" x14ac:dyDescent="0.25">
      <c r="A1466">
        <v>2320</v>
      </c>
      <c r="B1466">
        <v>43908</v>
      </c>
      <c r="C1466" s="71">
        <v>43908.699305555558</v>
      </c>
      <c r="D1466" t="s">
        <v>588</v>
      </c>
      <c r="E1466" t="s">
        <v>589</v>
      </c>
      <c r="F1466">
        <v>13</v>
      </c>
      <c r="G1466" t="s">
        <v>3246</v>
      </c>
      <c r="H1466" t="s">
        <v>179</v>
      </c>
      <c r="I1466" t="s">
        <v>133</v>
      </c>
      <c r="J1466" t="s">
        <v>37</v>
      </c>
      <c r="K1466" t="s">
        <v>591</v>
      </c>
      <c r="L1466" t="s">
        <v>39</v>
      </c>
      <c r="M1466">
        <v>1098500</v>
      </c>
      <c r="N1466">
        <v>0</v>
      </c>
      <c r="O1466">
        <v>1098500</v>
      </c>
      <c r="P1466">
        <v>0</v>
      </c>
      <c r="Q1466" t="s">
        <v>3311</v>
      </c>
      <c r="R1466">
        <v>2320</v>
      </c>
      <c r="S1466" t="s">
        <v>2362</v>
      </c>
      <c r="T1466" t="s">
        <v>593</v>
      </c>
      <c r="U1466" t="s">
        <v>3312</v>
      </c>
      <c r="V1466" t="s">
        <v>3313</v>
      </c>
      <c r="W1466">
        <v>0</v>
      </c>
      <c r="X1466" t="str">
        <f t="shared" si="22"/>
        <v>Funcionamiento</v>
      </c>
    </row>
    <row r="1467" spans="1:24" x14ac:dyDescent="0.25">
      <c r="A1467">
        <v>2320</v>
      </c>
      <c r="B1467">
        <v>43908</v>
      </c>
      <c r="C1467" s="71">
        <v>43908.699305555558</v>
      </c>
      <c r="D1467" t="s">
        <v>588</v>
      </c>
      <c r="E1467" t="s">
        <v>589</v>
      </c>
      <c r="F1467">
        <v>13</v>
      </c>
      <c r="G1467" t="s">
        <v>3246</v>
      </c>
      <c r="H1467" t="s">
        <v>175</v>
      </c>
      <c r="I1467" t="s">
        <v>129</v>
      </c>
      <c r="J1467" t="s">
        <v>37</v>
      </c>
      <c r="K1467" t="s">
        <v>591</v>
      </c>
      <c r="L1467" t="s">
        <v>39</v>
      </c>
      <c r="M1467">
        <v>4219400</v>
      </c>
      <c r="N1467">
        <v>0</v>
      </c>
      <c r="O1467">
        <v>4219400</v>
      </c>
      <c r="P1467">
        <v>0</v>
      </c>
      <c r="Q1467" t="s">
        <v>3311</v>
      </c>
      <c r="R1467">
        <v>2320</v>
      </c>
      <c r="S1467" t="s">
        <v>2362</v>
      </c>
      <c r="T1467" t="s">
        <v>593</v>
      </c>
      <c r="U1467" t="s">
        <v>3312</v>
      </c>
      <c r="V1467" t="s">
        <v>3313</v>
      </c>
      <c r="W1467">
        <v>0</v>
      </c>
      <c r="X1467" t="str">
        <f t="shared" si="22"/>
        <v>Funcionamiento</v>
      </c>
    </row>
    <row r="1468" spans="1:24" x14ac:dyDescent="0.25">
      <c r="A1468">
        <v>2320</v>
      </c>
      <c r="B1468">
        <v>43908</v>
      </c>
      <c r="C1468" s="71">
        <v>43908.699305555558</v>
      </c>
      <c r="D1468" t="s">
        <v>588</v>
      </c>
      <c r="E1468" t="s">
        <v>589</v>
      </c>
      <c r="F1468">
        <v>13</v>
      </c>
      <c r="G1468" t="s">
        <v>3246</v>
      </c>
      <c r="H1468" t="s">
        <v>176</v>
      </c>
      <c r="I1468" t="s">
        <v>130</v>
      </c>
      <c r="J1468" t="s">
        <v>37</v>
      </c>
      <c r="K1468" t="s">
        <v>591</v>
      </c>
      <c r="L1468" t="s">
        <v>39</v>
      </c>
      <c r="M1468">
        <v>2195900</v>
      </c>
      <c r="N1468">
        <v>0</v>
      </c>
      <c r="O1468">
        <v>2195900</v>
      </c>
      <c r="P1468">
        <v>0</v>
      </c>
      <c r="Q1468" t="s">
        <v>3311</v>
      </c>
      <c r="R1468">
        <v>2320</v>
      </c>
      <c r="S1468" t="s">
        <v>2362</v>
      </c>
      <c r="T1468" t="s">
        <v>593</v>
      </c>
      <c r="U1468" t="s">
        <v>3312</v>
      </c>
      <c r="V1468" t="s">
        <v>3313</v>
      </c>
      <c r="W1468">
        <v>0</v>
      </c>
      <c r="X1468" t="str">
        <f t="shared" si="22"/>
        <v>Funcionamiento</v>
      </c>
    </row>
    <row r="1469" spans="1:24" x14ac:dyDescent="0.25">
      <c r="A1469">
        <v>2420</v>
      </c>
      <c r="B1469">
        <v>43934</v>
      </c>
      <c r="C1469" s="71">
        <v>43934.476388888892</v>
      </c>
      <c r="D1469" t="s">
        <v>588</v>
      </c>
      <c r="E1469" t="s">
        <v>589</v>
      </c>
      <c r="F1469">
        <v>200</v>
      </c>
      <c r="G1469" t="s">
        <v>590</v>
      </c>
      <c r="H1469" t="s">
        <v>201</v>
      </c>
      <c r="I1469" t="s">
        <v>161</v>
      </c>
      <c r="J1469" t="s">
        <v>48</v>
      </c>
      <c r="K1469" t="s">
        <v>601</v>
      </c>
      <c r="L1469" t="s">
        <v>39</v>
      </c>
      <c r="M1469">
        <v>24269760</v>
      </c>
      <c r="N1469">
        <v>0</v>
      </c>
      <c r="O1469">
        <v>24269760</v>
      </c>
      <c r="P1469">
        <v>0</v>
      </c>
      <c r="Q1469" t="s">
        <v>3314</v>
      </c>
      <c r="R1469">
        <v>2420</v>
      </c>
      <c r="S1469" t="s">
        <v>2238</v>
      </c>
      <c r="T1469" t="s">
        <v>2970</v>
      </c>
      <c r="U1469" t="s">
        <v>3315</v>
      </c>
      <c r="V1469" t="s">
        <v>3316</v>
      </c>
      <c r="W1469">
        <v>0</v>
      </c>
      <c r="X1469" t="str">
        <f t="shared" si="22"/>
        <v>Inversión</v>
      </c>
    </row>
    <row r="1470" spans="1:24" x14ac:dyDescent="0.25">
      <c r="A1470">
        <v>2520</v>
      </c>
      <c r="B1470">
        <v>43936</v>
      </c>
      <c r="C1470" s="71">
        <v>43936.785416666666</v>
      </c>
      <c r="D1470" t="s">
        <v>588</v>
      </c>
      <c r="E1470" t="s">
        <v>607</v>
      </c>
      <c r="F1470">
        <v>13</v>
      </c>
      <c r="G1470" t="s">
        <v>3246</v>
      </c>
      <c r="H1470" t="s">
        <v>101</v>
      </c>
      <c r="I1470" t="s">
        <v>144</v>
      </c>
      <c r="J1470" t="s">
        <v>37</v>
      </c>
      <c r="K1470" t="s">
        <v>591</v>
      </c>
      <c r="L1470" t="s">
        <v>39</v>
      </c>
      <c r="M1470">
        <v>38569540</v>
      </c>
      <c r="N1470">
        <v>0</v>
      </c>
      <c r="O1470">
        <v>38569540</v>
      </c>
      <c r="P1470">
        <v>38569540</v>
      </c>
      <c r="Q1470" t="s">
        <v>3317</v>
      </c>
      <c r="R1470">
        <v>2520</v>
      </c>
      <c r="S1470" t="s">
        <v>593</v>
      </c>
      <c r="T1470" t="s">
        <v>593</v>
      </c>
      <c r="U1470" t="s">
        <v>593</v>
      </c>
      <c r="V1470" t="s">
        <v>593</v>
      </c>
      <c r="W1470">
        <v>0</v>
      </c>
      <c r="X1470" t="str">
        <f t="shared" si="22"/>
        <v>Funcionamiento</v>
      </c>
    </row>
    <row r="1471" spans="1:24" x14ac:dyDescent="0.25">
      <c r="A1471">
        <v>2620</v>
      </c>
      <c r="B1471">
        <v>43942</v>
      </c>
      <c r="C1471" s="71">
        <v>43942.675694444442</v>
      </c>
      <c r="D1471" t="s">
        <v>588</v>
      </c>
      <c r="E1471" t="s">
        <v>589</v>
      </c>
      <c r="F1471">
        <v>13</v>
      </c>
      <c r="G1471" t="s">
        <v>3246</v>
      </c>
      <c r="H1471" t="s">
        <v>178</v>
      </c>
      <c r="I1471" t="s">
        <v>132</v>
      </c>
      <c r="J1471" t="s">
        <v>37</v>
      </c>
      <c r="K1471" t="s">
        <v>591</v>
      </c>
      <c r="L1471" t="s">
        <v>39</v>
      </c>
      <c r="M1471">
        <v>144000</v>
      </c>
      <c r="N1471">
        <v>0</v>
      </c>
      <c r="O1471">
        <v>144000</v>
      </c>
      <c r="P1471">
        <v>0</v>
      </c>
      <c r="Q1471" t="s">
        <v>3318</v>
      </c>
      <c r="R1471">
        <v>2620</v>
      </c>
      <c r="S1471" t="s">
        <v>2243</v>
      </c>
      <c r="T1471" t="s">
        <v>593</v>
      </c>
      <c r="U1471" t="s">
        <v>3319</v>
      </c>
      <c r="V1471" t="s">
        <v>3320</v>
      </c>
      <c r="W1471">
        <v>0</v>
      </c>
      <c r="X1471" t="str">
        <f t="shared" si="22"/>
        <v>Funcionamiento</v>
      </c>
    </row>
    <row r="1472" spans="1:24" x14ac:dyDescent="0.25">
      <c r="A1472">
        <v>2620</v>
      </c>
      <c r="B1472">
        <v>43942</v>
      </c>
      <c r="C1472" s="71">
        <v>43942.675694444442</v>
      </c>
      <c r="D1472" t="s">
        <v>588</v>
      </c>
      <c r="E1472" t="s">
        <v>589</v>
      </c>
      <c r="F1472">
        <v>13</v>
      </c>
      <c r="G1472" t="s">
        <v>3246</v>
      </c>
      <c r="H1472" t="s">
        <v>174</v>
      </c>
      <c r="I1472" t="s">
        <v>128</v>
      </c>
      <c r="J1472" t="s">
        <v>37</v>
      </c>
      <c r="K1472" t="s">
        <v>591</v>
      </c>
      <c r="L1472" t="s">
        <v>39</v>
      </c>
      <c r="M1472">
        <v>540056</v>
      </c>
      <c r="N1472">
        <v>0</v>
      </c>
      <c r="O1472">
        <v>540056</v>
      </c>
      <c r="P1472">
        <v>0</v>
      </c>
      <c r="Q1472" t="s">
        <v>3318</v>
      </c>
      <c r="R1472">
        <v>2620</v>
      </c>
      <c r="S1472" t="s">
        <v>2243</v>
      </c>
      <c r="T1472" t="s">
        <v>593</v>
      </c>
      <c r="U1472" t="s">
        <v>3319</v>
      </c>
      <c r="V1472" t="s">
        <v>3320</v>
      </c>
      <c r="W1472">
        <v>0</v>
      </c>
      <c r="X1472" t="str">
        <f t="shared" si="22"/>
        <v>Funcionamiento</v>
      </c>
    </row>
    <row r="1473" spans="1:24" x14ac:dyDescent="0.25">
      <c r="A1473">
        <v>2620</v>
      </c>
      <c r="B1473">
        <v>43942</v>
      </c>
      <c r="C1473" s="71">
        <v>43942.675694444442</v>
      </c>
      <c r="D1473" t="s">
        <v>588</v>
      </c>
      <c r="E1473" t="s">
        <v>589</v>
      </c>
      <c r="F1473">
        <v>13</v>
      </c>
      <c r="G1473" t="s">
        <v>3246</v>
      </c>
      <c r="H1473" t="s">
        <v>179</v>
      </c>
      <c r="I1473" t="s">
        <v>133</v>
      </c>
      <c r="J1473" t="s">
        <v>37</v>
      </c>
      <c r="K1473" t="s">
        <v>591</v>
      </c>
      <c r="L1473" t="s">
        <v>39</v>
      </c>
      <c r="M1473">
        <v>97100</v>
      </c>
      <c r="N1473">
        <v>0</v>
      </c>
      <c r="O1473">
        <v>97100</v>
      </c>
      <c r="P1473">
        <v>0</v>
      </c>
      <c r="Q1473" t="s">
        <v>3318</v>
      </c>
      <c r="R1473">
        <v>2620</v>
      </c>
      <c r="S1473" t="s">
        <v>2243</v>
      </c>
      <c r="T1473" t="s">
        <v>593</v>
      </c>
      <c r="U1473" t="s">
        <v>3319</v>
      </c>
      <c r="V1473" t="s">
        <v>3320</v>
      </c>
      <c r="W1473">
        <v>0</v>
      </c>
      <c r="X1473" t="str">
        <f t="shared" si="22"/>
        <v>Funcionamiento</v>
      </c>
    </row>
    <row r="1474" spans="1:24" x14ac:dyDescent="0.25">
      <c r="A1474">
        <v>2620</v>
      </c>
      <c r="B1474">
        <v>43942</v>
      </c>
      <c r="C1474" s="71">
        <v>43942.675694444442</v>
      </c>
      <c r="D1474" t="s">
        <v>588</v>
      </c>
      <c r="E1474" t="s">
        <v>589</v>
      </c>
      <c r="F1474">
        <v>13</v>
      </c>
      <c r="G1474" t="s">
        <v>3246</v>
      </c>
      <c r="H1474" t="s">
        <v>175</v>
      </c>
      <c r="I1474" t="s">
        <v>129</v>
      </c>
      <c r="J1474" t="s">
        <v>37</v>
      </c>
      <c r="K1474" t="s">
        <v>591</v>
      </c>
      <c r="L1474" t="s">
        <v>39</v>
      </c>
      <c r="M1474">
        <v>413644</v>
      </c>
      <c r="N1474">
        <v>0</v>
      </c>
      <c r="O1474">
        <v>413644</v>
      </c>
      <c r="P1474">
        <v>0</v>
      </c>
      <c r="Q1474" t="s">
        <v>3318</v>
      </c>
      <c r="R1474">
        <v>2620</v>
      </c>
      <c r="S1474" t="s">
        <v>2243</v>
      </c>
      <c r="T1474" t="s">
        <v>593</v>
      </c>
      <c r="U1474" t="s">
        <v>3319</v>
      </c>
      <c r="V1474" t="s">
        <v>3320</v>
      </c>
      <c r="W1474">
        <v>0</v>
      </c>
      <c r="X1474" t="str">
        <f t="shared" si="22"/>
        <v>Funcionamiento</v>
      </c>
    </row>
    <row r="1475" spans="1:24" x14ac:dyDescent="0.25">
      <c r="A1475">
        <v>2620</v>
      </c>
      <c r="B1475">
        <v>43942</v>
      </c>
      <c r="C1475" s="71">
        <v>43942.675694444442</v>
      </c>
      <c r="D1475" t="s">
        <v>588</v>
      </c>
      <c r="E1475" t="s">
        <v>589</v>
      </c>
      <c r="F1475">
        <v>13</v>
      </c>
      <c r="G1475" t="s">
        <v>3246</v>
      </c>
      <c r="H1475" t="s">
        <v>176</v>
      </c>
      <c r="I1475" t="s">
        <v>130</v>
      </c>
      <c r="J1475" t="s">
        <v>37</v>
      </c>
      <c r="K1475" t="s">
        <v>591</v>
      </c>
      <c r="L1475" t="s">
        <v>39</v>
      </c>
      <c r="M1475">
        <v>192200</v>
      </c>
      <c r="N1475">
        <v>0</v>
      </c>
      <c r="O1475">
        <v>192200</v>
      </c>
      <c r="P1475">
        <v>0</v>
      </c>
      <c r="Q1475" t="s">
        <v>3318</v>
      </c>
      <c r="R1475">
        <v>2620</v>
      </c>
      <c r="S1475" t="s">
        <v>2243</v>
      </c>
      <c r="T1475" t="s">
        <v>593</v>
      </c>
      <c r="U1475" t="s">
        <v>3319</v>
      </c>
      <c r="V1475" t="s">
        <v>3320</v>
      </c>
      <c r="W1475">
        <v>0</v>
      </c>
      <c r="X1475" t="str">
        <f t="shared" ref="X1475:X1538" si="23">IF(LEFT(H1475,1)="C","Inversión","Funcionamiento")</f>
        <v>Funcionamiento</v>
      </c>
    </row>
    <row r="1476" spans="1:24" x14ac:dyDescent="0.25">
      <c r="A1476">
        <v>2620</v>
      </c>
      <c r="B1476">
        <v>43942</v>
      </c>
      <c r="C1476" s="71">
        <v>43942.675694444442</v>
      </c>
      <c r="D1476" t="s">
        <v>588</v>
      </c>
      <c r="E1476" t="s">
        <v>589</v>
      </c>
      <c r="F1476">
        <v>13</v>
      </c>
      <c r="G1476" t="s">
        <v>3246</v>
      </c>
      <c r="H1476" t="s">
        <v>177</v>
      </c>
      <c r="I1476" t="s">
        <v>131</v>
      </c>
      <c r="J1476" t="s">
        <v>37</v>
      </c>
      <c r="K1476" t="s">
        <v>591</v>
      </c>
      <c r="L1476" t="s">
        <v>39</v>
      </c>
      <c r="M1476">
        <v>53000</v>
      </c>
      <c r="N1476">
        <v>0</v>
      </c>
      <c r="O1476">
        <v>53000</v>
      </c>
      <c r="P1476">
        <v>0</v>
      </c>
      <c r="Q1476" t="s">
        <v>3318</v>
      </c>
      <c r="R1476">
        <v>2620</v>
      </c>
      <c r="S1476" t="s">
        <v>2243</v>
      </c>
      <c r="T1476" t="s">
        <v>593</v>
      </c>
      <c r="U1476" t="s">
        <v>3319</v>
      </c>
      <c r="V1476" t="s">
        <v>3320</v>
      </c>
      <c r="W1476">
        <v>0</v>
      </c>
      <c r="X1476" t="str">
        <f t="shared" si="23"/>
        <v>Funcionamiento</v>
      </c>
    </row>
    <row r="1477" spans="1:24" x14ac:dyDescent="0.25">
      <c r="A1477">
        <v>2720</v>
      </c>
      <c r="B1477">
        <v>43943</v>
      </c>
      <c r="C1477" s="71">
        <v>43943.697222222225</v>
      </c>
      <c r="D1477" t="s">
        <v>588</v>
      </c>
      <c r="E1477" t="s">
        <v>589</v>
      </c>
      <c r="F1477">
        <v>13</v>
      </c>
      <c r="G1477" t="s">
        <v>3246</v>
      </c>
      <c r="H1477" t="s">
        <v>183</v>
      </c>
      <c r="I1477" t="s">
        <v>137</v>
      </c>
      <c r="J1477" t="s">
        <v>37</v>
      </c>
      <c r="K1477" t="s">
        <v>591</v>
      </c>
      <c r="L1477" t="s">
        <v>39</v>
      </c>
      <c r="M1477">
        <v>2354967</v>
      </c>
      <c r="N1477">
        <v>0</v>
      </c>
      <c r="O1477">
        <v>2354967</v>
      </c>
      <c r="P1477">
        <v>0</v>
      </c>
      <c r="Q1477" t="s">
        <v>3321</v>
      </c>
      <c r="R1477">
        <v>2720</v>
      </c>
      <c r="S1477" t="s">
        <v>3322</v>
      </c>
      <c r="T1477" t="s">
        <v>593</v>
      </c>
      <c r="U1477" t="s">
        <v>3323</v>
      </c>
      <c r="V1477" t="s">
        <v>3324</v>
      </c>
      <c r="W1477">
        <v>0</v>
      </c>
      <c r="X1477" t="str">
        <f t="shared" si="23"/>
        <v>Funcionamiento</v>
      </c>
    </row>
    <row r="1478" spans="1:24" x14ac:dyDescent="0.25">
      <c r="A1478">
        <v>2720</v>
      </c>
      <c r="B1478">
        <v>43943</v>
      </c>
      <c r="C1478" s="71">
        <v>43943.697222222225</v>
      </c>
      <c r="D1478" t="s">
        <v>588</v>
      </c>
      <c r="E1478" t="s">
        <v>589</v>
      </c>
      <c r="F1478">
        <v>13</v>
      </c>
      <c r="G1478" t="s">
        <v>3246</v>
      </c>
      <c r="H1478" t="s">
        <v>169</v>
      </c>
      <c r="I1478" t="s">
        <v>123</v>
      </c>
      <c r="J1478" t="s">
        <v>37</v>
      </c>
      <c r="K1478" t="s">
        <v>591</v>
      </c>
      <c r="L1478" t="s">
        <v>39</v>
      </c>
      <c r="M1478">
        <v>949685</v>
      </c>
      <c r="N1478">
        <v>0</v>
      </c>
      <c r="O1478">
        <v>949685</v>
      </c>
      <c r="P1478">
        <v>0</v>
      </c>
      <c r="Q1478" t="s">
        <v>3321</v>
      </c>
      <c r="R1478">
        <v>2720</v>
      </c>
      <c r="S1478" t="s">
        <v>3322</v>
      </c>
      <c r="T1478" t="s">
        <v>593</v>
      </c>
      <c r="U1478" t="s">
        <v>3323</v>
      </c>
      <c r="V1478" t="s">
        <v>3324</v>
      </c>
      <c r="W1478">
        <v>0</v>
      </c>
      <c r="X1478" t="str">
        <f t="shared" si="23"/>
        <v>Funcionamiento</v>
      </c>
    </row>
    <row r="1479" spans="1:24" x14ac:dyDescent="0.25">
      <c r="A1479">
        <v>2720</v>
      </c>
      <c r="B1479">
        <v>43943</v>
      </c>
      <c r="C1479" s="71">
        <v>43943.697222222225</v>
      </c>
      <c r="D1479" t="s">
        <v>588</v>
      </c>
      <c r="E1479" t="s">
        <v>589</v>
      </c>
      <c r="F1479">
        <v>13</v>
      </c>
      <c r="G1479" t="s">
        <v>3246</v>
      </c>
      <c r="H1479" t="s">
        <v>184</v>
      </c>
      <c r="I1479" t="s">
        <v>138</v>
      </c>
      <c r="J1479" t="s">
        <v>37</v>
      </c>
      <c r="K1479" t="s">
        <v>591</v>
      </c>
      <c r="L1479" t="s">
        <v>39</v>
      </c>
      <c r="M1479">
        <v>544380</v>
      </c>
      <c r="N1479">
        <v>0</v>
      </c>
      <c r="O1479">
        <v>544380</v>
      </c>
      <c r="P1479">
        <v>0</v>
      </c>
      <c r="Q1479" t="s">
        <v>3321</v>
      </c>
      <c r="R1479">
        <v>2720</v>
      </c>
      <c r="S1479" t="s">
        <v>3322</v>
      </c>
      <c r="T1479" t="s">
        <v>593</v>
      </c>
      <c r="U1479" t="s">
        <v>3323</v>
      </c>
      <c r="V1479" t="s">
        <v>3324</v>
      </c>
      <c r="W1479">
        <v>0</v>
      </c>
      <c r="X1479" t="str">
        <f t="shared" si="23"/>
        <v>Funcionamiento</v>
      </c>
    </row>
    <row r="1480" spans="1:24" x14ac:dyDescent="0.25">
      <c r="A1480">
        <v>2720</v>
      </c>
      <c r="B1480">
        <v>43943</v>
      </c>
      <c r="C1480" s="71">
        <v>43943.697222222225</v>
      </c>
      <c r="D1480" t="s">
        <v>588</v>
      </c>
      <c r="E1480" t="s">
        <v>589</v>
      </c>
      <c r="F1480">
        <v>13</v>
      </c>
      <c r="G1480" t="s">
        <v>3246</v>
      </c>
      <c r="H1480" t="s">
        <v>166</v>
      </c>
      <c r="I1480" t="s">
        <v>120</v>
      </c>
      <c r="J1480" t="s">
        <v>37</v>
      </c>
      <c r="K1480" t="s">
        <v>591</v>
      </c>
      <c r="L1480" t="s">
        <v>39</v>
      </c>
      <c r="M1480">
        <v>46208689</v>
      </c>
      <c r="N1480">
        <v>0</v>
      </c>
      <c r="O1480">
        <v>46208689</v>
      </c>
      <c r="P1480">
        <v>0</v>
      </c>
      <c r="Q1480" t="s">
        <v>3321</v>
      </c>
      <c r="R1480">
        <v>2720</v>
      </c>
      <c r="S1480" t="s">
        <v>3322</v>
      </c>
      <c r="T1480" t="s">
        <v>593</v>
      </c>
      <c r="U1480" t="s">
        <v>3323</v>
      </c>
      <c r="V1480" t="s">
        <v>3324</v>
      </c>
      <c r="W1480">
        <v>0</v>
      </c>
      <c r="X1480" t="str">
        <f t="shared" si="23"/>
        <v>Funcionamiento</v>
      </c>
    </row>
    <row r="1481" spans="1:24" x14ac:dyDescent="0.25">
      <c r="A1481">
        <v>2720</v>
      </c>
      <c r="B1481">
        <v>43943</v>
      </c>
      <c r="C1481" s="71">
        <v>43943.697222222225</v>
      </c>
      <c r="D1481" t="s">
        <v>588</v>
      </c>
      <c r="E1481" t="s">
        <v>589</v>
      </c>
      <c r="F1481">
        <v>13</v>
      </c>
      <c r="G1481" t="s">
        <v>3246</v>
      </c>
      <c r="H1481" t="s">
        <v>168</v>
      </c>
      <c r="I1481" t="s">
        <v>122</v>
      </c>
      <c r="J1481" t="s">
        <v>37</v>
      </c>
      <c r="K1481" t="s">
        <v>591</v>
      </c>
      <c r="L1481" t="s">
        <v>39</v>
      </c>
      <c r="M1481">
        <v>808599</v>
      </c>
      <c r="N1481">
        <v>0</v>
      </c>
      <c r="O1481">
        <v>808599</v>
      </c>
      <c r="P1481">
        <v>0</v>
      </c>
      <c r="Q1481" t="s">
        <v>3321</v>
      </c>
      <c r="R1481">
        <v>2720</v>
      </c>
      <c r="S1481" t="s">
        <v>3322</v>
      </c>
      <c r="T1481" t="s">
        <v>593</v>
      </c>
      <c r="U1481" t="s">
        <v>3323</v>
      </c>
      <c r="V1481" t="s">
        <v>3324</v>
      </c>
      <c r="W1481">
        <v>0</v>
      </c>
      <c r="X1481" t="str">
        <f t="shared" si="23"/>
        <v>Funcionamiento</v>
      </c>
    </row>
    <row r="1482" spans="1:24" x14ac:dyDescent="0.25">
      <c r="A1482">
        <v>2720</v>
      </c>
      <c r="B1482">
        <v>43943</v>
      </c>
      <c r="C1482" s="71">
        <v>43943.697222222225</v>
      </c>
      <c r="D1482" t="s">
        <v>588</v>
      </c>
      <c r="E1482" t="s">
        <v>589</v>
      </c>
      <c r="F1482">
        <v>13</v>
      </c>
      <c r="G1482" t="s">
        <v>3246</v>
      </c>
      <c r="H1482" t="s">
        <v>171</v>
      </c>
      <c r="I1482" t="s">
        <v>125</v>
      </c>
      <c r="J1482" t="s">
        <v>37</v>
      </c>
      <c r="K1482" t="s">
        <v>591</v>
      </c>
      <c r="L1482" t="s">
        <v>39</v>
      </c>
      <c r="M1482">
        <v>737727</v>
      </c>
      <c r="N1482">
        <v>0</v>
      </c>
      <c r="O1482">
        <v>737727</v>
      </c>
      <c r="P1482">
        <v>0</v>
      </c>
      <c r="Q1482" t="s">
        <v>3321</v>
      </c>
      <c r="R1482">
        <v>2720</v>
      </c>
      <c r="S1482" t="s">
        <v>3322</v>
      </c>
      <c r="T1482" t="s">
        <v>593</v>
      </c>
      <c r="U1482" t="s">
        <v>3323</v>
      </c>
      <c r="V1482" t="s">
        <v>3324</v>
      </c>
      <c r="W1482">
        <v>0</v>
      </c>
      <c r="X1482" t="str">
        <f t="shared" si="23"/>
        <v>Funcionamiento</v>
      </c>
    </row>
    <row r="1483" spans="1:24" x14ac:dyDescent="0.25">
      <c r="A1483">
        <v>2820</v>
      </c>
      <c r="B1483">
        <v>43944</v>
      </c>
      <c r="C1483" s="71">
        <v>43944.650694444441</v>
      </c>
      <c r="D1483" t="s">
        <v>588</v>
      </c>
      <c r="E1483" t="s">
        <v>589</v>
      </c>
      <c r="F1483">
        <v>13</v>
      </c>
      <c r="G1483" t="s">
        <v>3246</v>
      </c>
      <c r="H1483" t="s">
        <v>179</v>
      </c>
      <c r="I1483" t="s">
        <v>133</v>
      </c>
      <c r="J1483" t="s">
        <v>37</v>
      </c>
      <c r="K1483" t="s">
        <v>591</v>
      </c>
      <c r="L1483" t="s">
        <v>39</v>
      </c>
      <c r="M1483">
        <v>1024600</v>
      </c>
      <c r="N1483">
        <v>0</v>
      </c>
      <c r="O1483">
        <v>1024600</v>
      </c>
      <c r="P1483">
        <v>0</v>
      </c>
      <c r="Q1483" t="s">
        <v>3325</v>
      </c>
      <c r="R1483">
        <v>2820</v>
      </c>
      <c r="S1483" t="s">
        <v>2649</v>
      </c>
      <c r="T1483" t="s">
        <v>593</v>
      </c>
      <c r="U1483" t="s">
        <v>3326</v>
      </c>
      <c r="V1483" t="s">
        <v>3327</v>
      </c>
      <c r="W1483">
        <v>0</v>
      </c>
      <c r="X1483" t="str">
        <f t="shared" si="23"/>
        <v>Funcionamiento</v>
      </c>
    </row>
    <row r="1484" spans="1:24" x14ac:dyDescent="0.25">
      <c r="A1484">
        <v>2820</v>
      </c>
      <c r="B1484">
        <v>43944</v>
      </c>
      <c r="C1484" s="71">
        <v>43944.650694444441</v>
      </c>
      <c r="D1484" t="s">
        <v>588</v>
      </c>
      <c r="E1484" t="s">
        <v>589</v>
      </c>
      <c r="F1484">
        <v>13</v>
      </c>
      <c r="G1484" t="s">
        <v>3246</v>
      </c>
      <c r="H1484" t="s">
        <v>177</v>
      </c>
      <c r="I1484" t="s">
        <v>131</v>
      </c>
      <c r="J1484" t="s">
        <v>37</v>
      </c>
      <c r="K1484" t="s">
        <v>591</v>
      </c>
      <c r="L1484" t="s">
        <v>39</v>
      </c>
      <c r="M1484">
        <v>545100</v>
      </c>
      <c r="N1484">
        <v>0</v>
      </c>
      <c r="O1484">
        <v>545100</v>
      </c>
      <c r="P1484">
        <v>0</v>
      </c>
      <c r="Q1484" t="s">
        <v>3325</v>
      </c>
      <c r="R1484">
        <v>2820</v>
      </c>
      <c r="S1484" t="s">
        <v>2649</v>
      </c>
      <c r="T1484" t="s">
        <v>593</v>
      </c>
      <c r="U1484" t="s">
        <v>3326</v>
      </c>
      <c r="V1484" t="s">
        <v>3327</v>
      </c>
      <c r="W1484">
        <v>0</v>
      </c>
      <c r="X1484" t="str">
        <f t="shared" si="23"/>
        <v>Funcionamiento</v>
      </c>
    </row>
    <row r="1485" spans="1:24" x14ac:dyDescent="0.25">
      <c r="A1485">
        <v>2820</v>
      </c>
      <c r="B1485">
        <v>43944</v>
      </c>
      <c r="C1485" s="71">
        <v>43944.650694444441</v>
      </c>
      <c r="D1485" t="s">
        <v>588</v>
      </c>
      <c r="E1485" t="s">
        <v>589</v>
      </c>
      <c r="F1485">
        <v>13</v>
      </c>
      <c r="G1485" t="s">
        <v>3246</v>
      </c>
      <c r="H1485" t="s">
        <v>174</v>
      </c>
      <c r="I1485" t="s">
        <v>128</v>
      </c>
      <c r="J1485" t="s">
        <v>37</v>
      </c>
      <c r="K1485" t="s">
        <v>591</v>
      </c>
      <c r="L1485" t="s">
        <v>39</v>
      </c>
      <c r="M1485">
        <v>1112000</v>
      </c>
      <c r="N1485">
        <v>0</v>
      </c>
      <c r="O1485">
        <v>1112000</v>
      </c>
      <c r="P1485">
        <v>0</v>
      </c>
      <c r="Q1485" t="s">
        <v>3325</v>
      </c>
      <c r="R1485">
        <v>2820</v>
      </c>
      <c r="S1485" t="s">
        <v>2649</v>
      </c>
      <c r="T1485" t="s">
        <v>593</v>
      </c>
      <c r="U1485" t="s">
        <v>3326</v>
      </c>
      <c r="V1485" t="s">
        <v>3327</v>
      </c>
      <c r="W1485">
        <v>0</v>
      </c>
      <c r="X1485" t="str">
        <f t="shared" si="23"/>
        <v>Funcionamiento</v>
      </c>
    </row>
    <row r="1486" spans="1:24" x14ac:dyDescent="0.25">
      <c r="A1486">
        <v>2820</v>
      </c>
      <c r="B1486">
        <v>43944</v>
      </c>
      <c r="C1486" s="71">
        <v>43944.650694444441</v>
      </c>
      <c r="D1486" t="s">
        <v>588</v>
      </c>
      <c r="E1486" t="s">
        <v>589</v>
      </c>
      <c r="F1486">
        <v>13</v>
      </c>
      <c r="G1486" t="s">
        <v>3246</v>
      </c>
      <c r="H1486" t="s">
        <v>175</v>
      </c>
      <c r="I1486" t="s">
        <v>129</v>
      </c>
      <c r="J1486" t="s">
        <v>37</v>
      </c>
      <c r="K1486" t="s">
        <v>591</v>
      </c>
      <c r="L1486" t="s">
        <v>39</v>
      </c>
      <c r="M1486">
        <v>4201100</v>
      </c>
      <c r="N1486">
        <v>0</v>
      </c>
      <c r="O1486">
        <v>4201100</v>
      </c>
      <c r="P1486">
        <v>0</v>
      </c>
      <c r="Q1486" t="s">
        <v>3325</v>
      </c>
      <c r="R1486">
        <v>2820</v>
      </c>
      <c r="S1486" t="s">
        <v>2649</v>
      </c>
      <c r="T1486" t="s">
        <v>593</v>
      </c>
      <c r="U1486" t="s">
        <v>3326</v>
      </c>
      <c r="V1486" t="s">
        <v>3327</v>
      </c>
      <c r="W1486">
        <v>0</v>
      </c>
      <c r="X1486" t="str">
        <f t="shared" si="23"/>
        <v>Funcionamiento</v>
      </c>
    </row>
    <row r="1487" spans="1:24" x14ac:dyDescent="0.25">
      <c r="A1487">
        <v>2820</v>
      </c>
      <c r="B1487">
        <v>43944</v>
      </c>
      <c r="C1487" s="71">
        <v>43944.650694444441</v>
      </c>
      <c r="D1487" t="s">
        <v>588</v>
      </c>
      <c r="E1487" t="s">
        <v>589</v>
      </c>
      <c r="F1487">
        <v>13</v>
      </c>
      <c r="G1487" t="s">
        <v>3246</v>
      </c>
      <c r="H1487" t="s">
        <v>178</v>
      </c>
      <c r="I1487" t="s">
        <v>132</v>
      </c>
      <c r="J1487" t="s">
        <v>37</v>
      </c>
      <c r="K1487" t="s">
        <v>591</v>
      </c>
      <c r="L1487" t="s">
        <v>39</v>
      </c>
      <c r="M1487">
        <v>1536500</v>
      </c>
      <c r="N1487">
        <v>0</v>
      </c>
      <c r="O1487">
        <v>1536500</v>
      </c>
      <c r="P1487">
        <v>0</v>
      </c>
      <c r="Q1487" t="s">
        <v>3325</v>
      </c>
      <c r="R1487">
        <v>2820</v>
      </c>
      <c r="S1487" t="s">
        <v>2649</v>
      </c>
      <c r="T1487" t="s">
        <v>593</v>
      </c>
      <c r="U1487" t="s">
        <v>3326</v>
      </c>
      <c r="V1487" t="s">
        <v>3327</v>
      </c>
      <c r="W1487">
        <v>0</v>
      </c>
      <c r="X1487" t="str">
        <f t="shared" si="23"/>
        <v>Funcionamiento</v>
      </c>
    </row>
    <row r="1488" spans="1:24" x14ac:dyDescent="0.25">
      <c r="A1488">
        <v>2820</v>
      </c>
      <c r="B1488">
        <v>43944</v>
      </c>
      <c r="C1488" s="71">
        <v>43944.650694444441</v>
      </c>
      <c r="D1488" t="s">
        <v>588</v>
      </c>
      <c r="E1488" t="s">
        <v>589</v>
      </c>
      <c r="F1488">
        <v>13</v>
      </c>
      <c r="G1488" t="s">
        <v>3246</v>
      </c>
      <c r="H1488" t="s">
        <v>176</v>
      </c>
      <c r="I1488" t="s">
        <v>130</v>
      </c>
      <c r="J1488" t="s">
        <v>37</v>
      </c>
      <c r="K1488" t="s">
        <v>591</v>
      </c>
      <c r="L1488" t="s">
        <v>39</v>
      </c>
      <c r="M1488">
        <v>2048100</v>
      </c>
      <c r="N1488">
        <v>0</v>
      </c>
      <c r="O1488">
        <v>2048100</v>
      </c>
      <c r="P1488">
        <v>0</v>
      </c>
      <c r="Q1488" t="s">
        <v>3325</v>
      </c>
      <c r="R1488">
        <v>2820</v>
      </c>
      <c r="S1488" t="s">
        <v>2649</v>
      </c>
      <c r="T1488" t="s">
        <v>593</v>
      </c>
      <c r="U1488" t="s">
        <v>3326</v>
      </c>
      <c r="V1488" t="s">
        <v>3327</v>
      </c>
      <c r="W1488">
        <v>0</v>
      </c>
      <c r="X1488" t="str">
        <f t="shared" si="23"/>
        <v>Funcionamiento</v>
      </c>
    </row>
    <row r="1489" spans="1:24" x14ac:dyDescent="0.25">
      <c r="A1489">
        <v>2920</v>
      </c>
      <c r="B1489">
        <v>43972</v>
      </c>
      <c r="C1489" s="71">
        <v>43972.686111111114</v>
      </c>
      <c r="D1489" t="s">
        <v>588</v>
      </c>
      <c r="E1489" t="s">
        <v>589</v>
      </c>
      <c r="F1489">
        <v>13</v>
      </c>
      <c r="G1489" t="s">
        <v>3246</v>
      </c>
      <c r="H1489" t="s">
        <v>166</v>
      </c>
      <c r="I1489" t="s">
        <v>120</v>
      </c>
      <c r="J1489" t="s">
        <v>37</v>
      </c>
      <c r="K1489" t="s">
        <v>591</v>
      </c>
      <c r="L1489" t="s">
        <v>39</v>
      </c>
      <c r="M1489">
        <v>48347689</v>
      </c>
      <c r="N1489">
        <v>0</v>
      </c>
      <c r="O1489">
        <v>48347689</v>
      </c>
      <c r="P1489">
        <v>0</v>
      </c>
      <c r="Q1489" t="s">
        <v>3328</v>
      </c>
      <c r="R1489">
        <v>2920</v>
      </c>
      <c r="S1489" t="s">
        <v>2250</v>
      </c>
      <c r="T1489" t="s">
        <v>593</v>
      </c>
      <c r="U1489" t="s">
        <v>3329</v>
      </c>
      <c r="V1489" t="s">
        <v>3330</v>
      </c>
      <c r="W1489">
        <v>0</v>
      </c>
      <c r="X1489" t="str">
        <f t="shared" si="23"/>
        <v>Funcionamiento</v>
      </c>
    </row>
    <row r="1490" spans="1:24" x14ac:dyDescent="0.25">
      <c r="A1490">
        <v>2920</v>
      </c>
      <c r="B1490">
        <v>43972</v>
      </c>
      <c r="C1490" s="71">
        <v>43972.686111111114</v>
      </c>
      <c r="D1490" t="s">
        <v>588</v>
      </c>
      <c r="E1490" t="s">
        <v>589</v>
      </c>
      <c r="F1490">
        <v>13</v>
      </c>
      <c r="G1490" t="s">
        <v>3246</v>
      </c>
      <c r="H1490" t="s">
        <v>168</v>
      </c>
      <c r="I1490" t="s">
        <v>122</v>
      </c>
      <c r="J1490" t="s">
        <v>37</v>
      </c>
      <c r="K1490" t="s">
        <v>591</v>
      </c>
      <c r="L1490" t="s">
        <v>39</v>
      </c>
      <c r="M1490">
        <v>859274</v>
      </c>
      <c r="N1490">
        <v>0</v>
      </c>
      <c r="O1490">
        <v>859274</v>
      </c>
      <c r="P1490">
        <v>0</v>
      </c>
      <c r="Q1490" t="s">
        <v>3328</v>
      </c>
      <c r="R1490">
        <v>2920</v>
      </c>
      <c r="S1490" t="s">
        <v>2250</v>
      </c>
      <c r="T1490" t="s">
        <v>593</v>
      </c>
      <c r="U1490" t="s">
        <v>3329</v>
      </c>
      <c r="V1490" t="s">
        <v>3330</v>
      </c>
      <c r="W1490">
        <v>0</v>
      </c>
      <c r="X1490" t="str">
        <f t="shared" si="23"/>
        <v>Funcionamiento</v>
      </c>
    </row>
    <row r="1491" spans="1:24" x14ac:dyDescent="0.25">
      <c r="A1491">
        <v>2920</v>
      </c>
      <c r="B1491">
        <v>43972</v>
      </c>
      <c r="C1491" s="71">
        <v>43972.686111111114</v>
      </c>
      <c r="D1491" t="s">
        <v>588</v>
      </c>
      <c r="E1491" t="s">
        <v>589</v>
      </c>
      <c r="F1491">
        <v>13</v>
      </c>
      <c r="G1491" t="s">
        <v>3246</v>
      </c>
      <c r="H1491" t="s">
        <v>169</v>
      </c>
      <c r="I1491" t="s">
        <v>123</v>
      </c>
      <c r="J1491" t="s">
        <v>37</v>
      </c>
      <c r="K1491" t="s">
        <v>591</v>
      </c>
      <c r="L1491" t="s">
        <v>39</v>
      </c>
      <c r="M1491">
        <v>1028540</v>
      </c>
      <c r="N1491">
        <v>0</v>
      </c>
      <c r="O1491">
        <v>1028540</v>
      </c>
      <c r="P1491">
        <v>0</v>
      </c>
      <c r="Q1491" t="s">
        <v>3328</v>
      </c>
      <c r="R1491">
        <v>2920</v>
      </c>
      <c r="S1491" t="s">
        <v>2250</v>
      </c>
      <c r="T1491" t="s">
        <v>593</v>
      </c>
      <c r="U1491" t="s">
        <v>3329</v>
      </c>
      <c r="V1491" t="s">
        <v>3330</v>
      </c>
      <c r="W1491">
        <v>0</v>
      </c>
      <c r="X1491" t="str">
        <f t="shared" si="23"/>
        <v>Funcionamiento</v>
      </c>
    </row>
    <row r="1492" spans="1:24" x14ac:dyDescent="0.25">
      <c r="A1492">
        <v>2920</v>
      </c>
      <c r="B1492">
        <v>43972</v>
      </c>
      <c r="C1492" s="71">
        <v>43972.686111111114</v>
      </c>
      <c r="D1492" t="s">
        <v>588</v>
      </c>
      <c r="E1492" t="s">
        <v>589</v>
      </c>
      <c r="F1492">
        <v>13</v>
      </c>
      <c r="G1492" t="s">
        <v>3246</v>
      </c>
      <c r="H1492" t="s">
        <v>184</v>
      </c>
      <c r="I1492" t="s">
        <v>138</v>
      </c>
      <c r="J1492" t="s">
        <v>37</v>
      </c>
      <c r="K1492" t="s">
        <v>591</v>
      </c>
      <c r="L1492" t="s">
        <v>39</v>
      </c>
      <c r="M1492">
        <v>544380</v>
      </c>
      <c r="N1492">
        <v>0</v>
      </c>
      <c r="O1492">
        <v>544380</v>
      </c>
      <c r="P1492">
        <v>0</v>
      </c>
      <c r="Q1492" t="s">
        <v>3328</v>
      </c>
      <c r="R1492">
        <v>2920</v>
      </c>
      <c r="S1492" t="s">
        <v>2250</v>
      </c>
      <c r="T1492" t="s">
        <v>593</v>
      </c>
      <c r="U1492" t="s">
        <v>3329</v>
      </c>
      <c r="V1492" t="s">
        <v>3330</v>
      </c>
      <c r="W1492">
        <v>0</v>
      </c>
      <c r="X1492" t="str">
        <f t="shared" si="23"/>
        <v>Funcionamiento</v>
      </c>
    </row>
    <row r="1493" spans="1:24" x14ac:dyDescent="0.25">
      <c r="A1493">
        <v>2920</v>
      </c>
      <c r="B1493">
        <v>43972</v>
      </c>
      <c r="C1493" s="71">
        <v>43972.686111111114</v>
      </c>
      <c r="D1493" t="s">
        <v>588</v>
      </c>
      <c r="E1493" t="s">
        <v>589</v>
      </c>
      <c r="F1493">
        <v>13</v>
      </c>
      <c r="G1493" t="s">
        <v>3246</v>
      </c>
      <c r="H1493" t="s">
        <v>171</v>
      </c>
      <c r="I1493" t="s">
        <v>125</v>
      </c>
      <c r="J1493" t="s">
        <v>37</v>
      </c>
      <c r="K1493" t="s">
        <v>591</v>
      </c>
      <c r="L1493" t="s">
        <v>39</v>
      </c>
      <c r="M1493">
        <v>1420147</v>
      </c>
      <c r="N1493">
        <v>0</v>
      </c>
      <c r="O1493">
        <v>1420147</v>
      </c>
      <c r="P1493">
        <v>0</v>
      </c>
      <c r="Q1493" t="s">
        <v>3328</v>
      </c>
      <c r="R1493">
        <v>2920</v>
      </c>
      <c r="S1493" t="s">
        <v>2250</v>
      </c>
      <c r="T1493" t="s">
        <v>593</v>
      </c>
      <c r="U1493" t="s">
        <v>3329</v>
      </c>
      <c r="V1493" t="s">
        <v>3330</v>
      </c>
      <c r="W1493">
        <v>0</v>
      </c>
      <c r="X1493" t="str">
        <f t="shared" si="23"/>
        <v>Funcionamiento</v>
      </c>
    </row>
    <row r="1494" spans="1:24" x14ac:dyDescent="0.25">
      <c r="A1494">
        <v>2920</v>
      </c>
      <c r="B1494">
        <v>43972</v>
      </c>
      <c r="C1494" s="71">
        <v>43972.686111111114</v>
      </c>
      <c r="D1494" t="s">
        <v>588</v>
      </c>
      <c r="E1494" t="s">
        <v>589</v>
      </c>
      <c r="F1494">
        <v>13</v>
      </c>
      <c r="G1494" t="s">
        <v>3246</v>
      </c>
      <c r="H1494" t="s">
        <v>183</v>
      </c>
      <c r="I1494" t="s">
        <v>137</v>
      </c>
      <c r="J1494" t="s">
        <v>37</v>
      </c>
      <c r="K1494" t="s">
        <v>591</v>
      </c>
      <c r="L1494" t="s">
        <v>39</v>
      </c>
      <c r="M1494">
        <v>2354967</v>
      </c>
      <c r="N1494">
        <v>0</v>
      </c>
      <c r="O1494">
        <v>2354967</v>
      </c>
      <c r="P1494">
        <v>0</v>
      </c>
      <c r="Q1494" t="s">
        <v>3328</v>
      </c>
      <c r="R1494">
        <v>2920</v>
      </c>
      <c r="S1494" t="s">
        <v>2250</v>
      </c>
      <c r="T1494" t="s">
        <v>593</v>
      </c>
      <c r="U1494" t="s">
        <v>3329</v>
      </c>
      <c r="V1494" t="s">
        <v>3330</v>
      </c>
      <c r="W1494">
        <v>0</v>
      </c>
      <c r="X1494" t="str">
        <f t="shared" si="23"/>
        <v>Funcionamiento</v>
      </c>
    </row>
    <row r="1495" spans="1:24" x14ac:dyDescent="0.25">
      <c r="A1495">
        <v>3020</v>
      </c>
      <c r="B1495">
        <v>43973</v>
      </c>
      <c r="C1495" s="71">
        <v>43973.525694444441</v>
      </c>
      <c r="D1495" t="s">
        <v>588</v>
      </c>
      <c r="E1495" t="s">
        <v>589</v>
      </c>
      <c r="F1495">
        <v>13</v>
      </c>
      <c r="G1495" t="s">
        <v>3246</v>
      </c>
      <c r="H1495" t="s">
        <v>174</v>
      </c>
      <c r="I1495" t="s">
        <v>128</v>
      </c>
      <c r="J1495" t="s">
        <v>37</v>
      </c>
      <c r="K1495" t="s">
        <v>591</v>
      </c>
      <c r="L1495" t="s">
        <v>39</v>
      </c>
      <c r="M1495">
        <v>6012500</v>
      </c>
      <c r="N1495">
        <v>0</v>
      </c>
      <c r="O1495">
        <v>6012500</v>
      </c>
      <c r="P1495">
        <v>0</v>
      </c>
      <c r="Q1495" t="s">
        <v>3331</v>
      </c>
      <c r="R1495">
        <v>3020</v>
      </c>
      <c r="S1495" t="s">
        <v>2254</v>
      </c>
      <c r="T1495" t="s">
        <v>593</v>
      </c>
      <c r="U1495" t="s">
        <v>3332</v>
      </c>
      <c r="V1495" t="s">
        <v>3333</v>
      </c>
      <c r="W1495">
        <v>0</v>
      </c>
      <c r="X1495" t="str">
        <f t="shared" si="23"/>
        <v>Funcionamiento</v>
      </c>
    </row>
    <row r="1496" spans="1:24" x14ac:dyDescent="0.25">
      <c r="A1496">
        <v>3020</v>
      </c>
      <c r="B1496">
        <v>43973</v>
      </c>
      <c r="C1496" s="71">
        <v>43973.525694444441</v>
      </c>
      <c r="D1496" t="s">
        <v>588</v>
      </c>
      <c r="E1496" t="s">
        <v>589</v>
      </c>
      <c r="F1496">
        <v>13</v>
      </c>
      <c r="G1496" t="s">
        <v>3246</v>
      </c>
      <c r="H1496" t="s">
        <v>176</v>
      </c>
      <c r="I1496" t="s">
        <v>130</v>
      </c>
      <c r="J1496" t="s">
        <v>37</v>
      </c>
      <c r="K1496" t="s">
        <v>591</v>
      </c>
      <c r="L1496" t="s">
        <v>39</v>
      </c>
      <c r="M1496">
        <v>2080600</v>
      </c>
      <c r="N1496">
        <v>0</v>
      </c>
      <c r="O1496">
        <v>2080600</v>
      </c>
      <c r="P1496">
        <v>0</v>
      </c>
      <c r="Q1496" t="s">
        <v>3331</v>
      </c>
      <c r="R1496">
        <v>3020</v>
      </c>
      <c r="S1496" t="s">
        <v>2254</v>
      </c>
      <c r="T1496" t="s">
        <v>593</v>
      </c>
      <c r="U1496" t="s">
        <v>3332</v>
      </c>
      <c r="V1496" t="s">
        <v>3333</v>
      </c>
      <c r="W1496">
        <v>0</v>
      </c>
      <c r="X1496" t="str">
        <f t="shared" si="23"/>
        <v>Funcionamiento</v>
      </c>
    </row>
    <row r="1497" spans="1:24" x14ac:dyDescent="0.25">
      <c r="A1497">
        <v>3020</v>
      </c>
      <c r="B1497">
        <v>43973</v>
      </c>
      <c r="C1497" s="71">
        <v>43973.525694444441</v>
      </c>
      <c r="D1497" t="s">
        <v>588</v>
      </c>
      <c r="E1497" t="s">
        <v>589</v>
      </c>
      <c r="F1497">
        <v>13</v>
      </c>
      <c r="G1497" t="s">
        <v>3246</v>
      </c>
      <c r="H1497" t="s">
        <v>177</v>
      </c>
      <c r="I1497" t="s">
        <v>131</v>
      </c>
      <c r="J1497" t="s">
        <v>37</v>
      </c>
      <c r="K1497" t="s">
        <v>591</v>
      </c>
      <c r="L1497" t="s">
        <v>39</v>
      </c>
      <c r="M1497">
        <v>545600</v>
      </c>
      <c r="N1497">
        <v>0</v>
      </c>
      <c r="O1497">
        <v>545600</v>
      </c>
      <c r="P1497">
        <v>0</v>
      </c>
      <c r="Q1497" t="s">
        <v>3331</v>
      </c>
      <c r="R1497">
        <v>3020</v>
      </c>
      <c r="S1497" t="s">
        <v>2254</v>
      </c>
      <c r="T1497" t="s">
        <v>593</v>
      </c>
      <c r="U1497" t="s">
        <v>3332</v>
      </c>
      <c r="V1497" t="s">
        <v>3333</v>
      </c>
      <c r="W1497">
        <v>0</v>
      </c>
      <c r="X1497" t="str">
        <f t="shared" si="23"/>
        <v>Funcionamiento</v>
      </c>
    </row>
    <row r="1498" spans="1:24" x14ac:dyDescent="0.25">
      <c r="A1498">
        <v>3020</v>
      </c>
      <c r="B1498">
        <v>43973</v>
      </c>
      <c r="C1498" s="71">
        <v>43973.525694444441</v>
      </c>
      <c r="D1498" t="s">
        <v>588</v>
      </c>
      <c r="E1498" t="s">
        <v>589</v>
      </c>
      <c r="F1498">
        <v>13</v>
      </c>
      <c r="G1498" t="s">
        <v>3246</v>
      </c>
      <c r="H1498" t="s">
        <v>178</v>
      </c>
      <c r="I1498" t="s">
        <v>132</v>
      </c>
      <c r="J1498" t="s">
        <v>37</v>
      </c>
      <c r="K1498" t="s">
        <v>591</v>
      </c>
      <c r="L1498" t="s">
        <v>39</v>
      </c>
      <c r="M1498">
        <v>1560800</v>
      </c>
      <c r="N1498">
        <v>0</v>
      </c>
      <c r="O1498">
        <v>1560800</v>
      </c>
      <c r="P1498">
        <v>0</v>
      </c>
      <c r="Q1498" t="s">
        <v>3331</v>
      </c>
      <c r="R1498">
        <v>3020</v>
      </c>
      <c r="S1498" t="s">
        <v>2254</v>
      </c>
      <c r="T1498" t="s">
        <v>593</v>
      </c>
      <c r="U1498" t="s">
        <v>3332</v>
      </c>
      <c r="V1498" t="s">
        <v>3333</v>
      </c>
      <c r="W1498">
        <v>0</v>
      </c>
      <c r="X1498" t="str">
        <f t="shared" si="23"/>
        <v>Funcionamiento</v>
      </c>
    </row>
    <row r="1499" spans="1:24" x14ac:dyDescent="0.25">
      <c r="A1499">
        <v>3020</v>
      </c>
      <c r="B1499">
        <v>43973</v>
      </c>
      <c r="C1499" s="71">
        <v>43973.525694444441</v>
      </c>
      <c r="D1499" t="s">
        <v>588</v>
      </c>
      <c r="E1499" t="s">
        <v>589</v>
      </c>
      <c r="F1499">
        <v>13</v>
      </c>
      <c r="G1499" t="s">
        <v>3246</v>
      </c>
      <c r="H1499" t="s">
        <v>179</v>
      </c>
      <c r="I1499" t="s">
        <v>133</v>
      </c>
      <c r="J1499" t="s">
        <v>37</v>
      </c>
      <c r="K1499" t="s">
        <v>591</v>
      </c>
      <c r="L1499" t="s">
        <v>39</v>
      </c>
      <c r="M1499">
        <v>1040900</v>
      </c>
      <c r="N1499">
        <v>0</v>
      </c>
      <c r="O1499">
        <v>1040900</v>
      </c>
      <c r="P1499">
        <v>0</v>
      </c>
      <c r="Q1499" t="s">
        <v>3331</v>
      </c>
      <c r="R1499">
        <v>3020</v>
      </c>
      <c r="S1499" t="s">
        <v>2254</v>
      </c>
      <c r="T1499" t="s">
        <v>593</v>
      </c>
      <c r="U1499" t="s">
        <v>3332</v>
      </c>
      <c r="V1499" t="s">
        <v>3333</v>
      </c>
      <c r="W1499">
        <v>0</v>
      </c>
      <c r="X1499" t="str">
        <f t="shared" si="23"/>
        <v>Funcionamiento</v>
      </c>
    </row>
    <row r="1500" spans="1:24" x14ac:dyDescent="0.25">
      <c r="A1500">
        <v>3020</v>
      </c>
      <c r="B1500">
        <v>43973</v>
      </c>
      <c r="C1500" s="71">
        <v>43973.525694444441</v>
      </c>
      <c r="D1500" t="s">
        <v>588</v>
      </c>
      <c r="E1500" t="s">
        <v>589</v>
      </c>
      <c r="F1500">
        <v>13</v>
      </c>
      <c r="G1500" t="s">
        <v>3246</v>
      </c>
      <c r="H1500" t="s">
        <v>175</v>
      </c>
      <c r="I1500" t="s">
        <v>129</v>
      </c>
      <c r="J1500" t="s">
        <v>37</v>
      </c>
      <c r="K1500" t="s">
        <v>591</v>
      </c>
      <c r="L1500" t="s">
        <v>39</v>
      </c>
      <c r="M1500">
        <v>4259200</v>
      </c>
      <c r="N1500">
        <v>0</v>
      </c>
      <c r="O1500">
        <v>4259200</v>
      </c>
      <c r="P1500">
        <v>0</v>
      </c>
      <c r="Q1500" t="s">
        <v>3331</v>
      </c>
      <c r="R1500">
        <v>3020</v>
      </c>
      <c r="S1500" t="s">
        <v>2254</v>
      </c>
      <c r="T1500" t="s">
        <v>593</v>
      </c>
      <c r="U1500" t="s">
        <v>3332</v>
      </c>
      <c r="V1500" t="s">
        <v>3333</v>
      </c>
      <c r="W1500">
        <v>0</v>
      </c>
      <c r="X1500" t="str">
        <f t="shared" si="23"/>
        <v>Funcionamiento</v>
      </c>
    </row>
    <row r="1501" spans="1:24" x14ac:dyDescent="0.25">
      <c r="A1501">
        <v>3120</v>
      </c>
      <c r="B1501">
        <v>43984</v>
      </c>
      <c r="C1501" s="71">
        <v>43984.727083333331</v>
      </c>
      <c r="D1501" t="s">
        <v>588</v>
      </c>
      <c r="E1501" t="s">
        <v>589</v>
      </c>
      <c r="F1501">
        <v>13</v>
      </c>
      <c r="G1501" t="s">
        <v>3246</v>
      </c>
      <c r="H1501" t="s">
        <v>170</v>
      </c>
      <c r="I1501" t="s">
        <v>124</v>
      </c>
      <c r="J1501" t="s">
        <v>37</v>
      </c>
      <c r="K1501" t="s">
        <v>591</v>
      </c>
      <c r="L1501" t="s">
        <v>39</v>
      </c>
      <c r="M1501">
        <v>53805507</v>
      </c>
      <c r="N1501">
        <v>0</v>
      </c>
      <c r="O1501">
        <v>53805507</v>
      </c>
      <c r="P1501">
        <v>0</v>
      </c>
      <c r="Q1501" t="s">
        <v>3334</v>
      </c>
      <c r="R1501">
        <v>3120</v>
      </c>
      <c r="S1501" t="s">
        <v>2246</v>
      </c>
      <c r="T1501" t="s">
        <v>593</v>
      </c>
      <c r="U1501" t="s">
        <v>3335</v>
      </c>
      <c r="V1501" t="s">
        <v>3336</v>
      </c>
      <c r="W1501">
        <v>0</v>
      </c>
      <c r="X1501" t="str">
        <f t="shared" si="23"/>
        <v>Funcionamiento</v>
      </c>
    </row>
    <row r="1502" spans="1:24" x14ac:dyDescent="0.25">
      <c r="A1502">
        <v>3220</v>
      </c>
      <c r="B1502">
        <v>44000</v>
      </c>
      <c r="C1502" s="71">
        <v>44000.638888888891</v>
      </c>
      <c r="D1502" t="s">
        <v>588</v>
      </c>
      <c r="E1502" t="s">
        <v>589</v>
      </c>
      <c r="F1502">
        <v>13</v>
      </c>
      <c r="G1502" t="s">
        <v>3246</v>
      </c>
      <c r="H1502" t="s">
        <v>169</v>
      </c>
      <c r="I1502" t="s">
        <v>123</v>
      </c>
      <c r="J1502" t="s">
        <v>37</v>
      </c>
      <c r="K1502" t="s">
        <v>591</v>
      </c>
      <c r="L1502" t="s">
        <v>39</v>
      </c>
      <c r="M1502">
        <v>1001112</v>
      </c>
      <c r="N1502">
        <v>0</v>
      </c>
      <c r="O1502">
        <v>1001112</v>
      </c>
      <c r="P1502">
        <v>0</v>
      </c>
      <c r="Q1502" t="s">
        <v>3337</v>
      </c>
      <c r="R1502">
        <v>3220</v>
      </c>
      <c r="S1502" t="s">
        <v>2793</v>
      </c>
      <c r="T1502" t="s">
        <v>593</v>
      </c>
      <c r="U1502" t="s">
        <v>3338</v>
      </c>
      <c r="V1502" t="s">
        <v>3339</v>
      </c>
      <c r="W1502">
        <v>0</v>
      </c>
      <c r="X1502" t="str">
        <f t="shared" si="23"/>
        <v>Funcionamiento</v>
      </c>
    </row>
    <row r="1503" spans="1:24" x14ac:dyDescent="0.25">
      <c r="A1503">
        <v>3220</v>
      </c>
      <c r="B1503">
        <v>44000</v>
      </c>
      <c r="C1503" s="71">
        <v>44000.638888888891</v>
      </c>
      <c r="D1503" t="s">
        <v>588</v>
      </c>
      <c r="E1503" t="s">
        <v>589</v>
      </c>
      <c r="F1503">
        <v>13</v>
      </c>
      <c r="G1503" t="s">
        <v>3246</v>
      </c>
      <c r="H1503" t="s">
        <v>180</v>
      </c>
      <c r="I1503" t="s">
        <v>134</v>
      </c>
      <c r="J1503" t="s">
        <v>37</v>
      </c>
      <c r="K1503" t="s">
        <v>591</v>
      </c>
      <c r="L1503" t="s">
        <v>39</v>
      </c>
      <c r="M1503">
        <v>2697497</v>
      </c>
      <c r="N1503">
        <v>0</v>
      </c>
      <c r="O1503">
        <v>2697497</v>
      </c>
      <c r="P1503">
        <v>0</v>
      </c>
      <c r="Q1503" t="s">
        <v>3337</v>
      </c>
      <c r="R1503">
        <v>3220</v>
      </c>
      <c r="S1503" t="s">
        <v>2793</v>
      </c>
      <c r="T1503" t="s">
        <v>593</v>
      </c>
      <c r="U1503" t="s">
        <v>3338</v>
      </c>
      <c r="V1503" t="s">
        <v>3339</v>
      </c>
      <c r="W1503">
        <v>0</v>
      </c>
      <c r="X1503" t="str">
        <f t="shared" si="23"/>
        <v>Funcionamiento</v>
      </c>
    </row>
    <row r="1504" spans="1:24" x14ac:dyDescent="0.25">
      <c r="A1504">
        <v>3220</v>
      </c>
      <c r="B1504">
        <v>44000</v>
      </c>
      <c r="C1504" s="71">
        <v>44000.638888888891</v>
      </c>
      <c r="D1504" t="s">
        <v>588</v>
      </c>
      <c r="E1504" t="s">
        <v>589</v>
      </c>
      <c r="F1504">
        <v>13</v>
      </c>
      <c r="G1504" t="s">
        <v>3246</v>
      </c>
      <c r="H1504" t="s">
        <v>168</v>
      </c>
      <c r="I1504" t="s">
        <v>122</v>
      </c>
      <c r="J1504" t="s">
        <v>37</v>
      </c>
      <c r="K1504" t="s">
        <v>591</v>
      </c>
      <c r="L1504" t="s">
        <v>39</v>
      </c>
      <c r="M1504">
        <v>841648</v>
      </c>
      <c r="N1504">
        <v>0</v>
      </c>
      <c r="O1504">
        <v>841648</v>
      </c>
      <c r="P1504">
        <v>0</v>
      </c>
      <c r="Q1504" t="s">
        <v>3337</v>
      </c>
      <c r="R1504">
        <v>3220</v>
      </c>
      <c r="S1504" t="s">
        <v>2793</v>
      </c>
      <c r="T1504" t="s">
        <v>593</v>
      </c>
      <c r="U1504" t="s">
        <v>3338</v>
      </c>
      <c r="V1504" t="s">
        <v>3339</v>
      </c>
      <c r="W1504">
        <v>0</v>
      </c>
      <c r="X1504" t="str">
        <f t="shared" si="23"/>
        <v>Funcionamiento</v>
      </c>
    </row>
    <row r="1505" spans="1:24" x14ac:dyDescent="0.25">
      <c r="A1505">
        <v>3220</v>
      </c>
      <c r="B1505">
        <v>44000</v>
      </c>
      <c r="C1505" s="71">
        <v>44000.638888888891</v>
      </c>
      <c r="D1505" t="s">
        <v>588</v>
      </c>
      <c r="E1505" t="s">
        <v>589</v>
      </c>
      <c r="F1505">
        <v>13</v>
      </c>
      <c r="G1505" t="s">
        <v>3246</v>
      </c>
      <c r="H1505" t="s">
        <v>173</v>
      </c>
      <c r="I1505" t="s">
        <v>127</v>
      </c>
      <c r="J1505" t="s">
        <v>37</v>
      </c>
      <c r="K1505" t="s">
        <v>591</v>
      </c>
      <c r="L1505" t="s">
        <v>39</v>
      </c>
      <c r="M1505">
        <v>2758805</v>
      </c>
      <c r="N1505">
        <v>0</v>
      </c>
      <c r="O1505">
        <v>2758805</v>
      </c>
      <c r="P1505">
        <v>0</v>
      </c>
      <c r="Q1505" t="s">
        <v>3337</v>
      </c>
      <c r="R1505">
        <v>3220</v>
      </c>
      <c r="S1505" t="s">
        <v>2793</v>
      </c>
      <c r="T1505" t="s">
        <v>593</v>
      </c>
      <c r="U1505" t="s">
        <v>3338</v>
      </c>
      <c r="V1505" t="s">
        <v>3339</v>
      </c>
      <c r="W1505">
        <v>0</v>
      </c>
      <c r="X1505" t="str">
        <f t="shared" si="23"/>
        <v>Funcionamiento</v>
      </c>
    </row>
    <row r="1506" spans="1:24" x14ac:dyDescent="0.25">
      <c r="A1506">
        <v>3220</v>
      </c>
      <c r="B1506">
        <v>44000</v>
      </c>
      <c r="C1506" s="71">
        <v>44000.638888888891</v>
      </c>
      <c r="D1506" t="s">
        <v>588</v>
      </c>
      <c r="E1506" t="s">
        <v>589</v>
      </c>
      <c r="F1506">
        <v>13</v>
      </c>
      <c r="G1506" t="s">
        <v>3246</v>
      </c>
      <c r="H1506" t="s">
        <v>182</v>
      </c>
      <c r="I1506" t="s">
        <v>136</v>
      </c>
      <c r="J1506" t="s">
        <v>37</v>
      </c>
      <c r="K1506" t="s">
        <v>591</v>
      </c>
      <c r="L1506" t="s">
        <v>39</v>
      </c>
      <c r="M1506">
        <v>195292</v>
      </c>
      <c r="N1506">
        <v>0</v>
      </c>
      <c r="O1506">
        <v>195292</v>
      </c>
      <c r="P1506">
        <v>0</v>
      </c>
      <c r="Q1506" t="s">
        <v>3337</v>
      </c>
      <c r="R1506">
        <v>3220</v>
      </c>
      <c r="S1506" t="s">
        <v>2793</v>
      </c>
      <c r="T1506" t="s">
        <v>593</v>
      </c>
      <c r="U1506" t="s">
        <v>3338</v>
      </c>
      <c r="V1506" t="s">
        <v>3339</v>
      </c>
      <c r="W1506">
        <v>0</v>
      </c>
      <c r="X1506" t="str">
        <f t="shared" si="23"/>
        <v>Funcionamiento</v>
      </c>
    </row>
    <row r="1507" spans="1:24" x14ac:dyDescent="0.25">
      <c r="A1507">
        <v>3220</v>
      </c>
      <c r="B1507">
        <v>44000</v>
      </c>
      <c r="C1507" s="71">
        <v>44000.638888888891</v>
      </c>
      <c r="D1507" t="s">
        <v>588</v>
      </c>
      <c r="E1507" t="s">
        <v>589</v>
      </c>
      <c r="F1507">
        <v>13</v>
      </c>
      <c r="G1507" t="s">
        <v>3246</v>
      </c>
      <c r="H1507" t="s">
        <v>183</v>
      </c>
      <c r="I1507" t="s">
        <v>137</v>
      </c>
      <c r="J1507" t="s">
        <v>37</v>
      </c>
      <c r="K1507" t="s">
        <v>591</v>
      </c>
      <c r="L1507" t="s">
        <v>39</v>
      </c>
      <c r="M1507">
        <v>2354967</v>
      </c>
      <c r="N1507">
        <v>0</v>
      </c>
      <c r="O1507">
        <v>2354967</v>
      </c>
      <c r="P1507">
        <v>0</v>
      </c>
      <c r="Q1507" t="s">
        <v>3337</v>
      </c>
      <c r="R1507">
        <v>3220</v>
      </c>
      <c r="S1507" t="s">
        <v>2793</v>
      </c>
      <c r="T1507" t="s">
        <v>593</v>
      </c>
      <c r="U1507" t="s">
        <v>3338</v>
      </c>
      <c r="V1507" t="s">
        <v>3339</v>
      </c>
      <c r="W1507">
        <v>0</v>
      </c>
      <c r="X1507" t="str">
        <f t="shared" si="23"/>
        <v>Funcionamiento</v>
      </c>
    </row>
    <row r="1508" spans="1:24" x14ac:dyDescent="0.25">
      <c r="A1508">
        <v>3220</v>
      </c>
      <c r="B1508">
        <v>44000</v>
      </c>
      <c r="C1508" s="71">
        <v>44000.638888888891</v>
      </c>
      <c r="D1508" t="s">
        <v>588</v>
      </c>
      <c r="E1508" t="s">
        <v>589</v>
      </c>
      <c r="F1508">
        <v>13</v>
      </c>
      <c r="G1508" t="s">
        <v>3246</v>
      </c>
      <c r="H1508" t="s">
        <v>166</v>
      </c>
      <c r="I1508" t="s">
        <v>120</v>
      </c>
      <c r="J1508" t="s">
        <v>37</v>
      </c>
      <c r="K1508" t="s">
        <v>591</v>
      </c>
      <c r="L1508" t="s">
        <v>39</v>
      </c>
      <c r="M1508">
        <v>48237875</v>
      </c>
      <c r="N1508">
        <v>0</v>
      </c>
      <c r="O1508">
        <v>48237875</v>
      </c>
      <c r="P1508">
        <v>0</v>
      </c>
      <c r="Q1508" t="s">
        <v>3337</v>
      </c>
      <c r="R1508">
        <v>3220</v>
      </c>
      <c r="S1508" t="s">
        <v>2793</v>
      </c>
      <c r="T1508" t="s">
        <v>593</v>
      </c>
      <c r="U1508" t="s">
        <v>3338</v>
      </c>
      <c r="V1508" t="s">
        <v>3339</v>
      </c>
      <c r="W1508">
        <v>0</v>
      </c>
      <c r="X1508" t="str">
        <f t="shared" si="23"/>
        <v>Funcionamiento</v>
      </c>
    </row>
    <row r="1509" spans="1:24" x14ac:dyDescent="0.25">
      <c r="A1509">
        <v>3220</v>
      </c>
      <c r="B1509">
        <v>44000</v>
      </c>
      <c r="C1509" s="71">
        <v>44000.638888888891</v>
      </c>
      <c r="D1509" t="s">
        <v>588</v>
      </c>
      <c r="E1509" t="s">
        <v>589</v>
      </c>
      <c r="F1509">
        <v>13</v>
      </c>
      <c r="G1509" t="s">
        <v>3246</v>
      </c>
      <c r="H1509" t="s">
        <v>171</v>
      </c>
      <c r="I1509" t="s">
        <v>125</v>
      </c>
      <c r="J1509" t="s">
        <v>37</v>
      </c>
      <c r="K1509" t="s">
        <v>591</v>
      </c>
      <c r="L1509" t="s">
        <v>39</v>
      </c>
      <c r="M1509">
        <v>2025056</v>
      </c>
      <c r="N1509">
        <v>0</v>
      </c>
      <c r="O1509">
        <v>2025056</v>
      </c>
      <c r="P1509">
        <v>0</v>
      </c>
      <c r="Q1509" t="s">
        <v>3337</v>
      </c>
      <c r="R1509">
        <v>3220</v>
      </c>
      <c r="S1509" t="s">
        <v>2793</v>
      </c>
      <c r="T1509" t="s">
        <v>593</v>
      </c>
      <c r="U1509" t="s">
        <v>3338</v>
      </c>
      <c r="V1509" t="s">
        <v>3339</v>
      </c>
      <c r="W1509">
        <v>0</v>
      </c>
      <c r="X1509" t="str">
        <f t="shared" si="23"/>
        <v>Funcionamiento</v>
      </c>
    </row>
    <row r="1510" spans="1:24" x14ac:dyDescent="0.25">
      <c r="A1510">
        <v>3220</v>
      </c>
      <c r="B1510">
        <v>44000</v>
      </c>
      <c r="C1510" s="71">
        <v>44000.638888888891</v>
      </c>
      <c r="D1510" t="s">
        <v>588</v>
      </c>
      <c r="E1510" t="s">
        <v>589</v>
      </c>
      <c r="F1510">
        <v>13</v>
      </c>
      <c r="G1510" t="s">
        <v>3246</v>
      </c>
      <c r="H1510" t="s">
        <v>184</v>
      </c>
      <c r="I1510" t="s">
        <v>138</v>
      </c>
      <c r="J1510" t="s">
        <v>37</v>
      </c>
      <c r="K1510" t="s">
        <v>591</v>
      </c>
      <c r="L1510" t="s">
        <v>39</v>
      </c>
      <c r="M1510">
        <v>544380</v>
      </c>
      <c r="N1510">
        <v>0</v>
      </c>
      <c r="O1510">
        <v>544380</v>
      </c>
      <c r="P1510">
        <v>0</v>
      </c>
      <c r="Q1510" t="s">
        <v>3337</v>
      </c>
      <c r="R1510">
        <v>3220</v>
      </c>
      <c r="S1510" t="s">
        <v>2793</v>
      </c>
      <c r="T1510" t="s">
        <v>593</v>
      </c>
      <c r="U1510" t="s">
        <v>3338</v>
      </c>
      <c r="V1510" t="s">
        <v>3339</v>
      </c>
      <c r="W1510">
        <v>0</v>
      </c>
      <c r="X1510" t="str">
        <f t="shared" si="23"/>
        <v>Funcionamiento</v>
      </c>
    </row>
    <row r="1511" spans="1:24" x14ac:dyDescent="0.25">
      <c r="A1511">
        <v>3320</v>
      </c>
      <c r="B1511">
        <v>44000</v>
      </c>
      <c r="C1511" s="71">
        <v>44000.720833333333</v>
      </c>
      <c r="D1511" t="s">
        <v>588</v>
      </c>
      <c r="E1511" t="s">
        <v>589</v>
      </c>
      <c r="F1511">
        <v>13</v>
      </c>
      <c r="G1511" t="s">
        <v>3246</v>
      </c>
      <c r="H1511" t="s">
        <v>178</v>
      </c>
      <c r="I1511" t="s">
        <v>132</v>
      </c>
      <c r="J1511" t="s">
        <v>37</v>
      </c>
      <c r="K1511" t="s">
        <v>591</v>
      </c>
      <c r="L1511" t="s">
        <v>39</v>
      </c>
      <c r="M1511">
        <v>3274600</v>
      </c>
      <c r="N1511">
        <v>0</v>
      </c>
      <c r="O1511">
        <v>3274600</v>
      </c>
      <c r="P1511">
        <v>0</v>
      </c>
      <c r="Q1511" t="s">
        <v>3340</v>
      </c>
      <c r="R1511">
        <v>3320</v>
      </c>
      <c r="S1511" t="s">
        <v>2329</v>
      </c>
      <c r="T1511" t="s">
        <v>593</v>
      </c>
      <c r="U1511" t="s">
        <v>3341</v>
      </c>
      <c r="V1511" t="s">
        <v>3342</v>
      </c>
      <c r="W1511">
        <v>0</v>
      </c>
      <c r="X1511" t="str">
        <f t="shared" si="23"/>
        <v>Funcionamiento</v>
      </c>
    </row>
    <row r="1512" spans="1:24" x14ac:dyDescent="0.25">
      <c r="A1512">
        <v>3320</v>
      </c>
      <c r="B1512">
        <v>44000</v>
      </c>
      <c r="C1512" s="71">
        <v>44000.720833333333</v>
      </c>
      <c r="D1512" t="s">
        <v>588</v>
      </c>
      <c r="E1512" t="s">
        <v>589</v>
      </c>
      <c r="F1512">
        <v>13</v>
      </c>
      <c r="G1512" t="s">
        <v>3246</v>
      </c>
      <c r="H1512" t="s">
        <v>179</v>
      </c>
      <c r="I1512" t="s">
        <v>133</v>
      </c>
      <c r="J1512" t="s">
        <v>37</v>
      </c>
      <c r="K1512" t="s">
        <v>591</v>
      </c>
      <c r="L1512" t="s">
        <v>39</v>
      </c>
      <c r="M1512">
        <v>2183800</v>
      </c>
      <c r="N1512">
        <v>0</v>
      </c>
      <c r="O1512">
        <v>2183800</v>
      </c>
      <c r="P1512">
        <v>0</v>
      </c>
      <c r="Q1512" t="s">
        <v>3340</v>
      </c>
      <c r="R1512">
        <v>3320</v>
      </c>
      <c r="S1512" t="s">
        <v>2329</v>
      </c>
      <c r="T1512" t="s">
        <v>593</v>
      </c>
      <c r="U1512" t="s">
        <v>3341</v>
      </c>
      <c r="V1512" t="s">
        <v>3342</v>
      </c>
      <c r="W1512">
        <v>0</v>
      </c>
      <c r="X1512" t="str">
        <f t="shared" si="23"/>
        <v>Funcionamiento</v>
      </c>
    </row>
    <row r="1513" spans="1:24" x14ac:dyDescent="0.25">
      <c r="A1513">
        <v>3320</v>
      </c>
      <c r="B1513">
        <v>44000</v>
      </c>
      <c r="C1513" s="71">
        <v>44000.720833333333</v>
      </c>
      <c r="D1513" t="s">
        <v>588</v>
      </c>
      <c r="E1513" t="s">
        <v>589</v>
      </c>
      <c r="F1513">
        <v>13</v>
      </c>
      <c r="G1513" t="s">
        <v>3246</v>
      </c>
      <c r="H1513" t="s">
        <v>174</v>
      </c>
      <c r="I1513" t="s">
        <v>128</v>
      </c>
      <c r="J1513" t="s">
        <v>37</v>
      </c>
      <c r="K1513" t="s">
        <v>591</v>
      </c>
      <c r="L1513" t="s">
        <v>39</v>
      </c>
      <c r="M1513">
        <v>6084900</v>
      </c>
      <c r="N1513">
        <v>0</v>
      </c>
      <c r="O1513">
        <v>6084900</v>
      </c>
      <c r="P1513">
        <v>0</v>
      </c>
      <c r="Q1513" t="s">
        <v>3340</v>
      </c>
      <c r="R1513">
        <v>3320</v>
      </c>
      <c r="S1513" t="s">
        <v>2329</v>
      </c>
      <c r="T1513" t="s">
        <v>593</v>
      </c>
      <c r="U1513" t="s">
        <v>3341</v>
      </c>
      <c r="V1513" t="s">
        <v>3342</v>
      </c>
      <c r="W1513">
        <v>0</v>
      </c>
      <c r="X1513" t="str">
        <f t="shared" si="23"/>
        <v>Funcionamiento</v>
      </c>
    </row>
    <row r="1514" spans="1:24" x14ac:dyDescent="0.25">
      <c r="A1514">
        <v>3320</v>
      </c>
      <c r="B1514">
        <v>44000</v>
      </c>
      <c r="C1514" s="71">
        <v>44000.720833333333</v>
      </c>
      <c r="D1514" t="s">
        <v>588</v>
      </c>
      <c r="E1514" t="s">
        <v>589</v>
      </c>
      <c r="F1514">
        <v>13</v>
      </c>
      <c r="G1514" t="s">
        <v>3246</v>
      </c>
      <c r="H1514" t="s">
        <v>177</v>
      </c>
      <c r="I1514" t="s">
        <v>131</v>
      </c>
      <c r="J1514" t="s">
        <v>37</v>
      </c>
      <c r="K1514" t="s">
        <v>591</v>
      </c>
      <c r="L1514" t="s">
        <v>39</v>
      </c>
      <c r="M1514">
        <v>553400</v>
      </c>
      <c r="N1514">
        <v>0</v>
      </c>
      <c r="O1514">
        <v>553400</v>
      </c>
      <c r="P1514">
        <v>0</v>
      </c>
      <c r="Q1514" t="s">
        <v>3340</v>
      </c>
      <c r="R1514">
        <v>3320</v>
      </c>
      <c r="S1514" t="s">
        <v>2329</v>
      </c>
      <c r="T1514" t="s">
        <v>593</v>
      </c>
      <c r="U1514" t="s">
        <v>3341</v>
      </c>
      <c r="V1514" t="s">
        <v>3342</v>
      </c>
      <c r="W1514">
        <v>0</v>
      </c>
      <c r="X1514" t="str">
        <f t="shared" si="23"/>
        <v>Funcionamiento</v>
      </c>
    </row>
    <row r="1515" spans="1:24" x14ac:dyDescent="0.25">
      <c r="A1515">
        <v>3320</v>
      </c>
      <c r="B1515">
        <v>44000</v>
      </c>
      <c r="C1515" s="71">
        <v>44000.720833333333</v>
      </c>
      <c r="D1515" t="s">
        <v>588</v>
      </c>
      <c r="E1515" t="s">
        <v>589</v>
      </c>
      <c r="F1515">
        <v>13</v>
      </c>
      <c r="G1515" t="s">
        <v>3246</v>
      </c>
      <c r="H1515" t="s">
        <v>175</v>
      </c>
      <c r="I1515" t="s">
        <v>129</v>
      </c>
      <c r="J1515" t="s">
        <v>37</v>
      </c>
      <c r="K1515" t="s">
        <v>591</v>
      </c>
      <c r="L1515" t="s">
        <v>39</v>
      </c>
      <c r="M1515">
        <v>4310400</v>
      </c>
      <c r="N1515">
        <v>0</v>
      </c>
      <c r="O1515">
        <v>4310400</v>
      </c>
      <c r="P1515">
        <v>0</v>
      </c>
      <c r="Q1515" t="s">
        <v>3340</v>
      </c>
      <c r="R1515">
        <v>3320</v>
      </c>
      <c r="S1515" t="s">
        <v>2329</v>
      </c>
      <c r="T1515" t="s">
        <v>593</v>
      </c>
      <c r="U1515" t="s">
        <v>3341</v>
      </c>
      <c r="V1515" t="s">
        <v>3342</v>
      </c>
      <c r="W1515">
        <v>0</v>
      </c>
      <c r="X1515" t="str">
        <f t="shared" si="23"/>
        <v>Funcionamiento</v>
      </c>
    </row>
    <row r="1516" spans="1:24" x14ac:dyDescent="0.25">
      <c r="A1516">
        <v>3320</v>
      </c>
      <c r="B1516">
        <v>44000</v>
      </c>
      <c r="C1516" s="71">
        <v>44000.720833333333</v>
      </c>
      <c r="D1516" t="s">
        <v>588</v>
      </c>
      <c r="E1516" t="s">
        <v>589</v>
      </c>
      <c r="F1516">
        <v>13</v>
      </c>
      <c r="G1516" t="s">
        <v>3246</v>
      </c>
      <c r="H1516" t="s">
        <v>176</v>
      </c>
      <c r="I1516" t="s">
        <v>130</v>
      </c>
      <c r="J1516" t="s">
        <v>37</v>
      </c>
      <c r="K1516" t="s">
        <v>591</v>
      </c>
      <c r="L1516" t="s">
        <v>39</v>
      </c>
      <c r="M1516">
        <v>4365800</v>
      </c>
      <c r="N1516">
        <v>0</v>
      </c>
      <c r="O1516">
        <v>4365800</v>
      </c>
      <c r="P1516">
        <v>0</v>
      </c>
      <c r="Q1516" t="s">
        <v>3340</v>
      </c>
      <c r="R1516">
        <v>3320</v>
      </c>
      <c r="S1516" t="s">
        <v>2329</v>
      </c>
      <c r="T1516" t="s">
        <v>593</v>
      </c>
      <c r="U1516" t="s">
        <v>3341</v>
      </c>
      <c r="V1516" t="s">
        <v>3342</v>
      </c>
      <c r="W1516">
        <v>0</v>
      </c>
      <c r="X1516" t="str">
        <f t="shared" si="23"/>
        <v>Funcionamiento</v>
      </c>
    </row>
    <row r="1517" spans="1:24" x14ac:dyDescent="0.25">
      <c r="A1517">
        <v>3420</v>
      </c>
      <c r="B1517">
        <v>44006</v>
      </c>
      <c r="C1517" s="71">
        <v>44006.473611111112</v>
      </c>
      <c r="D1517" t="s">
        <v>588</v>
      </c>
      <c r="E1517" t="s">
        <v>589</v>
      </c>
      <c r="F1517">
        <v>13</v>
      </c>
      <c r="G1517" t="s">
        <v>3246</v>
      </c>
      <c r="H1517" t="s">
        <v>54</v>
      </c>
      <c r="I1517" t="s">
        <v>55</v>
      </c>
      <c r="J1517" t="s">
        <v>48</v>
      </c>
      <c r="K1517" t="s">
        <v>601</v>
      </c>
      <c r="L1517" t="s">
        <v>39</v>
      </c>
      <c r="M1517">
        <v>3856954</v>
      </c>
      <c r="N1517">
        <v>0</v>
      </c>
      <c r="O1517">
        <v>3856954</v>
      </c>
      <c r="P1517">
        <v>0</v>
      </c>
      <c r="Q1517" t="s">
        <v>3343</v>
      </c>
      <c r="R1517">
        <v>3520</v>
      </c>
      <c r="S1517" t="s">
        <v>2259</v>
      </c>
      <c r="T1517" t="s">
        <v>2771</v>
      </c>
      <c r="U1517" t="s">
        <v>3344</v>
      </c>
      <c r="V1517" t="s">
        <v>3345</v>
      </c>
      <c r="W1517">
        <v>0</v>
      </c>
      <c r="X1517" t="str">
        <f t="shared" si="23"/>
        <v>Funcionamiento</v>
      </c>
    </row>
    <row r="1518" spans="1:24" x14ac:dyDescent="0.25">
      <c r="A1518">
        <v>3520</v>
      </c>
      <c r="B1518">
        <v>44007</v>
      </c>
      <c r="C1518" s="71">
        <v>44007.425694444442</v>
      </c>
      <c r="D1518" t="s">
        <v>588</v>
      </c>
      <c r="E1518" t="s">
        <v>607</v>
      </c>
      <c r="F1518">
        <v>200</v>
      </c>
      <c r="G1518" t="s">
        <v>590</v>
      </c>
      <c r="H1518" t="s">
        <v>202</v>
      </c>
      <c r="I1518" t="s">
        <v>163</v>
      </c>
      <c r="J1518" t="s">
        <v>37</v>
      </c>
      <c r="K1518" t="s">
        <v>591</v>
      </c>
      <c r="L1518" t="s">
        <v>39</v>
      </c>
      <c r="M1518">
        <v>4300000</v>
      </c>
      <c r="N1518">
        <v>0</v>
      </c>
      <c r="O1518">
        <v>4300000</v>
      </c>
      <c r="P1518">
        <v>4300000</v>
      </c>
      <c r="Q1518" t="s">
        <v>3346</v>
      </c>
      <c r="R1518">
        <v>3620</v>
      </c>
      <c r="S1518" t="s">
        <v>593</v>
      </c>
      <c r="T1518" t="s">
        <v>593</v>
      </c>
      <c r="U1518" t="s">
        <v>593</v>
      </c>
      <c r="V1518" t="s">
        <v>593</v>
      </c>
      <c r="W1518">
        <v>0</v>
      </c>
      <c r="X1518" t="str">
        <f t="shared" si="23"/>
        <v>Inversión</v>
      </c>
    </row>
    <row r="1519" spans="1:24" x14ac:dyDescent="0.25">
      <c r="A1519">
        <v>3620</v>
      </c>
      <c r="B1519">
        <v>44007</v>
      </c>
      <c r="C1519" s="71">
        <v>44007.430555555555</v>
      </c>
      <c r="D1519" t="s">
        <v>588</v>
      </c>
      <c r="E1519" t="s">
        <v>607</v>
      </c>
      <c r="F1519">
        <v>200</v>
      </c>
      <c r="G1519" t="s">
        <v>590</v>
      </c>
      <c r="H1519" t="s">
        <v>202</v>
      </c>
      <c r="I1519" t="s">
        <v>163</v>
      </c>
      <c r="J1519" t="s">
        <v>37</v>
      </c>
      <c r="K1519" t="s">
        <v>591</v>
      </c>
      <c r="L1519" t="s">
        <v>39</v>
      </c>
      <c r="M1519">
        <v>1700000</v>
      </c>
      <c r="N1519">
        <v>0</v>
      </c>
      <c r="O1519">
        <v>1700000</v>
      </c>
      <c r="P1519">
        <v>1700000</v>
      </c>
      <c r="Q1519" t="s">
        <v>3347</v>
      </c>
      <c r="R1519">
        <v>3720</v>
      </c>
      <c r="S1519" t="s">
        <v>593</v>
      </c>
      <c r="T1519" t="s">
        <v>593</v>
      </c>
      <c r="U1519" t="s">
        <v>593</v>
      </c>
      <c r="V1519" t="s">
        <v>593</v>
      </c>
      <c r="W1519">
        <v>0</v>
      </c>
      <c r="X1519" t="str">
        <f t="shared" si="23"/>
        <v>Inversión</v>
      </c>
    </row>
    <row r="1520" spans="1:24" x14ac:dyDescent="0.25">
      <c r="A1520">
        <v>3720</v>
      </c>
      <c r="B1520">
        <v>44029</v>
      </c>
      <c r="C1520" s="71">
        <v>44029.474999999999</v>
      </c>
      <c r="D1520" t="s">
        <v>588</v>
      </c>
      <c r="E1520" t="s">
        <v>589</v>
      </c>
      <c r="F1520">
        <v>13</v>
      </c>
      <c r="G1520" t="s">
        <v>3246</v>
      </c>
      <c r="H1520" t="s">
        <v>173</v>
      </c>
      <c r="I1520" t="s">
        <v>127</v>
      </c>
      <c r="J1520" t="s">
        <v>37</v>
      </c>
      <c r="K1520" t="s">
        <v>591</v>
      </c>
      <c r="L1520" t="s">
        <v>39</v>
      </c>
      <c r="M1520">
        <v>6343843</v>
      </c>
      <c r="N1520">
        <v>0</v>
      </c>
      <c r="O1520">
        <v>6343843</v>
      </c>
      <c r="P1520">
        <v>0</v>
      </c>
      <c r="Q1520" t="s">
        <v>3348</v>
      </c>
      <c r="R1520">
        <v>3820</v>
      </c>
      <c r="S1520" t="s">
        <v>2985</v>
      </c>
      <c r="T1520" t="s">
        <v>593</v>
      </c>
      <c r="U1520" t="s">
        <v>3349</v>
      </c>
      <c r="V1520" t="s">
        <v>3350</v>
      </c>
      <c r="W1520">
        <v>0</v>
      </c>
      <c r="X1520" t="str">
        <f t="shared" si="23"/>
        <v>Funcionamiento</v>
      </c>
    </row>
    <row r="1521" spans="1:24" x14ac:dyDescent="0.25">
      <c r="A1521">
        <v>3720</v>
      </c>
      <c r="B1521">
        <v>44029</v>
      </c>
      <c r="C1521" s="71">
        <v>44029.474999999999</v>
      </c>
      <c r="D1521" t="s">
        <v>588</v>
      </c>
      <c r="E1521" t="s">
        <v>589</v>
      </c>
      <c r="F1521">
        <v>13</v>
      </c>
      <c r="G1521" t="s">
        <v>3246</v>
      </c>
      <c r="H1521" t="s">
        <v>183</v>
      </c>
      <c r="I1521" t="s">
        <v>137</v>
      </c>
      <c r="J1521" t="s">
        <v>37</v>
      </c>
      <c r="K1521" t="s">
        <v>591</v>
      </c>
      <c r="L1521" t="s">
        <v>39</v>
      </c>
      <c r="M1521">
        <v>2354967</v>
      </c>
      <c r="N1521">
        <v>0</v>
      </c>
      <c r="O1521">
        <v>2354967</v>
      </c>
      <c r="P1521">
        <v>0</v>
      </c>
      <c r="Q1521" t="s">
        <v>3348</v>
      </c>
      <c r="R1521">
        <v>3820</v>
      </c>
      <c r="S1521" t="s">
        <v>2985</v>
      </c>
      <c r="T1521" t="s">
        <v>593</v>
      </c>
      <c r="U1521" t="s">
        <v>3349</v>
      </c>
      <c r="V1521" t="s">
        <v>3350</v>
      </c>
      <c r="W1521">
        <v>0</v>
      </c>
      <c r="X1521" t="str">
        <f t="shared" si="23"/>
        <v>Funcionamiento</v>
      </c>
    </row>
    <row r="1522" spans="1:24" x14ac:dyDescent="0.25">
      <c r="A1522">
        <v>3720</v>
      </c>
      <c r="B1522">
        <v>44029</v>
      </c>
      <c r="C1522" s="71">
        <v>44029.474999999999</v>
      </c>
      <c r="D1522" t="s">
        <v>588</v>
      </c>
      <c r="E1522" t="s">
        <v>589</v>
      </c>
      <c r="F1522">
        <v>13</v>
      </c>
      <c r="G1522" t="s">
        <v>3246</v>
      </c>
      <c r="H1522" t="s">
        <v>563</v>
      </c>
      <c r="I1522" t="s">
        <v>564</v>
      </c>
      <c r="J1522" t="s">
        <v>37</v>
      </c>
      <c r="K1522" t="s">
        <v>591</v>
      </c>
      <c r="L1522" t="s">
        <v>39</v>
      </c>
      <c r="M1522">
        <v>918829</v>
      </c>
      <c r="N1522">
        <v>0</v>
      </c>
      <c r="O1522">
        <v>918829</v>
      </c>
      <c r="P1522">
        <v>0</v>
      </c>
      <c r="Q1522" t="s">
        <v>3348</v>
      </c>
      <c r="R1522">
        <v>3820</v>
      </c>
      <c r="S1522" t="s">
        <v>2985</v>
      </c>
      <c r="T1522" t="s">
        <v>593</v>
      </c>
      <c r="U1522" t="s">
        <v>3349</v>
      </c>
      <c r="V1522" t="s">
        <v>3350</v>
      </c>
      <c r="W1522">
        <v>0</v>
      </c>
      <c r="X1522" t="str">
        <f t="shared" si="23"/>
        <v>Funcionamiento</v>
      </c>
    </row>
    <row r="1523" spans="1:24" x14ac:dyDescent="0.25">
      <c r="A1523">
        <v>3720</v>
      </c>
      <c r="B1523">
        <v>44029</v>
      </c>
      <c r="C1523" s="71">
        <v>44029.474999999999</v>
      </c>
      <c r="D1523" t="s">
        <v>588</v>
      </c>
      <c r="E1523" t="s">
        <v>589</v>
      </c>
      <c r="F1523">
        <v>13</v>
      </c>
      <c r="G1523" t="s">
        <v>3246</v>
      </c>
      <c r="H1523" t="s">
        <v>180</v>
      </c>
      <c r="I1523" t="s">
        <v>134</v>
      </c>
      <c r="J1523" t="s">
        <v>37</v>
      </c>
      <c r="K1523" t="s">
        <v>591</v>
      </c>
      <c r="L1523" t="s">
        <v>39</v>
      </c>
      <c r="M1523">
        <v>6111902</v>
      </c>
      <c r="N1523">
        <v>0</v>
      </c>
      <c r="O1523">
        <v>6111902</v>
      </c>
      <c r="P1523">
        <v>0</v>
      </c>
      <c r="Q1523" t="s">
        <v>3348</v>
      </c>
      <c r="R1523">
        <v>3820</v>
      </c>
      <c r="S1523" t="s">
        <v>2985</v>
      </c>
      <c r="T1523" t="s">
        <v>593</v>
      </c>
      <c r="U1523" t="s">
        <v>3349</v>
      </c>
      <c r="V1523" t="s">
        <v>3350</v>
      </c>
      <c r="W1523">
        <v>0</v>
      </c>
      <c r="X1523" t="str">
        <f t="shared" si="23"/>
        <v>Funcionamiento</v>
      </c>
    </row>
    <row r="1524" spans="1:24" x14ac:dyDescent="0.25">
      <c r="A1524">
        <v>3720</v>
      </c>
      <c r="B1524">
        <v>44029</v>
      </c>
      <c r="C1524" s="71">
        <v>44029.474999999999</v>
      </c>
      <c r="D1524" t="s">
        <v>588</v>
      </c>
      <c r="E1524" t="s">
        <v>589</v>
      </c>
      <c r="F1524">
        <v>13</v>
      </c>
      <c r="G1524" t="s">
        <v>3246</v>
      </c>
      <c r="H1524" t="s">
        <v>184</v>
      </c>
      <c r="I1524" t="s">
        <v>138</v>
      </c>
      <c r="J1524" t="s">
        <v>37</v>
      </c>
      <c r="K1524" t="s">
        <v>591</v>
      </c>
      <c r="L1524" t="s">
        <v>39</v>
      </c>
      <c r="M1524">
        <v>544380</v>
      </c>
      <c r="N1524">
        <v>0</v>
      </c>
      <c r="O1524">
        <v>544380</v>
      </c>
      <c r="P1524">
        <v>0</v>
      </c>
      <c r="Q1524" t="s">
        <v>3348</v>
      </c>
      <c r="R1524">
        <v>3820</v>
      </c>
      <c r="S1524" t="s">
        <v>2985</v>
      </c>
      <c r="T1524" t="s">
        <v>593</v>
      </c>
      <c r="U1524" t="s">
        <v>3349</v>
      </c>
      <c r="V1524" t="s">
        <v>3350</v>
      </c>
      <c r="W1524">
        <v>0</v>
      </c>
      <c r="X1524" t="str">
        <f t="shared" si="23"/>
        <v>Funcionamiento</v>
      </c>
    </row>
    <row r="1525" spans="1:24" x14ac:dyDescent="0.25">
      <c r="A1525">
        <v>3720</v>
      </c>
      <c r="B1525">
        <v>44029</v>
      </c>
      <c r="C1525" s="71">
        <v>44029.474999999999</v>
      </c>
      <c r="D1525" t="s">
        <v>588</v>
      </c>
      <c r="E1525" t="s">
        <v>589</v>
      </c>
      <c r="F1525">
        <v>13</v>
      </c>
      <c r="G1525" t="s">
        <v>3246</v>
      </c>
      <c r="H1525" t="s">
        <v>166</v>
      </c>
      <c r="I1525" t="s">
        <v>120</v>
      </c>
      <c r="J1525" t="s">
        <v>37</v>
      </c>
      <c r="K1525" t="s">
        <v>591</v>
      </c>
      <c r="L1525" t="s">
        <v>39</v>
      </c>
      <c r="M1525">
        <v>47146213</v>
      </c>
      <c r="N1525">
        <v>0</v>
      </c>
      <c r="O1525">
        <v>47146213</v>
      </c>
      <c r="P1525">
        <v>0</v>
      </c>
      <c r="Q1525" t="s">
        <v>3348</v>
      </c>
      <c r="R1525">
        <v>3820</v>
      </c>
      <c r="S1525" t="s">
        <v>2985</v>
      </c>
      <c r="T1525" t="s">
        <v>593</v>
      </c>
      <c r="U1525" t="s">
        <v>3349</v>
      </c>
      <c r="V1525" t="s">
        <v>3350</v>
      </c>
      <c r="W1525">
        <v>0</v>
      </c>
      <c r="X1525" t="str">
        <f t="shared" si="23"/>
        <v>Funcionamiento</v>
      </c>
    </row>
    <row r="1526" spans="1:24" x14ac:dyDescent="0.25">
      <c r="A1526">
        <v>3720</v>
      </c>
      <c r="B1526">
        <v>44029</v>
      </c>
      <c r="C1526" s="71">
        <v>44029.474999999999</v>
      </c>
      <c r="D1526" t="s">
        <v>588</v>
      </c>
      <c r="E1526" t="s">
        <v>589</v>
      </c>
      <c r="F1526">
        <v>13</v>
      </c>
      <c r="G1526" t="s">
        <v>3246</v>
      </c>
      <c r="H1526" t="s">
        <v>168</v>
      </c>
      <c r="I1526" t="s">
        <v>122</v>
      </c>
      <c r="J1526" t="s">
        <v>37</v>
      </c>
      <c r="K1526" t="s">
        <v>591</v>
      </c>
      <c r="L1526" t="s">
        <v>39</v>
      </c>
      <c r="M1526">
        <v>788769</v>
      </c>
      <c r="N1526">
        <v>0</v>
      </c>
      <c r="O1526">
        <v>788769</v>
      </c>
      <c r="P1526">
        <v>0</v>
      </c>
      <c r="Q1526" t="s">
        <v>3348</v>
      </c>
      <c r="R1526">
        <v>3820</v>
      </c>
      <c r="S1526" t="s">
        <v>2985</v>
      </c>
      <c r="T1526" t="s">
        <v>593</v>
      </c>
      <c r="U1526" t="s">
        <v>3349</v>
      </c>
      <c r="V1526" t="s">
        <v>3350</v>
      </c>
      <c r="W1526">
        <v>0</v>
      </c>
      <c r="X1526" t="str">
        <f t="shared" si="23"/>
        <v>Funcionamiento</v>
      </c>
    </row>
    <row r="1527" spans="1:24" x14ac:dyDescent="0.25">
      <c r="A1527">
        <v>3720</v>
      </c>
      <c r="B1527">
        <v>44029</v>
      </c>
      <c r="C1527" s="71">
        <v>44029.474999999999</v>
      </c>
      <c r="D1527" t="s">
        <v>588</v>
      </c>
      <c r="E1527" t="s">
        <v>589</v>
      </c>
      <c r="F1527">
        <v>13</v>
      </c>
      <c r="G1527" t="s">
        <v>3246</v>
      </c>
      <c r="H1527" t="s">
        <v>171</v>
      </c>
      <c r="I1527" t="s">
        <v>125</v>
      </c>
      <c r="J1527" t="s">
        <v>37</v>
      </c>
      <c r="K1527" t="s">
        <v>591</v>
      </c>
      <c r="L1527" t="s">
        <v>39</v>
      </c>
      <c r="M1527">
        <v>2503262</v>
      </c>
      <c r="N1527">
        <v>0</v>
      </c>
      <c r="O1527">
        <v>2503262</v>
      </c>
      <c r="P1527">
        <v>0</v>
      </c>
      <c r="Q1527" t="s">
        <v>3348</v>
      </c>
      <c r="R1527">
        <v>3820</v>
      </c>
      <c r="S1527" t="s">
        <v>2985</v>
      </c>
      <c r="T1527" t="s">
        <v>593</v>
      </c>
      <c r="U1527" t="s">
        <v>3349</v>
      </c>
      <c r="V1527" t="s">
        <v>3350</v>
      </c>
      <c r="W1527">
        <v>0</v>
      </c>
      <c r="X1527" t="str">
        <f t="shared" si="23"/>
        <v>Funcionamiento</v>
      </c>
    </row>
    <row r="1528" spans="1:24" x14ac:dyDescent="0.25">
      <c r="A1528">
        <v>3720</v>
      </c>
      <c r="B1528">
        <v>44029</v>
      </c>
      <c r="C1528" s="71">
        <v>44029.474999999999</v>
      </c>
      <c r="D1528" t="s">
        <v>588</v>
      </c>
      <c r="E1528" t="s">
        <v>589</v>
      </c>
      <c r="F1528">
        <v>13</v>
      </c>
      <c r="G1528" t="s">
        <v>3246</v>
      </c>
      <c r="H1528" t="s">
        <v>182</v>
      </c>
      <c r="I1528" t="s">
        <v>136</v>
      </c>
      <c r="J1528" t="s">
        <v>37</v>
      </c>
      <c r="K1528" t="s">
        <v>591</v>
      </c>
      <c r="L1528" t="s">
        <v>39</v>
      </c>
      <c r="M1528">
        <v>492608</v>
      </c>
      <c r="N1528">
        <v>0</v>
      </c>
      <c r="O1528">
        <v>492608</v>
      </c>
      <c r="P1528">
        <v>0</v>
      </c>
      <c r="Q1528" t="s">
        <v>3348</v>
      </c>
      <c r="R1528">
        <v>3820</v>
      </c>
      <c r="S1528" t="s">
        <v>2985</v>
      </c>
      <c r="T1528" t="s">
        <v>593</v>
      </c>
      <c r="U1528" t="s">
        <v>3349</v>
      </c>
      <c r="V1528" t="s">
        <v>3350</v>
      </c>
      <c r="W1528">
        <v>0</v>
      </c>
      <c r="X1528" t="str">
        <f t="shared" si="23"/>
        <v>Funcionamiento</v>
      </c>
    </row>
    <row r="1529" spans="1:24" x14ac:dyDescent="0.25">
      <c r="A1529">
        <v>3820</v>
      </c>
      <c r="B1529">
        <v>44029</v>
      </c>
      <c r="C1529" s="71">
        <v>44029.5</v>
      </c>
      <c r="D1529" t="s">
        <v>588</v>
      </c>
      <c r="E1529" t="s">
        <v>589</v>
      </c>
      <c r="F1529">
        <v>13</v>
      </c>
      <c r="G1529" t="s">
        <v>3246</v>
      </c>
      <c r="H1529" t="s">
        <v>175</v>
      </c>
      <c r="I1529" t="s">
        <v>129</v>
      </c>
      <c r="J1529" t="s">
        <v>37</v>
      </c>
      <c r="K1529" t="s">
        <v>591</v>
      </c>
      <c r="L1529" t="s">
        <v>39</v>
      </c>
      <c r="M1529">
        <v>4351000</v>
      </c>
      <c r="N1529">
        <v>0</v>
      </c>
      <c r="O1529">
        <v>4351000</v>
      </c>
      <c r="P1529">
        <v>0</v>
      </c>
      <c r="Q1529" t="s">
        <v>3351</v>
      </c>
      <c r="R1529">
        <v>3920</v>
      </c>
      <c r="S1529" t="s">
        <v>2584</v>
      </c>
      <c r="T1529" t="s">
        <v>593</v>
      </c>
      <c r="U1529" t="s">
        <v>3352</v>
      </c>
      <c r="V1529" t="s">
        <v>3353</v>
      </c>
      <c r="W1529">
        <v>0</v>
      </c>
      <c r="X1529" t="str">
        <f t="shared" si="23"/>
        <v>Funcionamiento</v>
      </c>
    </row>
    <row r="1530" spans="1:24" x14ac:dyDescent="0.25">
      <c r="A1530">
        <v>3820</v>
      </c>
      <c r="B1530">
        <v>44029</v>
      </c>
      <c r="C1530" s="71">
        <v>44029.5</v>
      </c>
      <c r="D1530" t="s">
        <v>588</v>
      </c>
      <c r="E1530" t="s">
        <v>589</v>
      </c>
      <c r="F1530">
        <v>13</v>
      </c>
      <c r="G1530" t="s">
        <v>3246</v>
      </c>
      <c r="H1530" t="s">
        <v>178</v>
      </c>
      <c r="I1530" t="s">
        <v>132</v>
      </c>
      <c r="J1530" t="s">
        <v>37</v>
      </c>
      <c r="K1530" t="s">
        <v>591</v>
      </c>
      <c r="L1530" t="s">
        <v>39</v>
      </c>
      <c r="M1530">
        <v>1778200</v>
      </c>
      <c r="N1530">
        <v>0</v>
      </c>
      <c r="O1530">
        <v>1778200</v>
      </c>
      <c r="P1530">
        <v>0</v>
      </c>
      <c r="Q1530" t="s">
        <v>3351</v>
      </c>
      <c r="R1530">
        <v>3920</v>
      </c>
      <c r="S1530" t="s">
        <v>2584</v>
      </c>
      <c r="T1530" t="s">
        <v>593</v>
      </c>
      <c r="U1530" t="s">
        <v>3352</v>
      </c>
      <c r="V1530" t="s">
        <v>3353</v>
      </c>
      <c r="W1530">
        <v>0</v>
      </c>
      <c r="X1530" t="str">
        <f t="shared" si="23"/>
        <v>Funcionamiento</v>
      </c>
    </row>
    <row r="1531" spans="1:24" x14ac:dyDescent="0.25">
      <c r="A1531">
        <v>3820</v>
      </c>
      <c r="B1531">
        <v>44029</v>
      </c>
      <c r="C1531" s="71">
        <v>44029.5</v>
      </c>
      <c r="D1531" t="s">
        <v>588</v>
      </c>
      <c r="E1531" t="s">
        <v>589</v>
      </c>
      <c r="F1531">
        <v>13</v>
      </c>
      <c r="G1531" t="s">
        <v>3246</v>
      </c>
      <c r="H1531" t="s">
        <v>174</v>
      </c>
      <c r="I1531" t="s">
        <v>128</v>
      </c>
      <c r="J1531" t="s">
        <v>37</v>
      </c>
      <c r="K1531" t="s">
        <v>591</v>
      </c>
      <c r="L1531" t="s">
        <v>39</v>
      </c>
      <c r="M1531">
        <v>6142100</v>
      </c>
      <c r="N1531">
        <v>0</v>
      </c>
      <c r="O1531">
        <v>6142100</v>
      </c>
      <c r="P1531">
        <v>0</v>
      </c>
      <c r="Q1531" t="s">
        <v>3351</v>
      </c>
      <c r="R1531">
        <v>3920</v>
      </c>
      <c r="S1531" t="s">
        <v>2584</v>
      </c>
      <c r="T1531" t="s">
        <v>593</v>
      </c>
      <c r="U1531" t="s">
        <v>3352</v>
      </c>
      <c r="V1531" t="s">
        <v>3353</v>
      </c>
      <c r="W1531">
        <v>0</v>
      </c>
      <c r="X1531" t="str">
        <f t="shared" si="23"/>
        <v>Funcionamiento</v>
      </c>
    </row>
    <row r="1532" spans="1:24" x14ac:dyDescent="0.25">
      <c r="A1532">
        <v>3820</v>
      </c>
      <c r="B1532">
        <v>44029</v>
      </c>
      <c r="C1532" s="71">
        <v>44029.5</v>
      </c>
      <c r="D1532" t="s">
        <v>588</v>
      </c>
      <c r="E1532" t="s">
        <v>589</v>
      </c>
      <c r="F1532">
        <v>13</v>
      </c>
      <c r="G1532" t="s">
        <v>3246</v>
      </c>
      <c r="H1532" t="s">
        <v>179</v>
      </c>
      <c r="I1532" t="s">
        <v>133</v>
      </c>
      <c r="J1532" t="s">
        <v>37</v>
      </c>
      <c r="K1532" t="s">
        <v>591</v>
      </c>
      <c r="L1532" t="s">
        <v>39</v>
      </c>
      <c r="M1532">
        <v>1185800</v>
      </c>
      <c r="N1532">
        <v>0</v>
      </c>
      <c r="O1532">
        <v>1185800</v>
      </c>
      <c r="P1532">
        <v>0</v>
      </c>
      <c r="Q1532" t="s">
        <v>3351</v>
      </c>
      <c r="R1532">
        <v>3920</v>
      </c>
      <c r="S1532" t="s">
        <v>2584</v>
      </c>
      <c r="T1532" t="s">
        <v>593</v>
      </c>
      <c r="U1532" t="s">
        <v>3352</v>
      </c>
      <c r="V1532" t="s">
        <v>3353</v>
      </c>
      <c r="W1532">
        <v>0</v>
      </c>
      <c r="X1532" t="str">
        <f t="shared" si="23"/>
        <v>Funcionamiento</v>
      </c>
    </row>
    <row r="1533" spans="1:24" x14ac:dyDescent="0.25">
      <c r="A1533">
        <v>3820</v>
      </c>
      <c r="B1533">
        <v>44029</v>
      </c>
      <c r="C1533" s="71">
        <v>44029.5</v>
      </c>
      <c r="D1533" t="s">
        <v>588</v>
      </c>
      <c r="E1533" t="s">
        <v>589</v>
      </c>
      <c r="F1533">
        <v>13</v>
      </c>
      <c r="G1533" t="s">
        <v>3246</v>
      </c>
      <c r="H1533" t="s">
        <v>176</v>
      </c>
      <c r="I1533" t="s">
        <v>130</v>
      </c>
      <c r="J1533" t="s">
        <v>37</v>
      </c>
      <c r="K1533" t="s">
        <v>591</v>
      </c>
      <c r="L1533" t="s">
        <v>39</v>
      </c>
      <c r="M1533">
        <v>2370500</v>
      </c>
      <c r="N1533">
        <v>0</v>
      </c>
      <c r="O1533">
        <v>2370500</v>
      </c>
      <c r="P1533">
        <v>0</v>
      </c>
      <c r="Q1533" t="s">
        <v>3351</v>
      </c>
      <c r="R1533">
        <v>3920</v>
      </c>
      <c r="S1533" t="s">
        <v>2584</v>
      </c>
      <c r="T1533" t="s">
        <v>593</v>
      </c>
      <c r="U1533" t="s">
        <v>3352</v>
      </c>
      <c r="V1533" t="s">
        <v>3353</v>
      </c>
      <c r="W1533">
        <v>0</v>
      </c>
      <c r="X1533" t="str">
        <f t="shared" si="23"/>
        <v>Funcionamiento</v>
      </c>
    </row>
    <row r="1534" spans="1:24" x14ac:dyDescent="0.25">
      <c r="A1534">
        <v>3820</v>
      </c>
      <c r="B1534">
        <v>44029</v>
      </c>
      <c r="C1534" s="71">
        <v>44029.5</v>
      </c>
      <c r="D1534" t="s">
        <v>588</v>
      </c>
      <c r="E1534" t="s">
        <v>589</v>
      </c>
      <c r="F1534">
        <v>13</v>
      </c>
      <c r="G1534" t="s">
        <v>3246</v>
      </c>
      <c r="H1534" t="s">
        <v>177</v>
      </c>
      <c r="I1534" t="s">
        <v>131</v>
      </c>
      <c r="J1534" t="s">
        <v>37</v>
      </c>
      <c r="K1534" t="s">
        <v>591</v>
      </c>
      <c r="L1534" t="s">
        <v>39</v>
      </c>
      <c r="M1534">
        <v>560600</v>
      </c>
      <c r="N1534">
        <v>0</v>
      </c>
      <c r="O1534">
        <v>560600</v>
      </c>
      <c r="P1534">
        <v>0</v>
      </c>
      <c r="Q1534" t="s">
        <v>3351</v>
      </c>
      <c r="R1534">
        <v>3920</v>
      </c>
      <c r="S1534" t="s">
        <v>2584</v>
      </c>
      <c r="T1534" t="s">
        <v>593</v>
      </c>
      <c r="U1534" t="s">
        <v>3352</v>
      </c>
      <c r="V1534" t="s">
        <v>3353</v>
      </c>
      <c r="W1534">
        <v>0</v>
      </c>
      <c r="X1534" t="str">
        <f t="shared" si="23"/>
        <v>Funcionamiento</v>
      </c>
    </row>
    <row r="1535" spans="1:24" x14ac:dyDescent="0.25">
      <c r="A1535">
        <v>120</v>
      </c>
      <c r="B1535">
        <v>43843</v>
      </c>
      <c r="C1535" s="71">
        <v>43843.443055555559</v>
      </c>
      <c r="D1535" t="s">
        <v>588</v>
      </c>
      <c r="E1535" t="s">
        <v>589</v>
      </c>
      <c r="F1535">
        <v>14</v>
      </c>
      <c r="G1535" t="s">
        <v>3354</v>
      </c>
      <c r="H1535" t="s">
        <v>188</v>
      </c>
      <c r="I1535" t="s">
        <v>142</v>
      </c>
      <c r="J1535" t="s">
        <v>37</v>
      </c>
      <c r="K1535" t="s">
        <v>591</v>
      </c>
      <c r="L1535" t="s">
        <v>39</v>
      </c>
      <c r="M1535">
        <v>43000000</v>
      </c>
      <c r="N1535">
        <v>-43000000</v>
      </c>
      <c r="O1535">
        <v>0</v>
      </c>
      <c r="P1535">
        <v>0</v>
      </c>
      <c r="Q1535" t="s">
        <v>3355</v>
      </c>
      <c r="R1535">
        <v>120</v>
      </c>
      <c r="S1535" t="s">
        <v>2176</v>
      </c>
      <c r="T1535" t="s">
        <v>593</v>
      </c>
      <c r="U1535" t="s">
        <v>593</v>
      </c>
      <c r="V1535" t="s">
        <v>593</v>
      </c>
      <c r="W1535">
        <v>0</v>
      </c>
      <c r="X1535" t="str">
        <f t="shared" si="23"/>
        <v>Funcionamiento</v>
      </c>
    </row>
    <row r="1536" spans="1:24" x14ac:dyDescent="0.25">
      <c r="A1536">
        <v>220</v>
      </c>
      <c r="B1536">
        <v>43843</v>
      </c>
      <c r="C1536" s="71">
        <v>43843.443749999999</v>
      </c>
      <c r="D1536" t="s">
        <v>588</v>
      </c>
      <c r="E1536" t="s">
        <v>589</v>
      </c>
      <c r="F1536">
        <v>14</v>
      </c>
      <c r="G1536" t="s">
        <v>3354</v>
      </c>
      <c r="H1536" t="s">
        <v>192</v>
      </c>
      <c r="I1536" t="s">
        <v>147</v>
      </c>
      <c r="J1536" t="s">
        <v>37</v>
      </c>
      <c r="K1536" t="s">
        <v>591</v>
      </c>
      <c r="L1536" t="s">
        <v>39</v>
      </c>
      <c r="M1536">
        <v>4200000</v>
      </c>
      <c r="N1536">
        <v>0</v>
      </c>
      <c r="O1536">
        <v>4200000</v>
      </c>
      <c r="P1536">
        <v>630927</v>
      </c>
      <c r="Q1536" t="s">
        <v>3356</v>
      </c>
      <c r="R1536">
        <v>220</v>
      </c>
      <c r="S1536" t="s">
        <v>5873</v>
      </c>
      <c r="T1536" t="s">
        <v>5874</v>
      </c>
      <c r="U1536" t="s">
        <v>5875</v>
      </c>
      <c r="V1536" t="s">
        <v>5876</v>
      </c>
      <c r="W1536">
        <v>0</v>
      </c>
      <c r="X1536" t="str">
        <f t="shared" si="23"/>
        <v>Funcionamiento</v>
      </c>
    </row>
    <row r="1537" spans="1:24" x14ac:dyDescent="0.25">
      <c r="A1537">
        <v>320</v>
      </c>
      <c r="B1537">
        <v>43843</v>
      </c>
      <c r="C1537" s="71">
        <v>43843.443749999999</v>
      </c>
      <c r="D1537" t="s">
        <v>588</v>
      </c>
      <c r="E1537" t="s">
        <v>589</v>
      </c>
      <c r="F1537">
        <v>14</v>
      </c>
      <c r="G1537" t="s">
        <v>3354</v>
      </c>
      <c r="H1537" t="s">
        <v>188</v>
      </c>
      <c r="I1537" t="s">
        <v>142</v>
      </c>
      <c r="J1537" t="s">
        <v>37</v>
      </c>
      <c r="K1537" t="s">
        <v>591</v>
      </c>
      <c r="L1537" t="s">
        <v>39</v>
      </c>
      <c r="M1537">
        <v>2000000</v>
      </c>
      <c r="N1537">
        <v>0</v>
      </c>
      <c r="O1537">
        <v>2000000</v>
      </c>
      <c r="P1537">
        <v>1261252</v>
      </c>
      <c r="Q1537" t="s">
        <v>3357</v>
      </c>
      <c r="R1537">
        <v>320</v>
      </c>
      <c r="S1537" t="s">
        <v>3358</v>
      </c>
      <c r="T1537" t="s">
        <v>3359</v>
      </c>
      <c r="U1537" t="s">
        <v>3360</v>
      </c>
      <c r="V1537" t="s">
        <v>3361</v>
      </c>
      <c r="W1537">
        <v>0</v>
      </c>
      <c r="X1537" t="str">
        <f t="shared" si="23"/>
        <v>Funcionamiento</v>
      </c>
    </row>
    <row r="1538" spans="1:24" x14ac:dyDescent="0.25">
      <c r="A1538">
        <v>420</v>
      </c>
      <c r="B1538">
        <v>43843</v>
      </c>
      <c r="C1538" s="71">
        <v>43843.444444444445</v>
      </c>
      <c r="D1538" t="s">
        <v>588</v>
      </c>
      <c r="E1538" t="s">
        <v>589</v>
      </c>
      <c r="F1538">
        <v>14</v>
      </c>
      <c r="G1538" t="s">
        <v>3354</v>
      </c>
      <c r="H1538" t="s">
        <v>191</v>
      </c>
      <c r="I1538" t="s">
        <v>146</v>
      </c>
      <c r="J1538" t="s">
        <v>37</v>
      </c>
      <c r="K1538" t="s">
        <v>591</v>
      </c>
      <c r="L1538" t="s">
        <v>39</v>
      </c>
      <c r="M1538">
        <v>1900000</v>
      </c>
      <c r="N1538">
        <v>0</v>
      </c>
      <c r="O1538">
        <v>1900000</v>
      </c>
      <c r="P1538">
        <v>81027</v>
      </c>
      <c r="Q1538" t="s">
        <v>3362</v>
      </c>
      <c r="R1538">
        <v>420</v>
      </c>
      <c r="S1538" t="s">
        <v>5877</v>
      </c>
      <c r="T1538" t="s">
        <v>5878</v>
      </c>
      <c r="U1538" t="s">
        <v>5879</v>
      </c>
      <c r="V1538" t="s">
        <v>5880</v>
      </c>
      <c r="W1538">
        <v>0</v>
      </c>
      <c r="X1538" t="str">
        <f t="shared" si="23"/>
        <v>Funcionamiento</v>
      </c>
    </row>
    <row r="1539" spans="1:24" x14ac:dyDescent="0.25">
      <c r="A1539">
        <v>520</v>
      </c>
      <c r="B1539">
        <v>43843</v>
      </c>
      <c r="C1539" s="71">
        <v>43843.445138888892</v>
      </c>
      <c r="D1539" t="s">
        <v>588</v>
      </c>
      <c r="E1539" t="s">
        <v>589</v>
      </c>
      <c r="F1539">
        <v>14</v>
      </c>
      <c r="G1539" t="s">
        <v>3354</v>
      </c>
      <c r="H1539" t="s">
        <v>189</v>
      </c>
      <c r="I1539" t="s">
        <v>143</v>
      </c>
      <c r="J1539" t="s">
        <v>37</v>
      </c>
      <c r="K1539" t="s">
        <v>591</v>
      </c>
      <c r="L1539" t="s">
        <v>39</v>
      </c>
      <c r="M1539">
        <v>22975584</v>
      </c>
      <c r="N1539">
        <v>-22975584</v>
      </c>
      <c r="O1539">
        <v>0</v>
      </c>
      <c r="P1539">
        <v>0</v>
      </c>
      <c r="Q1539" t="s">
        <v>3363</v>
      </c>
      <c r="R1539">
        <v>520</v>
      </c>
      <c r="S1539" t="s">
        <v>2308</v>
      </c>
      <c r="T1539" t="s">
        <v>593</v>
      </c>
      <c r="U1539" t="s">
        <v>593</v>
      </c>
      <c r="V1539" t="s">
        <v>593</v>
      </c>
      <c r="W1539">
        <v>0</v>
      </c>
      <c r="X1539" t="str">
        <f t="shared" ref="X1539:X1602" si="24">IF(LEFT(H1539,1)="C","Inversión","Funcionamiento")</f>
        <v>Funcionamiento</v>
      </c>
    </row>
    <row r="1540" spans="1:24" x14ac:dyDescent="0.25">
      <c r="A1540">
        <v>620</v>
      </c>
      <c r="B1540">
        <v>43844</v>
      </c>
      <c r="C1540" s="71">
        <v>43844.447916666664</v>
      </c>
      <c r="D1540" t="s">
        <v>588</v>
      </c>
      <c r="E1540" t="s">
        <v>589</v>
      </c>
      <c r="F1540">
        <v>200</v>
      </c>
      <c r="G1540" t="s">
        <v>590</v>
      </c>
      <c r="H1540" t="s">
        <v>203</v>
      </c>
      <c r="I1540" t="s">
        <v>165</v>
      </c>
      <c r="J1540" t="s">
        <v>37</v>
      </c>
      <c r="K1540" t="s">
        <v>591</v>
      </c>
      <c r="L1540" t="s">
        <v>39</v>
      </c>
      <c r="M1540">
        <v>25081900</v>
      </c>
      <c r="N1540">
        <v>0</v>
      </c>
      <c r="O1540">
        <v>25081900</v>
      </c>
      <c r="P1540">
        <v>0</v>
      </c>
      <c r="Q1540" t="s">
        <v>3364</v>
      </c>
      <c r="R1540">
        <v>620</v>
      </c>
      <c r="S1540" t="s">
        <v>3365</v>
      </c>
      <c r="T1540" t="s">
        <v>3366</v>
      </c>
      <c r="U1540" t="s">
        <v>3367</v>
      </c>
      <c r="V1540" t="s">
        <v>3368</v>
      </c>
      <c r="W1540">
        <v>0</v>
      </c>
      <c r="X1540" t="str">
        <f t="shared" si="24"/>
        <v>Inversión</v>
      </c>
    </row>
    <row r="1541" spans="1:24" x14ac:dyDescent="0.25">
      <c r="A1541">
        <v>720</v>
      </c>
      <c r="B1541">
        <v>43845</v>
      </c>
      <c r="C1541" s="71">
        <v>43845.5</v>
      </c>
      <c r="D1541" t="s">
        <v>588</v>
      </c>
      <c r="E1541" t="s">
        <v>589</v>
      </c>
      <c r="F1541">
        <v>14</v>
      </c>
      <c r="G1541" t="s">
        <v>3354</v>
      </c>
      <c r="H1541" t="s">
        <v>188</v>
      </c>
      <c r="I1541" t="s">
        <v>142</v>
      </c>
      <c r="J1541" t="s">
        <v>37</v>
      </c>
      <c r="K1541" t="s">
        <v>591</v>
      </c>
      <c r="L1541" t="s">
        <v>39</v>
      </c>
      <c r="M1541">
        <v>43000000</v>
      </c>
      <c r="N1541">
        <v>0</v>
      </c>
      <c r="O1541">
        <v>43000000</v>
      </c>
      <c r="P1541">
        <v>18828532</v>
      </c>
      <c r="Q1541" t="s">
        <v>3369</v>
      </c>
      <c r="R1541">
        <v>720</v>
      </c>
      <c r="S1541" t="s">
        <v>5881</v>
      </c>
      <c r="T1541" t="s">
        <v>5882</v>
      </c>
      <c r="U1541" t="s">
        <v>5883</v>
      </c>
      <c r="V1541" t="s">
        <v>5884</v>
      </c>
      <c r="W1541">
        <v>0</v>
      </c>
      <c r="X1541" t="str">
        <f t="shared" si="24"/>
        <v>Funcionamiento</v>
      </c>
    </row>
    <row r="1542" spans="1:24" x14ac:dyDescent="0.25">
      <c r="A1542">
        <v>820</v>
      </c>
      <c r="B1542">
        <v>43847</v>
      </c>
      <c r="C1542" s="71">
        <v>43847.466666666667</v>
      </c>
      <c r="D1542" t="s">
        <v>588</v>
      </c>
      <c r="E1542" t="s">
        <v>589</v>
      </c>
      <c r="F1542">
        <v>14</v>
      </c>
      <c r="G1542" t="s">
        <v>3354</v>
      </c>
      <c r="H1542" t="s">
        <v>101</v>
      </c>
      <c r="I1542" t="s">
        <v>144</v>
      </c>
      <c r="J1542" t="s">
        <v>37</v>
      </c>
      <c r="K1542" t="s">
        <v>591</v>
      </c>
      <c r="L1542" t="s">
        <v>39</v>
      </c>
      <c r="M1542">
        <v>22975584</v>
      </c>
      <c r="N1542">
        <v>0</v>
      </c>
      <c r="O1542">
        <v>22975584</v>
      </c>
      <c r="P1542">
        <v>9573160</v>
      </c>
      <c r="Q1542" t="s">
        <v>3363</v>
      </c>
      <c r="R1542">
        <v>820</v>
      </c>
      <c r="S1542" t="s">
        <v>3370</v>
      </c>
      <c r="T1542" t="s">
        <v>3371</v>
      </c>
      <c r="U1542" t="s">
        <v>3372</v>
      </c>
      <c r="V1542" t="s">
        <v>3373</v>
      </c>
      <c r="W1542">
        <v>0</v>
      </c>
      <c r="X1542" t="str">
        <f t="shared" si="24"/>
        <v>Funcionamiento</v>
      </c>
    </row>
    <row r="1543" spans="1:24" x14ac:dyDescent="0.25">
      <c r="A1543">
        <v>920</v>
      </c>
      <c r="B1543">
        <v>43853</v>
      </c>
      <c r="C1543" s="71">
        <v>43853.436805555553</v>
      </c>
      <c r="D1543" t="s">
        <v>588</v>
      </c>
      <c r="E1543" t="s">
        <v>589</v>
      </c>
      <c r="F1543">
        <v>14</v>
      </c>
      <c r="G1543" t="s">
        <v>3354</v>
      </c>
      <c r="H1543" t="s">
        <v>166</v>
      </c>
      <c r="I1543" t="s">
        <v>120</v>
      </c>
      <c r="J1543" t="s">
        <v>37</v>
      </c>
      <c r="K1543" t="s">
        <v>591</v>
      </c>
      <c r="L1543" t="s">
        <v>39</v>
      </c>
      <c r="M1543">
        <v>42067292</v>
      </c>
      <c r="N1543">
        <v>0</v>
      </c>
      <c r="O1543">
        <v>42067292</v>
      </c>
      <c r="P1543">
        <v>0</v>
      </c>
      <c r="Q1543" t="s">
        <v>3374</v>
      </c>
      <c r="R1543">
        <v>920</v>
      </c>
      <c r="S1543" t="s">
        <v>3375</v>
      </c>
      <c r="T1543" t="s">
        <v>593</v>
      </c>
      <c r="U1543" t="s">
        <v>3376</v>
      </c>
      <c r="V1543" t="s">
        <v>3377</v>
      </c>
      <c r="W1543">
        <v>0</v>
      </c>
      <c r="X1543" t="str">
        <f t="shared" si="24"/>
        <v>Funcionamiento</v>
      </c>
    </row>
    <row r="1544" spans="1:24" x14ac:dyDescent="0.25">
      <c r="A1544">
        <v>920</v>
      </c>
      <c r="B1544">
        <v>43853</v>
      </c>
      <c r="C1544" s="71">
        <v>43853.436805555553</v>
      </c>
      <c r="D1544" t="s">
        <v>588</v>
      </c>
      <c r="E1544" t="s">
        <v>589</v>
      </c>
      <c r="F1544">
        <v>14</v>
      </c>
      <c r="G1544" t="s">
        <v>3354</v>
      </c>
      <c r="H1544" t="s">
        <v>168</v>
      </c>
      <c r="I1544" t="s">
        <v>122</v>
      </c>
      <c r="J1544" t="s">
        <v>37</v>
      </c>
      <c r="K1544" t="s">
        <v>591</v>
      </c>
      <c r="L1544" t="s">
        <v>39</v>
      </c>
      <c r="M1544">
        <v>658121</v>
      </c>
      <c r="N1544">
        <v>0</v>
      </c>
      <c r="O1544">
        <v>658121</v>
      </c>
      <c r="P1544">
        <v>0</v>
      </c>
      <c r="Q1544" t="s">
        <v>3374</v>
      </c>
      <c r="R1544">
        <v>920</v>
      </c>
      <c r="S1544" t="s">
        <v>3375</v>
      </c>
      <c r="T1544" t="s">
        <v>593</v>
      </c>
      <c r="U1544" t="s">
        <v>3376</v>
      </c>
      <c r="V1544" t="s">
        <v>3377</v>
      </c>
      <c r="W1544">
        <v>0</v>
      </c>
      <c r="X1544" t="str">
        <f t="shared" si="24"/>
        <v>Funcionamiento</v>
      </c>
    </row>
    <row r="1545" spans="1:24" x14ac:dyDescent="0.25">
      <c r="A1545">
        <v>920</v>
      </c>
      <c r="B1545">
        <v>43853</v>
      </c>
      <c r="C1545" s="71">
        <v>43853.436805555553</v>
      </c>
      <c r="D1545" t="s">
        <v>588</v>
      </c>
      <c r="E1545" t="s">
        <v>589</v>
      </c>
      <c r="F1545">
        <v>14</v>
      </c>
      <c r="G1545" t="s">
        <v>3354</v>
      </c>
      <c r="H1545" t="s">
        <v>169</v>
      </c>
      <c r="I1545" t="s">
        <v>123</v>
      </c>
      <c r="J1545" t="s">
        <v>37</v>
      </c>
      <c r="K1545" t="s">
        <v>591</v>
      </c>
      <c r="L1545" t="s">
        <v>39</v>
      </c>
      <c r="M1545">
        <v>939399</v>
      </c>
      <c r="N1545">
        <v>0</v>
      </c>
      <c r="O1545">
        <v>939399</v>
      </c>
      <c r="P1545">
        <v>0</v>
      </c>
      <c r="Q1545" t="s">
        <v>3374</v>
      </c>
      <c r="R1545">
        <v>920</v>
      </c>
      <c r="S1545" t="s">
        <v>3375</v>
      </c>
      <c r="T1545" t="s">
        <v>593</v>
      </c>
      <c r="U1545" t="s">
        <v>3376</v>
      </c>
      <c r="V1545" t="s">
        <v>3377</v>
      </c>
      <c r="W1545">
        <v>0</v>
      </c>
      <c r="X1545" t="str">
        <f t="shared" si="24"/>
        <v>Funcionamiento</v>
      </c>
    </row>
    <row r="1546" spans="1:24" x14ac:dyDescent="0.25">
      <c r="A1546">
        <v>920</v>
      </c>
      <c r="B1546">
        <v>43853</v>
      </c>
      <c r="C1546" s="71">
        <v>43853.436805555553</v>
      </c>
      <c r="D1546" t="s">
        <v>588</v>
      </c>
      <c r="E1546" t="s">
        <v>589</v>
      </c>
      <c r="F1546">
        <v>14</v>
      </c>
      <c r="G1546" t="s">
        <v>3354</v>
      </c>
      <c r="H1546" t="s">
        <v>173</v>
      </c>
      <c r="I1546" t="s">
        <v>127</v>
      </c>
      <c r="J1546" t="s">
        <v>37</v>
      </c>
      <c r="K1546" t="s">
        <v>591</v>
      </c>
      <c r="L1546" t="s">
        <v>39</v>
      </c>
      <c r="M1546">
        <v>2187071</v>
      </c>
      <c r="N1546">
        <v>0</v>
      </c>
      <c r="O1546">
        <v>2187071</v>
      </c>
      <c r="P1546">
        <v>0</v>
      </c>
      <c r="Q1546" t="s">
        <v>3374</v>
      </c>
      <c r="R1546">
        <v>920</v>
      </c>
      <c r="S1546" t="s">
        <v>3375</v>
      </c>
      <c r="T1546" t="s">
        <v>593</v>
      </c>
      <c r="U1546" t="s">
        <v>3376</v>
      </c>
      <c r="V1546" t="s">
        <v>3377</v>
      </c>
      <c r="W1546">
        <v>0</v>
      </c>
      <c r="X1546" t="str">
        <f t="shared" si="24"/>
        <v>Funcionamiento</v>
      </c>
    </row>
    <row r="1547" spans="1:24" x14ac:dyDescent="0.25">
      <c r="A1547">
        <v>920</v>
      </c>
      <c r="B1547">
        <v>43853</v>
      </c>
      <c r="C1547" s="71">
        <v>43853.436805555553</v>
      </c>
      <c r="D1547" t="s">
        <v>588</v>
      </c>
      <c r="E1547" t="s">
        <v>589</v>
      </c>
      <c r="F1547">
        <v>14</v>
      </c>
      <c r="G1547" t="s">
        <v>3354</v>
      </c>
      <c r="H1547" t="s">
        <v>180</v>
      </c>
      <c r="I1547" t="s">
        <v>134</v>
      </c>
      <c r="J1547" t="s">
        <v>37</v>
      </c>
      <c r="K1547" t="s">
        <v>591</v>
      </c>
      <c r="L1547" t="s">
        <v>39</v>
      </c>
      <c r="M1547">
        <v>2193549</v>
      </c>
      <c r="N1547">
        <v>0</v>
      </c>
      <c r="O1547">
        <v>2193549</v>
      </c>
      <c r="P1547">
        <v>0</v>
      </c>
      <c r="Q1547" t="s">
        <v>3374</v>
      </c>
      <c r="R1547">
        <v>920</v>
      </c>
      <c r="S1547" t="s">
        <v>3375</v>
      </c>
      <c r="T1547" t="s">
        <v>593</v>
      </c>
      <c r="U1547" t="s">
        <v>3376</v>
      </c>
      <c r="V1547" t="s">
        <v>3377</v>
      </c>
      <c r="W1547">
        <v>0</v>
      </c>
      <c r="X1547" t="str">
        <f t="shared" si="24"/>
        <v>Funcionamiento</v>
      </c>
    </row>
    <row r="1548" spans="1:24" x14ac:dyDescent="0.25">
      <c r="A1548">
        <v>920</v>
      </c>
      <c r="B1548">
        <v>43853</v>
      </c>
      <c r="C1548" s="71">
        <v>43853.436805555553</v>
      </c>
      <c r="D1548" t="s">
        <v>588</v>
      </c>
      <c r="E1548" t="s">
        <v>589</v>
      </c>
      <c r="F1548">
        <v>14</v>
      </c>
      <c r="G1548" t="s">
        <v>3354</v>
      </c>
      <c r="H1548" t="s">
        <v>183</v>
      </c>
      <c r="I1548" t="s">
        <v>137</v>
      </c>
      <c r="J1548" t="s">
        <v>37</v>
      </c>
      <c r="K1548" t="s">
        <v>591</v>
      </c>
      <c r="L1548" t="s">
        <v>39</v>
      </c>
      <c r="M1548">
        <v>2240265</v>
      </c>
      <c r="N1548">
        <v>0</v>
      </c>
      <c r="O1548">
        <v>2240265</v>
      </c>
      <c r="P1548">
        <v>0</v>
      </c>
      <c r="Q1548" t="s">
        <v>3374</v>
      </c>
      <c r="R1548">
        <v>920</v>
      </c>
      <c r="S1548" t="s">
        <v>3375</v>
      </c>
      <c r="T1548" t="s">
        <v>593</v>
      </c>
      <c r="U1548" t="s">
        <v>3376</v>
      </c>
      <c r="V1548" t="s">
        <v>3377</v>
      </c>
      <c r="W1548">
        <v>0</v>
      </c>
      <c r="X1548" t="str">
        <f t="shared" si="24"/>
        <v>Funcionamiento</v>
      </c>
    </row>
    <row r="1549" spans="1:24" x14ac:dyDescent="0.25">
      <c r="A1549">
        <v>920</v>
      </c>
      <c r="B1549">
        <v>43853</v>
      </c>
      <c r="C1549" s="71">
        <v>43853.436805555553</v>
      </c>
      <c r="D1549" t="s">
        <v>588</v>
      </c>
      <c r="E1549" t="s">
        <v>589</v>
      </c>
      <c r="F1549">
        <v>14</v>
      </c>
      <c r="G1549" t="s">
        <v>3354</v>
      </c>
      <c r="H1549" t="s">
        <v>171</v>
      </c>
      <c r="I1549" t="s">
        <v>125</v>
      </c>
      <c r="J1549" t="s">
        <v>37</v>
      </c>
      <c r="K1549" t="s">
        <v>591</v>
      </c>
      <c r="L1549" t="s">
        <v>39</v>
      </c>
      <c r="M1549">
        <v>2655322</v>
      </c>
      <c r="N1549">
        <v>0</v>
      </c>
      <c r="O1549">
        <v>2655322</v>
      </c>
      <c r="P1549">
        <v>0</v>
      </c>
      <c r="Q1549" t="s">
        <v>3374</v>
      </c>
      <c r="R1549">
        <v>920</v>
      </c>
      <c r="S1549" t="s">
        <v>3375</v>
      </c>
      <c r="T1549" t="s">
        <v>593</v>
      </c>
      <c r="U1549" t="s">
        <v>3376</v>
      </c>
      <c r="V1549" t="s">
        <v>3377</v>
      </c>
      <c r="W1549">
        <v>0</v>
      </c>
      <c r="X1549" t="str">
        <f t="shared" si="24"/>
        <v>Funcionamiento</v>
      </c>
    </row>
    <row r="1550" spans="1:24" x14ac:dyDescent="0.25">
      <c r="A1550">
        <v>920</v>
      </c>
      <c r="B1550">
        <v>43853</v>
      </c>
      <c r="C1550" s="71">
        <v>43853.436805555553</v>
      </c>
      <c r="D1550" t="s">
        <v>588</v>
      </c>
      <c r="E1550" t="s">
        <v>589</v>
      </c>
      <c r="F1550">
        <v>14</v>
      </c>
      <c r="G1550" t="s">
        <v>3354</v>
      </c>
      <c r="H1550" t="s">
        <v>182</v>
      </c>
      <c r="I1550" t="s">
        <v>136</v>
      </c>
      <c r="J1550" t="s">
        <v>37</v>
      </c>
      <c r="K1550" t="s">
        <v>591</v>
      </c>
      <c r="L1550" t="s">
        <v>39</v>
      </c>
      <c r="M1550">
        <v>182501</v>
      </c>
      <c r="N1550">
        <v>0</v>
      </c>
      <c r="O1550">
        <v>182501</v>
      </c>
      <c r="P1550">
        <v>0</v>
      </c>
      <c r="Q1550" t="s">
        <v>3374</v>
      </c>
      <c r="R1550">
        <v>920</v>
      </c>
      <c r="S1550" t="s">
        <v>3375</v>
      </c>
      <c r="T1550" t="s">
        <v>593</v>
      </c>
      <c r="U1550" t="s">
        <v>3376</v>
      </c>
      <c r="V1550" t="s">
        <v>3377</v>
      </c>
      <c r="W1550">
        <v>0</v>
      </c>
      <c r="X1550" t="str">
        <f t="shared" si="24"/>
        <v>Funcionamiento</v>
      </c>
    </row>
    <row r="1551" spans="1:24" x14ac:dyDescent="0.25">
      <c r="A1551">
        <v>1020</v>
      </c>
      <c r="B1551">
        <v>43858</v>
      </c>
      <c r="C1551" s="71">
        <v>43858.747916666667</v>
      </c>
      <c r="D1551" t="s">
        <v>588</v>
      </c>
      <c r="E1551" t="s">
        <v>589</v>
      </c>
      <c r="F1551">
        <v>14</v>
      </c>
      <c r="G1551" t="s">
        <v>3354</v>
      </c>
      <c r="H1551" t="s">
        <v>175</v>
      </c>
      <c r="I1551" t="s">
        <v>129</v>
      </c>
      <c r="J1551" t="s">
        <v>37</v>
      </c>
      <c r="K1551" t="s">
        <v>591</v>
      </c>
      <c r="L1551" t="s">
        <v>39</v>
      </c>
      <c r="M1551">
        <v>4706500</v>
      </c>
      <c r="N1551">
        <v>0</v>
      </c>
      <c r="O1551">
        <v>4706500</v>
      </c>
      <c r="P1551">
        <v>0</v>
      </c>
      <c r="Q1551" t="s">
        <v>3378</v>
      </c>
      <c r="R1551">
        <v>1020</v>
      </c>
      <c r="S1551" t="s">
        <v>2553</v>
      </c>
      <c r="T1551" t="s">
        <v>593</v>
      </c>
      <c r="U1551" t="s">
        <v>3379</v>
      </c>
      <c r="V1551" t="s">
        <v>3380</v>
      </c>
      <c r="W1551">
        <v>0</v>
      </c>
      <c r="X1551" t="str">
        <f t="shared" si="24"/>
        <v>Funcionamiento</v>
      </c>
    </row>
    <row r="1552" spans="1:24" x14ac:dyDescent="0.25">
      <c r="A1552">
        <v>1020</v>
      </c>
      <c r="B1552">
        <v>43858</v>
      </c>
      <c r="C1552" s="71">
        <v>43858.747916666667</v>
      </c>
      <c r="D1552" t="s">
        <v>588</v>
      </c>
      <c r="E1552" t="s">
        <v>589</v>
      </c>
      <c r="F1552">
        <v>14</v>
      </c>
      <c r="G1552" t="s">
        <v>3354</v>
      </c>
      <c r="H1552" t="s">
        <v>176</v>
      </c>
      <c r="I1552" t="s">
        <v>130</v>
      </c>
      <c r="J1552" t="s">
        <v>37</v>
      </c>
      <c r="K1552" t="s">
        <v>591</v>
      </c>
      <c r="L1552" t="s">
        <v>39</v>
      </c>
      <c r="M1552">
        <v>2323100</v>
      </c>
      <c r="N1552">
        <v>0</v>
      </c>
      <c r="O1552">
        <v>2323100</v>
      </c>
      <c r="P1552">
        <v>0</v>
      </c>
      <c r="Q1552" t="s">
        <v>3378</v>
      </c>
      <c r="R1552">
        <v>1020</v>
      </c>
      <c r="S1552" t="s">
        <v>2553</v>
      </c>
      <c r="T1552" t="s">
        <v>593</v>
      </c>
      <c r="U1552" t="s">
        <v>3379</v>
      </c>
      <c r="V1552" t="s">
        <v>3380</v>
      </c>
      <c r="W1552">
        <v>0</v>
      </c>
      <c r="X1552" t="str">
        <f t="shared" si="24"/>
        <v>Funcionamiento</v>
      </c>
    </row>
    <row r="1553" spans="1:24" x14ac:dyDescent="0.25">
      <c r="A1553">
        <v>1020</v>
      </c>
      <c r="B1553">
        <v>43858</v>
      </c>
      <c r="C1553" s="71">
        <v>43858.747916666667</v>
      </c>
      <c r="D1553" t="s">
        <v>588</v>
      </c>
      <c r="E1553" t="s">
        <v>589</v>
      </c>
      <c r="F1553">
        <v>14</v>
      </c>
      <c r="G1553" t="s">
        <v>3354</v>
      </c>
      <c r="H1553" t="s">
        <v>177</v>
      </c>
      <c r="I1553" t="s">
        <v>131</v>
      </c>
      <c r="J1553" t="s">
        <v>37</v>
      </c>
      <c r="K1553" t="s">
        <v>591</v>
      </c>
      <c r="L1553" t="s">
        <v>39</v>
      </c>
      <c r="M1553">
        <v>491400</v>
      </c>
      <c r="N1553">
        <v>0</v>
      </c>
      <c r="O1553">
        <v>491400</v>
      </c>
      <c r="P1553">
        <v>0</v>
      </c>
      <c r="Q1553" t="s">
        <v>3378</v>
      </c>
      <c r="R1553">
        <v>1020</v>
      </c>
      <c r="S1553" t="s">
        <v>2553</v>
      </c>
      <c r="T1553" t="s">
        <v>593</v>
      </c>
      <c r="U1553" t="s">
        <v>3379</v>
      </c>
      <c r="V1553" t="s">
        <v>3380</v>
      </c>
      <c r="W1553">
        <v>0</v>
      </c>
      <c r="X1553" t="str">
        <f t="shared" si="24"/>
        <v>Funcionamiento</v>
      </c>
    </row>
    <row r="1554" spans="1:24" x14ac:dyDescent="0.25">
      <c r="A1554">
        <v>1020</v>
      </c>
      <c r="B1554">
        <v>43858</v>
      </c>
      <c r="C1554" s="71">
        <v>43858.747916666667</v>
      </c>
      <c r="D1554" t="s">
        <v>588</v>
      </c>
      <c r="E1554" t="s">
        <v>589</v>
      </c>
      <c r="F1554">
        <v>14</v>
      </c>
      <c r="G1554" t="s">
        <v>3354</v>
      </c>
      <c r="H1554" t="s">
        <v>178</v>
      </c>
      <c r="I1554" t="s">
        <v>132</v>
      </c>
      <c r="J1554" t="s">
        <v>37</v>
      </c>
      <c r="K1554" t="s">
        <v>591</v>
      </c>
      <c r="L1554" t="s">
        <v>39</v>
      </c>
      <c r="M1554">
        <v>1743000</v>
      </c>
      <c r="N1554">
        <v>0</v>
      </c>
      <c r="O1554">
        <v>1743000</v>
      </c>
      <c r="P1554">
        <v>0</v>
      </c>
      <c r="Q1554" t="s">
        <v>3378</v>
      </c>
      <c r="R1554">
        <v>1020</v>
      </c>
      <c r="S1554" t="s">
        <v>2553</v>
      </c>
      <c r="T1554" t="s">
        <v>593</v>
      </c>
      <c r="U1554" t="s">
        <v>3379</v>
      </c>
      <c r="V1554" t="s">
        <v>3380</v>
      </c>
      <c r="W1554">
        <v>0</v>
      </c>
      <c r="X1554" t="str">
        <f t="shared" si="24"/>
        <v>Funcionamiento</v>
      </c>
    </row>
    <row r="1555" spans="1:24" x14ac:dyDescent="0.25">
      <c r="A1555">
        <v>1020</v>
      </c>
      <c r="B1555">
        <v>43858</v>
      </c>
      <c r="C1555" s="71">
        <v>43858.747916666667</v>
      </c>
      <c r="D1555" t="s">
        <v>588</v>
      </c>
      <c r="E1555" t="s">
        <v>589</v>
      </c>
      <c r="F1555">
        <v>14</v>
      </c>
      <c r="G1555" t="s">
        <v>3354</v>
      </c>
      <c r="H1555" t="s">
        <v>174</v>
      </c>
      <c r="I1555" t="s">
        <v>128</v>
      </c>
      <c r="J1555" t="s">
        <v>37</v>
      </c>
      <c r="K1555" t="s">
        <v>591</v>
      </c>
      <c r="L1555" t="s">
        <v>39</v>
      </c>
      <c r="M1555">
        <v>6643800</v>
      </c>
      <c r="N1555">
        <v>0</v>
      </c>
      <c r="O1555">
        <v>6643800</v>
      </c>
      <c r="P1555">
        <v>0</v>
      </c>
      <c r="Q1555" t="s">
        <v>3378</v>
      </c>
      <c r="R1555">
        <v>1020</v>
      </c>
      <c r="S1555" t="s">
        <v>2553</v>
      </c>
      <c r="T1555" t="s">
        <v>593</v>
      </c>
      <c r="U1555" t="s">
        <v>3379</v>
      </c>
      <c r="V1555" t="s">
        <v>3380</v>
      </c>
      <c r="W1555">
        <v>0</v>
      </c>
      <c r="X1555" t="str">
        <f t="shared" si="24"/>
        <v>Funcionamiento</v>
      </c>
    </row>
    <row r="1556" spans="1:24" x14ac:dyDescent="0.25">
      <c r="A1556">
        <v>1020</v>
      </c>
      <c r="B1556">
        <v>43858</v>
      </c>
      <c r="C1556" s="71">
        <v>43858.747916666667</v>
      </c>
      <c r="D1556" t="s">
        <v>588</v>
      </c>
      <c r="E1556" t="s">
        <v>589</v>
      </c>
      <c r="F1556">
        <v>14</v>
      </c>
      <c r="G1556" t="s">
        <v>3354</v>
      </c>
      <c r="H1556" t="s">
        <v>179</v>
      </c>
      <c r="I1556" t="s">
        <v>133</v>
      </c>
      <c r="J1556" t="s">
        <v>37</v>
      </c>
      <c r="K1556" t="s">
        <v>591</v>
      </c>
      <c r="L1556" t="s">
        <v>39</v>
      </c>
      <c r="M1556">
        <v>1162400</v>
      </c>
      <c r="N1556">
        <v>0</v>
      </c>
      <c r="O1556">
        <v>1162400</v>
      </c>
      <c r="P1556">
        <v>0</v>
      </c>
      <c r="Q1556" t="s">
        <v>3378</v>
      </c>
      <c r="R1556">
        <v>1020</v>
      </c>
      <c r="S1556" t="s">
        <v>2553</v>
      </c>
      <c r="T1556" t="s">
        <v>593</v>
      </c>
      <c r="U1556" t="s">
        <v>3379</v>
      </c>
      <c r="V1556" t="s">
        <v>3380</v>
      </c>
      <c r="W1556">
        <v>0</v>
      </c>
      <c r="X1556" t="str">
        <f t="shared" si="24"/>
        <v>Funcionamiento</v>
      </c>
    </row>
    <row r="1557" spans="1:24" x14ac:dyDescent="0.25">
      <c r="A1557">
        <v>1120</v>
      </c>
      <c r="B1557">
        <v>43859</v>
      </c>
      <c r="C1557" s="71">
        <v>43859.488194444442</v>
      </c>
      <c r="D1557" t="s">
        <v>588</v>
      </c>
      <c r="E1557" t="s">
        <v>589</v>
      </c>
      <c r="F1557">
        <v>14</v>
      </c>
      <c r="G1557" t="s">
        <v>3354</v>
      </c>
      <c r="H1557" t="s">
        <v>196</v>
      </c>
      <c r="I1557" t="s">
        <v>151</v>
      </c>
      <c r="J1557" t="s">
        <v>37</v>
      </c>
      <c r="K1557" t="s">
        <v>591</v>
      </c>
      <c r="L1557" t="s">
        <v>39</v>
      </c>
      <c r="M1557">
        <v>7473663</v>
      </c>
      <c r="N1557">
        <v>0</v>
      </c>
      <c r="O1557">
        <v>7473663</v>
      </c>
      <c r="P1557">
        <v>0</v>
      </c>
      <c r="Q1557" t="s">
        <v>3381</v>
      </c>
      <c r="R1557">
        <v>1120</v>
      </c>
      <c r="S1557" t="s">
        <v>2239</v>
      </c>
      <c r="T1557" t="s">
        <v>2673</v>
      </c>
      <c r="U1557" t="s">
        <v>2290</v>
      </c>
      <c r="V1557" t="s">
        <v>3382</v>
      </c>
      <c r="W1557">
        <v>0</v>
      </c>
      <c r="X1557" t="str">
        <f t="shared" si="24"/>
        <v>Funcionamiento</v>
      </c>
    </row>
    <row r="1558" spans="1:24" x14ac:dyDescent="0.25">
      <c r="A1558">
        <v>1220</v>
      </c>
      <c r="B1558">
        <v>43859</v>
      </c>
      <c r="C1558" s="71">
        <v>43859.490277777775</v>
      </c>
      <c r="D1558" t="s">
        <v>588</v>
      </c>
      <c r="E1558" t="s">
        <v>589</v>
      </c>
      <c r="F1558">
        <v>14</v>
      </c>
      <c r="G1558" t="s">
        <v>3354</v>
      </c>
      <c r="H1558" t="s">
        <v>197</v>
      </c>
      <c r="I1558" t="s">
        <v>152</v>
      </c>
      <c r="J1558" t="s">
        <v>48</v>
      </c>
      <c r="K1558" t="s">
        <v>601</v>
      </c>
      <c r="L1558" t="s">
        <v>39</v>
      </c>
      <c r="M1558">
        <v>13920000</v>
      </c>
      <c r="N1558">
        <v>785000</v>
      </c>
      <c r="O1558">
        <v>14705000</v>
      </c>
      <c r="P1558">
        <v>0</v>
      </c>
      <c r="Q1558" t="s">
        <v>3383</v>
      </c>
      <c r="R1558">
        <v>1220</v>
      </c>
      <c r="S1558" t="s">
        <v>3384</v>
      </c>
      <c r="T1558" t="s">
        <v>3385</v>
      </c>
      <c r="U1558" t="s">
        <v>3386</v>
      </c>
      <c r="V1558" t="s">
        <v>3387</v>
      </c>
      <c r="W1558">
        <v>0</v>
      </c>
      <c r="X1558" t="str">
        <f t="shared" si="24"/>
        <v>Funcionamiento</v>
      </c>
    </row>
    <row r="1559" spans="1:24" x14ac:dyDescent="0.25">
      <c r="A1559">
        <v>1320</v>
      </c>
      <c r="B1559">
        <v>43872</v>
      </c>
      <c r="C1559" s="71">
        <v>43872.51666666667</v>
      </c>
      <c r="D1559" t="s">
        <v>588</v>
      </c>
      <c r="E1559" t="s">
        <v>589</v>
      </c>
      <c r="F1559">
        <v>14</v>
      </c>
      <c r="G1559" t="s">
        <v>3354</v>
      </c>
      <c r="H1559" t="s">
        <v>193</v>
      </c>
      <c r="I1559" t="s">
        <v>148</v>
      </c>
      <c r="J1559" t="s">
        <v>37</v>
      </c>
      <c r="K1559" t="s">
        <v>591</v>
      </c>
      <c r="L1559" t="s">
        <v>39</v>
      </c>
      <c r="M1559">
        <v>258320</v>
      </c>
      <c r="N1559">
        <v>0</v>
      </c>
      <c r="O1559">
        <v>258320</v>
      </c>
      <c r="P1559">
        <v>0</v>
      </c>
      <c r="Q1559" t="s">
        <v>3388</v>
      </c>
      <c r="R1559">
        <v>1320</v>
      </c>
      <c r="S1559" t="s">
        <v>2225</v>
      </c>
      <c r="T1559" t="s">
        <v>2770</v>
      </c>
      <c r="U1559" t="s">
        <v>2668</v>
      </c>
      <c r="V1559" t="s">
        <v>3389</v>
      </c>
      <c r="W1559">
        <v>0</v>
      </c>
      <c r="X1559" t="str">
        <f t="shared" si="24"/>
        <v>Funcionamiento</v>
      </c>
    </row>
    <row r="1560" spans="1:24" x14ac:dyDescent="0.25">
      <c r="A1560">
        <v>1320</v>
      </c>
      <c r="B1560">
        <v>43872</v>
      </c>
      <c r="C1560" s="71">
        <v>43872.51666666667</v>
      </c>
      <c r="D1560" t="s">
        <v>588</v>
      </c>
      <c r="E1560" t="s">
        <v>589</v>
      </c>
      <c r="F1560">
        <v>14</v>
      </c>
      <c r="G1560" t="s">
        <v>3354</v>
      </c>
      <c r="H1560" t="s">
        <v>187</v>
      </c>
      <c r="I1560" t="s">
        <v>141</v>
      </c>
      <c r="J1560" t="s">
        <v>37</v>
      </c>
      <c r="K1560" t="s">
        <v>591</v>
      </c>
      <c r="L1560" t="s">
        <v>39</v>
      </c>
      <c r="M1560">
        <v>70000</v>
      </c>
      <c r="N1560">
        <v>0</v>
      </c>
      <c r="O1560">
        <v>70000</v>
      </c>
      <c r="P1560">
        <v>0</v>
      </c>
      <c r="Q1560" t="s">
        <v>3388</v>
      </c>
      <c r="R1560">
        <v>1320</v>
      </c>
      <c r="S1560" t="s">
        <v>2225</v>
      </c>
      <c r="T1560" t="s">
        <v>2770</v>
      </c>
      <c r="U1560" t="s">
        <v>2668</v>
      </c>
      <c r="V1560" t="s">
        <v>3389</v>
      </c>
      <c r="W1560">
        <v>0</v>
      </c>
      <c r="X1560" t="str">
        <f t="shared" si="24"/>
        <v>Funcionamiento</v>
      </c>
    </row>
    <row r="1561" spans="1:24" x14ac:dyDescent="0.25">
      <c r="A1561">
        <v>1420</v>
      </c>
      <c r="B1561">
        <v>43873</v>
      </c>
      <c r="C1561" s="71">
        <v>43873.618750000001</v>
      </c>
      <c r="D1561" t="s">
        <v>588</v>
      </c>
      <c r="E1561" t="s">
        <v>589</v>
      </c>
      <c r="F1561">
        <v>500</v>
      </c>
      <c r="G1561" t="s">
        <v>631</v>
      </c>
      <c r="H1561" t="s">
        <v>199</v>
      </c>
      <c r="I1561" t="s">
        <v>157</v>
      </c>
      <c r="J1561" t="s">
        <v>37</v>
      </c>
      <c r="K1561" t="s">
        <v>714</v>
      </c>
      <c r="L1561" t="s">
        <v>39</v>
      </c>
      <c r="M1561">
        <v>16503057</v>
      </c>
      <c r="N1561">
        <v>0</v>
      </c>
      <c r="O1561">
        <v>16503057</v>
      </c>
      <c r="P1561">
        <v>13008455</v>
      </c>
      <c r="Q1561" t="s">
        <v>3390</v>
      </c>
      <c r="R1561">
        <v>1420</v>
      </c>
      <c r="S1561" t="s">
        <v>3391</v>
      </c>
      <c r="T1561" t="s">
        <v>3392</v>
      </c>
      <c r="U1561" t="s">
        <v>3393</v>
      </c>
      <c r="V1561" t="s">
        <v>3394</v>
      </c>
      <c r="X1561" t="str">
        <f t="shared" si="24"/>
        <v>Inversión</v>
      </c>
    </row>
    <row r="1562" spans="1:24" x14ac:dyDescent="0.25">
      <c r="A1562">
        <v>1520</v>
      </c>
      <c r="B1562">
        <v>43881</v>
      </c>
      <c r="C1562" s="71">
        <v>43881.498611111114</v>
      </c>
      <c r="D1562" t="s">
        <v>588</v>
      </c>
      <c r="E1562" t="s">
        <v>589</v>
      </c>
      <c r="F1562">
        <v>14</v>
      </c>
      <c r="G1562" t="s">
        <v>3354</v>
      </c>
      <c r="H1562" t="s">
        <v>183</v>
      </c>
      <c r="I1562" t="s">
        <v>137</v>
      </c>
      <c r="J1562" t="s">
        <v>37</v>
      </c>
      <c r="K1562" t="s">
        <v>591</v>
      </c>
      <c r="L1562" t="s">
        <v>39</v>
      </c>
      <c r="M1562">
        <v>2240265</v>
      </c>
      <c r="N1562">
        <v>0</v>
      </c>
      <c r="O1562">
        <v>2240265</v>
      </c>
      <c r="P1562">
        <v>0</v>
      </c>
      <c r="Q1562" t="s">
        <v>3395</v>
      </c>
      <c r="R1562">
        <v>1520</v>
      </c>
      <c r="S1562" t="s">
        <v>3396</v>
      </c>
      <c r="T1562" t="s">
        <v>593</v>
      </c>
      <c r="U1562" t="s">
        <v>3397</v>
      </c>
      <c r="V1562" t="s">
        <v>3398</v>
      </c>
      <c r="W1562">
        <v>0</v>
      </c>
      <c r="X1562" t="str">
        <f t="shared" si="24"/>
        <v>Funcionamiento</v>
      </c>
    </row>
    <row r="1563" spans="1:24" x14ac:dyDescent="0.25">
      <c r="A1563">
        <v>1520</v>
      </c>
      <c r="B1563">
        <v>43881</v>
      </c>
      <c r="C1563" s="71">
        <v>43881.498611111114</v>
      </c>
      <c r="D1563" t="s">
        <v>588</v>
      </c>
      <c r="E1563" t="s">
        <v>589</v>
      </c>
      <c r="F1563">
        <v>14</v>
      </c>
      <c r="G1563" t="s">
        <v>3354</v>
      </c>
      <c r="H1563" t="s">
        <v>173</v>
      </c>
      <c r="I1563" t="s">
        <v>127</v>
      </c>
      <c r="J1563" t="s">
        <v>37</v>
      </c>
      <c r="K1563" t="s">
        <v>591</v>
      </c>
      <c r="L1563" t="s">
        <v>39</v>
      </c>
      <c r="M1563">
        <v>1531818</v>
      </c>
      <c r="N1563">
        <v>0</v>
      </c>
      <c r="O1563">
        <v>1531818</v>
      </c>
      <c r="P1563">
        <v>0</v>
      </c>
      <c r="Q1563" t="s">
        <v>3395</v>
      </c>
      <c r="R1563">
        <v>1520</v>
      </c>
      <c r="S1563" t="s">
        <v>3396</v>
      </c>
      <c r="T1563" t="s">
        <v>593</v>
      </c>
      <c r="U1563" t="s">
        <v>3397</v>
      </c>
      <c r="V1563" t="s">
        <v>3398</v>
      </c>
      <c r="W1563">
        <v>0</v>
      </c>
      <c r="X1563" t="str">
        <f t="shared" si="24"/>
        <v>Funcionamiento</v>
      </c>
    </row>
    <row r="1564" spans="1:24" x14ac:dyDescent="0.25">
      <c r="A1564">
        <v>1520</v>
      </c>
      <c r="B1564">
        <v>43881</v>
      </c>
      <c r="C1564" s="71">
        <v>43881.498611111114</v>
      </c>
      <c r="D1564" t="s">
        <v>588</v>
      </c>
      <c r="E1564" t="s">
        <v>589</v>
      </c>
      <c r="F1564">
        <v>14</v>
      </c>
      <c r="G1564" t="s">
        <v>3354</v>
      </c>
      <c r="H1564" t="s">
        <v>166</v>
      </c>
      <c r="I1564" t="s">
        <v>120</v>
      </c>
      <c r="J1564" t="s">
        <v>37</v>
      </c>
      <c r="K1564" t="s">
        <v>591</v>
      </c>
      <c r="L1564" t="s">
        <v>39</v>
      </c>
      <c r="M1564">
        <v>50420657</v>
      </c>
      <c r="N1564">
        <v>0</v>
      </c>
      <c r="O1564">
        <v>50420657</v>
      </c>
      <c r="P1564">
        <v>0</v>
      </c>
      <c r="Q1564" t="s">
        <v>3395</v>
      </c>
      <c r="R1564">
        <v>1520</v>
      </c>
      <c r="S1564" t="s">
        <v>3396</v>
      </c>
      <c r="T1564" t="s">
        <v>593</v>
      </c>
      <c r="U1564" t="s">
        <v>3397</v>
      </c>
      <c r="V1564" t="s">
        <v>3398</v>
      </c>
      <c r="W1564">
        <v>0</v>
      </c>
      <c r="X1564" t="str">
        <f t="shared" si="24"/>
        <v>Funcionamiento</v>
      </c>
    </row>
    <row r="1565" spans="1:24" x14ac:dyDescent="0.25">
      <c r="A1565">
        <v>1520</v>
      </c>
      <c r="B1565">
        <v>43881</v>
      </c>
      <c r="C1565" s="71">
        <v>43881.498611111114</v>
      </c>
      <c r="D1565" t="s">
        <v>588</v>
      </c>
      <c r="E1565" t="s">
        <v>589</v>
      </c>
      <c r="F1565">
        <v>14</v>
      </c>
      <c r="G1565" t="s">
        <v>3354</v>
      </c>
      <c r="H1565" t="s">
        <v>169</v>
      </c>
      <c r="I1565" t="s">
        <v>123</v>
      </c>
      <c r="J1565" t="s">
        <v>37</v>
      </c>
      <c r="K1565" t="s">
        <v>591</v>
      </c>
      <c r="L1565" t="s">
        <v>39</v>
      </c>
      <c r="M1565">
        <v>1138250</v>
      </c>
      <c r="N1565">
        <v>0</v>
      </c>
      <c r="O1565">
        <v>1138250</v>
      </c>
      <c r="P1565">
        <v>0</v>
      </c>
      <c r="Q1565" t="s">
        <v>3395</v>
      </c>
      <c r="R1565">
        <v>1520</v>
      </c>
      <c r="S1565" t="s">
        <v>3396</v>
      </c>
      <c r="T1565" t="s">
        <v>593</v>
      </c>
      <c r="U1565" t="s">
        <v>3397</v>
      </c>
      <c r="V1565" t="s">
        <v>3398</v>
      </c>
      <c r="W1565">
        <v>0</v>
      </c>
      <c r="X1565" t="str">
        <f t="shared" si="24"/>
        <v>Funcionamiento</v>
      </c>
    </row>
    <row r="1566" spans="1:24" x14ac:dyDescent="0.25">
      <c r="A1566">
        <v>1520</v>
      </c>
      <c r="B1566">
        <v>43881</v>
      </c>
      <c r="C1566" s="71">
        <v>43881.498611111114</v>
      </c>
      <c r="D1566" t="s">
        <v>588</v>
      </c>
      <c r="E1566" t="s">
        <v>589</v>
      </c>
      <c r="F1566">
        <v>14</v>
      </c>
      <c r="G1566" t="s">
        <v>3354</v>
      </c>
      <c r="H1566" t="s">
        <v>180</v>
      </c>
      <c r="I1566" t="s">
        <v>134</v>
      </c>
      <c r="J1566" t="s">
        <v>37</v>
      </c>
      <c r="K1566" t="s">
        <v>591</v>
      </c>
      <c r="L1566" t="s">
        <v>39</v>
      </c>
      <c r="M1566">
        <v>1293535</v>
      </c>
      <c r="N1566">
        <v>0</v>
      </c>
      <c r="O1566">
        <v>1293535</v>
      </c>
      <c r="P1566">
        <v>0</v>
      </c>
      <c r="Q1566" t="s">
        <v>3395</v>
      </c>
      <c r="R1566">
        <v>1520</v>
      </c>
      <c r="S1566" t="s">
        <v>3396</v>
      </c>
      <c r="T1566" t="s">
        <v>593</v>
      </c>
      <c r="U1566" t="s">
        <v>3397</v>
      </c>
      <c r="V1566" t="s">
        <v>3398</v>
      </c>
      <c r="W1566">
        <v>0</v>
      </c>
      <c r="X1566" t="str">
        <f t="shared" si="24"/>
        <v>Funcionamiento</v>
      </c>
    </row>
    <row r="1567" spans="1:24" x14ac:dyDescent="0.25">
      <c r="A1567">
        <v>1520</v>
      </c>
      <c r="B1567">
        <v>43881</v>
      </c>
      <c r="C1567" s="71">
        <v>43881.498611111114</v>
      </c>
      <c r="D1567" t="s">
        <v>588</v>
      </c>
      <c r="E1567" t="s">
        <v>589</v>
      </c>
      <c r="F1567">
        <v>14</v>
      </c>
      <c r="G1567" t="s">
        <v>3354</v>
      </c>
      <c r="H1567" t="s">
        <v>168</v>
      </c>
      <c r="I1567" t="s">
        <v>122</v>
      </c>
      <c r="J1567" t="s">
        <v>37</v>
      </c>
      <c r="K1567" t="s">
        <v>591</v>
      </c>
      <c r="L1567" t="s">
        <v>39</v>
      </c>
      <c r="M1567">
        <v>821606</v>
      </c>
      <c r="N1567">
        <v>0</v>
      </c>
      <c r="O1567">
        <v>821606</v>
      </c>
      <c r="P1567">
        <v>0</v>
      </c>
      <c r="Q1567" t="s">
        <v>3395</v>
      </c>
      <c r="R1567">
        <v>1520</v>
      </c>
      <c r="S1567" t="s">
        <v>3396</v>
      </c>
      <c r="T1567" t="s">
        <v>593</v>
      </c>
      <c r="U1567" t="s">
        <v>3397</v>
      </c>
      <c r="V1567" t="s">
        <v>3398</v>
      </c>
      <c r="W1567">
        <v>0</v>
      </c>
      <c r="X1567" t="str">
        <f t="shared" si="24"/>
        <v>Funcionamiento</v>
      </c>
    </row>
    <row r="1568" spans="1:24" x14ac:dyDescent="0.25">
      <c r="A1568">
        <v>1520</v>
      </c>
      <c r="B1568">
        <v>43881</v>
      </c>
      <c r="C1568" s="71">
        <v>43881.498611111114</v>
      </c>
      <c r="D1568" t="s">
        <v>588</v>
      </c>
      <c r="E1568" t="s">
        <v>589</v>
      </c>
      <c r="F1568">
        <v>14</v>
      </c>
      <c r="G1568" t="s">
        <v>3354</v>
      </c>
      <c r="H1568" t="s">
        <v>171</v>
      </c>
      <c r="I1568" t="s">
        <v>125</v>
      </c>
      <c r="J1568" t="s">
        <v>37</v>
      </c>
      <c r="K1568" t="s">
        <v>591</v>
      </c>
      <c r="L1568" t="s">
        <v>39</v>
      </c>
      <c r="M1568">
        <v>701795</v>
      </c>
      <c r="N1568">
        <v>0</v>
      </c>
      <c r="O1568">
        <v>701795</v>
      </c>
      <c r="P1568">
        <v>0</v>
      </c>
      <c r="Q1568" t="s">
        <v>3395</v>
      </c>
      <c r="R1568">
        <v>1520</v>
      </c>
      <c r="S1568" t="s">
        <v>3396</v>
      </c>
      <c r="T1568" t="s">
        <v>593</v>
      </c>
      <c r="U1568" t="s">
        <v>3397</v>
      </c>
      <c r="V1568" t="s">
        <v>3398</v>
      </c>
      <c r="W1568">
        <v>0</v>
      </c>
      <c r="X1568" t="str">
        <f t="shared" si="24"/>
        <v>Funcionamiento</v>
      </c>
    </row>
    <row r="1569" spans="1:24" x14ac:dyDescent="0.25">
      <c r="A1569">
        <v>1520</v>
      </c>
      <c r="B1569">
        <v>43881</v>
      </c>
      <c r="C1569" s="71">
        <v>43881.498611111114</v>
      </c>
      <c r="D1569" t="s">
        <v>588</v>
      </c>
      <c r="E1569" t="s">
        <v>589</v>
      </c>
      <c r="F1569">
        <v>14</v>
      </c>
      <c r="G1569" t="s">
        <v>3354</v>
      </c>
      <c r="H1569" t="s">
        <v>182</v>
      </c>
      <c r="I1569" t="s">
        <v>136</v>
      </c>
      <c r="J1569" t="s">
        <v>37</v>
      </c>
      <c r="K1569" t="s">
        <v>591</v>
      </c>
      <c r="L1569" t="s">
        <v>39</v>
      </c>
      <c r="M1569">
        <v>116485</v>
      </c>
      <c r="N1569">
        <v>0</v>
      </c>
      <c r="O1569">
        <v>116485</v>
      </c>
      <c r="P1569">
        <v>0</v>
      </c>
      <c r="Q1569" t="s">
        <v>3395</v>
      </c>
      <c r="R1569">
        <v>1520</v>
      </c>
      <c r="S1569" t="s">
        <v>3396</v>
      </c>
      <c r="T1569" t="s">
        <v>593</v>
      </c>
      <c r="U1569" t="s">
        <v>3397</v>
      </c>
      <c r="V1569" t="s">
        <v>3398</v>
      </c>
      <c r="W1569">
        <v>0</v>
      </c>
      <c r="X1569" t="str">
        <f t="shared" si="24"/>
        <v>Funcionamiento</v>
      </c>
    </row>
    <row r="1570" spans="1:24" x14ac:dyDescent="0.25">
      <c r="A1570">
        <v>1620</v>
      </c>
      <c r="B1570">
        <v>43881</v>
      </c>
      <c r="C1570" s="71">
        <v>43881.5</v>
      </c>
      <c r="D1570" t="s">
        <v>588</v>
      </c>
      <c r="E1570" t="s">
        <v>589</v>
      </c>
      <c r="F1570">
        <v>14</v>
      </c>
      <c r="G1570" t="s">
        <v>3354</v>
      </c>
      <c r="H1570" t="s">
        <v>176</v>
      </c>
      <c r="I1570" t="s">
        <v>130</v>
      </c>
      <c r="J1570" t="s">
        <v>37</v>
      </c>
      <c r="K1570" t="s">
        <v>591</v>
      </c>
      <c r="L1570" t="s">
        <v>39</v>
      </c>
      <c r="M1570">
        <v>2233500</v>
      </c>
      <c r="N1570">
        <v>0</v>
      </c>
      <c r="O1570">
        <v>2233500</v>
      </c>
      <c r="P1570">
        <v>0</v>
      </c>
      <c r="Q1570" t="s">
        <v>3399</v>
      </c>
      <c r="R1570">
        <v>1620</v>
      </c>
      <c r="S1570" t="s">
        <v>2246</v>
      </c>
      <c r="T1570" t="s">
        <v>593</v>
      </c>
      <c r="U1570" t="s">
        <v>3400</v>
      </c>
      <c r="V1570" t="s">
        <v>3401</v>
      </c>
      <c r="W1570">
        <v>0</v>
      </c>
      <c r="X1570" t="str">
        <f t="shared" si="24"/>
        <v>Funcionamiento</v>
      </c>
    </row>
    <row r="1571" spans="1:24" x14ac:dyDescent="0.25">
      <c r="A1571">
        <v>1620</v>
      </c>
      <c r="B1571">
        <v>43881</v>
      </c>
      <c r="C1571" s="71">
        <v>43881.5</v>
      </c>
      <c r="D1571" t="s">
        <v>588</v>
      </c>
      <c r="E1571" t="s">
        <v>589</v>
      </c>
      <c r="F1571">
        <v>14</v>
      </c>
      <c r="G1571" t="s">
        <v>3354</v>
      </c>
      <c r="H1571" t="s">
        <v>177</v>
      </c>
      <c r="I1571" t="s">
        <v>131</v>
      </c>
      <c r="J1571" t="s">
        <v>37</v>
      </c>
      <c r="K1571" t="s">
        <v>591</v>
      </c>
      <c r="L1571" t="s">
        <v>39</v>
      </c>
      <c r="M1571">
        <v>680100</v>
      </c>
      <c r="N1571">
        <v>0</v>
      </c>
      <c r="O1571">
        <v>680100</v>
      </c>
      <c r="P1571">
        <v>0</v>
      </c>
      <c r="Q1571" t="s">
        <v>3399</v>
      </c>
      <c r="R1571">
        <v>1620</v>
      </c>
      <c r="S1571" t="s">
        <v>2246</v>
      </c>
      <c r="T1571" t="s">
        <v>593</v>
      </c>
      <c r="U1571" t="s">
        <v>3400</v>
      </c>
      <c r="V1571" t="s">
        <v>3401</v>
      </c>
      <c r="W1571">
        <v>0</v>
      </c>
      <c r="X1571" t="str">
        <f t="shared" si="24"/>
        <v>Funcionamiento</v>
      </c>
    </row>
    <row r="1572" spans="1:24" x14ac:dyDescent="0.25">
      <c r="A1572">
        <v>1620</v>
      </c>
      <c r="B1572">
        <v>43881</v>
      </c>
      <c r="C1572" s="71">
        <v>43881.5</v>
      </c>
      <c r="D1572" t="s">
        <v>588</v>
      </c>
      <c r="E1572" t="s">
        <v>589</v>
      </c>
      <c r="F1572">
        <v>14</v>
      </c>
      <c r="G1572" t="s">
        <v>3354</v>
      </c>
      <c r="H1572" t="s">
        <v>174</v>
      </c>
      <c r="I1572" t="s">
        <v>128</v>
      </c>
      <c r="J1572" t="s">
        <v>37</v>
      </c>
      <c r="K1572" t="s">
        <v>591</v>
      </c>
      <c r="L1572" t="s">
        <v>39</v>
      </c>
      <c r="M1572">
        <v>6409100</v>
      </c>
      <c r="N1572">
        <v>0</v>
      </c>
      <c r="O1572">
        <v>6409100</v>
      </c>
      <c r="P1572">
        <v>0</v>
      </c>
      <c r="Q1572" t="s">
        <v>3399</v>
      </c>
      <c r="R1572">
        <v>1620</v>
      </c>
      <c r="S1572" t="s">
        <v>2246</v>
      </c>
      <c r="T1572" t="s">
        <v>593</v>
      </c>
      <c r="U1572" t="s">
        <v>3400</v>
      </c>
      <c r="V1572" t="s">
        <v>3401</v>
      </c>
      <c r="W1572">
        <v>0</v>
      </c>
      <c r="X1572" t="str">
        <f t="shared" si="24"/>
        <v>Funcionamiento</v>
      </c>
    </row>
    <row r="1573" spans="1:24" x14ac:dyDescent="0.25">
      <c r="A1573">
        <v>1620</v>
      </c>
      <c r="B1573">
        <v>43881</v>
      </c>
      <c r="C1573" s="71">
        <v>43881.5</v>
      </c>
      <c r="D1573" t="s">
        <v>588</v>
      </c>
      <c r="E1573" t="s">
        <v>589</v>
      </c>
      <c r="F1573">
        <v>14</v>
      </c>
      <c r="G1573" t="s">
        <v>3354</v>
      </c>
      <c r="H1573" t="s">
        <v>175</v>
      </c>
      <c r="I1573" t="s">
        <v>129</v>
      </c>
      <c r="J1573" t="s">
        <v>37</v>
      </c>
      <c r="K1573" t="s">
        <v>591</v>
      </c>
      <c r="L1573" t="s">
        <v>39</v>
      </c>
      <c r="M1573">
        <v>4540100</v>
      </c>
      <c r="N1573">
        <v>0</v>
      </c>
      <c r="O1573">
        <v>4540100</v>
      </c>
      <c r="P1573">
        <v>0</v>
      </c>
      <c r="Q1573" t="s">
        <v>3399</v>
      </c>
      <c r="R1573">
        <v>1620</v>
      </c>
      <c r="S1573" t="s">
        <v>2246</v>
      </c>
      <c r="T1573" t="s">
        <v>593</v>
      </c>
      <c r="U1573" t="s">
        <v>3400</v>
      </c>
      <c r="V1573" t="s">
        <v>3401</v>
      </c>
      <c r="W1573">
        <v>0</v>
      </c>
      <c r="X1573" t="str">
        <f t="shared" si="24"/>
        <v>Funcionamiento</v>
      </c>
    </row>
    <row r="1574" spans="1:24" x14ac:dyDescent="0.25">
      <c r="A1574">
        <v>1620</v>
      </c>
      <c r="B1574">
        <v>43881</v>
      </c>
      <c r="C1574" s="71">
        <v>43881.5</v>
      </c>
      <c r="D1574" t="s">
        <v>588</v>
      </c>
      <c r="E1574" t="s">
        <v>589</v>
      </c>
      <c r="F1574">
        <v>14</v>
      </c>
      <c r="G1574" t="s">
        <v>3354</v>
      </c>
      <c r="H1574" t="s">
        <v>178</v>
      </c>
      <c r="I1574" t="s">
        <v>132</v>
      </c>
      <c r="J1574" t="s">
        <v>37</v>
      </c>
      <c r="K1574" t="s">
        <v>591</v>
      </c>
      <c r="L1574" t="s">
        <v>39</v>
      </c>
      <c r="M1574">
        <v>1675600</v>
      </c>
      <c r="N1574">
        <v>0</v>
      </c>
      <c r="O1574">
        <v>1675600</v>
      </c>
      <c r="P1574">
        <v>0</v>
      </c>
      <c r="Q1574" t="s">
        <v>3399</v>
      </c>
      <c r="R1574">
        <v>1620</v>
      </c>
      <c r="S1574" t="s">
        <v>2246</v>
      </c>
      <c r="T1574" t="s">
        <v>593</v>
      </c>
      <c r="U1574" t="s">
        <v>3400</v>
      </c>
      <c r="V1574" t="s">
        <v>3401</v>
      </c>
      <c r="W1574">
        <v>0</v>
      </c>
      <c r="X1574" t="str">
        <f t="shared" si="24"/>
        <v>Funcionamiento</v>
      </c>
    </row>
    <row r="1575" spans="1:24" x14ac:dyDescent="0.25">
      <c r="A1575">
        <v>1620</v>
      </c>
      <c r="B1575">
        <v>43881</v>
      </c>
      <c r="C1575" s="71">
        <v>43881.5</v>
      </c>
      <c r="D1575" t="s">
        <v>588</v>
      </c>
      <c r="E1575" t="s">
        <v>589</v>
      </c>
      <c r="F1575">
        <v>14</v>
      </c>
      <c r="G1575" t="s">
        <v>3354</v>
      </c>
      <c r="H1575" t="s">
        <v>179</v>
      </c>
      <c r="I1575" t="s">
        <v>133</v>
      </c>
      <c r="J1575" t="s">
        <v>37</v>
      </c>
      <c r="K1575" t="s">
        <v>591</v>
      </c>
      <c r="L1575" t="s">
        <v>39</v>
      </c>
      <c r="M1575">
        <v>1117200</v>
      </c>
      <c r="N1575">
        <v>0</v>
      </c>
      <c r="O1575">
        <v>1117200</v>
      </c>
      <c r="P1575">
        <v>0</v>
      </c>
      <c r="Q1575" t="s">
        <v>3399</v>
      </c>
      <c r="R1575">
        <v>1620</v>
      </c>
      <c r="S1575" t="s">
        <v>2246</v>
      </c>
      <c r="T1575" t="s">
        <v>593</v>
      </c>
      <c r="U1575" t="s">
        <v>3400</v>
      </c>
      <c r="V1575" t="s">
        <v>3401</v>
      </c>
      <c r="W1575">
        <v>0</v>
      </c>
      <c r="X1575" t="str">
        <f t="shared" si="24"/>
        <v>Funcionamiento</v>
      </c>
    </row>
    <row r="1576" spans="1:24" x14ac:dyDescent="0.25">
      <c r="A1576">
        <v>1720</v>
      </c>
      <c r="B1576">
        <v>43894</v>
      </c>
      <c r="C1576" s="71">
        <v>43894.463194444441</v>
      </c>
      <c r="D1576" t="s">
        <v>588</v>
      </c>
      <c r="E1576" t="s">
        <v>589</v>
      </c>
      <c r="F1576">
        <v>500</v>
      </c>
      <c r="G1576" t="s">
        <v>631</v>
      </c>
      <c r="H1576" t="s">
        <v>199</v>
      </c>
      <c r="I1576" t="s">
        <v>157</v>
      </c>
      <c r="J1576" t="s">
        <v>37</v>
      </c>
      <c r="K1576" t="s">
        <v>714</v>
      </c>
      <c r="L1576" t="s">
        <v>39</v>
      </c>
      <c r="M1576">
        <v>31807890</v>
      </c>
      <c r="N1576">
        <v>0</v>
      </c>
      <c r="O1576">
        <v>31807890</v>
      </c>
      <c r="P1576">
        <v>0</v>
      </c>
      <c r="Q1576" t="s">
        <v>3402</v>
      </c>
      <c r="R1576">
        <v>1720</v>
      </c>
      <c r="S1576" t="s">
        <v>2485</v>
      </c>
      <c r="T1576" t="s">
        <v>3403</v>
      </c>
      <c r="U1576" t="s">
        <v>5386</v>
      </c>
      <c r="V1576" t="s">
        <v>5885</v>
      </c>
      <c r="W1576">
        <v>0</v>
      </c>
      <c r="X1576" t="str">
        <f t="shared" si="24"/>
        <v>Inversión</v>
      </c>
    </row>
    <row r="1577" spans="1:24" x14ac:dyDescent="0.25">
      <c r="A1577">
        <v>1820</v>
      </c>
      <c r="B1577">
        <v>43894</v>
      </c>
      <c r="C1577" s="71">
        <v>43894.464583333334</v>
      </c>
      <c r="D1577" t="s">
        <v>588</v>
      </c>
      <c r="E1577" t="s">
        <v>589</v>
      </c>
      <c r="F1577">
        <v>500</v>
      </c>
      <c r="G1577" t="s">
        <v>631</v>
      </c>
      <c r="H1577" t="s">
        <v>199</v>
      </c>
      <c r="I1577" t="s">
        <v>157</v>
      </c>
      <c r="J1577" t="s">
        <v>37</v>
      </c>
      <c r="K1577" t="s">
        <v>714</v>
      </c>
      <c r="L1577" t="s">
        <v>39</v>
      </c>
      <c r="M1577">
        <v>24750000</v>
      </c>
      <c r="N1577">
        <v>0</v>
      </c>
      <c r="O1577">
        <v>24750000</v>
      </c>
      <c r="P1577">
        <v>0</v>
      </c>
      <c r="Q1577" t="s">
        <v>3404</v>
      </c>
      <c r="R1577">
        <v>1820</v>
      </c>
      <c r="S1577" t="s">
        <v>2299</v>
      </c>
      <c r="T1577" t="s">
        <v>2475</v>
      </c>
      <c r="U1577" t="s">
        <v>5387</v>
      </c>
      <c r="V1577" t="s">
        <v>5886</v>
      </c>
      <c r="W1577">
        <v>0</v>
      </c>
      <c r="X1577" t="str">
        <f t="shared" si="24"/>
        <v>Inversión</v>
      </c>
    </row>
    <row r="1578" spans="1:24" x14ac:dyDescent="0.25">
      <c r="A1578">
        <v>1920</v>
      </c>
      <c r="B1578">
        <v>43894</v>
      </c>
      <c r="C1578" s="71">
        <v>43894.464583333334</v>
      </c>
      <c r="D1578" t="s">
        <v>588</v>
      </c>
      <c r="E1578" t="s">
        <v>589</v>
      </c>
      <c r="F1578">
        <v>500</v>
      </c>
      <c r="G1578" t="s">
        <v>631</v>
      </c>
      <c r="H1578" t="s">
        <v>199</v>
      </c>
      <c r="I1578" t="s">
        <v>157</v>
      </c>
      <c r="J1578" t="s">
        <v>37</v>
      </c>
      <c r="K1578" t="s">
        <v>714</v>
      </c>
      <c r="L1578" t="s">
        <v>39</v>
      </c>
      <c r="M1578">
        <v>12883198</v>
      </c>
      <c r="N1578">
        <v>0</v>
      </c>
      <c r="O1578">
        <v>12883198</v>
      </c>
      <c r="P1578">
        <v>0</v>
      </c>
      <c r="Q1578" t="s">
        <v>3405</v>
      </c>
      <c r="R1578">
        <v>1920</v>
      </c>
      <c r="S1578" t="s">
        <v>2594</v>
      </c>
      <c r="T1578" t="s">
        <v>2837</v>
      </c>
      <c r="U1578" t="s">
        <v>5388</v>
      </c>
      <c r="V1578" t="s">
        <v>5887</v>
      </c>
      <c r="W1578">
        <v>0</v>
      </c>
      <c r="X1578" t="str">
        <f t="shared" si="24"/>
        <v>Inversión</v>
      </c>
    </row>
    <row r="1579" spans="1:24" x14ac:dyDescent="0.25">
      <c r="A1579">
        <v>2020</v>
      </c>
      <c r="B1579">
        <v>43894</v>
      </c>
      <c r="C1579" s="71">
        <v>43894.470833333333</v>
      </c>
      <c r="D1579" t="s">
        <v>588</v>
      </c>
      <c r="E1579" t="s">
        <v>607</v>
      </c>
      <c r="F1579">
        <v>500</v>
      </c>
      <c r="G1579" t="s">
        <v>631</v>
      </c>
      <c r="H1579" t="s">
        <v>199</v>
      </c>
      <c r="I1579" t="s">
        <v>157</v>
      </c>
      <c r="J1579" t="s">
        <v>37</v>
      </c>
      <c r="K1579" t="s">
        <v>714</v>
      </c>
      <c r="L1579" t="s">
        <v>39</v>
      </c>
      <c r="M1579">
        <v>1000000</v>
      </c>
      <c r="N1579">
        <v>0</v>
      </c>
      <c r="O1579">
        <v>1000000</v>
      </c>
      <c r="P1579">
        <v>1000000</v>
      </c>
      <c r="Q1579" t="s">
        <v>3406</v>
      </c>
      <c r="R1579">
        <v>2020</v>
      </c>
      <c r="S1579" t="s">
        <v>593</v>
      </c>
      <c r="T1579" t="s">
        <v>593</v>
      </c>
      <c r="U1579" t="s">
        <v>593</v>
      </c>
      <c r="V1579" t="s">
        <v>593</v>
      </c>
      <c r="W1579">
        <v>0</v>
      </c>
      <c r="X1579" t="str">
        <f t="shared" si="24"/>
        <v>Inversión</v>
      </c>
    </row>
    <row r="1580" spans="1:24" x14ac:dyDescent="0.25">
      <c r="A1580">
        <v>2120</v>
      </c>
      <c r="B1580">
        <v>43894</v>
      </c>
      <c r="C1580" s="71">
        <v>43894.472222222219</v>
      </c>
      <c r="D1580" t="s">
        <v>588</v>
      </c>
      <c r="E1580" t="s">
        <v>607</v>
      </c>
      <c r="F1580">
        <v>500</v>
      </c>
      <c r="G1580" t="s">
        <v>631</v>
      </c>
      <c r="H1580" t="s">
        <v>199</v>
      </c>
      <c r="I1580" t="s">
        <v>157</v>
      </c>
      <c r="J1580" t="s">
        <v>37</v>
      </c>
      <c r="K1580" t="s">
        <v>714</v>
      </c>
      <c r="L1580" t="s">
        <v>39</v>
      </c>
      <c r="M1580">
        <v>4187780</v>
      </c>
      <c r="N1580">
        <v>0</v>
      </c>
      <c r="O1580">
        <v>4187780</v>
      </c>
      <c r="P1580">
        <v>4187780</v>
      </c>
      <c r="Q1580" t="s">
        <v>3407</v>
      </c>
      <c r="R1580">
        <v>2120</v>
      </c>
      <c r="S1580" t="s">
        <v>593</v>
      </c>
      <c r="T1580" t="s">
        <v>593</v>
      </c>
      <c r="U1580" t="s">
        <v>593</v>
      </c>
      <c r="V1580" t="s">
        <v>593</v>
      </c>
      <c r="W1580">
        <v>0</v>
      </c>
      <c r="X1580" t="str">
        <f t="shared" si="24"/>
        <v>Inversión</v>
      </c>
    </row>
    <row r="1581" spans="1:24" x14ac:dyDescent="0.25">
      <c r="A1581">
        <v>2220</v>
      </c>
      <c r="B1581">
        <v>43894</v>
      </c>
      <c r="C1581" s="71">
        <v>43894.482638888891</v>
      </c>
      <c r="D1581" t="s">
        <v>588</v>
      </c>
      <c r="E1581" t="s">
        <v>589</v>
      </c>
      <c r="F1581">
        <v>500</v>
      </c>
      <c r="G1581" t="s">
        <v>631</v>
      </c>
      <c r="H1581" t="s">
        <v>199</v>
      </c>
      <c r="I1581" t="s">
        <v>157</v>
      </c>
      <c r="J1581" t="s">
        <v>37</v>
      </c>
      <c r="K1581" t="s">
        <v>591</v>
      </c>
      <c r="L1581" t="s">
        <v>39</v>
      </c>
      <c r="M1581">
        <v>16975850</v>
      </c>
      <c r="N1581">
        <v>-2919846</v>
      </c>
      <c r="O1581">
        <v>14056004</v>
      </c>
      <c r="P1581">
        <v>0</v>
      </c>
      <c r="Q1581" t="s">
        <v>3408</v>
      </c>
      <c r="R1581">
        <v>2220</v>
      </c>
      <c r="S1581" t="s">
        <v>2449</v>
      </c>
      <c r="T1581" t="s">
        <v>3409</v>
      </c>
      <c r="U1581" t="s">
        <v>5888</v>
      </c>
      <c r="V1581" t="s">
        <v>5889</v>
      </c>
      <c r="W1581">
        <v>0</v>
      </c>
      <c r="X1581" t="str">
        <f t="shared" si="24"/>
        <v>Inversión</v>
      </c>
    </row>
    <row r="1582" spans="1:24" x14ac:dyDescent="0.25">
      <c r="A1582">
        <v>2320</v>
      </c>
      <c r="B1582">
        <v>43894</v>
      </c>
      <c r="C1582" s="71">
        <v>43894.48333333333</v>
      </c>
      <c r="D1582" t="s">
        <v>588</v>
      </c>
      <c r="E1582" t="s">
        <v>589</v>
      </c>
      <c r="F1582">
        <v>500</v>
      </c>
      <c r="G1582" t="s">
        <v>631</v>
      </c>
      <c r="H1582" t="s">
        <v>199</v>
      </c>
      <c r="I1582" t="s">
        <v>157</v>
      </c>
      <c r="J1582" t="s">
        <v>37</v>
      </c>
      <c r="K1582" t="s">
        <v>591</v>
      </c>
      <c r="L1582" t="s">
        <v>39</v>
      </c>
      <c r="M1582">
        <v>16296816</v>
      </c>
      <c r="N1582">
        <v>5340609</v>
      </c>
      <c r="O1582">
        <v>21637425</v>
      </c>
      <c r="P1582">
        <v>1266405</v>
      </c>
      <c r="Q1582" t="s">
        <v>3411</v>
      </c>
      <c r="R1582">
        <v>2320</v>
      </c>
      <c r="S1582" t="s">
        <v>3412</v>
      </c>
      <c r="T1582" t="s">
        <v>3413</v>
      </c>
      <c r="U1582" t="s">
        <v>5890</v>
      </c>
      <c r="V1582" t="s">
        <v>5891</v>
      </c>
      <c r="W1582">
        <v>0</v>
      </c>
      <c r="X1582" t="str">
        <f t="shared" si="24"/>
        <v>Inversión</v>
      </c>
    </row>
    <row r="1583" spans="1:24" x14ac:dyDescent="0.25">
      <c r="A1583">
        <v>2420</v>
      </c>
      <c r="B1583">
        <v>43894</v>
      </c>
      <c r="C1583" s="71">
        <v>43894.48333333333</v>
      </c>
      <c r="D1583" t="s">
        <v>588</v>
      </c>
      <c r="E1583" t="s">
        <v>589</v>
      </c>
      <c r="F1583">
        <v>500</v>
      </c>
      <c r="G1583" t="s">
        <v>631</v>
      </c>
      <c r="H1583" t="s">
        <v>199</v>
      </c>
      <c r="I1583" t="s">
        <v>157</v>
      </c>
      <c r="J1583" t="s">
        <v>37</v>
      </c>
      <c r="K1583" t="s">
        <v>591</v>
      </c>
      <c r="L1583" t="s">
        <v>39</v>
      </c>
      <c r="M1583">
        <v>9910152</v>
      </c>
      <c r="N1583">
        <v>0</v>
      </c>
      <c r="O1583">
        <v>9910152</v>
      </c>
      <c r="P1583">
        <v>0</v>
      </c>
      <c r="Q1583" t="s">
        <v>3414</v>
      </c>
      <c r="R1583">
        <v>2420</v>
      </c>
      <c r="S1583" t="s">
        <v>3415</v>
      </c>
      <c r="T1583" t="s">
        <v>3416</v>
      </c>
      <c r="U1583" t="s">
        <v>5389</v>
      </c>
      <c r="V1583" t="s">
        <v>5892</v>
      </c>
      <c r="W1583">
        <v>0</v>
      </c>
      <c r="X1583" t="str">
        <f t="shared" si="24"/>
        <v>Inversión</v>
      </c>
    </row>
    <row r="1584" spans="1:24" x14ac:dyDescent="0.25">
      <c r="A1584">
        <v>2520</v>
      </c>
      <c r="B1584">
        <v>43894</v>
      </c>
      <c r="C1584" s="71">
        <v>43894.484027777777</v>
      </c>
      <c r="D1584" t="s">
        <v>588</v>
      </c>
      <c r="E1584" t="s">
        <v>589</v>
      </c>
      <c r="F1584">
        <v>500</v>
      </c>
      <c r="G1584" t="s">
        <v>631</v>
      </c>
      <c r="H1584" t="s">
        <v>199</v>
      </c>
      <c r="I1584" t="s">
        <v>157</v>
      </c>
      <c r="J1584" t="s">
        <v>37</v>
      </c>
      <c r="K1584" t="s">
        <v>591</v>
      </c>
      <c r="L1584" t="s">
        <v>39</v>
      </c>
      <c r="M1584">
        <v>54615949</v>
      </c>
      <c r="N1584">
        <v>-1</v>
      </c>
      <c r="O1584">
        <v>54615948</v>
      </c>
      <c r="P1584">
        <v>0</v>
      </c>
      <c r="Q1584" t="s">
        <v>3417</v>
      </c>
      <c r="R1584">
        <v>2520</v>
      </c>
      <c r="S1584" t="s">
        <v>3418</v>
      </c>
      <c r="T1584" t="s">
        <v>3419</v>
      </c>
      <c r="U1584" t="s">
        <v>5893</v>
      </c>
      <c r="V1584" t="s">
        <v>5894</v>
      </c>
      <c r="W1584">
        <v>0</v>
      </c>
      <c r="X1584" t="str">
        <f t="shared" si="24"/>
        <v>Inversión</v>
      </c>
    </row>
    <row r="1585" spans="1:24" x14ac:dyDescent="0.25">
      <c r="A1585">
        <v>2620</v>
      </c>
      <c r="B1585">
        <v>43894</v>
      </c>
      <c r="C1585" s="71">
        <v>43894.484722222223</v>
      </c>
      <c r="D1585" t="s">
        <v>588</v>
      </c>
      <c r="E1585" t="s">
        <v>589</v>
      </c>
      <c r="F1585">
        <v>500</v>
      </c>
      <c r="G1585" t="s">
        <v>631</v>
      </c>
      <c r="H1585" t="s">
        <v>199</v>
      </c>
      <c r="I1585" t="s">
        <v>157</v>
      </c>
      <c r="J1585" t="s">
        <v>37</v>
      </c>
      <c r="K1585" t="s">
        <v>591</v>
      </c>
      <c r="L1585" t="s">
        <v>39</v>
      </c>
      <c r="M1585">
        <v>107595936</v>
      </c>
      <c r="N1585">
        <v>0</v>
      </c>
      <c r="O1585">
        <v>107595936</v>
      </c>
      <c r="P1585">
        <v>0</v>
      </c>
      <c r="Q1585" t="s">
        <v>3420</v>
      </c>
      <c r="R1585">
        <v>2620</v>
      </c>
      <c r="S1585" t="s">
        <v>3421</v>
      </c>
      <c r="T1585" t="s">
        <v>3422</v>
      </c>
      <c r="U1585" t="s">
        <v>5895</v>
      </c>
      <c r="V1585" t="s">
        <v>5896</v>
      </c>
      <c r="W1585">
        <v>0</v>
      </c>
      <c r="X1585" t="str">
        <f t="shared" si="24"/>
        <v>Inversión</v>
      </c>
    </row>
    <row r="1586" spans="1:24" x14ac:dyDescent="0.25">
      <c r="A1586">
        <v>2720</v>
      </c>
      <c r="B1586">
        <v>43894</v>
      </c>
      <c r="C1586" s="71">
        <v>43894.48541666667</v>
      </c>
      <c r="D1586" t="s">
        <v>588</v>
      </c>
      <c r="E1586" t="s">
        <v>589</v>
      </c>
      <c r="F1586">
        <v>500</v>
      </c>
      <c r="G1586" t="s">
        <v>631</v>
      </c>
      <c r="H1586" t="s">
        <v>199</v>
      </c>
      <c r="I1586" t="s">
        <v>157</v>
      </c>
      <c r="J1586" t="s">
        <v>37</v>
      </c>
      <c r="K1586" t="s">
        <v>591</v>
      </c>
      <c r="L1586" t="s">
        <v>39</v>
      </c>
      <c r="M1586">
        <v>21354575</v>
      </c>
      <c r="N1586">
        <v>-2420762</v>
      </c>
      <c r="O1586">
        <v>18933813</v>
      </c>
      <c r="P1586">
        <v>0</v>
      </c>
      <c r="Q1586" t="s">
        <v>3423</v>
      </c>
      <c r="R1586">
        <v>2720</v>
      </c>
      <c r="S1586" t="s">
        <v>3073</v>
      </c>
      <c r="T1586" t="s">
        <v>3424</v>
      </c>
      <c r="U1586" t="s">
        <v>5390</v>
      </c>
      <c r="V1586" t="s">
        <v>5897</v>
      </c>
      <c r="W1586">
        <v>0</v>
      </c>
      <c r="X1586" t="str">
        <f t="shared" si="24"/>
        <v>Inversión</v>
      </c>
    </row>
    <row r="1587" spans="1:24" x14ac:dyDescent="0.25">
      <c r="A1587">
        <v>2820</v>
      </c>
      <c r="B1587">
        <v>43894</v>
      </c>
      <c r="C1587" s="71">
        <v>43894.48541666667</v>
      </c>
      <c r="D1587" t="s">
        <v>588</v>
      </c>
      <c r="E1587" t="s">
        <v>589</v>
      </c>
      <c r="F1587">
        <v>500</v>
      </c>
      <c r="G1587" t="s">
        <v>631</v>
      </c>
      <c r="H1587" t="s">
        <v>199</v>
      </c>
      <c r="I1587" t="s">
        <v>157</v>
      </c>
      <c r="J1587" t="s">
        <v>37</v>
      </c>
      <c r="K1587" t="s">
        <v>591</v>
      </c>
      <c r="L1587" t="s">
        <v>39</v>
      </c>
      <c r="M1587">
        <v>21354575</v>
      </c>
      <c r="N1587">
        <v>0</v>
      </c>
      <c r="O1587">
        <v>21354575</v>
      </c>
      <c r="P1587">
        <v>0</v>
      </c>
      <c r="Q1587" t="s">
        <v>3425</v>
      </c>
      <c r="R1587">
        <v>2820</v>
      </c>
      <c r="S1587" t="s">
        <v>3426</v>
      </c>
      <c r="T1587" t="s">
        <v>3427</v>
      </c>
      <c r="U1587" t="s">
        <v>5391</v>
      </c>
      <c r="V1587" t="s">
        <v>5898</v>
      </c>
      <c r="W1587">
        <v>0</v>
      </c>
      <c r="X1587" t="str">
        <f t="shared" si="24"/>
        <v>Inversión</v>
      </c>
    </row>
    <row r="1588" spans="1:24" x14ac:dyDescent="0.25">
      <c r="A1588">
        <v>2920</v>
      </c>
      <c r="B1588">
        <v>43900</v>
      </c>
      <c r="C1588" s="71">
        <v>43900.395138888889</v>
      </c>
      <c r="D1588" t="s">
        <v>588</v>
      </c>
      <c r="E1588" t="s">
        <v>607</v>
      </c>
      <c r="F1588">
        <v>14</v>
      </c>
      <c r="G1588" t="s">
        <v>3354</v>
      </c>
      <c r="H1588" t="s">
        <v>187</v>
      </c>
      <c r="I1588" t="s">
        <v>141</v>
      </c>
      <c r="J1588" t="s">
        <v>48</v>
      </c>
      <c r="K1588" t="s">
        <v>601</v>
      </c>
      <c r="L1588" t="s">
        <v>39</v>
      </c>
      <c r="M1588">
        <v>60000</v>
      </c>
      <c r="N1588">
        <v>-60000</v>
      </c>
      <c r="O1588">
        <v>0</v>
      </c>
      <c r="P1588">
        <v>0</v>
      </c>
      <c r="Q1588" t="s">
        <v>3428</v>
      </c>
      <c r="R1588">
        <v>2920</v>
      </c>
      <c r="S1588" t="s">
        <v>593</v>
      </c>
      <c r="T1588" t="s">
        <v>593</v>
      </c>
      <c r="U1588" t="s">
        <v>593</v>
      </c>
      <c r="V1588" t="s">
        <v>593</v>
      </c>
      <c r="W1588">
        <v>0</v>
      </c>
      <c r="X1588" t="str">
        <f t="shared" si="24"/>
        <v>Funcionamiento</v>
      </c>
    </row>
    <row r="1589" spans="1:24" x14ac:dyDescent="0.25">
      <c r="A1589">
        <v>3020</v>
      </c>
      <c r="B1589">
        <v>43914</v>
      </c>
      <c r="C1589" s="71">
        <v>43914.424305555556</v>
      </c>
      <c r="D1589" t="s">
        <v>588</v>
      </c>
      <c r="E1589" t="s">
        <v>589</v>
      </c>
      <c r="F1589">
        <v>14</v>
      </c>
      <c r="G1589" t="s">
        <v>3354</v>
      </c>
      <c r="H1589" t="s">
        <v>169</v>
      </c>
      <c r="I1589" t="s">
        <v>123</v>
      </c>
      <c r="J1589" t="s">
        <v>37</v>
      </c>
      <c r="K1589" t="s">
        <v>591</v>
      </c>
      <c r="L1589" t="s">
        <v>39</v>
      </c>
      <c r="M1589">
        <v>1234248</v>
      </c>
      <c r="N1589">
        <v>0</v>
      </c>
      <c r="O1589">
        <v>1234248</v>
      </c>
      <c r="P1589">
        <v>0</v>
      </c>
      <c r="Q1589" t="s">
        <v>3429</v>
      </c>
      <c r="R1589">
        <v>3020</v>
      </c>
      <c r="S1589" t="s">
        <v>3430</v>
      </c>
      <c r="T1589" t="s">
        <v>593</v>
      </c>
      <c r="U1589" t="s">
        <v>3431</v>
      </c>
      <c r="V1589" t="s">
        <v>3432</v>
      </c>
      <c r="W1589">
        <v>0</v>
      </c>
      <c r="X1589" t="str">
        <f t="shared" si="24"/>
        <v>Funcionamiento</v>
      </c>
    </row>
    <row r="1590" spans="1:24" x14ac:dyDescent="0.25">
      <c r="A1590">
        <v>3020</v>
      </c>
      <c r="B1590">
        <v>43914</v>
      </c>
      <c r="C1590" s="71">
        <v>43914.424305555556</v>
      </c>
      <c r="D1590" t="s">
        <v>588</v>
      </c>
      <c r="E1590" t="s">
        <v>589</v>
      </c>
      <c r="F1590">
        <v>14</v>
      </c>
      <c r="G1590" t="s">
        <v>3354</v>
      </c>
      <c r="H1590" t="s">
        <v>182</v>
      </c>
      <c r="I1590" t="s">
        <v>136</v>
      </c>
      <c r="J1590" t="s">
        <v>37</v>
      </c>
      <c r="K1590" t="s">
        <v>591</v>
      </c>
      <c r="L1590" t="s">
        <v>39</v>
      </c>
      <c r="M1590">
        <v>506764</v>
      </c>
      <c r="N1590">
        <v>0</v>
      </c>
      <c r="O1590">
        <v>506764</v>
      </c>
      <c r="P1590">
        <v>0</v>
      </c>
      <c r="Q1590" t="s">
        <v>3429</v>
      </c>
      <c r="R1590">
        <v>3020</v>
      </c>
      <c r="S1590" t="s">
        <v>3430</v>
      </c>
      <c r="T1590" t="s">
        <v>593</v>
      </c>
      <c r="U1590" t="s">
        <v>3431</v>
      </c>
      <c r="V1590" t="s">
        <v>3432</v>
      </c>
      <c r="W1590">
        <v>0</v>
      </c>
      <c r="X1590" t="str">
        <f t="shared" si="24"/>
        <v>Funcionamiento</v>
      </c>
    </row>
    <row r="1591" spans="1:24" x14ac:dyDescent="0.25">
      <c r="A1591">
        <v>3020</v>
      </c>
      <c r="B1591">
        <v>43914</v>
      </c>
      <c r="C1591" s="71">
        <v>43914.424305555556</v>
      </c>
      <c r="D1591" t="s">
        <v>588</v>
      </c>
      <c r="E1591" t="s">
        <v>589</v>
      </c>
      <c r="F1591">
        <v>14</v>
      </c>
      <c r="G1591" t="s">
        <v>3354</v>
      </c>
      <c r="H1591" t="s">
        <v>166</v>
      </c>
      <c r="I1591" t="s">
        <v>120</v>
      </c>
      <c r="J1591" t="s">
        <v>37</v>
      </c>
      <c r="K1591" t="s">
        <v>591</v>
      </c>
      <c r="L1591" t="s">
        <v>39</v>
      </c>
      <c r="M1591">
        <v>57903726</v>
      </c>
      <c r="N1591">
        <v>0</v>
      </c>
      <c r="O1591">
        <v>57903726</v>
      </c>
      <c r="P1591">
        <v>0</v>
      </c>
      <c r="Q1591" t="s">
        <v>3429</v>
      </c>
      <c r="R1591">
        <v>3020</v>
      </c>
      <c r="S1591" t="s">
        <v>3430</v>
      </c>
      <c r="T1591" t="s">
        <v>593</v>
      </c>
      <c r="U1591" t="s">
        <v>3431</v>
      </c>
      <c r="V1591" t="s">
        <v>3432</v>
      </c>
      <c r="W1591">
        <v>0</v>
      </c>
      <c r="X1591" t="str">
        <f t="shared" si="24"/>
        <v>Funcionamiento</v>
      </c>
    </row>
    <row r="1592" spans="1:24" x14ac:dyDescent="0.25">
      <c r="A1592">
        <v>3020</v>
      </c>
      <c r="B1592">
        <v>43914</v>
      </c>
      <c r="C1592" s="71">
        <v>43914.424305555556</v>
      </c>
      <c r="D1592" t="s">
        <v>588</v>
      </c>
      <c r="E1592" t="s">
        <v>589</v>
      </c>
      <c r="F1592">
        <v>14</v>
      </c>
      <c r="G1592" t="s">
        <v>3354</v>
      </c>
      <c r="H1592" t="s">
        <v>180</v>
      </c>
      <c r="I1592" t="s">
        <v>134</v>
      </c>
      <c r="J1592" t="s">
        <v>37</v>
      </c>
      <c r="K1592" t="s">
        <v>591</v>
      </c>
      <c r="L1592" t="s">
        <v>39</v>
      </c>
      <c r="M1592">
        <v>6283055</v>
      </c>
      <c r="N1592">
        <v>0</v>
      </c>
      <c r="O1592">
        <v>6283055</v>
      </c>
      <c r="P1592">
        <v>0</v>
      </c>
      <c r="Q1592" t="s">
        <v>3429</v>
      </c>
      <c r="R1592">
        <v>3020</v>
      </c>
      <c r="S1592" t="s">
        <v>3430</v>
      </c>
      <c r="T1592" t="s">
        <v>593</v>
      </c>
      <c r="U1592" t="s">
        <v>3431</v>
      </c>
      <c r="V1592" t="s">
        <v>3432</v>
      </c>
      <c r="W1592">
        <v>0</v>
      </c>
      <c r="X1592" t="str">
        <f t="shared" si="24"/>
        <v>Funcionamiento</v>
      </c>
    </row>
    <row r="1593" spans="1:24" x14ac:dyDescent="0.25">
      <c r="A1593">
        <v>3020</v>
      </c>
      <c r="B1593">
        <v>43914</v>
      </c>
      <c r="C1593" s="71">
        <v>43914.424305555556</v>
      </c>
      <c r="D1593" t="s">
        <v>588</v>
      </c>
      <c r="E1593" t="s">
        <v>589</v>
      </c>
      <c r="F1593">
        <v>14</v>
      </c>
      <c r="G1593" t="s">
        <v>3354</v>
      </c>
      <c r="H1593" t="s">
        <v>168</v>
      </c>
      <c r="I1593" t="s">
        <v>122</v>
      </c>
      <c r="J1593" t="s">
        <v>37</v>
      </c>
      <c r="K1593" t="s">
        <v>591</v>
      </c>
      <c r="L1593" t="s">
        <v>39</v>
      </c>
      <c r="M1593">
        <v>959288</v>
      </c>
      <c r="N1593">
        <v>0</v>
      </c>
      <c r="O1593">
        <v>959288</v>
      </c>
      <c r="P1593">
        <v>0</v>
      </c>
      <c r="Q1593" t="s">
        <v>3429</v>
      </c>
      <c r="R1593">
        <v>3020</v>
      </c>
      <c r="S1593" t="s">
        <v>3430</v>
      </c>
      <c r="T1593" t="s">
        <v>593</v>
      </c>
      <c r="U1593" t="s">
        <v>3431</v>
      </c>
      <c r="V1593" t="s">
        <v>3432</v>
      </c>
      <c r="W1593">
        <v>0</v>
      </c>
      <c r="X1593" t="str">
        <f t="shared" si="24"/>
        <v>Funcionamiento</v>
      </c>
    </row>
    <row r="1594" spans="1:24" x14ac:dyDescent="0.25">
      <c r="A1594">
        <v>3020</v>
      </c>
      <c r="B1594">
        <v>43914</v>
      </c>
      <c r="C1594" s="71">
        <v>43914.424305555556</v>
      </c>
      <c r="D1594" t="s">
        <v>588</v>
      </c>
      <c r="E1594" t="s">
        <v>589</v>
      </c>
      <c r="F1594">
        <v>14</v>
      </c>
      <c r="G1594" t="s">
        <v>3354</v>
      </c>
      <c r="H1594" t="s">
        <v>171</v>
      </c>
      <c r="I1594" t="s">
        <v>125</v>
      </c>
      <c r="J1594" t="s">
        <v>37</v>
      </c>
      <c r="K1594" t="s">
        <v>591</v>
      </c>
      <c r="L1594" t="s">
        <v>39</v>
      </c>
      <c r="M1594">
        <v>1762288</v>
      </c>
      <c r="N1594">
        <v>0</v>
      </c>
      <c r="O1594">
        <v>1762288</v>
      </c>
      <c r="P1594">
        <v>0</v>
      </c>
      <c r="Q1594" t="s">
        <v>3429</v>
      </c>
      <c r="R1594">
        <v>3020</v>
      </c>
      <c r="S1594" t="s">
        <v>3430</v>
      </c>
      <c r="T1594" t="s">
        <v>593</v>
      </c>
      <c r="U1594" t="s">
        <v>3431</v>
      </c>
      <c r="V1594" t="s">
        <v>3432</v>
      </c>
      <c r="W1594">
        <v>0</v>
      </c>
      <c r="X1594" t="str">
        <f t="shared" si="24"/>
        <v>Funcionamiento</v>
      </c>
    </row>
    <row r="1595" spans="1:24" x14ac:dyDescent="0.25">
      <c r="A1595">
        <v>3020</v>
      </c>
      <c r="B1595">
        <v>43914</v>
      </c>
      <c r="C1595" s="71">
        <v>43914.424305555556</v>
      </c>
      <c r="D1595" t="s">
        <v>588</v>
      </c>
      <c r="E1595" t="s">
        <v>589</v>
      </c>
      <c r="F1595">
        <v>14</v>
      </c>
      <c r="G1595" t="s">
        <v>3354</v>
      </c>
      <c r="H1595" t="s">
        <v>173</v>
      </c>
      <c r="I1595" t="s">
        <v>127</v>
      </c>
      <c r="J1595" t="s">
        <v>37</v>
      </c>
      <c r="K1595" t="s">
        <v>591</v>
      </c>
      <c r="L1595" t="s">
        <v>39</v>
      </c>
      <c r="M1595">
        <v>6420246</v>
      </c>
      <c r="N1595">
        <v>0</v>
      </c>
      <c r="O1595">
        <v>6420246</v>
      </c>
      <c r="P1595">
        <v>0</v>
      </c>
      <c r="Q1595" t="s">
        <v>3429</v>
      </c>
      <c r="R1595">
        <v>3020</v>
      </c>
      <c r="S1595" t="s">
        <v>3430</v>
      </c>
      <c r="T1595" t="s">
        <v>593</v>
      </c>
      <c r="U1595" t="s">
        <v>3431</v>
      </c>
      <c r="V1595" t="s">
        <v>3432</v>
      </c>
      <c r="W1595">
        <v>0</v>
      </c>
      <c r="X1595" t="str">
        <f t="shared" si="24"/>
        <v>Funcionamiento</v>
      </c>
    </row>
    <row r="1596" spans="1:24" x14ac:dyDescent="0.25">
      <c r="A1596">
        <v>3020</v>
      </c>
      <c r="B1596">
        <v>43914</v>
      </c>
      <c r="C1596" s="71">
        <v>43914.424305555556</v>
      </c>
      <c r="D1596" t="s">
        <v>588</v>
      </c>
      <c r="E1596" t="s">
        <v>589</v>
      </c>
      <c r="F1596">
        <v>14</v>
      </c>
      <c r="G1596" t="s">
        <v>3354</v>
      </c>
      <c r="H1596" t="s">
        <v>183</v>
      </c>
      <c r="I1596" t="s">
        <v>137</v>
      </c>
      <c r="J1596" t="s">
        <v>37</v>
      </c>
      <c r="K1596" t="s">
        <v>591</v>
      </c>
      <c r="L1596" t="s">
        <v>39</v>
      </c>
      <c r="M1596">
        <v>2584371</v>
      </c>
      <c r="N1596">
        <v>0</v>
      </c>
      <c r="O1596">
        <v>2584371</v>
      </c>
      <c r="P1596">
        <v>0</v>
      </c>
      <c r="Q1596" t="s">
        <v>3429</v>
      </c>
      <c r="R1596">
        <v>3020</v>
      </c>
      <c r="S1596" t="s">
        <v>3430</v>
      </c>
      <c r="T1596" t="s">
        <v>593</v>
      </c>
      <c r="U1596" t="s">
        <v>3431</v>
      </c>
      <c r="V1596" t="s">
        <v>3432</v>
      </c>
      <c r="W1596">
        <v>0</v>
      </c>
      <c r="X1596" t="str">
        <f t="shared" si="24"/>
        <v>Funcionamiento</v>
      </c>
    </row>
    <row r="1597" spans="1:24" x14ac:dyDescent="0.25">
      <c r="A1597">
        <v>3120</v>
      </c>
      <c r="B1597">
        <v>43914</v>
      </c>
      <c r="C1597" s="71">
        <v>43914.425694444442</v>
      </c>
      <c r="D1597" t="s">
        <v>588</v>
      </c>
      <c r="E1597" t="s">
        <v>589</v>
      </c>
      <c r="F1597">
        <v>14</v>
      </c>
      <c r="G1597" t="s">
        <v>3354</v>
      </c>
      <c r="H1597" t="s">
        <v>175</v>
      </c>
      <c r="I1597" t="s">
        <v>129</v>
      </c>
      <c r="J1597" t="s">
        <v>37</v>
      </c>
      <c r="K1597" t="s">
        <v>591</v>
      </c>
      <c r="L1597" t="s">
        <v>39</v>
      </c>
      <c r="M1597">
        <v>4840500</v>
      </c>
      <c r="N1597">
        <v>0</v>
      </c>
      <c r="O1597">
        <v>4840500</v>
      </c>
      <c r="P1597">
        <v>0</v>
      </c>
      <c r="Q1597" t="s">
        <v>3433</v>
      </c>
      <c r="R1597">
        <v>3120</v>
      </c>
      <c r="S1597" t="s">
        <v>2654</v>
      </c>
      <c r="T1597" t="s">
        <v>593</v>
      </c>
      <c r="U1597" t="s">
        <v>3434</v>
      </c>
      <c r="V1597" t="s">
        <v>3435</v>
      </c>
      <c r="W1597">
        <v>0</v>
      </c>
      <c r="X1597" t="str">
        <f t="shared" si="24"/>
        <v>Funcionamiento</v>
      </c>
    </row>
    <row r="1598" spans="1:24" x14ac:dyDescent="0.25">
      <c r="A1598">
        <v>3120</v>
      </c>
      <c r="B1598">
        <v>43914</v>
      </c>
      <c r="C1598" s="71">
        <v>43914.425694444442</v>
      </c>
      <c r="D1598" t="s">
        <v>588</v>
      </c>
      <c r="E1598" t="s">
        <v>589</v>
      </c>
      <c r="F1598">
        <v>14</v>
      </c>
      <c r="G1598" t="s">
        <v>3354</v>
      </c>
      <c r="H1598" t="s">
        <v>177</v>
      </c>
      <c r="I1598" t="s">
        <v>131</v>
      </c>
      <c r="J1598" t="s">
        <v>37</v>
      </c>
      <c r="K1598" t="s">
        <v>591</v>
      </c>
      <c r="L1598" t="s">
        <v>39</v>
      </c>
      <c r="M1598">
        <v>697600</v>
      </c>
      <c r="N1598">
        <v>0</v>
      </c>
      <c r="O1598">
        <v>697600</v>
      </c>
      <c r="P1598">
        <v>0</v>
      </c>
      <c r="Q1598" t="s">
        <v>3433</v>
      </c>
      <c r="R1598">
        <v>3120</v>
      </c>
      <c r="S1598" t="s">
        <v>2654</v>
      </c>
      <c r="T1598" t="s">
        <v>593</v>
      </c>
      <c r="U1598" t="s">
        <v>3434</v>
      </c>
      <c r="V1598" t="s">
        <v>3435</v>
      </c>
      <c r="W1598">
        <v>0</v>
      </c>
      <c r="X1598" t="str">
        <f t="shared" si="24"/>
        <v>Funcionamiento</v>
      </c>
    </row>
    <row r="1599" spans="1:24" x14ac:dyDescent="0.25">
      <c r="A1599">
        <v>3120</v>
      </c>
      <c r="B1599">
        <v>43914</v>
      </c>
      <c r="C1599" s="71">
        <v>43914.425694444442</v>
      </c>
      <c r="D1599" t="s">
        <v>588</v>
      </c>
      <c r="E1599" t="s">
        <v>589</v>
      </c>
      <c r="F1599">
        <v>14</v>
      </c>
      <c r="G1599" t="s">
        <v>3354</v>
      </c>
      <c r="H1599" t="s">
        <v>178</v>
      </c>
      <c r="I1599" t="s">
        <v>132</v>
      </c>
      <c r="J1599" t="s">
        <v>37</v>
      </c>
      <c r="K1599" t="s">
        <v>591</v>
      </c>
      <c r="L1599" t="s">
        <v>39</v>
      </c>
      <c r="M1599">
        <v>1918700</v>
      </c>
      <c r="N1599">
        <v>0</v>
      </c>
      <c r="O1599">
        <v>1918700</v>
      </c>
      <c r="P1599">
        <v>0</v>
      </c>
      <c r="Q1599" t="s">
        <v>3433</v>
      </c>
      <c r="R1599">
        <v>3120</v>
      </c>
      <c r="S1599" t="s">
        <v>2654</v>
      </c>
      <c r="T1599" t="s">
        <v>593</v>
      </c>
      <c r="U1599" t="s">
        <v>3434</v>
      </c>
      <c r="V1599" t="s">
        <v>3435</v>
      </c>
      <c r="W1599">
        <v>0</v>
      </c>
      <c r="X1599" t="str">
        <f t="shared" si="24"/>
        <v>Funcionamiento</v>
      </c>
    </row>
    <row r="1600" spans="1:24" x14ac:dyDescent="0.25">
      <c r="A1600">
        <v>3120</v>
      </c>
      <c r="B1600">
        <v>43914</v>
      </c>
      <c r="C1600" s="71">
        <v>43914.425694444442</v>
      </c>
      <c r="D1600" t="s">
        <v>588</v>
      </c>
      <c r="E1600" t="s">
        <v>589</v>
      </c>
      <c r="F1600">
        <v>14</v>
      </c>
      <c r="G1600" t="s">
        <v>3354</v>
      </c>
      <c r="H1600" t="s">
        <v>174</v>
      </c>
      <c r="I1600" t="s">
        <v>128</v>
      </c>
      <c r="J1600" t="s">
        <v>37</v>
      </c>
      <c r="K1600" t="s">
        <v>591</v>
      </c>
      <c r="L1600" t="s">
        <v>39</v>
      </c>
      <c r="M1600">
        <v>6833000</v>
      </c>
      <c r="N1600">
        <v>0</v>
      </c>
      <c r="O1600">
        <v>6833000</v>
      </c>
      <c r="P1600">
        <v>0</v>
      </c>
      <c r="Q1600" t="s">
        <v>3433</v>
      </c>
      <c r="R1600">
        <v>3120</v>
      </c>
      <c r="S1600" t="s">
        <v>2654</v>
      </c>
      <c r="T1600" t="s">
        <v>593</v>
      </c>
      <c r="U1600" t="s">
        <v>3434</v>
      </c>
      <c r="V1600" t="s">
        <v>3435</v>
      </c>
      <c r="W1600">
        <v>0</v>
      </c>
      <c r="X1600" t="str">
        <f t="shared" si="24"/>
        <v>Funcionamiento</v>
      </c>
    </row>
    <row r="1601" spans="1:24" x14ac:dyDescent="0.25">
      <c r="A1601">
        <v>3120</v>
      </c>
      <c r="B1601">
        <v>43914</v>
      </c>
      <c r="C1601" s="71">
        <v>43914.425694444442</v>
      </c>
      <c r="D1601" t="s">
        <v>588</v>
      </c>
      <c r="E1601" t="s">
        <v>589</v>
      </c>
      <c r="F1601">
        <v>14</v>
      </c>
      <c r="G1601" t="s">
        <v>3354</v>
      </c>
      <c r="H1601" t="s">
        <v>176</v>
      </c>
      <c r="I1601" t="s">
        <v>130</v>
      </c>
      <c r="J1601" t="s">
        <v>37</v>
      </c>
      <c r="K1601" t="s">
        <v>591</v>
      </c>
      <c r="L1601" t="s">
        <v>39</v>
      </c>
      <c r="M1601">
        <v>2557600</v>
      </c>
      <c r="N1601">
        <v>0</v>
      </c>
      <c r="O1601">
        <v>2557600</v>
      </c>
      <c r="P1601">
        <v>0</v>
      </c>
      <c r="Q1601" t="s">
        <v>3433</v>
      </c>
      <c r="R1601">
        <v>3120</v>
      </c>
      <c r="S1601" t="s">
        <v>2654</v>
      </c>
      <c r="T1601" t="s">
        <v>593</v>
      </c>
      <c r="U1601" t="s">
        <v>3434</v>
      </c>
      <c r="V1601" t="s">
        <v>3435</v>
      </c>
      <c r="W1601">
        <v>0</v>
      </c>
      <c r="X1601" t="str">
        <f t="shared" si="24"/>
        <v>Funcionamiento</v>
      </c>
    </row>
    <row r="1602" spans="1:24" x14ac:dyDescent="0.25">
      <c r="A1602">
        <v>3120</v>
      </c>
      <c r="B1602">
        <v>43914</v>
      </c>
      <c r="C1602" s="71">
        <v>43914.425694444442</v>
      </c>
      <c r="D1602" t="s">
        <v>588</v>
      </c>
      <c r="E1602" t="s">
        <v>589</v>
      </c>
      <c r="F1602">
        <v>14</v>
      </c>
      <c r="G1602" t="s">
        <v>3354</v>
      </c>
      <c r="H1602" t="s">
        <v>179</v>
      </c>
      <c r="I1602" t="s">
        <v>133</v>
      </c>
      <c r="J1602" t="s">
        <v>37</v>
      </c>
      <c r="K1602" t="s">
        <v>591</v>
      </c>
      <c r="L1602" t="s">
        <v>39</v>
      </c>
      <c r="M1602">
        <v>1279300</v>
      </c>
      <c r="N1602">
        <v>0</v>
      </c>
      <c r="O1602">
        <v>1279300</v>
      </c>
      <c r="P1602">
        <v>0</v>
      </c>
      <c r="Q1602" t="s">
        <v>3433</v>
      </c>
      <c r="R1602">
        <v>3120</v>
      </c>
      <c r="S1602" t="s">
        <v>2654</v>
      </c>
      <c r="T1602" t="s">
        <v>593</v>
      </c>
      <c r="U1602" t="s">
        <v>3434</v>
      </c>
      <c r="V1602" t="s">
        <v>3435</v>
      </c>
      <c r="W1602">
        <v>0</v>
      </c>
      <c r="X1602" t="str">
        <f t="shared" si="24"/>
        <v>Funcionamiento</v>
      </c>
    </row>
    <row r="1603" spans="1:24" x14ac:dyDescent="0.25">
      <c r="A1603">
        <v>3220</v>
      </c>
      <c r="B1603">
        <v>43934</v>
      </c>
      <c r="C1603" s="71">
        <v>43934.595138888886</v>
      </c>
      <c r="D1603" t="s">
        <v>588</v>
      </c>
      <c r="E1603" t="s">
        <v>589</v>
      </c>
      <c r="F1603">
        <v>200</v>
      </c>
      <c r="G1603" t="s">
        <v>590</v>
      </c>
      <c r="H1603" t="s">
        <v>201</v>
      </c>
      <c r="I1603" t="s">
        <v>161</v>
      </c>
      <c r="J1603" t="s">
        <v>48</v>
      </c>
      <c r="K1603" t="s">
        <v>601</v>
      </c>
      <c r="L1603" t="s">
        <v>39</v>
      </c>
      <c r="M1603">
        <v>24269760</v>
      </c>
      <c r="N1603">
        <v>0</v>
      </c>
      <c r="O1603">
        <v>24269760</v>
      </c>
      <c r="P1603">
        <v>3033720</v>
      </c>
      <c r="Q1603" t="s">
        <v>3436</v>
      </c>
      <c r="R1603">
        <v>3220</v>
      </c>
      <c r="S1603" t="s">
        <v>2943</v>
      </c>
      <c r="T1603" t="s">
        <v>3437</v>
      </c>
      <c r="U1603" t="s">
        <v>5899</v>
      </c>
      <c r="V1603" t="s">
        <v>5900</v>
      </c>
      <c r="W1603">
        <v>0</v>
      </c>
      <c r="X1603" t="str">
        <f t="shared" ref="X1603:X1666" si="25">IF(LEFT(H1603,1)="C","Inversión","Funcionamiento")</f>
        <v>Inversión</v>
      </c>
    </row>
    <row r="1604" spans="1:24" x14ac:dyDescent="0.25">
      <c r="A1604">
        <v>3320</v>
      </c>
      <c r="B1604">
        <v>43935</v>
      </c>
      <c r="C1604" s="71">
        <v>43935.645833333336</v>
      </c>
      <c r="D1604" t="s">
        <v>588</v>
      </c>
      <c r="E1604" t="s">
        <v>589</v>
      </c>
      <c r="F1604">
        <v>510</v>
      </c>
      <c r="G1604" t="s">
        <v>713</v>
      </c>
      <c r="H1604" t="s">
        <v>200</v>
      </c>
      <c r="I1604" t="s">
        <v>159</v>
      </c>
      <c r="J1604" t="s">
        <v>48</v>
      </c>
      <c r="K1604" t="s">
        <v>601</v>
      </c>
      <c r="L1604" t="s">
        <v>39</v>
      </c>
      <c r="M1604">
        <v>31807890</v>
      </c>
      <c r="N1604">
        <v>0</v>
      </c>
      <c r="O1604">
        <v>31807890</v>
      </c>
      <c r="P1604">
        <v>3534210</v>
      </c>
      <c r="Q1604" t="s">
        <v>3438</v>
      </c>
      <c r="R1604">
        <v>3320</v>
      </c>
      <c r="S1604" t="s">
        <v>2392</v>
      </c>
      <c r="T1604" t="s">
        <v>3439</v>
      </c>
      <c r="U1604" t="s">
        <v>5901</v>
      </c>
      <c r="V1604" t="s">
        <v>5902</v>
      </c>
      <c r="W1604">
        <v>0</v>
      </c>
      <c r="X1604" t="str">
        <f t="shared" si="25"/>
        <v>Inversión</v>
      </c>
    </row>
    <row r="1605" spans="1:24" x14ac:dyDescent="0.25">
      <c r="A1605">
        <v>3420</v>
      </c>
      <c r="B1605">
        <v>43935</v>
      </c>
      <c r="C1605" s="71">
        <v>43935.650694444441</v>
      </c>
      <c r="D1605" t="s">
        <v>588</v>
      </c>
      <c r="E1605" t="s">
        <v>589</v>
      </c>
      <c r="F1605">
        <v>200</v>
      </c>
      <c r="G1605" t="s">
        <v>590</v>
      </c>
      <c r="H1605" t="s">
        <v>203</v>
      </c>
      <c r="I1605" t="s">
        <v>165</v>
      </c>
      <c r="J1605" t="s">
        <v>37</v>
      </c>
      <c r="K1605" t="s">
        <v>591</v>
      </c>
      <c r="L1605" t="s">
        <v>39</v>
      </c>
      <c r="M1605">
        <v>25081900</v>
      </c>
      <c r="N1605">
        <v>10740950</v>
      </c>
      <c r="O1605">
        <v>35822850</v>
      </c>
      <c r="P1605">
        <v>0</v>
      </c>
      <c r="Q1605" t="s">
        <v>3440</v>
      </c>
      <c r="R1605">
        <v>3420</v>
      </c>
      <c r="S1605" t="s">
        <v>3441</v>
      </c>
      <c r="T1605" t="s">
        <v>3442</v>
      </c>
      <c r="U1605" t="s">
        <v>3443</v>
      </c>
      <c r="V1605" t="s">
        <v>3444</v>
      </c>
      <c r="W1605">
        <v>0</v>
      </c>
      <c r="X1605" t="str">
        <f t="shared" si="25"/>
        <v>Inversión</v>
      </c>
    </row>
    <row r="1606" spans="1:24" x14ac:dyDescent="0.25">
      <c r="A1606">
        <v>3520</v>
      </c>
      <c r="B1606">
        <v>43944</v>
      </c>
      <c r="C1606" s="71">
        <v>43944.69027777778</v>
      </c>
      <c r="D1606" t="s">
        <v>588</v>
      </c>
      <c r="E1606" t="s">
        <v>589</v>
      </c>
      <c r="F1606">
        <v>14</v>
      </c>
      <c r="G1606" t="s">
        <v>3354</v>
      </c>
      <c r="H1606" t="s">
        <v>169</v>
      </c>
      <c r="I1606" t="s">
        <v>123</v>
      </c>
      <c r="J1606" t="s">
        <v>37</v>
      </c>
      <c r="K1606" t="s">
        <v>591</v>
      </c>
      <c r="L1606" t="s">
        <v>39</v>
      </c>
      <c r="M1606">
        <v>1172536</v>
      </c>
      <c r="N1606">
        <v>0</v>
      </c>
      <c r="O1606">
        <v>1172536</v>
      </c>
      <c r="P1606">
        <v>0</v>
      </c>
      <c r="Q1606" t="s">
        <v>3445</v>
      </c>
      <c r="R1606">
        <v>3520</v>
      </c>
      <c r="S1606" t="s">
        <v>3446</v>
      </c>
      <c r="T1606" t="s">
        <v>593</v>
      </c>
      <c r="U1606" t="s">
        <v>3447</v>
      </c>
      <c r="V1606" t="s">
        <v>3448</v>
      </c>
      <c r="W1606">
        <v>0</v>
      </c>
      <c r="X1606" t="str">
        <f t="shared" si="25"/>
        <v>Funcionamiento</v>
      </c>
    </row>
    <row r="1607" spans="1:24" x14ac:dyDescent="0.25">
      <c r="A1607">
        <v>3520</v>
      </c>
      <c r="B1607">
        <v>43944</v>
      </c>
      <c r="C1607" s="71">
        <v>43944.69027777778</v>
      </c>
      <c r="D1607" t="s">
        <v>588</v>
      </c>
      <c r="E1607" t="s">
        <v>589</v>
      </c>
      <c r="F1607">
        <v>14</v>
      </c>
      <c r="G1607" t="s">
        <v>3354</v>
      </c>
      <c r="H1607" t="s">
        <v>180</v>
      </c>
      <c r="I1607" t="s">
        <v>134</v>
      </c>
      <c r="J1607" t="s">
        <v>37</v>
      </c>
      <c r="K1607" t="s">
        <v>591</v>
      </c>
      <c r="L1607" t="s">
        <v>39</v>
      </c>
      <c r="M1607">
        <v>2785589</v>
      </c>
      <c r="N1607">
        <v>0</v>
      </c>
      <c r="O1607">
        <v>2785589</v>
      </c>
      <c r="P1607">
        <v>0</v>
      </c>
      <c r="Q1607" t="s">
        <v>3445</v>
      </c>
      <c r="R1607">
        <v>3520</v>
      </c>
      <c r="S1607" t="s">
        <v>3446</v>
      </c>
      <c r="T1607" t="s">
        <v>593</v>
      </c>
      <c r="U1607" t="s">
        <v>3447</v>
      </c>
      <c r="V1607" t="s">
        <v>3448</v>
      </c>
      <c r="W1607">
        <v>0</v>
      </c>
      <c r="X1607" t="str">
        <f t="shared" si="25"/>
        <v>Funcionamiento</v>
      </c>
    </row>
    <row r="1608" spans="1:24" x14ac:dyDescent="0.25">
      <c r="A1608">
        <v>3520</v>
      </c>
      <c r="B1608">
        <v>43944</v>
      </c>
      <c r="C1608" s="71">
        <v>43944.69027777778</v>
      </c>
      <c r="D1608" t="s">
        <v>588</v>
      </c>
      <c r="E1608" t="s">
        <v>589</v>
      </c>
      <c r="F1608">
        <v>14</v>
      </c>
      <c r="G1608" t="s">
        <v>3354</v>
      </c>
      <c r="H1608" t="s">
        <v>168</v>
      </c>
      <c r="I1608" t="s">
        <v>122</v>
      </c>
      <c r="J1608" t="s">
        <v>37</v>
      </c>
      <c r="K1608" t="s">
        <v>591</v>
      </c>
      <c r="L1608" t="s">
        <v>39</v>
      </c>
      <c r="M1608">
        <v>885713</v>
      </c>
      <c r="N1608">
        <v>0</v>
      </c>
      <c r="O1608">
        <v>885713</v>
      </c>
      <c r="P1608">
        <v>0</v>
      </c>
      <c r="Q1608" t="s">
        <v>3445</v>
      </c>
      <c r="R1608">
        <v>3520</v>
      </c>
      <c r="S1608" t="s">
        <v>3446</v>
      </c>
      <c r="T1608" t="s">
        <v>593</v>
      </c>
      <c r="U1608" t="s">
        <v>3447</v>
      </c>
      <c r="V1608" t="s">
        <v>3448</v>
      </c>
      <c r="W1608">
        <v>0</v>
      </c>
      <c r="X1608" t="str">
        <f t="shared" si="25"/>
        <v>Funcionamiento</v>
      </c>
    </row>
    <row r="1609" spans="1:24" x14ac:dyDescent="0.25">
      <c r="A1609">
        <v>3520</v>
      </c>
      <c r="B1609">
        <v>43944</v>
      </c>
      <c r="C1609" s="71">
        <v>43944.69027777778</v>
      </c>
      <c r="D1609" t="s">
        <v>588</v>
      </c>
      <c r="E1609" t="s">
        <v>589</v>
      </c>
      <c r="F1609">
        <v>14</v>
      </c>
      <c r="G1609" t="s">
        <v>3354</v>
      </c>
      <c r="H1609" t="s">
        <v>173</v>
      </c>
      <c r="I1609" t="s">
        <v>127</v>
      </c>
      <c r="J1609" t="s">
        <v>37</v>
      </c>
      <c r="K1609" t="s">
        <v>591</v>
      </c>
      <c r="L1609" t="s">
        <v>39</v>
      </c>
      <c r="M1609">
        <v>2053688</v>
      </c>
      <c r="N1609">
        <v>0</v>
      </c>
      <c r="O1609">
        <v>2053688</v>
      </c>
      <c r="P1609">
        <v>0</v>
      </c>
      <c r="Q1609" t="s">
        <v>3445</v>
      </c>
      <c r="R1609">
        <v>3520</v>
      </c>
      <c r="S1609" t="s">
        <v>3446</v>
      </c>
      <c r="T1609" t="s">
        <v>593</v>
      </c>
      <c r="U1609" t="s">
        <v>3447</v>
      </c>
      <c r="V1609" t="s">
        <v>3448</v>
      </c>
      <c r="W1609">
        <v>0</v>
      </c>
      <c r="X1609" t="str">
        <f t="shared" si="25"/>
        <v>Funcionamiento</v>
      </c>
    </row>
    <row r="1610" spans="1:24" x14ac:dyDescent="0.25">
      <c r="A1610">
        <v>3520</v>
      </c>
      <c r="B1610">
        <v>43944</v>
      </c>
      <c r="C1610" s="71">
        <v>43944.69027777778</v>
      </c>
      <c r="D1610" t="s">
        <v>588</v>
      </c>
      <c r="E1610" t="s">
        <v>589</v>
      </c>
      <c r="F1610">
        <v>14</v>
      </c>
      <c r="G1610" t="s">
        <v>3354</v>
      </c>
      <c r="H1610" t="s">
        <v>166</v>
      </c>
      <c r="I1610" t="s">
        <v>120</v>
      </c>
      <c r="J1610" t="s">
        <v>37</v>
      </c>
      <c r="K1610" t="s">
        <v>591</v>
      </c>
      <c r="L1610" t="s">
        <v>39</v>
      </c>
      <c r="M1610">
        <v>50260218</v>
      </c>
      <c r="N1610">
        <v>0</v>
      </c>
      <c r="O1610">
        <v>50260218</v>
      </c>
      <c r="P1610">
        <v>0</v>
      </c>
      <c r="Q1610" t="s">
        <v>3445</v>
      </c>
      <c r="R1610">
        <v>3520</v>
      </c>
      <c r="S1610" t="s">
        <v>3446</v>
      </c>
      <c r="T1610" t="s">
        <v>593</v>
      </c>
      <c r="U1610" t="s">
        <v>3447</v>
      </c>
      <c r="V1610" t="s">
        <v>3448</v>
      </c>
      <c r="W1610">
        <v>0</v>
      </c>
      <c r="X1610" t="str">
        <f t="shared" si="25"/>
        <v>Funcionamiento</v>
      </c>
    </row>
    <row r="1611" spans="1:24" x14ac:dyDescent="0.25">
      <c r="A1611">
        <v>3520</v>
      </c>
      <c r="B1611">
        <v>43944</v>
      </c>
      <c r="C1611" s="71">
        <v>43944.69027777778</v>
      </c>
      <c r="D1611" t="s">
        <v>588</v>
      </c>
      <c r="E1611" t="s">
        <v>589</v>
      </c>
      <c r="F1611">
        <v>14</v>
      </c>
      <c r="G1611" t="s">
        <v>3354</v>
      </c>
      <c r="H1611" t="s">
        <v>171</v>
      </c>
      <c r="I1611" t="s">
        <v>125</v>
      </c>
      <c r="J1611" t="s">
        <v>37</v>
      </c>
      <c r="K1611" t="s">
        <v>591</v>
      </c>
      <c r="L1611" t="s">
        <v>39</v>
      </c>
      <c r="M1611">
        <v>1550596</v>
      </c>
      <c r="N1611">
        <v>0</v>
      </c>
      <c r="O1611">
        <v>1550596</v>
      </c>
      <c r="P1611">
        <v>0</v>
      </c>
      <c r="Q1611" t="s">
        <v>3445</v>
      </c>
      <c r="R1611">
        <v>3520</v>
      </c>
      <c r="S1611" t="s">
        <v>3446</v>
      </c>
      <c r="T1611" t="s">
        <v>593</v>
      </c>
      <c r="U1611" t="s">
        <v>3447</v>
      </c>
      <c r="V1611" t="s">
        <v>3448</v>
      </c>
      <c r="W1611">
        <v>0</v>
      </c>
      <c r="X1611" t="str">
        <f t="shared" si="25"/>
        <v>Funcionamiento</v>
      </c>
    </row>
    <row r="1612" spans="1:24" x14ac:dyDescent="0.25">
      <c r="A1612">
        <v>3520</v>
      </c>
      <c r="B1612">
        <v>43944</v>
      </c>
      <c r="C1612" s="71">
        <v>43944.69027777778</v>
      </c>
      <c r="D1612" t="s">
        <v>588</v>
      </c>
      <c r="E1612" t="s">
        <v>589</v>
      </c>
      <c r="F1612">
        <v>14</v>
      </c>
      <c r="G1612" t="s">
        <v>3354</v>
      </c>
      <c r="H1612" t="s">
        <v>182</v>
      </c>
      <c r="I1612" t="s">
        <v>136</v>
      </c>
      <c r="J1612" t="s">
        <v>37</v>
      </c>
      <c r="K1612" t="s">
        <v>591</v>
      </c>
      <c r="L1612" t="s">
        <v>39</v>
      </c>
      <c r="M1612">
        <v>234215</v>
      </c>
      <c r="N1612">
        <v>0</v>
      </c>
      <c r="O1612">
        <v>234215</v>
      </c>
      <c r="P1612">
        <v>0</v>
      </c>
      <c r="Q1612" t="s">
        <v>3445</v>
      </c>
      <c r="R1612">
        <v>3520</v>
      </c>
      <c r="S1612" t="s">
        <v>3446</v>
      </c>
      <c r="T1612" t="s">
        <v>593</v>
      </c>
      <c r="U1612" t="s">
        <v>3447</v>
      </c>
      <c r="V1612" t="s">
        <v>3448</v>
      </c>
      <c r="W1612">
        <v>0</v>
      </c>
      <c r="X1612" t="str">
        <f t="shared" si="25"/>
        <v>Funcionamiento</v>
      </c>
    </row>
    <row r="1613" spans="1:24" x14ac:dyDescent="0.25">
      <c r="A1613">
        <v>3520</v>
      </c>
      <c r="B1613">
        <v>43944</v>
      </c>
      <c r="C1613" s="71">
        <v>43944.69027777778</v>
      </c>
      <c r="D1613" t="s">
        <v>588</v>
      </c>
      <c r="E1613" t="s">
        <v>589</v>
      </c>
      <c r="F1613">
        <v>14</v>
      </c>
      <c r="G1613" t="s">
        <v>3354</v>
      </c>
      <c r="H1613" t="s">
        <v>183</v>
      </c>
      <c r="I1613" t="s">
        <v>137</v>
      </c>
      <c r="J1613" t="s">
        <v>37</v>
      </c>
      <c r="K1613" t="s">
        <v>591</v>
      </c>
      <c r="L1613" t="s">
        <v>39</v>
      </c>
      <c r="M1613">
        <v>2354967</v>
      </c>
      <c r="N1613">
        <v>0</v>
      </c>
      <c r="O1613">
        <v>2354967</v>
      </c>
      <c r="P1613">
        <v>0</v>
      </c>
      <c r="Q1613" t="s">
        <v>3445</v>
      </c>
      <c r="R1613">
        <v>3520</v>
      </c>
      <c r="S1613" t="s">
        <v>3446</v>
      </c>
      <c r="T1613" t="s">
        <v>593</v>
      </c>
      <c r="U1613" t="s">
        <v>3447</v>
      </c>
      <c r="V1613" t="s">
        <v>3448</v>
      </c>
      <c r="W1613">
        <v>0</v>
      </c>
      <c r="X1613" t="str">
        <f t="shared" si="25"/>
        <v>Funcionamiento</v>
      </c>
    </row>
    <row r="1614" spans="1:24" x14ac:dyDescent="0.25">
      <c r="A1614">
        <v>3620</v>
      </c>
      <c r="B1614">
        <v>43949</v>
      </c>
      <c r="C1614" s="71">
        <v>43949.625694444447</v>
      </c>
      <c r="D1614" t="s">
        <v>588</v>
      </c>
      <c r="E1614" t="s">
        <v>589</v>
      </c>
      <c r="F1614">
        <v>14</v>
      </c>
      <c r="G1614" t="s">
        <v>3354</v>
      </c>
      <c r="H1614" t="s">
        <v>174</v>
      </c>
      <c r="I1614" t="s">
        <v>128</v>
      </c>
      <c r="J1614" t="s">
        <v>37</v>
      </c>
      <c r="K1614" t="s">
        <v>591</v>
      </c>
      <c r="L1614" t="s">
        <v>39</v>
      </c>
      <c r="M1614">
        <v>1280700</v>
      </c>
      <c r="N1614">
        <v>0</v>
      </c>
      <c r="O1614">
        <v>1280700</v>
      </c>
      <c r="P1614">
        <v>0</v>
      </c>
      <c r="Q1614" t="s">
        <v>3449</v>
      </c>
      <c r="R1614">
        <v>3620</v>
      </c>
      <c r="S1614" t="s">
        <v>3450</v>
      </c>
      <c r="T1614" t="s">
        <v>593</v>
      </c>
      <c r="U1614" t="s">
        <v>3451</v>
      </c>
      <c r="V1614" t="s">
        <v>3452</v>
      </c>
      <c r="W1614">
        <v>0</v>
      </c>
      <c r="X1614" t="str">
        <f t="shared" si="25"/>
        <v>Funcionamiento</v>
      </c>
    </row>
    <row r="1615" spans="1:24" x14ac:dyDescent="0.25">
      <c r="A1615">
        <v>3620</v>
      </c>
      <c r="B1615">
        <v>43949</v>
      </c>
      <c r="C1615" s="71">
        <v>43949.625694444447</v>
      </c>
      <c r="D1615" t="s">
        <v>588</v>
      </c>
      <c r="E1615" t="s">
        <v>589</v>
      </c>
      <c r="F1615">
        <v>14</v>
      </c>
      <c r="G1615" t="s">
        <v>3354</v>
      </c>
      <c r="H1615" t="s">
        <v>176</v>
      </c>
      <c r="I1615" t="s">
        <v>130</v>
      </c>
      <c r="J1615" t="s">
        <v>37</v>
      </c>
      <c r="K1615" t="s">
        <v>591</v>
      </c>
      <c r="L1615" t="s">
        <v>39</v>
      </c>
      <c r="M1615">
        <v>2398100</v>
      </c>
      <c r="N1615">
        <v>0</v>
      </c>
      <c r="O1615">
        <v>2398100</v>
      </c>
      <c r="P1615">
        <v>0</v>
      </c>
      <c r="Q1615" t="s">
        <v>3449</v>
      </c>
      <c r="R1615">
        <v>3620</v>
      </c>
      <c r="S1615" t="s">
        <v>3450</v>
      </c>
      <c r="T1615" t="s">
        <v>593</v>
      </c>
      <c r="U1615" t="s">
        <v>3451</v>
      </c>
      <c r="V1615" t="s">
        <v>3452</v>
      </c>
      <c r="W1615">
        <v>0</v>
      </c>
      <c r="X1615" t="str">
        <f t="shared" si="25"/>
        <v>Funcionamiento</v>
      </c>
    </row>
    <row r="1616" spans="1:24" x14ac:dyDescent="0.25">
      <c r="A1616">
        <v>3620</v>
      </c>
      <c r="B1616">
        <v>43949</v>
      </c>
      <c r="C1616" s="71">
        <v>43949.625694444447</v>
      </c>
      <c r="D1616" t="s">
        <v>588</v>
      </c>
      <c r="E1616" t="s">
        <v>589</v>
      </c>
      <c r="F1616">
        <v>14</v>
      </c>
      <c r="G1616" t="s">
        <v>3354</v>
      </c>
      <c r="H1616" t="s">
        <v>175</v>
      </c>
      <c r="I1616" t="s">
        <v>129</v>
      </c>
      <c r="J1616" t="s">
        <v>37</v>
      </c>
      <c r="K1616" t="s">
        <v>591</v>
      </c>
      <c r="L1616" t="s">
        <v>39</v>
      </c>
      <c r="M1616">
        <v>4836900</v>
      </c>
      <c r="N1616">
        <v>0</v>
      </c>
      <c r="O1616">
        <v>4836900</v>
      </c>
      <c r="P1616">
        <v>0</v>
      </c>
      <c r="Q1616" t="s">
        <v>3449</v>
      </c>
      <c r="R1616">
        <v>3620</v>
      </c>
      <c r="S1616" t="s">
        <v>3450</v>
      </c>
      <c r="T1616" t="s">
        <v>593</v>
      </c>
      <c r="U1616" t="s">
        <v>3451</v>
      </c>
      <c r="V1616" t="s">
        <v>3452</v>
      </c>
      <c r="W1616">
        <v>0</v>
      </c>
      <c r="X1616" t="str">
        <f t="shared" si="25"/>
        <v>Funcionamiento</v>
      </c>
    </row>
    <row r="1617" spans="1:24" x14ac:dyDescent="0.25">
      <c r="A1617">
        <v>3620</v>
      </c>
      <c r="B1617">
        <v>43949</v>
      </c>
      <c r="C1617" s="71">
        <v>43949.625694444447</v>
      </c>
      <c r="D1617" t="s">
        <v>588</v>
      </c>
      <c r="E1617" t="s">
        <v>589</v>
      </c>
      <c r="F1617">
        <v>14</v>
      </c>
      <c r="G1617" t="s">
        <v>3354</v>
      </c>
      <c r="H1617" t="s">
        <v>179</v>
      </c>
      <c r="I1617" t="s">
        <v>133</v>
      </c>
      <c r="J1617" t="s">
        <v>37</v>
      </c>
      <c r="K1617" t="s">
        <v>591</v>
      </c>
      <c r="L1617" t="s">
        <v>39</v>
      </c>
      <c r="M1617">
        <v>1199600</v>
      </c>
      <c r="N1617">
        <v>0</v>
      </c>
      <c r="O1617">
        <v>1199600</v>
      </c>
      <c r="P1617">
        <v>0</v>
      </c>
      <c r="Q1617" t="s">
        <v>3449</v>
      </c>
      <c r="R1617">
        <v>3620</v>
      </c>
      <c r="S1617" t="s">
        <v>3450</v>
      </c>
      <c r="T1617" t="s">
        <v>593</v>
      </c>
      <c r="U1617" t="s">
        <v>3451</v>
      </c>
      <c r="V1617" t="s">
        <v>3452</v>
      </c>
      <c r="W1617">
        <v>0</v>
      </c>
      <c r="X1617" t="str">
        <f t="shared" si="25"/>
        <v>Funcionamiento</v>
      </c>
    </row>
    <row r="1618" spans="1:24" x14ac:dyDescent="0.25">
      <c r="A1618">
        <v>3620</v>
      </c>
      <c r="B1618">
        <v>43949</v>
      </c>
      <c r="C1618" s="71">
        <v>43949.625694444447</v>
      </c>
      <c r="D1618" t="s">
        <v>588</v>
      </c>
      <c r="E1618" t="s">
        <v>589</v>
      </c>
      <c r="F1618">
        <v>14</v>
      </c>
      <c r="G1618" t="s">
        <v>3354</v>
      </c>
      <c r="H1618" t="s">
        <v>177</v>
      </c>
      <c r="I1618" t="s">
        <v>131</v>
      </c>
      <c r="J1618" t="s">
        <v>37</v>
      </c>
      <c r="K1618" t="s">
        <v>591</v>
      </c>
      <c r="L1618" t="s">
        <v>39</v>
      </c>
      <c r="M1618">
        <v>690900</v>
      </c>
      <c r="N1618">
        <v>0</v>
      </c>
      <c r="O1618">
        <v>690900</v>
      </c>
      <c r="P1618">
        <v>0</v>
      </c>
      <c r="Q1618" t="s">
        <v>3449</v>
      </c>
      <c r="R1618">
        <v>3620</v>
      </c>
      <c r="S1618" t="s">
        <v>3450</v>
      </c>
      <c r="T1618" t="s">
        <v>593</v>
      </c>
      <c r="U1618" t="s">
        <v>3451</v>
      </c>
      <c r="V1618" t="s">
        <v>3452</v>
      </c>
      <c r="W1618">
        <v>0</v>
      </c>
      <c r="X1618" t="str">
        <f t="shared" si="25"/>
        <v>Funcionamiento</v>
      </c>
    </row>
    <row r="1619" spans="1:24" x14ac:dyDescent="0.25">
      <c r="A1619">
        <v>3620</v>
      </c>
      <c r="B1619">
        <v>43949</v>
      </c>
      <c r="C1619" s="71">
        <v>43949.625694444447</v>
      </c>
      <c r="D1619" t="s">
        <v>588</v>
      </c>
      <c r="E1619" t="s">
        <v>589</v>
      </c>
      <c r="F1619">
        <v>14</v>
      </c>
      <c r="G1619" t="s">
        <v>3354</v>
      </c>
      <c r="H1619" t="s">
        <v>178</v>
      </c>
      <c r="I1619" t="s">
        <v>132</v>
      </c>
      <c r="J1619" t="s">
        <v>37</v>
      </c>
      <c r="K1619" t="s">
        <v>591</v>
      </c>
      <c r="L1619" t="s">
        <v>39</v>
      </c>
      <c r="M1619">
        <v>1799000</v>
      </c>
      <c r="N1619">
        <v>0</v>
      </c>
      <c r="O1619">
        <v>1799000</v>
      </c>
      <c r="P1619">
        <v>0</v>
      </c>
      <c r="Q1619" t="s">
        <v>3449</v>
      </c>
      <c r="R1619">
        <v>3620</v>
      </c>
      <c r="S1619" t="s">
        <v>3450</v>
      </c>
      <c r="T1619" t="s">
        <v>593</v>
      </c>
      <c r="U1619" t="s">
        <v>3451</v>
      </c>
      <c r="V1619" t="s">
        <v>3452</v>
      </c>
      <c r="W1619">
        <v>0</v>
      </c>
      <c r="X1619" t="str">
        <f t="shared" si="25"/>
        <v>Funcionamiento</v>
      </c>
    </row>
    <row r="1620" spans="1:24" x14ac:dyDescent="0.25">
      <c r="A1620">
        <v>3720</v>
      </c>
      <c r="B1620">
        <v>43971</v>
      </c>
      <c r="C1620" s="71">
        <v>43971.632638888892</v>
      </c>
      <c r="D1620" t="s">
        <v>588</v>
      </c>
      <c r="E1620" t="s">
        <v>589</v>
      </c>
      <c r="F1620">
        <v>14</v>
      </c>
      <c r="G1620" t="s">
        <v>3354</v>
      </c>
      <c r="H1620" t="s">
        <v>166</v>
      </c>
      <c r="I1620" t="s">
        <v>120</v>
      </c>
      <c r="J1620" t="s">
        <v>37</v>
      </c>
      <c r="K1620" t="s">
        <v>591</v>
      </c>
      <c r="L1620" t="s">
        <v>39</v>
      </c>
      <c r="M1620">
        <v>51950320</v>
      </c>
      <c r="N1620">
        <v>0</v>
      </c>
      <c r="O1620">
        <v>51950320</v>
      </c>
      <c r="P1620">
        <v>0</v>
      </c>
      <c r="Q1620" t="s">
        <v>3453</v>
      </c>
      <c r="R1620">
        <v>3720</v>
      </c>
      <c r="S1620" t="s">
        <v>3454</v>
      </c>
      <c r="T1620" t="s">
        <v>593</v>
      </c>
      <c r="U1620" t="s">
        <v>3455</v>
      </c>
      <c r="V1620" t="s">
        <v>3456</v>
      </c>
      <c r="W1620">
        <v>0</v>
      </c>
      <c r="X1620" t="str">
        <f t="shared" si="25"/>
        <v>Funcionamiento</v>
      </c>
    </row>
    <row r="1621" spans="1:24" x14ac:dyDescent="0.25">
      <c r="A1621">
        <v>3720</v>
      </c>
      <c r="B1621">
        <v>43971</v>
      </c>
      <c r="C1621" s="71">
        <v>43971.632638888892</v>
      </c>
      <c r="D1621" t="s">
        <v>588</v>
      </c>
      <c r="E1621" t="s">
        <v>589</v>
      </c>
      <c r="F1621">
        <v>14</v>
      </c>
      <c r="G1621" t="s">
        <v>3354</v>
      </c>
      <c r="H1621" t="s">
        <v>183</v>
      </c>
      <c r="I1621" t="s">
        <v>137</v>
      </c>
      <c r="J1621" t="s">
        <v>37</v>
      </c>
      <c r="K1621" t="s">
        <v>591</v>
      </c>
      <c r="L1621" t="s">
        <v>39</v>
      </c>
      <c r="M1621">
        <v>2354967</v>
      </c>
      <c r="N1621">
        <v>0</v>
      </c>
      <c r="O1621">
        <v>2354967</v>
      </c>
      <c r="P1621">
        <v>0</v>
      </c>
      <c r="Q1621" t="s">
        <v>3453</v>
      </c>
      <c r="R1621">
        <v>3720</v>
      </c>
      <c r="S1621" t="s">
        <v>3454</v>
      </c>
      <c r="T1621" t="s">
        <v>593</v>
      </c>
      <c r="U1621" t="s">
        <v>3455</v>
      </c>
      <c r="V1621" t="s">
        <v>3456</v>
      </c>
      <c r="W1621">
        <v>0</v>
      </c>
      <c r="X1621" t="str">
        <f t="shared" si="25"/>
        <v>Funcionamiento</v>
      </c>
    </row>
    <row r="1622" spans="1:24" x14ac:dyDescent="0.25">
      <c r="A1622">
        <v>3720</v>
      </c>
      <c r="B1622">
        <v>43971</v>
      </c>
      <c r="C1622" s="71">
        <v>43971.632638888892</v>
      </c>
      <c r="D1622" t="s">
        <v>588</v>
      </c>
      <c r="E1622" t="s">
        <v>589</v>
      </c>
      <c r="F1622">
        <v>14</v>
      </c>
      <c r="G1622" t="s">
        <v>3354</v>
      </c>
      <c r="H1622" t="s">
        <v>169</v>
      </c>
      <c r="I1622" t="s">
        <v>123</v>
      </c>
      <c r="J1622" t="s">
        <v>37</v>
      </c>
      <c r="K1622" t="s">
        <v>591</v>
      </c>
      <c r="L1622" t="s">
        <v>39</v>
      </c>
      <c r="M1622">
        <v>1203392</v>
      </c>
      <c r="N1622">
        <v>0</v>
      </c>
      <c r="O1622">
        <v>1203392</v>
      </c>
      <c r="P1622">
        <v>0</v>
      </c>
      <c r="Q1622" t="s">
        <v>3453</v>
      </c>
      <c r="R1622">
        <v>3720</v>
      </c>
      <c r="S1622" t="s">
        <v>3454</v>
      </c>
      <c r="T1622" t="s">
        <v>593</v>
      </c>
      <c r="U1622" t="s">
        <v>3455</v>
      </c>
      <c r="V1622" t="s">
        <v>3456</v>
      </c>
      <c r="W1622">
        <v>0</v>
      </c>
      <c r="X1622" t="str">
        <f t="shared" si="25"/>
        <v>Funcionamiento</v>
      </c>
    </row>
    <row r="1623" spans="1:24" x14ac:dyDescent="0.25">
      <c r="A1623">
        <v>3720</v>
      </c>
      <c r="B1623">
        <v>43971</v>
      </c>
      <c r="C1623" s="71">
        <v>43971.632638888892</v>
      </c>
      <c r="D1623" t="s">
        <v>588</v>
      </c>
      <c r="E1623" t="s">
        <v>589</v>
      </c>
      <c r="F1623">
        <v>14</v>
      </c>
      <c r="G1623" t="s">
        <v>3354</v>
      </c>
      <c r="H1623" t="s">
        <v>173</v>
      </c>
      <c r="I1623" t="s">
        <v>127</v>
      </c>
      <c r="J1623" t="s">
        <v>37</v>
      </c>
      <c r="K1623" t="s">
        <v>591</v>
      </c>
      <c r="L1623" t="s">
        <v>39</v>
      </c>
      <c r="M1623">
        <v>3597188</v>
      </c>
      <c r="N1623">
        <v>0</v>
      </c>
      <c r="O1623">
        <v>3597188</v>
      </c>
      <c r="P1623">
        <v>0</v>
      </c>
      <c r="Q1623" t="s">
        <v>3453</v>
      </c>
      <c r="R1623">
        <v>3720</v>
      </c>
      <c r="S1623" t="s">
        <v>3454</v>
      </c>
      <c r="T1623" t="s">
        <v>593</v>
      </c>
      <c r="U1623" t="s">
        <v>3455</v>
      </c>
      <c r="V1623" t="s">
        <v>3456</v>
      </c>
      <c r="W1623">
        <v>0</v>
      </c>
      <c r="X1623" t="str">
        <f t="shared" si="25"/>
        <v>Funcionamiento</v>
      </c>
    </row>
    <row r="1624" spans="1:24" x14ac:dyDescent="0.25">
      <c r="A1624">
        <v>3720</v>
      </c>
      <c r="B1624">
        <v>43971</v>
      </c>
      <c r="C1624" s="71">
        <v>43971.632638888892</v>
      </c>
      <c r="D1624" t="s">
        <v>588</v>
      </c>
      <c r="E1624" t="s">
        <v>589</v>
      </c>
      <c r="F1624">
        <v>14</v>
      </c>
      <c r="G1624" t="s">
        <v>3354</v>
      </c>
      <c r="H1624" t="s">
        <v>168</v>
      </c>
      <c r="I1624" t="s">
        <v>122</v>
      </c>
      <c r="J1624" t="s">
        <v>37</v>
      </c>
      <c r="K1624" t="s">
        <v>591</v>
      </c>
      <c r="L1624" t="s">
        <v>39</v>
      </c>
      <c r="M1624">
        <v>905543</v>
      </c>
      <c r="N1624">
        <v>0</v>
      </c>
      <c r="O1624">
        <v>905543</v>
      </c>
      <c r="P1624">
        <v>0</v>
      </c>
      <c r="Q1624" t="s">
        <v>3453</v>
      </c>
      <c r="R1624">
        <v>3720</v>
      </c>
      <c r="S1624" t="s">
        <v>3454</v>
      </c>
      <c r="T1624" t="s">
        <v>593</v>
      </c>
      <c r="U1624" t="s">
        <v>3455</v>
      </c>
      <c r="V1624" t="s">
        <v>3456</v>
      </c>
      <c r="W1624">
        <v>0</v>
      </c>
      <c r="X1624" t="str">
        <f t="shared" si="25"/>
        <v>Funcionamiento</v>
      </c>
    </row>
    <row r="1625" spans="1:24" x14ac:dyDescent="0.25">
      <c r="A1625">
        <v>3720</v>
      </c>
      <c r="B1625">
        <v>43971</v>
      </c>
      <c r="C1625" s="71">
        <v>43971.632638888892</v>
      </c>
      <c r="D1625" t="s">
        <v>588</v>
      </c>
      <c r="E1625" t="s">
        <v>589</v>
      </c>
      <c r="F1625">
        <v>14</v>
      </c>
      <c r="G1625" t="s">
        <v>3354</v>
      </c>
      <c r="H1625" t="s">
        <v>171</v>
      </c>
      <c r="I1625" t="s">
        <v>125</v>
      </c>
      <c r="J1625" t="s">
        <v>37</v>
      </c>
      <c r="K1625" t="s">
        <v>591</v>
      </c>
      <c r="L1625" t="s">
        <v>39</v>
      </c>
      <c r="M1625">
        <v>3118121</v>
      </c>
      <c r="N1625">
        <v>0</v>
      </c>
      <c r="O1625">
        <v>3118121</v>
      </c>
      <c r="P1625">
        <v>0</v>
      </c>
      <c r="Q1625" t="s">
        <v>3453</v>
      </c>
      <c r="R1625">
        <v>3720</v>
      </c>
      <c r="S1625" t="s">
        <v>3454</v>
      </c>
      <c r="T1625" t="s">
        <v>593</v>
      </c>
      <c r="U1625" t="s">
        <v>3455</v>
      </c>
      <c r="V1625" t="s">
        <v>3456</v>
      </c>
      <c r="W1625">
        <v>0</v>
      </c>
      <c r="X1625" t="str">
        <f t="shared" si="25"/>
        <v>Funcionamiento</v>
      </c>
    </row>
    <row r="1626" spans="1:24" x14ac:dyDescent="0.25">
      <c r="A1626">
        <v>3720</v>
      </c>
      <c r="B1626">
        <v>43971</v>
      </c>
      <c r="C1626" s="71">
        <v>43971.632638888892</v>
      </c>
      <c r="D1626" t="s">
        <v>588</v>
      </c>
      <c r="E1626" t="s">
        <v>589</v>
      </c>
      <c r="F1626">
        <v>14</v>
      </c>
      <c r="G1626" t="s">
        <v>3354</v>
      </c>
      <c r="H1626" t="s">
        <v>180</v>
      </c>
      <c r="I1626" t="s">
        <v>134</v>
      </c>
      <c r="J1626" t="s">
        <v>37</v>
      </c>
      <c r="K1626" t="s">
        <v>591</v>
      </c>
      <c r="L1626" t="s">
        <v>39</v>
      </c>
      <c r="M1626">
        <v>4721829</v>
      </c>
      <c r="N1626">
        <v>0</v>
      </c>
      <c r="O1626">
        <v>4721829</v>
      </c>
      <c r="P1626">
        <v>0</v>
      </c>
      <c r="Q1626" t="s">
        <v>3453</v>
      </c>
      <c r="R1626">
        <v>3720</v>
      </c>
      <c r="S1626" t="s">
        <v>3454</v>
      </c>
      <c r="T1626" t="s">
        <v>593</v>
      </c>
      <c r="U1626" t="s">
        <v>3455</v>
      </c>
      <c r="V1626" t="s">
        <v>3456</v>
      </c>
      <c r="W1626">
        <v>0</v>
      </c>
      <c r="X1626" t="str">
        <f t="shared" si="25"/>
        <v>Funcionamiento</v>
      </c>
    </row>
    <row r="1627" spans="1:24" x14ac:dyDescent="0.25">
      <c r="A1627">
        <v>3720</v>
      </c>
      <c r="B1627">
        <v>43971</v>
      </c>
      <c r="C1627" s="71">
        <v>43971.632638888892</v>
      </c>
      <c r="D1627" t="s">
        <v>588</v>
      </c>
      <c r="E1627" t="s">
        <v>589</v>
      </c>
      <c r="F1627">
        <v>14</v>
      </c>
      <c r="G1627" t="s">
        <v>3354</v>
      </c>
      <c r="H1627" t="s">
        <v>182</v>
      </c>
      <c r="I1627" t="s">
        <v>136</v>
      </c>
      <c r="J1627" t="s">
        <v>37</v>
      </c>
      <c r="K1627" t="s">
        <v>591</v>
      </c>
      <c r="L1627" t="s">
        <v>39</v>
      </c>
      <c r="M1627">
        <v>355999</v>
      </c>
      <c r="N1627">
        <v>0</v>
      </c>
      <c r="O1627">
        <v>355999</v>
      </c>
      <c r="P1627">
        <v>0</v>
      </c>
      <c r="Q1627" t="s">
        <v>3453</v>
      </c>
      <c r="R1627">
        <v>3720</v>
      </c>
      <c r="S1627" t="s">
        <v>3454</v>
      </c>
      <c r="T1627" t="s">
        <v>593</v>
      </c>
      <c r="U1627" t="s">
        <v>3455</v>
      </c>
      <c r="V1627" t="s">
        <v>3456</v>
      </c>
      <c r="W1627">
        <v>0</v>
      </c>
      <c r="X1627" t="str">
        <f t="shared" si="25"/>
        <v>Funcionamiento</v>
      </c>
    </row>
    <row r="1628" spans="1:24" x14ac:dyDescent="0.25">
      <c r="A1628">
        <v>3820</v>
      </c>
      <c r="B1628">
        <v>43971</v>
      </c>
      <c r="C1628" s="71">
        <v>43971.634027777778</v>
      </c>
      <c r="D1628" t="s">
        <v>588</v>
      </c>
      <c r="E1628" t="s">
        <v>589</v>
      </c>
      <c r="F1628">
        <v>14</v>
      </c>
      <c r="G1628" t="s">
        <v>3354</v>
      </c>
      <c r="H1628" t="s">
        <v>177</v>
      </c>
      <c r="I1628" t="s">
        <v>131</v>
      </c>
      <c r="J1628" t="s">
        <v>37</v>
      </c>
      <c r="K1628" t="s">
        <v>591</v>
      </c>
      <c r="L1628" t="s">
        <v>39</v>
      </c>
      <c r="M1628">
        <v>710900</v>
      </c>
      <c r="N1628">
        <v>0</v>
      </c>
      <c r="O1628">
        <v>710900</v>
      </c>
      <c r="P1628">
        <v>0</v>
      </c>
      <c r="Q1628" t="s">
        <v>3457</v>
      </c>
      <c r="R1628">
        <v>3820</v>
      </c>
      <c r="S1628" t="s">
        <v>3458</v>
      </c>
      <c r="T1628" t="s">
        <v>593</v>
      </c>
      <c r="U1628" t="s">
        <v>3459</v>
      </c>
      <c r="V1628" t="s">
        <v>3460</v>
      </c>
      <c r="W1628">
        <v>0</v>
      </c>
      <c r="X1628" t="str">
        <f t="shared" si="25"/>
        <v>Funcionamiento</v>
      </c>
    </row>
    <row r="1629" spans="1:24" x14ac:dyDescent="0.25">
      <c r="A1629">
        <v>3820</v>
      </c>
      <c r="B1629">
        <v>43971</v>
      </c>
      <c r="C1629" s="71">
        <v>43971.634027777778</v>
      </c>
      <c r="D1629" t="s">
        <v>588</v>
      </c>
      <c r="E1629" t="s">
        <v>589</v>
      </c>
      <c r="F1629">
        <v>14</v>
      </c>
      <c r="G1629" t="s">
        <v>3354</v>
      </c>
      <c r="H1629" t="s">
        <v>179</v>
      </c>
      <c r="I1629" t="s">
        <v>133</v>
      </c>
      <c r="J1629" t="s">
        <v>37</v>
      </c>
      <c r="K1629" t="s">
        <v>591</v>
      </c>
      <c r="L1629" t="s">
        <v>39</v>
      </c>
      <c r="M1629">
        <v>1328100</v>
      </c>
      <c r="N1629">
        <v>0</v>
      </c>
      <c r="O1629">
        <v>1328100</v>
      </c>
      <c r="P1629">
        <v>0</v>
      </c>
      <c r="Q1629" t="s">
        <v>3457</v>
      </c>
      <c r="R1629">
        <v>3820</v>
      </c>
      <c r="S1629" t="s">
        <v>3458</v>
      </c>
      <c r="T1629" t="s">
        <v>593</v>
      </c>
      <c r="U1629" t="s">
        <v>3459</v>
      </c>
      <c r="V1629" t="s">
        <v>3460</v>
      </c>
      <c r="W1629">
        <v>0</v>
      </c>
      <c r="X1629" t="str">
        <f t="shared" si="25"/>
        <v>Funcionamiento</v>
      </c>
    </row>
    <row r="1630" spans="1:24" x14ac:dyDescent="0.25">
      <c r="A1630">
        <v>3820</v>
      </c>
      <c r="B1630">
        <v>43971</v>
      </c>
      <c r="C1630" s="71">
        <v>43971.634027777778</v>
      </c>
      <c r="D1630" t="s">
        <v>588</v>
      </c>
      <c r="E1630" t="s">
        <v>589</v>
      </c>
      <c r="F1630">
        <v>14</v>
      </c>
      <c r="G1630" t="s">
        <v>3354</v>
      </c>
      <c r="H1630" t="s">
        <v>175</v>
      </c>
      <c r="I1630" t="s">
        <v>129</v>
      </c>
      <c r="J1630" t="s">
        <v>37</v>
      </c>
      <c r="K1630" t="s">
        <v>591</v>
      </c>
      <c r="L1630" t="s">
        <v>39</v>
      </c>
      <c r="M1630">
        <v>5018400</v>
      </c>
      <c r="N1630">
        <v>0</v>
      </c>
      <c r="O1630">
        <v>5018400</v>
      </c>
      <c r="P1630">
        <v>0</v>
      </c>
      <c r="Q1630" t="s">
        <v>3457</v>
      </c>
      <c r="R1630">
        <v>3820</v>
      </c>
      <c r="S1630" t="s">
        <v>3458</v>
      </c>
      <c r="T1630" t="s">
        <v>593</v>
      </c>
      <c r="U1630" t="s">
        <v>3459</v>
      </c>
      <c r="V1630" t="s">
        <v>3460</v>
      </c>
      <c r="W1630">
        <v>0</v>
      </c>
      <c r="X1630" t="str">
        <f t="shared" si="25"/>
        <v>Funcionamiento</v>
      </c>
    </row>
    <row r="1631" spans="1:24" x14ac:dyDescent="0.25">
      <c r="A1631">
        <v>3820</v>
      </c>
      <c r="B1631">
        <v>43971</v>
      </c>
      <c r="C1631" s="71">
        <v>43971.634027777778</v>
      </c>
      <c r="D1631" t="s">
        <v>588</v>
      </c>
      <c r="E1631" t="s">
        <v>589</v>
      </c>
      <c r="F1631">
        <v>14</v>
      </c>
      <c r="G1631" t="s">
        <v>3354</v>
      </c>
      <c r="H1631" t="s">
        <v>178</v>
      </c>
      <c r="I1631" t="s">
        <v>132</v>
      </c>
      <c r="J1631" t="s">
        <v>37</v>
      </c>
      <c r="K1631" t="s">
        <v>591</v>
      </c>
      <c r="L1631" t="s">
        <v>39</v>
      </c>
      <c r="M1631">
        <v>1991400</v>
      </c>
      <c r="N1631">
        <v>0</v>
      </c>
      <c r="O1631">
        <v>1991400</v>
      </c>
      <c r="P1631">
        <v>0</v>
      </c>
      <c r="Q1631" t="s">
        <v>3457</v>
      </c>
      <c r="R1631">
        <v>3820</v>
      </c>
      <c r="S1631" t="s">
        <v>3458</v>
      </c>
      <c r="T1631" t="s">
        <v>593</v>
      </c>
      <c r="U1631" t="s">
        <v>3459</v>
      </c>
      <c r="V1631" t="s">
        <v>3460</v>
      </c>
      <c r="W1631">
        <v>0</v>
      </c>
      <c r="X1631" t="str">
        <f t="shared" si="25"/>
        <v>Funcionamiento</v>
      </c>
    </row>
    <row r="1632" spans="1:24" x14ac:dyDescent="0.25">
      <c r="A1632">
        <v>3820</v>
      </c>
      <c r="B1632">
        <v>43971</v>
      </c>
      <c r="C1632" s="71">
        <v>43971.634027777778</v>
      </c>
      <c r="D1632" t="s">
        <v>588</v>
      </c>
      <c r="E1632" t="s">
        <v>589</v>
      </c>
      <c r="F1632">
        <v>14</v>
      </c>
      <c r="G1632" t="s">
        <v>3354</v>
      </c>
      <c r="H1632" t="s">
        <v>174</v>
      </c>
      <c r="I1632" t="s">
        <v>128</v>
      </c>
      <c r="J1632" t="s">
        <v>37</v>
      </c>
      <c r="K1632" t="s">
        <v>591</v>
      </c>
      <c r="L1632" t="s">
        <v>39</v>
      </c>
      <c r="M1632">
        <v>7084200</v>
      </c>
      <c r="N1632">
        <v>0</v>
      </c>
      <c r="O1632">
        <v>7084200</v>
      </c>
      <c r="P1632">
        <v>0</v>
      </c>
      <c r="Q1632" t="s">
        <v>3457</v>
      </c>
      <c r="R1632">
        <v>3820</v>
      </c>
      <c r="S1632" t="s">
        <v>3458</v>
      </c>
      <c r="T1632" t="s">
        <v>593</v>
      </c>
      <c r="U1632" t="s">
        <v>3459</v>
      </c>
      <c r="V1632" t="s">
        <v>3460</v>
      </c>
      <c r="W1632">
        <v>0</v>
      </c>
      <c r="X1632" t="str">
        <f t="shared" si="25"/>
        <v>Funcionamiento</v>
      </c>
    </row>
    <row r="1633" spans="1:24" x14ac:dyDescent="0.25">
      <c r="A1633">
        <v>3820</v>
      </c>
      <c r="B1633">
        <v>43971</v>
      </c>
      <c r="C1633" s="71">
        <v>43971.634027777778</v>
      </c>
      <c r="D1633" t="s">
        <v>588</v>
      </c>
      <c r="E1633" t="s">
        <v>589</v>
      </c>
      <c r="F1633">
        <v>14</v>
      </c>
      <c r="G1633" t="s">
        <v>3354</v>
      </c>
      <c r="H1633" t="s">
        <v>176</v>
      </c>
      <c r="I1633" t="s">
        <v>130</v>
      </c>
      <c r="J1633" t="s">
        <v>37</v>
      </c>
      <c r="K1633" t="s">
        <v>591</v>
      </c>
      <c r="L1633" t="s">
        <v>39</v>
      </c>
      <c r="M1633">
        <v>2654600</v>
      </c>
      <c r="N1633">
        <v>0</v>
      </c>
      <c r="O1633">
        <v>2654600</v>
      </c>
      <c r="P1633">
        <v>0</v>
      </c>
      <c r="Q1633" t="s">
        <v>3457</v>
      </c>
      <c r="R1633">
        <v>3820</v>
      </c>
      <c r="S1633" t="s">
        <v>3458</v>
      </c>
      <c r="T1633" t="s">
        <v>593</v>
      </c>
      <c r="U1633" t="s">
        <v>3459</v>
      </c>
      <c r="V1633" t="s">
        <v>3460</v>
      </c>
      <c r="W1633">
        <v>0</v>
      </c>
      <c r="X1633" t="str">
        <f t="shared" si="25"/>
        <v>Funcionamiento</v>
      </c>
    </row>
    <row r="1634" spans="1:24" x14ac:dyDescent="0.25">
      <c r="A1634">
        <v>3920</v>
      </c>
      <c r="B1634">
        <v>43971</v>
      </c>
      <c r="C1634" s="71">
        <v>43971.638194444444</v>
      </c>
      <c r="D1634" t="s">
        <v>588</v>
      </c>
      <c r="E1634" t="s">
        <v>589</v>
      </c>
      <c r="F1634">
        <v>14</v>
      </c>
      <c r="G1634" t="s">
        <v>3354</v>
      </c>
      <c r="H1634" t="s">
        <v>176</v>
      </c>
      <c r="I1634" t="s">
        <v>130</v>
      </c>
      <c r="J1634" t="s">
        <v>37</v>
      </c>
      <c r="K1634" t="s">
        <v>591</v>
      </c>
      <c r="L1634" t="s">
        <v>39</v>
      </c>
      <c r="M1634">
        <v>232800</v>
      </c>
      <c r="N1634">
        <v>0</v>
      </c>
      <c r="O1634">
        <v>232800</v>
      </c>
      <c r="P1634">
        <v>0</v>
      </c>
      <c r="Q1634" t="s">
        <v>3461</v>
      </c>
      <c r="R1634">
        <v>3920</v>
      </c>
      <c r="S1634" t="s">
        <v>3462</v>
      </c>
      <c r="T1634" t="s">
        <v>593</v>
      </c>
      <c r="U1634" t="s">
        <v>3463</v>
      </c>
      <c r="V1634" t="s">
        <v>3464</v>
      </c>
      <c r="W1634">
        <v>0</v>
      </c>
      <c r="X1634" t="str">
        <f t="shared" si="25"/>
        <v>Funcionamiento</v>
      </c>
    </row>
    <row r="1635" spans="1:24" x14ac:dyDescent="0.25">
      <c r="A1635">
        <v>3920</v>
      </c>
      <c r="B1635">
        <v>43971</v>
      </c>
      <c r="C1635" s="71">
        <v>43971.638194444444</v>
      </c>
      <c r="D1635" t="s">
        <v>588</v>
      </c>
      <c r="E1635" t="s">
        <v>589</v>
      </c>
      <c r="F1635">
        <v>14</v>
      </c>
      <c r="G1635" t="s">
        <v>3354</v>
      </c>
      <c r="H1635" t="s">
        <v>178</v>
      </c>
      <c r="I1635" t="s">
        <v>132</v>
      </c>
      <c r="J1635" t="s">
        <v>37</v>
      </c>
      <c r="K1635" t="s">
        <v>591</v>
      </c>
      <c r="L1635" t="s">
        <v>39</v>
      </c>
      <c r="M1635">
        <v>174300</v>
      </c>
      <c r="N1635">
        <v>0</v>
      </c>
      <c r="O1635">
        <v>174300</v>
      </c>
      <c r="P1635">
        <v>0</v>
      </c>
      <c r="Q1635" t="s">
        <v>3461</v>
      </c>
      <c r="R1635">
        <v>3920</v>
      </c>
      <c r="S1635" t="s">
        <v>3462</v>
      </c>
      <c r="T1635" t="s">
        <v>593</v>
      </c>
      <c r="U1635" t="s">
        <v>3463</v>
      </c>
      <c r="V1635" t="s">
        <v>3464</v>
      </c>
      <c r="W1635">
        <v>0</v>
      </c>
      <c r="X1635" t="str">
        <f t="shared" si="25"/>
        <v>Funcionamiento</v>
      </c>
    </row>
    <row r="1636" spans="1:24" x14ac:dyDescent="0.25">
      <c r="A1636">
        <v>3920</v>
      </c>
      <c r="B1636">
        <v>43971</v>
      </c>
      <c r="C1636" s="71">
        <v>43971.638194444444</v>
      </c>
      <c r="D1636" t="s">
        <v>588</v>
      </c>
      <c r="E1636" t="s">
        <v>589</v>
      </c>
      <c r="F1636">
        <v>14</v>
      </c>
      <c r="G1636" t="s">
        <v>3354</v>
      </c>
      <c r="H1636" t="s">
        <v>177</v>
      </c>
      <c r="I1636" t="s">
        <v>131</v>
      </c>
      <c r="J1636" t="s">
        <v>37</v>
      </c>
      <c r="K1636" t="s">
        <v>591</v>
      </c>
      <c r="L1636" t="s">
        <v>39</v>
      </c>
      <c r="M1636">
        <v>59700</v>
      </c>
      <c r="N1636">
        <v>0</v>
      </c>
      <c r="O1636">
        <v>59700</v>
      </c>
      <c r="P1636">
        <v>0</v>
      </c>
      <c r="Q1636" t="s">
        <v>3461</v>
      </c>
      <c r="R1636">
        <v>3920</v>
      </c>
      <c r="S1636" t="s">
        <v>3462</v>
      </c>
      <c r="T1636" t="s">
        <v>593</v>
      </c>
      <c r="U1636" t="s">
        <v>3463</v>
      </c>
      <c r="V1636" t="s">
        <v>3464</v>
      </c>
      <c r="W1636">
        <v>0</v>
      </c>
      <c r="X1636" t="str">
        <f t="shared" si="25"/>
        <v>Funcionamiento</v>
      </c>
    </row>
    <row r="1637" spans="1:24" x14ac:dyDescent="0.25">
      <c r="A1637">
        <v>3920</v>
      </c>
      <c r="B1637">
        <v>43971</v>
      </c>
      <c r="C1637" s="71">
        <v>43971.638194444444</v>
      </c>
      <c r="D1637" t="s">
        <v>588</v>
      </c>
      <c r="E1637" t="s">
        <v>589</v>
      </c>
      <c r="F1637">
        <v>14</v>
      </c>
      <c r="G1637" t="s">
        <v>3354</v>
      </c>
      <c r="H1637" t="s">
        <v>179</v>
      </c>
      <c r="I1637" t="s">
        <v>133</v>
      </c>
      <c r="J1637" t="s">
        <v>37</v>
      </c>
      <c r="K1637" t="s">
        <v>591</v>
      </c>
      <c r="L1637" t="s">
        <v>39</v>
      </c>
      <c r="M1637">
        <v>116500</v>
      </c>
      <c r="N1637">
        <v>0</v>
      </c>
      <c r="O1637">
        <v>116500</v>
      </c>
      <c r="P1637">
        <v>0</v>
      </c>
      <c r="Q1637" t="s">
        <v>3461</v>
      </c>
      <c r="R1637">
        <v>3920</v>
      </c>
      <c r="S1637" t="s">
        <v>3462</v>
      </c>
      <c r="T1637" t="s">
        <v>593</v>
      </c>
      <c r="U1637" t="s">
        <v>3463</v>
      </c>
      <c r="V1637" t="s">
        <v>3464</v>
      </c>
      <c r="W1637">
        <v>0</v>
      </c>
      <c r="X1637" t="str">
        <f t="shared" si="25"/>
        <v>Funcionamiento</v>
      </c>
    </row>
    <row r="1638" spans="1:24" x14ac:dyDescent="0.25">
      <c r="A1638">
        <v>3920</v>
      </c>
      <c r="B1638">
        <v>43971</v>
      </c>
      <c r="C1638" s="71">
        <v>43971.638194444444</v>
      </c>
      <c r="D1638" t="s">
        <v>588</v>
      </c>
      <c r="E1638" t="s">
        <v>589</v>
      </c>
      <c r="F1638">
        <v>14</v>
      </c>
      <c r="G1638" t="s">
        <v>3354</v>
      </c>
      <c r="H1638" t="s">
        <v>174</v>
      </c>
      <c r="I1638" t="s">
        <v>128</v>
      </c>
      <c r="J1638" t="s">
        <v>37</v>
      </c>
      <c r="K1638" t="s">
        <v>591</v>
      </c>
      <c r="L1638" t="s">
        <v>39</v>
      </c>
      <c r="M1638">
        <v>1159200</v>
      </c>
      <c r="N1638">
        <v>0</v>
      </c>
      <c r="O1638">
        <v>1159200</v>
      </c>
      <c r="P1638">
        <v>0</v>
      </c>
      <c r="Q1638" t="s">
        <v>3461</v>
      </c>
      <c r="R1638">
        <v>3920</v>
      </c>
      <c r="S1638" t="s">
        <v>3462</v>
      </c>
      <c r="T1638" t="s">
        <v>593</v>
      </c>
      <c r="U1638" t="s">
        <v>3463</v>
      </c>
      <c r="V1638" t="s">
        <v>3464</v>
      </c>
      <c r="W1638">
        <v>0</v>
      </c>
      <c r="X1638" t="str">
        <f t="shared" si="25"/>
        <v>Funcionamiento</v>
      </c>
    </row>
    <row r="1639" spans="1:24" x14ac:dyDescent="0.25">
      <c r="A1639">
        <v>3920</v>
      </c>
      <c r="B1639">
        <v>43971</v>
      </c>
      <c r="C1639" s="71">
        <v>43971.638194444444</v>
      </c>
      <c r="D1639" t="s">
        <v>588</v>
      </c>
      <c r="E1639" t="s">
        <v>589</v>
      </c>
      <c r="F1639">
        <v>14</v>
      </c>
      <c r="G1639" t="s">
        <v>3354</v>
      </c>
      <c r="H1639" t="s">
        <v>175</v>
      </c>
      <c r="I1639" t="s">
        <v>129</v>
      </c>
      <c r="J1639" t="s">
        <v>37</v>
      </c>
      <c r="K1639" t="s">
        <v>591</v>
      </c>
      <c r="L1639" t="s">
        <v>39</v>
      </c>
      <c r="M1639">
        <v>746000</v>
      </c>
      <c r="N1639">
        <v>0</v>
      </c>
      <c r="O1639">
        <v>746000</v>
      </c>
      <c r="P1639">
        <v>0</v>
      </c>
      <c r="Q1639" t="s">
        <v>3461</v>
      </c>
      <c r="R1639">
        <v>3920</v>
      </c>
      <c r="S1639" t="s">
        <v>3462</v>
      </c>
      <c r="T1639" t="s">
        <v>593</v>
      </c>
      <c r="U1639" t="s">
        <v>3463</v>
      </c>
      <c r="V1639" t="s">
        <v>3464</v>
      </c>
      <c r="W1639">
        <v>0</v>
      </c>
      <c r="X1639" t="str">
        <f t="shared" si="25"/>
        <v>Funcionamiento</v>
      </c>
    </row>
    <row r="1640" spans="1:24" x14ac:dyDescent="0.25">
      <c r="A1640">
        <v>4020</v>
      </c>
      <c r="B1640">
        <v>43985</v>
      </c>
      <c r="C1640" s="71">
        <v>43985.843055555553</v>
      </c>
      <c r="D1640" t="s">
        <v>588</v>
      </c>
      <c r="E1640" t="s">
        <v>589</v>
      </c>
      <c r="F1640">
        <v>14</v>
      </c>
      <c r="G1640" t="s">
        <v>3354</v>
      </c>
      <c r="H1640" t="s">
        <v>170</v>
      </c>
      <c r="I1640" t="s">
        <v>124</v>
      </c>
      <c r="J1640" t="s">
        <v>37</v>
      </c>
      <c r="K1640" t="s">
        <v>591</v>
      </c>
      <c r="L1640" t="s">
        <v>39</v>
      </c>
      <c r="M1640">
        <v>59482785</v>
      </c>
      <c r="N1640">
        <v>0</v>
      </c>
      <c r="O1640">
        <v>59482785</v>
      </c>
      <c r="P1640">
        <v>0</v>
      </c>
      <c r="Q1640" t="s">
        <v>3465</v>
      </c>
      <c r="R1640">
        <v>4020</v>
      </c>
      <c r="S1640" t="s">
        <v>3403</v>
      </c>
      <c r="T1640" t="s">
        <v>593</v>
      </c>
      <c r="U1640" t="s">
        <v>3466</v>
      </c>
      <c r="V1640" t="s">
        <v>3467</v>
      </c>
      <c r="W1640">
        <v>0</v>
      </c>
      <c r="X1640" t="str">
        <f t="shared" si="25"/>
        <v>Funcionamiento</v>
      </c>
    </row>
    <row r="1641" spans="1:24" x14ac:dyDescent="0.25">
      <c r="A1641">
        <v>4120</v>
      </c>
      <c r="B1641">
        <v>43985</v>
      </c>
      <c r="C1641" s="71">
        <v>43985.84375</v>
      </c>
      <c r="D1641" t="s">
        <v>588</v>
      </c>
      <c r="E1641" t="s">
        <v>589</v>
      </c>
      <c r="F1641">
        <v>510</v>
      </c>
      <c r="G1641" t="s">
        <v>713</v>
      </c>
      <c r="H1641" t="s">
        <v>200</v>
      </c>
      <c r="I1641" t="s">
        <v>159</v>
      </c>
      <c r="J1641" t="s">
        <v>48</v>
      </c>
      <c r="K1641" t="s">
        <v>601</v>
      </c>
      <c r="L1641" t="s">
        <v>39</v>
      </c>
      <c r="M1641">
        <v>3000000</v>
      </c>
      <c r="N1641">
        <v>0</v>
      </c>
      <c r="O1641">
        <v>3000000</v>
      </c>
      <c r="P1641">
        <v>2671774</v>
      </c>
      <c r="Q1641" t="s">
        <v>3468</v>
      </c>
      <c r="R1641">
        <v>4120</v>
      </c>
      <c r="S1641" t="s">
        <v>3469</v>
      </c>
      <c r="T1641" t="s">
        <v>3470</v>
      </c>
      <c r="U1641" t="s">
        <v>3471</v>
      </c>
      <c r="V1641" t="s">
        <v>3472</v>
      </c>
      <c r="W1641">
        <v>0</v>
      </c>
      <c r="X1641" t="str">
        <f t="shared" si="25"/>
        <v>Inversión</v>
      </c>
    </row>
    <row r="1642" spans="1:24" x14ac:dyDescent="0.25">
      <c r="A1642">
        <v>4220</v>
      </c>
      <c r="B1642">
        <v>44000</v>
      </c>
      <c r="C1642" s="71">
        <v>44000.78402777778</v>
      </c>
      <c r="D1642" t="s">
        <v>588</v>
      </c>
      <c r="E1642" t="s">
        <v>589</v>
      </c>
      <c r="F1642">
        <v>500</v>
      </c>
      <c r="G1642" t="s">
        <v>631</v>
      </c>
      <c r="H1642" t="s">
        <v>199</v>
      </c>
      <c r="I1642" t="s">
        <v>157</v>
      </c>
      <c r="J1642" t="s">
        <v>37</v>
      </c>
      <c r="K1642" t="s">
        <v>714</v>
      </c>
      <c r="L1642" t="s">
        <v>39</v>
      </c>
      <c r="M1642">
        <v>12222612</v>
      </c>
      <c r="N1642">
        <v>0</v>
      </c>
      <c r="O1642">
        <v>12222612</v>
      </c>
      <c r="P1642">
        <v>0</v>
      </c>
      <c r="Q1642" t="s">
        <v>3473</v>
      </c>
      <c r="R1642">
        <v>4220</v>
      </c>
      <c r="S1642" t="s">
        <v>3474</v>
      </c>
      <c r="T1642" t="s">
        <v>3475</v>
      </c>
      <c r="U1642" t="s">
        <v>5903</v>
      </c>
      <c r="V1642" t="s">
        <v>5904</v>
      </c>
      <c r="W1642">
        <v>0</v>
      </c>
      <c r="X1642" t="str">
        <f t="shared" si="25"/>
        <v>Inversión</v>
      </c>
    </row>
    <row r="1643" spans="1:24" x14ac:dyDescent="0.25">
      <c r="A1643">
        <v>4320</v>
      </c>
      <c r="B1643">
        <v>44001</v>
      </c>
      <c r="C1643" s="71">
        <v>44001.37222222222</v>
      </c>
      <c r="D1643" t="s">
        <v>588</v>
      </c>
      <c r="E1643" t="s">
        <v>589</v>
      </c>
      <c r="F1643">
        <v>500</v>
      </c>
      <c r="G1643" t="s">
        <v>631</v>
      </c>
      <c r="H1643" t="s">
        <v>199</v>
      </c>
      <c r="I1643" t="s">
        <v>157</v>
      </c>
      <c r="J1643" t="s">
        <v>37</v>
      </c>
      <c r="K1643" t="s">
        <v>714</v>
      </c>
      <c r="L1643" t="s">
        <v>39</v>
      </c>
      <c r="M1643">
        <v>21000000</v>
      </c>
      <c r="N1643">
        <v>0</v>
      </c>
      <c r="O1643">
        <v>21000000</v>
      </c>
      <c r="P1643">
        <v>0</v>
      </c>
      <c r="Q1643" t="s">
        <v>3476</v>
      </c>
      <c r="R1643">
        <v>4420</v>
      </c>
      <c r="S1643" t="s">
        <v>3477</v>
      </c>
      <c r="T1643" t="s">
        <v>3478</v>
      </c>
      <c r="U1643" t="s">
        <v>5905</v>
      </c>
      <c r="V1643" t="s">
        <v>5906</v>
      </c>
      <c r="W1643">
        <v>0</v>
      </c>
      <c r="X1643" t="str">
        <f t="shared" si="25"/>
        <v>Inversión</v>
      </c>
    </row>
    <row r="1644" spans="1:24" x14ac:dyDescent="0.25">
      <c r="A1644">
        <v>4420</v>
      </c>
      <c r="B1644">
        <v>44001</v>
      </c>
      <c r="C1644" s="71">
        <v>44001.379166666666</v>
      </c>
      <c r="D1644" t="s">
        <v>588</v>
      </c>
      <c r="E1644" t="s">
        <v>589</v>
      </c>
      <c r="F1644">
        <v>500</v>
      </c>
      <c r="G1644" t="s">
        <v>631</v>
      </c>
      <c r="H1644" t="s">
        <v>199</v>
      </c>
      <c r="I1644" t="s">
        <v>157</v>
      </c>
      <c r="J1644" t="s">
        <v>37</v>
      </c>
      <c r="K1644" t="s">
        <v>714</v>
      </c>
      <c r="L1644" t="s">
        <v>39</v>
      </c>
      <c r="M1644">
        <v>17500000</v>
      </c>
      <c r="N1644">
        <v>0</v>
      </c>
      <c r="O1644">
        <v>17500000</v>
      </c>
      <c r="P1644">
        <v>0</v>
      </c>
      <c r="Q1644" t="s">
        <v>3479</v>
      </c>
      <c r="R1644">
        <v>4520</v>
      </c>
      <c r="S1644" t="s">
        <v>3480</v>
      </c>
      <c r="T1644" t="s">
        <v>5907</v>
      </c>
      <c r="U1644" t="s">
        <v>5908</v>
      </c>
      <c r="V1644" t="s">
        <v>5909</v>
      </c>
      <c r="W1644">
        <v>0</v>
      </c>
      <c r="X1644" t="str">
        <f t="shared" si="25"/>
        <v>Inversión</v>
      </c>
    </row>
    <row r="1645" spans="1:24" x14ac:dyDescent="0.25">
      <c r="A1645">
        <v>4520</v>
      </c>
      <c r="B1645">
        <v>44001</v>
      </c>
      <c r="C1645" s="71">
        <v>44001.380555555559</v>
      </c>
      <c r="D1645" t="s">
        <v>588</v>
      </c>
      <c r="E1645" t="s">
        <v>589</v>
      </c>
      <c r="F1645">
        <v>500</v>
      </c>
      <c r="G1645" t="s">
        <v>631</v>
      </c>
      <c r="H1645" t="s">
        <v>199</v>
      </c>
      <c r="I1645" t="s">
        <v>157</v>
      </c>
      <c r="J1645" t="s">
        <v>37</v>
      </c>
      <c r="K1645" t="s">
        <v>714</v>
      </c>
      <c r="L1645" t="s">
        <v>39</v>
      </c>
      <c r="M1645">
        <v>75843000</v>
      </c>
      <c r="N1645">
        <v>0</v>
      </c>
      <c r="O1645">
        <v>75843000</v>
      </c>
      <c r="P1645">
        <v>0</v>
      </c>
      <c r="Q1645" t="s">
        <v>3481</v>
      </c>
      <c r="R1645">
        <v>4620</v>
      </c>
      <c r="S1645" t="s">
        <v>3482</v>
      </c>
      <c r="T1645" t="s">
        <v>5910</v>
      </c>
      <c r="U1645" t="s">
        <v>5911</v>
      </c>
      <c r="V1645" t="s">
        <v>5912</v>
      </c>
      <c r="W1645">
        <v>0</v>
      </c>
      <c r="X1645" t="str">
        <f t="shared" si="25"/>
        <v>Inversión</v>
      </c>
    </row>
    <row r="1646" spans="1:24" x14ac:dyDescent="0.25">
      <c r="A1646">
        <v>4620</v>
      </c>
      <c r="B1646">
        <v>44001</v>
      </c>
      <c r="C1646" s="71">
        <v>44001.381944444445</v>
      </c>
      <c r="D1646" t="s">
        <v>588</v>
      </c>
      <c r="E1646" t="s">
        <v>589</v>
      </c>
      <c r="F1646">
        <v>500</v>
      </c>
      <c r="G1646" t="s">
        <v>631</v>
      </c>
      <c r="H1646" t="s">
        <v>199</v>
      </c>
      <c r="I1646" t="s">
        <v>157</v>
      </c>
      <c r="J1646" t="s">
        <v>37</v>
      </c>
      <c r="K1646" t="s">
        <v>714</v>
      </c>
      <c r="L1646" t="s">
        <v>39</v>
      </c>
      <c r="M1646">
        <v>15562038</v>
      </c>
      <c r="N1646">
        <v>0</v>
      </c>
      <c r="O1646">
        <v>15562038</v>
      </c>
      <c r="P1646">
        <v>0</v>
      </c>
      <c r="Q1646" t="s">
        <v>3483</v>
      </c>
      <c r="R1646">
        <v>4720</v>
      </c>
      <c r="S1646" t="s">
        <v>3191</v>
      </c>
      <c r="T1646" t="s">
        <v>3484</v>
      </c>
      <c r="U1646" t="s">
        <v>5913</v>
      </c>
      <c r="V1646" t="s">
        <v>5914</v>
      </c>
      <c r="W1646">
        <v>0</v>
      </c>
      <c r="X1646" t="str">
        <f t="shared" si="25"/>
        <v>Inversión</v>
      </c>
    </row>
    <row r="1647" spans="1:24" x14ac:dyDescent="0.25">
      <c r="A1647">
        <v>4720</v>
      </c>
      <c r="B1647">
        <v>44001</v>
      </c>
      <c r="C1647" s="71">
        <v>44001.386111111111</v>
      </c>
      <c r="D1647" t="s">
        <v>588</v>
      </c>
      <c r="E1647" t="s">
        <v>589</v>
      </c>
      <c r="F1647">
        <v>500</v>
      </c>
      <c r="G1647" t="s">
        <v>631</v>
      </c>
      <c r="H1647" t="s">
        <v>199</v>
      </c>
      <c r="I1647" t="s">
        <v>157</v>
      </c>
      <c r="J1647" t="s">
        <v>37</v>
      </c>
      <c r="K1647" t="s">
        <v>714</v>
      </c>
      <c r="L1647" t="s">
        <v>39</v>
      </c>
      <c r="M1647">
        <v>31124076</v>
      </c>
      <c r="N1647">
        <v>0</v>
      </c>
      <c r="O1647">
        <v>31124076</v>
      </c>
      <c r="P1647">
        <v>0</v>
      </c>
      <c r="Q1647" t="s">
        <v>3486</v>
      </c>
      <c r="R1647">
        <v>4820</v>
      </c>
      <c r="S1647" t="s">
        <v>3487</v>
      </c>
      <c r="T1647" t="s">
        <v>3488</v>
      </c>
      <c r="U1647" t="s">
        <v>5915</v>
      </c>
      <c r="V1647" t="s">
        <v>5916</v>
      </c>
      <c r="W1647">
        <v>0</v>
      </c>
      <c r="X1647" t="str">
        <f t="shared" si="25"/>
        <v>Inversión</v>
      </c>
    </row>
    <row r="1648" spans="1:24" x14ac:dyDescent="0.25">
      <c r="A1648">
        <v>4820</v>
      </c>
      <c r="B1648">
        <v>44001</v>
      </c>
      <c r="C1648" s="71">
        <v>44001.388194444444</v>
      </c>
      <c r="D1648" t="s">
        <v>588</v>
      </c>
      <c r="E1648" t="s">
        <v>589</v>
      </c>
      <c r="F1648">
        <v>500</v>
      </c>
      <c r="G1648" t="s">
        <v>631</v>
      </c>
      <c r="H1648" t="s">
        <v>199</v>
      </c>
      <c r="I1648" t="s">
        <v>157</v>
      </c>
      <c r="J1648" t="s">
        <v>37</v>
      </c>
      <c r="K1648" t="s">
        <v>714</v>
      </c>
      <c r="L1648" t="s">
        <v>39</v>
      </c>
      <c r="M1648">
        <v>9910152</v>
      </c>
      <c r="N1648">
        <v>0</v>
      </c>
      <c r="O1648">
        <v>9910152</v>
      </c>
      <c r="P1648">
        <v>0</v>
      </c>
      <c r="Q1648" t="s">
        <v>3489</v>
      </c>
      <c r="R1648">
        <v>4920</v>
      </c>
      <c r="S1648" t="s">
        <v>3490</v>
      </c>
      <c r="T1648" t="s">
        <v>3491</v>
      </c>
      <c r="U1648" t="s">
        <v>5917</v>
      </c>
      <c r="V1648" t="s">
        <v>5918</v>
      </c>
      <c r="W1648">
        <v>0</v>
      </c>
      <c r="X1648" t="str">
        <f t="shared" si="25"/>
        <v>Inversión</v>
      </c>
    </row>
    <row r="1649" spans="1:24" x14ac:dyDescent="0.25">
      <c r="A1649">
        <v>4920</v>
      </c>
      <c r="B1649">
        <v>44001</v>
      </c>
      <c r="C1649" s="71">
        <v>44001.69027777778</v>
      </c>
      <c r="D1649" t="s">
        <v>588</v>
      </c>
      <c r="E1649" t="s">
        <v>589</v>
      </c>
      <c r="F1649">
        <v>14</v>
      </c>
      <c r="G1649" t="s">
        <v>3354</v>
      </c>
      <c r="H1649" t="s">
        <v>173</v>
      </c>
      <c r="I1649" t="s">
        <v>127</v>
      </c>
      <c r="J1649" t="s">
        <v>37</v>
      </c>
      <c r="K1649" t="s">
        <v>591</v>
      </c>
      <c r="L1649" t="s">
        <v>39</v>
      </c>
      <c r="M1649">
        <v>1351683</v>
      </c>
      <c r="N1649">
        <v>0</v>
      </c>
      <c r="O1649">
        <v>1351683</v>
      </c>
      <c r="P1649">
        <v>0</v>
      </c>
      <c r="Q1649" t="s">
        <v>2519</v>
      </c>
      <c r="R1649">
        <v>5020</v>
      </c>
      <c r="S1649" t="s">
        <v>3492</v>
      </c>
      <c r="T1649" t="s">
        <v>593</v>
      </c>
      <c r="U1649" t="s">
        <v>3493</v>
      </c>
      <c r="V1649" t="s">
        <v>3494</v>
      </c>
      <c r="W1649">
        <v>0</v>
      </c>
      <c r="X1649" t="str">
        <f t="shared" si="25"/>
        <v>Funcionamiento</v>
      </c>
    </row>
    <row r="1650" spans="1:24" x14ac:dyDescent="0.25">
      <c r="A1650">
        <v>4920</v>
      </c>
      <c r="B1650">
        <v>44001</v>
      </c>
      <c r="C1650" s="71">
        <v>44001.69027777778</v>
      </c>
      <c r="D1650" t="s">
        <v>588</v>
      </c>
      <c r="E1650" t="s">
        <v>589</v>
      </c>
      <c r="F1650">
        <v>14</v>
      </c>
      <c r="G1650" t="s">
        <v>3354</v>
      </c>
      <c r="H1650" t="s">
        <v>180</v>
      </c>
      <c r="I1650" t="s">
        <v>134</v>
      </c>
      <c r="J1650" t="s">
        <v>37</v>
      </c>
      <c r="K1650" t="s">
        <v>591</v>
      </c>
      <c r="L1650" t="s">
        <v>39</v>
      </c>
      <c r="M1650">
        <v>69289</v>
      </c>
      <c r="N1650">
        <v>0</v>
      </c>
      <c r="O1650">
        <v>69289</v>
      </c>
      <c r="P1650">
        <v>0</v>
      </c>
      <c r="Q1650" t="s">
        <v>2519</v>
      </c>
      <c r="R1650">
        <v>5020</v>
      </c>
      <c r="S1650" t="s">
        <v>3492</v>
      </c>
      <c r="T1650" t="s">
        <v>593</v>
      </c>
      <c r="U1650" t="s">
        <v>3493</v>
      </c>
      <c r="V1650" t="s">
        <v>3494</v>
      </c>
      <c r="W1650">
        <v>0</v>
      </c>
      <c r="X1650" t="str">
        <f t="shared" si="25"/>
        <v>Funcionamiento</v>
      </c>
    </row>
    <row r="1651" spans="1:24" x14ac:dyDescent="0.25">
      <c r="A1651">
        <v>4920</v>
      </c>
      <c r="B1651">
        <v>44001</v>
      </c>
      <c r="C1651" s="71">
        <v>44001.69027777778</v>
      </c>
      <c r="D1651" t="s">
        <v>588</v>
      </c>
      <c r="E1651" t="s">
        <v>589</v>
      </c>
      <c r="F1651">
        <v>14</v>
      </c>
      <c r="G1651" t="s">
        <v>3354</v>
      </c>
      <c r="H1651" t="s">
        <v>181</v>
      </c>
      <c r="I1651" t="s">
        <v>135</v>
      </c>
      <c r="J1651" t="s">
        <v>37</v>
      </c>
      <c r="K1651" t="s">
        <v>591</v>
      </c>
      <c r="L1651" t="s">
        <v>39</v>
      </c>
      <c r="M1651">
        <v>2003354</v>
      </c>
      <c r="N1651">
        <v>0</v>
      </c>
      <c r="O1651">
        <v>2003354</v>
      </c>
      <c r="P1651">
        <v>0</v>
      </c>
      <c r="Q1651" t="s">
        <v>2519</v>
      </c>
      <c r="R1651">
        <v>5020</v>
      </c>
      <c r="S1651" t="s">
        <v>3492</v>
      </c>
      <c r="T1651" t="s">
        <v>593</v>
      </c>
      <c r="U1651" t="s">
        <v>3493</v>
      </c>
      <c r="V1651" t="s">
        <v>3494</v>
      </c>
      <c r="W1651">
        <v>0</v>
      </c>
      <c r="X1651" t="str">
        <f t="shared" si="25"/>
        <v>Funcionamiento</v>
      </c>
    </row>
    <row r="1652" spans="1:24" x14ac:dyDescent="0.25">
      <c r="A1652">
        <v>4920</v>
      </c>
      <c r="B1652">
        <v>44001</v>
      </c>
      <c r="C1652" s="71">
        <v>44001.69027777778</v>
      </c>
      <c r="D1652" t="s">
        <v>588</v>
      </c>
      <c r="E1652" t="s">
        <v>589</v>
      </c>
      <c r="F1652">
        <v>14</v>
      </c>
      <c r="G1652" t="s">
        <v>3354</v>
      </c>
      <c r="H1652" t="s">
        <v>183</v>
      </c>
      <c r="I1652" t="s">
        <v>137</v>
      </c>
      <c r="J1652" t="s">
        <v>37</v>
      </c>
      <c r="K1652" t="s">
        <v>591</v>
      </c>
      <c r="L1652" t="s">
        <v>39</v>
      </c>
      <c r="M1652">
        <v>2354967</v>
      </c>
      <c r="N1652">
        <v>0</v>
      </c>
      <c r="O1652">
        <v>2354967</v>
      </c>
      <c r="P1652">
        <v>0</v>
      </c>
      <c r="Q1652" t="s">
        <v>2519</v>
      </c>
      <c r="R1652">
        <v>5020</v>
      </c>
      <c r="S1652" t="s">
        <v>3492</v>
      </c>
      <c r="T1652" t="s">
        <v>593</v>
      </c>
      <c r="U1652" t="s">
        <v>3493</v>
      </c>
      <c r="V1652" t="s">
        <v>3494</v>
      </c>
      <c r="W1652">
        <v>0</v>
      </c>
      <c r="X1652" t="str">
        <f t="shared" si="25"/>
        <v>Funcionamiento</v>
      </c>
    </row>
    <row r="1653" spans="1:24" x14ac:dyDescent="0.25">
      <c r="A1653">
        <v>4920</v>
      </c>
      <c r="B1653">
        <v>44001</v>
      </c>
      <c r="C1653" s="71">
        <v>44001.69027777778</v>
      </c>
      <c r="D1653" t="s">
        <v>588</v>
      </c>
      <c r="E1653" t="s">
        <v>589</v>
      </c>
      <c r="F1653">
        <v>14</v>
      </c>
      <c r="G1653" t="s">
        <v>3354</v>
      </c>
      <c r="H1653" t="s">
        <v>168</v>
      </c>
      <c r="I1653" t="s">
        <v>122</v>
      </c>
      <c r="J1653" t="s">
        <v>37</v>
      </c>
      <c r="K1653" t="s">
        <v>591</v>
      </c>
      <c r="L1653" t="s">
        <v>39</v>
      </c>
      <c r="M1653">
        <v>857071</v>
      </c>
      <c r="N1653">
        <v>0</v>
      </c>
      <c r="O1653">
        <v>857071</v>
      </c>
      <c r="P1653">
        <v>0</v>
      </c>
      <c r="Q1653" t="s">
        <v>2519</v>
      </c>
      <c r="R1653">
        <v>5020</v>
      </c>
      <c r="S1653" t="s">
        <v>3492</v>
      </c>
      <c r="T1653" t="s">
        <v>593</v>
      </c>
      <c r="U1653" t="s">
        <v>3493</v>
      </c>
      <c r="V1653" t="s">
        <v>3494</v>
      </c>
      <c r="W1653">
        <v>0</v>
      </c>
      <c r="X1653" t="str">
        <f t="shared" si="25"/>
        <v>Funcionamiento</v>
      </c>
    </row>
    <row r="1654" spans="1:24" x14ac:dyDescent="0.25">
      <c r="A1654">
        <v>4920</v>
      </c>
      <c r="B1654">
        <v>44001</v>
      </c>
      <c r="C1654" s="71">
        <v>44001.69027777778</v>
      </c>
      <c r="D1654" t="s">
        <v>588</v>
      </c>
      <c r="E1654" t="s">
        <v>589</v>
      </c>
      <c r="F1654">
        <v>14</v>
      </c>
      <c r="G1654" t="s">
        <v>3354</v>
      </c>
      <c r="H1654" t="s">
        <v>182</v>
      </c>
      <c r="I1654" t="s">
        <v>136</v>
      </c>
      <c r="J1654" t="s">
        <v>37</v>
      </c>
      <c r="K1654" t="s">
        <v>591</v>
      </c>
      <c r="L1654" t="s">
        <v>39</v>
      </c>
      <c r="M1654">
        <v>157058</v>
      </c>
      <c r="N1654">
        <v>0</v>
      </c>
      <c r="O1654">
        <v>157058</v>
      </c>
      <c r="P1654">
        <v>0</v>
      </c>
      <c r="Q1654" t="s">
        <v>2519</v>
      </c>
      <c r="R1654">
        <v>5020</v>
      </c>
      <c r="S1654" t="s">
        <v>3492</v>
      </c>
      <c r="T1654" t="s">
        <v>593</v>
      </c>
      <c r="U1654" t="s">
        <v>3493</v>
      </c>
      <c r="V1654" t="s">
        <v>3494</v>
      </c>
      <c r="W1654">
        <v>0</v>
      </c>
      <c r="X1654" t="str">
        <f t="shared" si="25"/>
        <v>Funcionamiento</v>
      </c>
    </row>
    <row r="1655" spans="1:24" x14ac:dyDescent="0.25">
      <c r="A1655">
        <v>4920</v>
      </c>
      <c r="B1655">
        <v>44001</v>
      </c>
      <c r="C1655" s="71">
        <v>44001.69027777778</v>
      </c>
      <c r="D1655" t="s">
        <v>588</v>
      </c>
      <c r="E1655" t="s">
        <v>589</v>
      </c>
      <c r="F1655">
        <v>14</v>
      </c>
      <c r="G1655" t="s">
        <v>3354</v>
      </c>
      <c r="H1655" t="s">
        <v>166</v>
      </c>
      <c r="I1655" t="s">
        <v>120</v>
      </c>
      <c r="J1655" t="s">
        <v>37</v>
      </c>
      <c r="K1655" t="s">
        <v>591</v>
      </c>
      <c r="L1655" t="s">
        <v>39</v>
      </c>
      <c r="M1655">
        <v>50056010</v>
      </c>
      <c r="N1655">
        <v>0</v>
      </c>
      <c r="O1655">
        <v>50056010</v>
      </c>
      <c r="P1655">
        <v>0</v>
      </c>
      <c r="Q1655" t="s">
        <v>2519</v>
      </c>
      <c r="R1655">
        <v>5020</v>
      </c>
      <c r="S1655" t="s">
        <v>3492</v>
      </c>
      <c r="T1655" t="s">
        <v>593</v>
      </c>
      <c r="U1655" t="s">
        <v>3493</v>
      </c>
      <c r="V1655" t="s">
        <v>3494</v>
      </c>
      <c r="W1655">
        <v>0</v>
      </c>
      <c r="X1655" t="str">
        <f t="shared" si="25"/>
        <v>Funcionamiento</v>
      </c>
    </row>
    <row r="1656" spans="1:24" x14ac:dyDescent="0.25">
      <c r="A1656">
        <v>4920</v>
      </c>
      <c r="B1656">
        <v>44001</v>
      </c>
      <c r="C1656" s="71">
        <v>44001.69027777778</v>
      </c>
      <c r="D1656" t="s">
        <v>588</v>
      </c>
      <c r="E1656" t="s">
        <v>589</v>
      </c>
      <c r="F1656">
        <v>14</v>
      </c>
      <c r="G1656" t="s">
        <v>3354</v>
      </c>
      <c r="H1656" t="s">
        <v>169</v>
      </c>
      <c r="I1656" t="s">
        <v>123</v>
      </c>
      <c r="J1656" t="s">
        <v>37</v>
      </c>
      <c r="K1656" t="s">
        <v>591</v>
      </c>
      <c r="L1656" t="s">
        <v>39</v>
      </c>
      <c r="M1656">
        <v>1127966</v>
      </c>
      <c r="N1656">
        <v>0</v>
      </c>
      <c r="O1656">
        <v>1127966</v>
      </c>
      <c r="P1656">
        <v>0</v>
      </c>
      <c r="Q1656" t="s">
        <v>2519</v>
      </c>
      <c r="R1656">
        <v>5020</v>
      </c>
      <c r="S1656" t="s">
        <v>3492</v>
      </c>
      <c r="T1656" t="s">
        <v>593</v>
      </c>
      <c r="U1656" t="s">
        <v>3493</v>
      </c>
      <c r="V1656" t="s">
        <v>3494</v>
      </c>
      <c r="W1656">
        <v>0</v>
      </c>
      <c r="X1656" t="str">
        <f t="shared" si="25"/>
        <v>Funcionamiento</v>
      </c>
    </row>
    <row r="1657" spans="1:24" x14ac:dyDescent="0.25">
      <c r="A1657">
        <v>4920</v>
      </c>
      <c r="B1657">
        <v>44001</v>
      </c>
      <c r="C1657" s="71">
        <v>44001.69027777778</v>
      </c>
      <c r="D1657" t="s">
        <v>588</v>
      </c>
      <c r="E1657" t="s">
        <v>589</v>
      </c>
      <c r="F1657">
        <v>14</v>
      </c>
      <c r="G1657" t="s">
        <v>3354</v>
      </c>
      <c r="H1657" t="s">
        <v>171</v>
      </c>
      <c r="I1657" t="s">
        <v>125</v>
      </c>
      <c r="J1657" t="s">
        <v>37</v>
      </c>
      <c r="K1657" t="s">
        <v>591</v>
      </c>
      <c r="L1657" t="s">
        <v>39</v>
      </c>
      <c r="M1657">
        <v>2299032</v>
      </c>
      <c r="N1657">
        <v>0</v>
      </c>
      <c r="O1657">
        <v>2299032</v>
      </c>
      <c r="P1657">
        <v>0</v>
      </c>
      <c r="Q1657" t="s">
        <v>2519</v>
      </c>
      <c r="R1657">
        <v>5020</v>
      </c>
      <c r="S1657" t="s">
        <v>3492</v>
      </c>
      <c r="T1657" t="s">
        <v>593</v>
      </c>
      <c r="U1657" t="s">
        <v>3493</v>
      </c>
      <c r="V1657" t="s">
        <v>3494</v>
      </c>
      <c r="W1657">
        <v>0</v>
      </c>
      <c r="X1657" t="str">
        <f t="shared" si="25"/>
        <v>Funcionamiento</v>
      </c>
    </row>
    <row r="1658" spans="1:24" x14ac:dyDescent="0.25">
      <c r="A1658">
        <v>5020</v>
      </c>
      <c r="B1658">
        <v>44006</v>
      </c>
      <c r="C1658" s="71">
        <v>44006.331944444442</v>
      </c>
      <c r="D1658" t="s">
        <v>588</v>
      </c>
      <c r="E1658" t="s">
        <v>589</v>
      </c>
      <c r="F1658">
        <v>14</v>
      </c>
      <c r="G1658" t="s">
        <v>3354</v>
      </c>
      <c r="H1658" t="s">
        <v>177</v>
      </c>
      <c r="I1658" t="s">
        <v>131</v>
      </c>
      <c r="J1658" t="s">
        <v>37</v>
      </c>
      <c r="K1658" t="s">
        <v>591</v>
      </c>
      <c r="L1658" t="s">
        <v>39</v>
      </c>
      <c r="M1658">
        <v>678500</v>
      </c>
      <c r="N1658">
        <v>0</v>
      </c>
      <c r="O1658">
        <v>678500</v>
      </c>
      <c r="P1658">
        <v>0</v>
      </c>
      <c r="Q1658" t="s">
        <v>3495</v>
      </c>
      <c r="R1658">
        <v>5120</v>
      </c>
      <c r="S1658" t="s">
        <v>3496</v>
      </c>
      <c r="T1658" t="s">
        <v>593</v>
      </c>
      <c r="U1658" t="s">
        <v>3497</v>
      </c>
      <c r="V1658" t="s">
        <v>3498</v>
      </c>
      <c r="W1658">
        <v>0</v>
      </c>
      <c r="X1658" t="str">
        <f t="shared" si="25"/>
        <v>Funcionamiento</v>
      </c>
    </row>
    <row r="1659" spans="1:24" x14ac:dyDescent="0.25">
      <c r="A1659">
        <v>5020</v>
      </c>
      <c r="B1659">
        <v>44006</v>
      </c>
      <c r="C1659" s="71">
        <v>44006.331944444442</v>
      </c>
      <c r="D1659" t="s">
        <v>588</v>
      </c>
      <c r="E1659" t="s">
        <v>589</v>
      </c>
      <c r="F1659">
        <v>14</v>
      </c>
      <c r="G1659" t="s">
        <v>3354</v>
      </c>
      <c r="H1659" t="s">
        <v>175</v>
      </c>
      <c r="I1659" t="s">
        <v>129</v>
      </c>
      <c r="J1659" t="s">
        <v>37</v>
      </c>
      <c r="K1659" t="s">
        <v>591</v>
      </c>
      <c r="L1659" t="s">
        <v>39</v>
      </c>
      <c r="M1659">
        <v>4967000</v>
      </c>
      <c r="N1659">
        <v>0</v>
      </c>
      <c r="O1659">
        <v>4967000</v>
      </c>
      <c r="P1659">
        <v>0</v>
      </c>
      <c r="Q1659" t="s">
        <v>3495</v>
      </c>
      <c r="R1659">
        <v>5120</v>
      </c>
      <c r="S1659" t="s">
        <v>3496</v>
      </c>
      <c r="T1659" t="s">
        <v>593</v>
      </c>
      <c r="U1659" t="s">
        <v>3497</v>
      </c>
      <c r="V1659" t="s">
        <v>3498</v>
      </c>
      <c r="W1659">
        <v>0</v>
      </c>
      <c r="X1659" t="str">
        <f t="shared" si="25"/>
        <v>Funcionamiento</v>
      </c>
    </row>
    <row r="1660" spans="1:24" x14ac:dyDescent="0.25">
      <c r="A1660">
        <v>5020</v>
      </c>
      <c r="B1660">
        <v>44006</v>
      </c>
      <c r="C1660" s="71">
        <v>44006.331944444442</v>
      </c>
      <c r="D1660" t="s">
        <v>588</v>
      </c>
      <c r="E1660" t="s">
        <v>589</v>
      </c>
      <c r="F1660">
        <v>14</v>
      </c>
      <c r="G1660" t="s">
        <v>3354</v>
      </c>
      <c r="H1660" t="s">
        <v>174</v>
      </c>
      <c r="I1660" t="s">
        <v>128</v>
      </c>
      <c r="J1660" t="s">
        <v>37</v>
      </c>
      <c r="K1660" t="s">
        <v>591</v>
      </c>
      <c r="L1660" t="s">
        <v>39</v>
      </c>
      <c r="M1660">
        <v>7011500</v>
      </c>
      <c r="N1660">
        <v>0</v>
      </c>
      <c r="O1660">
        <v>7011500</v>
      </c>
      <c r="P1660">
        <v>0</v>
      </c>
      <c r="Q1660" t="s">
        <v>3495</v>
      </c>
      <c r="R1660">
        <v>5120</v>
      </c>
      <c r="S1660" t="s">
        <v>3496</v>
      </c>
      <c r="T1660" t="s">
        <v>593</v>
      </c>
      <c r="U1660" t="s">
        <v>3497</v>
      </c>
      <c r="V1660" t="s">
        <v>3498</v>
      </c>
      <c r="W1660">
        <v>0</v>
      </c>
      <c r="X1660" t="str">
        <f t="shared" si="25"/>
        <v>Funcionamiento</v>
      </c>
    </row>
    <row r="1661" spans="1:24" x14ac:dyDescent="0.25">
      <c r="A1661">
        <v>5020</v>
      </c>
      <c r="B1661">
        <v>44006</v>
      </c>
      <c r="C1661" s="71">
        <v>44006.331944444442</v>
      </c>
      <c r="D1661" t="s">
        <v>588</v>
      </c>
      <c r="E1661" t="s">
        <v>589</v>
      </c>
      <c r="F1661">
        <v>14</v>
      </c>
      <c r="G1661" t="s">
        <v>3354</v>
      </c>
      <c r="H1661" t="s">
        <v>179</v>
      </c>
      <c r="I1661" t="s">
        <v>133</v>
      </c>
      <c r="J1661" t="s">
        <v>37</v>
      </c>
      <c r="K1661" t="s">
        <v>591</v>
      </c>
      <c r="L1661" t="s">
        <v>39</v>
      </c>
      <c r="M1661">
        <v>2492400</v>
      </c>
      <c r="N1661">
        <v>0</v>
      </c>
      <c r="O1661">
        <v>2492400</v>
      </c>
      <c r="P1661">
        <v>0</v>
      </c>
      <c r="Q1661" t="s">
        <v>3495</v>
      </c>
      <c r="R1661">
        <v>5120</v>
      </c>
      <c r="S1661" t="s">
        <v>3496</v>
      </c>
      <c r="T1661" t="s">
        <v>593</v>
      </c>
      <c r="U1661" t="s">
        <v>3497</v>
      </c>
      <c r="V1661" t="s">
        <v>3498</v>
      </c>
      <c r="W1661">
        <v>0</v>
      </c>
      <c r="X1661" t="str">
        <f t="shared" si="25"/>
        <v>Funcionamiento</v>
      </c>
    </row>
    <row r="1662" spans="1:24" x14ac:dyDescent="0.25">
      <c r="A1662">
        <v>5020</v>
      </c>
      <c r="B1662">
        <v>44006</v>
      </c>
      <c r="C1662" s="71">
        <v>44006.331944444442</v>
      </c>
      <c r="D1662" t="s">
        <v>588</v>
      </c>
      <c r="E1662" t="s">
        <v>589</v>
      </c>
      <c r="F1662">
        <v>14</v>
      </c>
      <c r="G1662" t="s">
        <v>3354</v>
      </c>
      <c r="H1662" t="s">
        <v>176</v>
      </c>
      <c r="I1662" t="s">
        <v>130</v>
      </c>
      <c r="J1662" t="s">
        <v>37</v>
      </c>
      <c r="K1662" t="s">
        <v>591</v>
      </c>
      <c r="L1662" t="s">
        <v>39</v>
      </c>
      <c r="M1662">
        <v>4983300</v>
      </c>
      <c r="N1662">
        <v>0</v>
      </c>
      <c r="O1662">
        <v>4983300</v>
      </c>
      <c r="P1662">
        <v>0</v>
      </c>
      <c r="Q1662" t="s">
        <v>3495</v>
      </c>
      <c r="R1662">
        <v>5120</v>
      </c>
      <c r="S1662" t="s">
        <v>3496</v>
      </c>
      <c r="T1662" t="s">
        <v>593</v>
      </c>
      <c r="U1662" t="s">
        <v>3497</v>
      </c>
      <c r="V1662" t="s">
        <v>3498</v>
      </c>
      <c r="W1662">
        <v>0</v>
      </c>
      <c r="X1662" t="str">
        <f t="shared" si="25"/>
        <v>Funcionamiento</v>
      </c>
    </row>
    <row r="1663" spans="1:24" x14ac:dyDescent="0.25">
      <c r="A1663">
        <v>5020</v>
      </c>
      <c r="B1663">
        <v>44006</v>
      </c>
      <c r="C1663" s="71">
        <v>44006.331944444442</v>
      </c>
      <c r="D1663" t="s">
        <v>588</v>
      </c>
      <c r="E1663" t="s">
        <v>589</v>
      </c>
      <c r="F1663">
        <v>14</v>
      </c>
      <c r="G1663" t="s">
        <v>3354</v>
      </c>
      <c r="H1663" t="s">
        <v>178</v>
      </c>
      <c r="I1663" t="s">
        <v>132</v>
      </c>
      <c r="J1663" t="s">
        <v>37</v>
      </c>
      <c r="K1663" t="s">
        <v>591</v>
      </c>
      <c r="L1663" t="s">
        <v>39</v>
      </c>
      <c r="M1663">
        <v>3738300</v>
      </c>
      <c r="N1663">
        <v>0</v>
      </c>
      <c r="O1663">
        <v>3738300</v>
      </c>
      <c r="P1663">
        <v>0</v>
      </c>
      <c r="Q1663" t="s">
        <v>3495</v>
      </c>
      <c r="R1663">
        <v>5120</v>
      </c>
      <c r="S1663" t="s">
        <v>3496</v>
      </c>
      <c r="T1663" t="s">
        <v>593</v>
      </c>
      <c r="U1663" t="s">
        <v>3497</v>
      </c>
      <c r="V1663" t="s">
        <v>3498</v>
      </c>
      <c r="W1663">
        <v>0</v>
      </c>
      <c r="X1663" t="str">
        <f t="shared" si="25"/>
        <v>Funcionamiento</v>
      </c>
    </row>
    <row r="1664" spans="1:24" x14ac:dyDescent="0.25">
      <c r="A1664">
        <v>5120</v>
      </c>
      <c r="B1664">
        <v>44034</v>
      </c>
      <c r="C1664" s="71">
        <v>44034.668749999997</v>
      </c>
      <c r="D1664" t="s">
        <v>588</v>
      </c>
      <c r="E1664" t="s">
        <v>589</v>
      </c>
      <c r="F1664">
        <v>500</v>
      </c>
      <c r="G1664" t="s">
        <v>631</v>
      </c>
      <c r="H1664" t="s">
        <v>199</v>
      </c>
      <c r="I1664" t="s">
        <v>157</v>
      </c>
      <c r="J1664" t="s">
        <v>37</v>
      </c>
      <c r="K1664" t="s">
        <v>714</v>
      </c>
      <c r="L1664" t="s">
        <v>39</v>
      </c>
      <c r="M1664">
        <v>400451040</v>
      </c>
      <c r="N1664">
        <v>0</v>
      </c>
      <c r="O1664">
        <v>400451040</v>
      </c>
      <c r="P1664">
        <v>60674400</v>
      </c>
      <c r="Q1664" t="s">
        <v>3499</v>
      </c>
      <c r="R1664">
        <v>5320</v>
      </c>
      <c r="S1664" t="s">
        <v>5919</v>
      </c>
      <c r="T1664" t="s">
        <v>593</v>
      </c>
      <c r="U1664" t="s">
        <v>593</v>
      </c>
      <c r="V1664" t="s">
        <v>593</v>
      </c>
      <c r="W1664">
        <v>0</v>
      </c>
      <c r="X1664" t="str">
        <f t="shared" si="25"/>
        <v>Inversión</v>
      </c>
    </row>
    <row r="1665" spans="1:24" x14ac:dyDescent="0.25">
      <c r="A1665">
        <v>5220</v>
      </c>
      <c r="B1665">
        <v>44034</v>
      </c>
      <c r="C1665" s="71">
        <v>44034.675694444442</v>
      </c>
      <c r="D1665" t="s">
        <v>588</v>
      </c>
      <c r="E1665" t="s">
        <v>589</v>
      </c>
      <c r="F1665">
        <v>500</v>
      </c>
      <c r="G1665" t="s">
        <v>631</v>
      </c>
      <c r="H1665" t="s">
        <v>199</v>
      </c>
      <c r="I1665" t="s">
        <v>157</v>
      </c>
      <c r="J1665" t="s">
        <v>37</v>
      </c>
      <c r="K1665" t="s">
        <v>714</v>
      </c>
      <c r="L1665" t="s">
        <v>39</v>
      </c>
      <c r="M1665">
        <v>27950450</v>
      </c>
      <c r="N1665">
        <v>0</v>
      </c>
      <c r="O1665">
        <v>27950450</v>
      </c>
      <c r="P1665">
        <v>0</v>
      </c>
      <c r="Q1665" t="s">
        <v>3500</v>
      </c>
      <c r="R1665">
        <v>5420</v>
      </c>
      <c r="S1665" t="s">
        <v>3501</v>
      </c>
      <c r="T1665" t="s">
        <v>5920</v>
      </c>
      <c r="U1665" t="s">
        <v>5921</v>
      </c>
      <c r="V1665" t="s">
        <v>5922</v>
      </c>
      <c r="W1665">
        <v>0</v>
      </c>
      <c r="X1665" t="str">
        <f t="shared" si="25"/>
        <v>Inversión</v>
      </c>
    </row>
    <row r="1666" spans="1:24" x14ac:dyDescent="0.25">
      <c r="A1666">
        <v>5320</v>
      </c>
      <c r="B1666">
        <v>44034</v>
      </c>
      <c r="C1666" s="71">
        <v>44034.686805555553</v>
      </c>
      <c r="D1666" t="s">
        <v>588</v>
      </c>
      <c r="E1666" t="s">
        <v>589</v>
      </c>
      <c r="F1666">
        <v>500</v>
      </c>
      <c r="G1666" t="s">
        <v>631</v>
      </c>
      <c r="H1666" t="s">
        <v>199</v>
      </c>
      <c r="I1666" t="s">
        <v>157</v>
      </c>
      <c r="J1666" t="s">
        <v>37</v>
      </c>
      <c r="K1666" t="s">
        <v>714</v>
      </c>
      <c r="L1666" t="s">
        <v>39</v>
      </c>
      <c r="M1666">
        <v>14000000</v>
      </c>
      <c r="N1666">
        <v>14000000</v>
      </c>
      <c r="O1666">
        <v>28000000</v>
      </c>
      <c r="P1666">
        <v>0</v>
      </c>
      <c r="Q1666" t="s">
        <v>3502</v>
      </c>
      <c r="R1666">
        <v>5520</v>
      </c>
      <c r="S1666" t="s">
        <v>5923</v>
      </c>
      <c r="T1666" t="s">
        <v>593</v>
      </c>
      <c r="U1666" t="s">
        <v>593</v>
      </c>
      <c r="V1666" t="s">
        <v>593</v>
      </c>
      <c r="W1666">
        <v>0</v>
      </c>
      <c r="X1666" t="str">
        <f t="shared" si="25"/>
        <v>Inversión</v>
      </c>
    </row>
    <row r="1667" spans="1:24" x14ac:dyDescent="0.25">
      <c r="A1667">
        <v>5420</v>
      </c>
      <c r="B1667">
        <v>44034</v>
      </c>
      <c r="C1667" s="71">
        <v>44034.706944444442</v>
      </c>
      <c r="D1667" t="s">
        <v>588</v>
      </c>
      <c r="E1667" t="s">
        <v>607</v>
      </c>
      <c r="F1667">
        <v>500</v>
      </c>
      <c r="G1667" t="s">
        <v>631</v>
      </c>
      <c r="H1667" t="s">
        <v>199</v>
      </c>
      <c r="I1667" t="s">
        <v>157</v>
      </c>
      <c r="J1667" t="s">
        <v>37</v>
      </c>
      <c r="K1667" t="s">
        <v>714</v>
      </c>
      <c r="L1667" t="s">
        <v>39</v>
      </c>
      <c r="M1667">
        <v>7000000</v>
      </c>
      <c r="N1667">
        <v>8750000</v>
      </c>
      <c r="O1667">
        <v>15750000</v>
      </c>
      <c r="P1667">
        <v>15750000</v>
      </c>
      <c r="Q1667" t="s">
        <v>3503</v>
      </c>
      <c r="R1667">
        <v>5620</v>
      </c>
      <c r="S1667" t="s">
        <v>593</v>
      </c>
      <c r="T1667" t="s">
        <v>593</v>
      </c>
      <c r="U1667" t="s">
        <v>593</v>
      </c>
      <c r="V1667" t="s">
        <v>593</v>
      </c>
      <c r="W1667">
        <v>0</v>
      </c>
      <c r="X1667" t="str">
        <f t="shared" ref="X1667:X1730" si="26">IF(LEFT(H1667,1)="C","Inversión","Funcionamiento")</f>
        <v>Inversión</v>
      </c>
    </row>
    <row r="1668" spans="1:24" x14ac:dyDescent="0.25">
      <c r="A1668">
        <v>5520</v>
      </c>
      <c r="B1668">
        <v>44034</v>
      </c>
      <c r="C1668" s="71">
        <v>44034.713194444441</v>
      </c>
      <c r="D1668" t="s">
        <v>588</v>
      </c>
      <c r="E1668" t="s">
        <v>589</v>
      </c>
      <c r="F1668">
        <v>500</v>
      </c>
      <c r="G1668" t="s">
        <v>631</v>
      </c>
      <c r="H1668" t="s">
        <v>199</v>
      </c>
      <c r="I1668" t="s">
        <v>157</v>
      </c>
      <c r="J1668" t="s">
        <v>37</v>
      </c>
      <c r="K1668" t="s">
        <v>714</v>
      </c>
      <c r="L1668" t="s">
        <v>39</v>
      </c>
      <c r="M1668">
        <v>87500000</v>
      </c>
      <c r="N1668">
        <v>0</v>
      </c>
      <c r="O1668">
        <v>87500000</v>
      </c>
      <c r="P1668">
        <v>17500000</v>
      </c>
      <c r="Q1668" t="s">
        <v>3504</v>
      </c>
      <c r="R1668">
        <v>5720</v>
      </c>
      <c r="S1668" t="s">
        <v>5924</v>
      </c>
      <c r="T1668" t="s">
        <v>5925</v>
      </c>
      <c r="U1668" t="s">
        <v>5926</v>
      </c>
      <c r="V1668" t="s">
        <v>5927</v>
      </c>
      <c r="W1668">
        <v>0</v>
      </c>
      <c r="X1668" t="str">
        <f t="shared" si="26"/>
        <v>Inversión</v>
      </c>
    </row>
    <row r="1669" spans="1:24" x14ac:dyDescent="0.25">
      <c r="A1669">
        <v>5620</v>
      </c>
      <c r="B1669">
        <v>44034</v>
      </c>
      <c r="C1669" s="71">
        <v>44034.718055555553</v>
      </c>
      <c r="D1669" t="s">
        <v>588</v>
      </c>
      <c r="E1669" t="s">
        <v>607</v>
      </c>
      <c r="F1669">
        <v>500</v>
      </c>
      <c r="G1669" t="s">
        <v>631</v>
      </c>
      <c r="H1669" t="s">
        <v>199</v>
      </c>
      <c r="I1669" t="s">
        <v>157</v>
      </c>
      <c r="J1669" t="s">
        <v>37</v>
      </c>
      <c r="K1669" t="s">
        <v>714</v>
      </c>
      <c r="L1669" t="s">
        <v>39</v>
      </c>
      <c r="M1669">
        <v>12134880</v>
      </c>
      <c r="N1669">
        <v>0</v>
      </c>
      <c r="O1669">
        <v>12134880</v>
      </c>
      <c r="P1669">
        <v>12134880</v>
      </c>
      <c r="Q1669" t="s">
        <v>3505</v>
      </c>
      <c r="R1669">
        <v>5820</v>
      </c>
      <c r="S1669" t="s">
        <v>593</v>
      </c>
      <c r="T1669" t="s">
        <v>593</v>
      </c>
      <c r="U1669" t="s">
        <v>593</v>
      </c>
      <c r="V1669" t="s">
        <v>593</v>
      </c>
      <c r="W1669">
        <v>0</v>
      </c>
      <c r="X1669" t="str">
        <f t="shared" si="26"/>
        <v>Inversión</v>
      </c>
    </row>
    <row r="1670" spans="1:24" x14ac:dyDescent="0.25">
      <c r="A1670">
        <v>5720</v>
      </c>
      <c r="B1670">
        <v>44034</v>
      </c>
      <c r="C1670" s="71">
        <v>44034.724999999999</v>
      </c>
      <c r="D1670" t="s">
        <v>588</v>
      </c>
      <c r="E1670" t="s">
        <v>589</v>
      </c>
      <c r="F1670">
        <v>500</v>
      </c>
      <c r="G1670" t="s">
        <v>631</v>
      </c>
      <c r="H1670" t="s">
        <v>199</v>
      </c>
      <c r="I1670" t="s">
        <v>157</v>
      </c>
      <c r="J1670" t="s">
        <v>37</v>
      </c>
      <c r="K1670" t="s">
        <v>714</v>
      </c>
      <c r="L1670" t="s">
        <v>39</v>
      </c>
      <c r="M1670">
        <v>38311784</v>
      </c>
      <c r="N1670">
        <v>0</v>
      </c>
      <c r="O1670">
        <v>38311784</v>
      </c>
      <c r="P1670">
        <v>0</v>
      </c>
      <c r="Q1670" t="s">
        <v>3506</v>
      </c>
      <c r="R1670">
        <v>5920</v>
      </c>
      <c r="S1670" t="s">
        <v>2717</v>
      </c>
      <c r="T1670" t="s">
        <v>593</v>
      </c>
      <c r="U1670" t="s">
        <v>593</v>
      </c>
      <c r="V1670" t="s">
        <v>593</v>
      </c>
      <c r="W1670">
        <v>0</v>
      </c>
      <c r="X1670" t="str">
        <f t="shared" si="26"/>
        <v>Inversión</v>
      </c>
    </row>
    <row r="1671" spans="1:24" x14ac:dyDescent="0.25">
      <c r="A1671">
        <v>5820</v>
      </c>
      <c r="B1671">
        <v>44034</v>
      </c>
      <c r="C1671" s="71">
        <v>44034.734027777777</v>
      </c>
      <c r="D1671" t="s">
        <v>588</v>
      </c>
      <c r="E1671" t="s">
        <v>589</v>
      </c>
      <c r="F1671">
        <v>500</v>
      </c>
      <c r="G1671" t="s">
        <v>631</v>
      </c>
      <c r="H1671" t="s">
        <v>199</v>
      </c>
      <c r="I1671" t="s">
        <v>157</v>
      </c>
      <c r="J1671" t="s">
        <v>37</v>
      </c>
      <c r="K1671" t="s">
        <v>714</v>
      </c>
      <c r="L1671" t="s">
        <v>39</v>
      </c>
      <c r="M1671">
        <v>10374692</v>
      </c>
      <c r="N1671">
        <v>0</v>
      </c>
      <c r="O1671">
        <v>10374692</v>
      </c>
      <c r="P1671">
        <v>0</v>
      </c>
      <c r="Q1671" t="s">
        <v>3507</v>
      </c>
      <c r="R1671">
        <v>6020</v>
      </c>
      <c r="S1671" t="s">
        <v>2701</v>
      </c>
      <c r="T1671" t="s">
        <v>5928</v>
      </c>
      <c r="U1671" t="s">
        <v>5929</v>
      </c>
      <c r="V1671" t="s">
        <v>5930</v>
      </c>
      <c r="W1671">
        <v>0</v>
      </c>
      <c r="X1671" t="str">
        <f t="shared" si="26"/>
        <v>Inversión</v>
      </c>
    </row>
    <row r="1672" spans="1:24" x14ac:dyDescent="0.25">
      <c r="A1672">
        <v>5920</v>
      </c>
      <c r="B1672">
        <v>44034</v>
      </c>
      <c r="C1672" s="71">
        <v>44034.740972222222</v>
      </c>
      <c r="D1672" t="s">
        <v>588</v>
      </c>
      <c r="E1672" t="s">
        <v>589</v>
      </c>
      <c r="F1672">
        <v>500</v>
      </c>
      <c r="G1672" t="s">
        <v>631</v>
      </c>
      <c r="H1672" t="s">
        <v>199</v>
      </c>
      <c r="I1672" t="s">
        <v>157</v>
      </c>
      <c r="J1672" t="s">
        <v>37</v>
      </c>
      <c r="K1672" t="s">
        <v>714</v>
      </c>
      <c r="L1672" t="s">
        <v>39</v>
      </c>
      <c r="M1672">
        <v>38905095</v>
      </c>
      <c r="N1672">
        <v>0</v>
      </c>
      <c r="O1672">
        <v>38905095</v>
      </c>
      <c r="P1672">
        <v>1037469</v>
      </c>
      <c r="Q1672" t="s">
        <v>3508</v>
      </c>
      <c r="R1672">
        <v>6120</v>
      </c>
      <c r="S1672" t="s">
        <v>5931</v>
      </c>
      <c r="T1672" t="s">
        <v>593</v>
      </c>
      <c r="U1672" t="s">
        <v>593</v>
      </c>
      <c r="V1672" t="s">
        <v>593</v>
      </c>
      <c r="W1672">
        <v>0</v>
      </c>
      <c r="X1672" t="str">
        <f t="shared" si="26"/>
        <v>Inversión</v>
      </c>
    </row>
    <row r="1673" spans="1:24" x14ac:dyDescent="0.25">
      <c r="A1673">
        <v>6020</v>
      </c>
      <c r="B1673">
        <v>44034</v>
      </c>
      <c r="C1673" s="71">
        <v>44034.747916666667</v>
      </c>
      <c r="D1673" t="s">
        <v>588</v>
      </c>
      <c r="E1673" t="s">
        <v>607</v>
      </c>
      <c r="F1673">
        <v>500</v>
      </c>
      <c r="G1673" t="s">
        <v>631</v>
      </c>
      <c r="H1673" t="s">
        <v>199</v>
      </c>
      <c r="I1673" t="s">
        <v>157</v>
      </c>
      <c r="J1673" t="s">
        <v>37</v>
      </c>
      <c r="K1673" t="s">
        <v>714</v>
      </c>
      <c r="L1673" t="s">
        <v>39</v>
      </c>
      <c r="M1673">
        <v>39640608</v>
      </c>
      <c r="N1673">
        <v>0</v>
      </c>
      <c r="O1673">
        <v>39640608</v>
      </c>
      <c r="P1673">
        <v>39640608</v>
      </c>
      <c r="Q1673" t="s">
        <v>3509</v>
      </c>
      <c r="R1673">
        <v>6220</v>
      </c>
      <c r="S1673" t="s">
        <v>593</v>
      </c>
      <c r="T1673" t="s">
        <v>593</v>
      </c>
      <c r="U1673" t="s">
        <v>593</v>
      </c>
      <c r="V1673" t="s">
        <v>593</v>
      </c>
      <c r="W1673">
        <v>0</v>
      </c>
      <c r="X1673" t="str">
        <f t="shared" si="26"/>
        <v>Inversión</v>
      </c>
    </row>
    <row r="1674" spans="1:24" x14ac:dyDescent="0.25">
      <c r="A1674">
        <v>6120</v>
      </c>
      <c r="B1674">
        <v>44034</v>
      </c>
      <c r="C1674" s="71">
        <v>44034.754861111112</v>
      </c>
      <c r="D1674" t="s">
        <v>588</v>
      </c>
      <c r="E1674" t="s">
        <v>607</v>
      </c>
      <c r="F1674">
        <v>500</v>
      </c>
      <c r="G1674" t="s">
        <v>631</v>
      </c>
      <c r="H1674" t="s">
        <v>199</v>
      </c>
      <c r="I1674" t="s">
        <v>157</v>
      </c>
      <c r="J1674" t="s">
        <v>37</v>
      </c>
      <c r="K1674" t="s">
        <v>714</v>
      </c>
      <c r="L1674" t="s">
        <v>39</v>
      </c>
      <c r="M1674">
        <v>66067680</v>
      </c>
      <c r="N1674">
        <v>-33033840</v>
      </c>
      <c r="O1674">
        <v>33033840</v>
      </c>
      <c r="P1674">
        <v>33033840</v>
      </c>
      <c r="Q1674" t="s">
        <v>3510</v>
      </c>
      <c r="R1674">
        <v>6320</v>
      </c>
      <c r="S1674" t="s">
        <v>593</v>
      </c>
      <c r="T1674" t="s">
        <v>593</v>
      </c>
      <c r="U1674" t="s">
        <v>593</v>
      </c>
      <c r="V1674" t="s">
        <v>593</v>
      </c>
      <c r="W1674">
        <v>0</v>
      </c>
      <c r="X1674" t="str">
        <f t="shared" si="26"/>
        <v>Inversión</v>
      </c>
    </row>
    <row r="1675" spans="1:24" x14ac:dyDescent="0.25">
      <c r="A1675">
        <v>6220</v>
      </c>
      <c r="B1675">
        <v>44034</v>
      </c>
      <c r="C1675" s="71">
        <v>44034.761111111111</v>
      </c>
      <c r="D1675" t="s">
        <v>588</v>
      </c>
      <c r="E1675" t="s">
        <v>589</v>
      </c>
      <c r="F1675">
        <v>500</v>
      </c>
      <c r="G1675" t="s">
        <v>631</v>
      </c>
      <c r="H1675" t="s">
        <v>199</v>
      </c>
      <c r="I1675" t="s">
        <v>157</v>
      </c>
      <c r="J1675" t="s">
        <v>37</v>
      </c>
      <c r="K1675" t="s">
        <v>714</v>
      </c>
      <c r="L1675" t="s">
        <v>39</v>
      </c>
      <c r="M1675">
        <v>50927550</v>
      </c>
      <c r="N1675">
        <v>0</v>
      </c>
      <c r="O1675">
        <v>50927550</v>
      </c>
      <c r="P1675">
        <v>30556530</v>
      </c>
      <c r="Q1675" t="s">
        <v>3511</v>
      </c>
      <c r="R1675">
        <v>6420</v>
      </c>
      <c r="S1675" t="s">
        <v>3512</v>
      </c>
      <c r="T1675" t="s">
        <v>5932</v>
      </c>
      <c r="U1675" t="s">
        <v>5933</v>
      </c>
      <c r="V1675" t="s">
        <v>5934</v>
      </c>
      <c r="W1675">
        <v>0</v>
      </c>
      <c r="X1675" t="str">
        <f t="shared" si="26"/>
        <v>Inversión</v>
      </c>
    </row>
    <row r="1676" spans="1:24" x14ac:dyDescent="0.25">
      <c r="A1676">
        <v>6320</v>
      </c>
      <c r="B1676">
        <v>44034</v>
      </c>
      <c r="C1676" s="71">
        <v>44034.765972222223</v>
      </c>
      <c r="D1676" t="s">
        <v>588</v>
      </c>
      <c r="E1676" t="s">
        <v>607</v>
      </c>
      <c r="F1676">
        <v>500</v>
      </c>
      <c r="G1676" t="s">
        <v>631</v>
      </c>
      <c r="H1676" t="s">
        <v>199</v>
      </c>
      <c r="I1676" t="s">
        <v>157</v>
      </c>
      <c r="J1676" t="s">
        <v>37</v>
      </c>
      <c r="K1676" t="s">
        <v>714</v>
      </c>
      <c r="L1676" t="s">
        <v>39</v>
      </c>
      <c r="M1676">
        <v>10185510</v>
      </c>
      <c r="N1676">
        <v>-1018551</v>
      </c>
      <c r="O1676">
        <v>9166959</v>
      </c>
      <c r="P1676">
        <v>9166959</v>
      </c>
      <c r="Q1676" t="s">
        <v>3513</v>
      </c>
      <c r="R1676">
        <v>6520</v>
      </c>
      <c r="S1676" t="s">
        <v>593</v>
      </c>
      <c r="T1676" t="s">
        <v>593</v>
      </c>
      <c r="U1676" t="s">
        <v>593</v>
      </c>
      <c r="V1676" t="s">
        <v>593</v>
      </c>
      <c r="W1676">
        <v>0</v>
      </c>
      <c r="X1676" t="str">
        <f t="shared" si="26"/>
        <v>Inversión</v>
      </c>
    </row>
    <row r="1677" spans="1:24" x14ac:dyDescent="0.25">
      <c r="A1677">
        <v>6420</v>
      </c>
      <c r="B1677">
        <v>44034</v>
      </c>
      <c r="C1677" s="71">
        <v>44034.770833333336</v>
      </c>
      <c r="D1677" t="s">
        <v>588</v>
      </c>
      <c r="E1677" t="s">
        <v>607</v>
      </c>
      <c r="F1677">
        <v>500</v>
      </c>
      <c r="G1677" t="s">
        <v>631</v>
      </c>
      <c r="H1677" t="s">
        <v>199</v>
      </c>
      <c r="I1677" t="s">
        <v>157</v>
      </c>
      <c r="J1677" t="s">
        <v>37</v>
      </c>
      <c r="K1677" t="s">
        <v>714</v>
      </c>
      <c r="L1677" t="s">
        <v>39</v>
      </c>
      <c r="M1677">
        <v>51873460</v>
      </c>
      <c r="N1677">
        <v>0</v>
      </c>
      <c r="O1677">
        <v>51873460</v>
      </c>
      <c r="P1677">
        <v>51873460</v>
      </c>
      <c r="Q1677" t="s">
        <v>3514</v>
      </c>
      <c r="R1677">
        <v>6620</v>
      </c>
      <c r="S1677" t="s">
        <v>593</v>
      </c>
      <c r="T1677" t="s">
        <v>593</v>
      </c>
      <c r="U1677" t="s">
        <v>593</v>
      </c>
      <c r="V1677" t="s">
        <v>593</v>
      </c>
      <c r="W1677">
        <v>0</v>
      </c>
      <c r="X1677" t="str">
        <f t="shared" si="26"/>
        <v>Inversión</v>
      </c>
    </row>
    <row r="1678" spans="1:24" x14ac:dyDescent="0.25">
      <c r="A1678">
        <v>6520</v>
      </c>
      <c r="B1678">
        <v>44034</v>
      </c>
      <c r="C1678" s="71">
        <v>44034.775694444441</v>
      </c>
      <c r="D1678" t="s">
        <v>588</v>
      </c>
      <c r="E1678" t="s">
        <v>607</v>
      </c>
      <c r="F1678">
        <v>500</v>
      </c>
      <c r="G1678" t="s">
        <v>631</v>
      </c>
      <c r="H1678" t="s">
        <v>199</v>
      </c>
      <c r="I1678" t="s">
        <v>157</v>
      </c>
      <c r="J1678" t="s">
        <v>37</v>
      </c>
      <c r="K1678" t="s">
        <v>714</v>
      </c>
      <c r="L1678" t="s">
        <v>39</v>
      </c>
      <c r="M1678">
        <v>6000000</v>
      </c>
      <c r="N1678">
        <v>0</v>
      </c>
      <c r="O1678">
        <v>6000000</v>
      </c>
      <c r="P1678">
        <v>6000000</v>
      </c>
      <c r="Q1678" t="s">
        <v>3515</v>
      </c>
      <c r="R1678">
        <v>6720</v>
      </c>
      <c r="S1678" t="s">
        <v>593</v>
      </c>
      <c r="T1678" t="s">
        <v>593</v>
      </c>
      <c r="U1678" t="s">
        <v>593</v>
      </c>
      <c r="V1678" t="s">
        <v>593</v>
      </c>
      <c r="W1678">
        <v>0</v>
      </c>
      <c r="X1678" t="str">
        <f t="shared" si="26"/>
        <v>Inversión</v>
      </c>
    </row>
    <row r="1679" spans="1:24" x14ac:dyDescent="0.25">
      <c r="A1679">
        <v>6620</v>
      </c>
      <c r="B1679">
        <v>44035</v>
      </c>
      <c r="C1679" s="71">
        <v>44035.309027777781</v>
      </c>
      <c r="D1679" t="s">
        <v>588</v>
      </c>
      <c r="E1679" t="s">
        <v>589</v>
      </c>
      <c r="F1679">
        <v>500</v>
      </c>
      <c r="G1679" t="s">
        <v>631</v>
      </c>
      <c r="H1679" t="s">
        <v>199</v>
      </c>
      <c r="I1679" t="s">
        <v>157</v>
      </c>
      <c r="J1679" t="s">
        <v>37</v>
      </c>
      <c r="K1679" t="s">
        <v>714</v>
      </c>
      <c r="L1679" t="s">
        <v>39</v>
      </c>
      <c r="M1679">
        <v>165586291</v>
      </c>
      <c r="N1679">
        <v>0</v>
      </c>
      <c r="O1679">
        <v>165586291</v>
      </c>
      <c r="P1679">
        <v>140184944</v>
      </c>
      <c r="Q1679" t="s">
        <v>3516</v>
      </c>
      <c r="R1679">
        <v>6820</v>
      </c>
      <c r="S1679" t="s">
        <v>5935</v>
      </c>
      <c r="T1679" t="s">
        <v>5936</v>
      </c>
      <c r="U1679" t="s">
        <v>5937</v>
      </c>
      <c r="V1679" t="s">
        <v>5938</v>
      </c>
      <c r="W1679">
        <v>0</v>
      </c>
      <c r="X1679" t="str">
        <f t="shared" si="26"/>
        <v>Inversión</v>
      </c>
    </row>
    <row r="1680" spans="1:24" x14ac:dyDescent="0.25">
      <c r="A1680">
        <v>6720</v>
      </c>
      <c r="B1680">
        <v>44035</v>
      </c>
      <c r="C1680" s="71">
        <v>44035.556944444441</v>
      </c>
      <c r="D1680" t="s">
        <v>588</v>
      </c>
      <c r="E1680" t="s">
        <v>589</v>
      </c>
      <c r="F1680">
        <v>14</v>
      </c>
      <c r="G1680" t="s">
        <v>3354</v>
      </c>
      <c r="H1680" t="s">
        <v>171</v>
      </c>
      <c r="I1680" t="s">
        <v>125</v>
      </c>
      <c r="J1680" t="s">
        <v>37</v>
      </c>
      <c r="K1680" t="s">
        <v>591</v>
      </c>
      <c r="L1680" t="s">
        <v>39</v>
      </c>
      <c r="M1680">
        <v>1699304</v>
      </c>
      <c r="N1680">
        <v>0</v>
      </c>
      <c r="O1680">
        <v>1699304</v>
      </c>
      <c r="P1680">
        <v>0</v>
      </c>
      <c r="Q1680" t="s">
        <v>3517</v>
      </c>
      <c r="R1680">
        <v>6920</v>
      </c>
      <c r="S1680" t="s">
        <v>3518</v>
      </c>
      <c r="T1680" t="s">
        <v>593</v>
      </c>
      <c r="U1680" t="s">
        <v>3519</v>
      </c>
      <c r="V1680" t="s">
        <v>3520</v>
      </c>
      <c r="W1680">
        <v>0</v>
      </c>
      <c r="X1680" t="str">
        <f t="shared" si="26"/>
        <v>Funcionamiento</v>
      </c>
    </row>
    <row r="1681" spans="1:24" x14ac:dyDescent="0.25">
      <c r="A1681">
        <v>6720</v>
      </c>
      <c r="B1681">
        <v>44035</v>
      </c>
      <c r="C1681" s="71">
        <v>44035.556944444441</v>
      </c>
      <c r="D1681" t="s">
        <v>588</v>
      </c>
      <c r="E1681" t="s">
        <v>589</v>
      </c>
      <c r="F1681">
        <v>14</v>
      </c>
      <c r="G1681" t="s">
        <v>3354</v>
      </c>
      <c r="H1681" t="s">
        <v>563</v>
      </c>
      <c r="I1681" t="s">
        <v>564</v>
      </c>
      <c r="J1681" t="s">
        <v>37</v>
      </c>
      <c r="K1681" t="s">
        <v>591</v>
      </c>
      <c r="L1681" t="s">
        <v>39</v>
      </c>
      <c r="M1681">
        <v>1206820</v>
      </c>
      <c r="N1681">
        <v>0</v>
      </c>
      <c r="O1681">
        <v>1206820</v>
      </c>
      <c r="P1681">
        <v>0</v>
      </c>
      <c r="Q1681" t="s">
        <v>3517</v>
      </c>
      <c r="R1681">
        <v>6920</v>
      </c>
      <c r="S1681" t="s">
        <v>3518</v>
      </c>
      <c r="T1681" t="s">
        <v>593</v>
      </c>
      <c r="U1681" t="s">
        <v>3519</v>
      </c>
      <c r="V1681" t="s">
        <v>3520</v>
      </c>
      <c r="W1681">
        <v>0</v>
      </c>
      <c r="X1681" t="str">
        <f t="shared" si="26"/>
        <v>Funcionamiento</v>
      </c>
    </row>
    <row r="1682" spans="1:24" x14ac:dyDescent="0.25">
      <c r="A1682">
        <v>6720</v>
      </c>
      <c r="B1682">
        <v>44035</v>
      </c>
      <c r="C1682" s="71">
        <v>44035.556944444441</v>
      </c>
      <c r="D1682" t="s">
        <v>588</v>
      </c>
      <c r="E1682" t="s">
        <v>589</v>
      </c>
      <c r="F1682">
        <v>14</v>
      </c>
      <c r="G1682" t="s">
        <v>3354</v>
      </c>
      <c r="H1682" t="s">
        <v>173</v>
      </c>
      <c r="I1682" t="s">
        <v>127</v>
      </c>
      <c r="J1682" t="s">
        <v>37</v>
      </c>
      <c r="K1682" t="s">
        <v>591</v>
      </c>
      <c r="L1682" t="s">
        <v>39</v>
      </c>
      <c r="M1682">
        <v>1306907</v>
      </c>
      <c r="N1682">
        <v>0</v>
      </c>
      <c r="O1682">
        <v>1306907</v>
      </c>
      <c r="P1682">
        <v>0</v>
      </c>
      <c r="Q1682" t="s">
        <v>3517</v>
      </c>
      <c r="R1682">
        <v>6920</v>
      </c>
      <c r="S1682" t="s">
        <v>3518</v>
      </c>
      <c r="T1682" t="s">
        <v>593</v>
      </c>
      <c r="U1682" t="s">
        <v>3519</v>
      </c>
      <c r="V1682" t="s">
        <v>3520</v>
      </c>
      <c r="W1682">
        <v>0</v>
      </c>
      <c r="X1682" t="str">
        <f t="shared" si="26"/>
        <v>Funcionamiento</v>
      </c>
    </row>
    <row r="1683" spans="1:24" x14ac:dyDescent="0.25">
      <c r="A1683">
        <v>6720</v>
      </c>
      <c r="B1683">
        <v>44035</v>
      </c>
      <c r="C1683" s="71">
        <v>44035.556944444441</v>
      </c>
      <c r="D1683" t="s">
        <v>588</v>
      </c>
      <c r="E1683" t="s">
        <v>589</v>
      </c>
      <c r="F1683">
        <v>14</v>
      </c>
      <c r="G1683" t="s">
        <v>3354</v>
      </c>
      <c r="H1683" t="s">
        <v>182</v>
      </c>
      <c r="I1683" t="s">
        <v>136</v>
      </c>
      <c r="J1683" t="s">
        <v>37</v>
      </c>
      <c r="K1683" t="s">
        <v>591</v>
      </c>
      <c r="L1683" t="s">
        <v>39</v>
      </c>
      <c r="M1683">
        <v>90989</v>
      </c>
      <c r="N1683">
        <v>0</v>
      </c>
      <c r="O1683">
        <v>90989</v>
      </c>
      <c r="P1683">
        <v>0</v>
      </c>
      <c r="Q1683" t="s">
        <v>3517</v>
      </c>
      <c r="R1683">
        <v>6920</v>
      </c>
      <c r="S1683" t="s">
        <v>3518</v>
      </c>
      <c r="T1683" t="s">
        <v>593</v>
      </c>
      <c r="U1683" t="s">
        <v>3519</v>
      </c>
      <c r="V1683" t="s">
        <v>3520</v>
      </c>
      <c r="W1683">
        <v>0</v>
      </c>
      <c r="X1683" t="str">
        <f t="shared" si="26"/>
        <v>Funcionamiento</v>
      </c>
    </row>
    <row r="1684" spans="1:24" x14ac:dyDescent="0.25">
      <c r="A1684">
        <v>6720</v>
      </c>
      <c r="B1684">
        <v>44035</v>
      </c>
      <c r="C1684" s="71">
        <v>44035.556944444441</v>
      </c>
      <c r="D1684" t="s">
        <v>588</v>
      </c>
      <c r="E1684" t="s">
        <v>589</v>
      </c>
      <c r="F1684">
        <v>14</v>
      </c>
      <c r="G1684" t="s">
        <v>3354</v>
      </c>
      <c r="H1684" t="s">
        <v>166</v>
      </c>
      <c r="I1684" t="s">
        <v>120</v>
      </c>
      <c r="J1684" t="s">
        <v>37</v>
      </c>
      <c r="K1684" t="s">
        <v>591</v>
      </c>
      <c r="L1684" t="s">
        <v>39</v>
      </c>
      <c r="M1684">
        <v>53887298</v>
      </c>
      <c r="N1684">
        <v>0</v>
      </c>
      <c r="O1684">
        <v>53887298</v>
      </c>
      <c r="P1684">
        <v>0</v>
      </c>
      <c r="Q1684" t="s">
        <v>3517</v>
      </c>
      <c r="R1684">
        <v>6920</v>
      </c>
      <c r="S1684" t="s">
        <v>3518</v>
      </c>
      <c r="T1684" t="s">
        <v>593</v>
      </c>
      <c r="U1684" t="s">
        <v>3519</v>
      </c>
      <c r="V1684" t="s">
        <v>3520</v>
      </c>
      <c r="W1684">
        <v>0</v>
      </c>
      <c r="X1684" t="str">
        <f t="shared" si="26"/>
        <v>Funcionamiento</v>
      </c>
    </row>
    <row r="1685" spans="1:24" x14ac:dyDescent="0.25">
      <c r="A1685">
        <v>6720</v>
      </c>
      <c r="B1685">
        <v>44035</v>
      </c>
      <c r="C1685" s="71">
        <v>44035.556944444441</v>
      </c>
      <c r="D1685" t="s">
        <v>588</v>
      </c>
      <c r="E1685" t="s">
        <v>589</v>
      </c>
      <c r="F1685">
        <v>14</v>
      </c>
      <c r="G1685" t="s">
        <v>3354</v>
      </c>
      <c r="H1685" t="s">
        <v>183</v>
      </c>
      <c r="I1685" t="s">
        <v>137</v>
      </c>
      <c r="J1685" t="s">
        <v>37</v>
      </c>
      <c r="K1685" t="s">
        <v>591</v>
      </c>
      <c r="L1685" t="s">
        <v>39</v>
      </c>
      <c r="M1685">
        <v>2354967</v>
      </c>
      <c r="N1685">
        <v>0</v>
      </c>
      <c r="O1685">
        <v>2354967</v>
      </c>
      <c r="P1685">
        <v>0</v>
      </c>
      <c r="Q1685" t="s">
        <v>3517</v>
      </c>
      <c r="R1685">
        <v>6920</v>
      </c>
      <c r="S1685" t="s">
        <v>3518</v>
      </c>
      <c r="T1685" t="s">
        <v>593</v>
      </c>
      <c r="U1685" t="s">
        <v>3519</v>
      </c>
      <c r="V1685" t="s">
        <v>3520</v>
      </c>
      <c r="W1685">
        <v>0</v>
      </c>
      <c r="X1685" t="str">
        <f t="shared" si="26"/>
        <v>Funcionamiento</v>
      </c>
    </row>
    <row r="1686" spans="1:24" x14ac:dyDescent="0.25">
      <c r="A1686">
        <v>6720</v>
      </c>
      <c r="B1686">
        <v>44035</v>
      </c>
      <c r="C1686" s="71">
        <v>44035.556944444441</v>
      </c>
      <c r="D1686" t="s">
        <v>588</v>
      </c>
      <c r="E1686" t="s">
        <v>589</v>
      </c>
      <c r="F1686">
        <v>14</v>
      </c>
      <c r="G1686" t="s">
        <v>3354</v>
      </c>
      <c r="H1686" t="s">
        <v>168</v>
      </c>
      <c r="I1686" t="s">
        <v>122</v>
      </c>
      <c r="J1686" t="s">
        <v>37</v>
      </c>
      <c r="K1686" t="s">
        <v>591</v>
      </c>
      <c r="L1686" t="s">
        <v>39</v>
      </c>
      <c r="M1686">
        <v>907746</v>
      </c>
      <c r="N1686">
        <v>0</v>
      </c>
      <c r="O1686">
        <v>907746</v>
      </c>
      <c r="P1686">
        <v>0</v>
      </c>
      <c r="Q1686" t="s">
        <v>3517</v>
      </c>
      <c r="R1686">
        <v>6920</v>
      </c>
      <c r="S1686" t="s">
        <v>3518</v>
      </c>
      <c r="T1686" t="s">
        <v>593</v>
      </c>
      <c r="U1686" t="s">
        <v>3519</v>
      </c>
      <c r="V1686" t="s">
        <v>3520</v>
      </c>
      <c r="W1686">
        <v>0</v>
      </c>
      <c r="X1686" t="str">
        <f t="shared" si="26"/>
        <v>Funcionamiento</v>
      </c>
    </row>
    <row r="1687" spans="1:24" x14ac:dyDescent="0.25">
      <c r="A1687">
        <v>6720</v>
      </c>
      <c r="B1687">
        <v>44035</v>
      </c>
      <c r="C1687" s="71">
        <v>44035.556944444441</v>
      </c>
      <c r="D1687" t="s">
        <v>588</v>
      </c>
      <c r="E1687" t="s">
        <v>589</v>
      </c>
      <c r="F1687">
        <v>14</v>
      </c>
      <c r="G1687" t="s">
        <v>3354</v>
      </c>
      <c r="H1687" t="s">
        <v>180</v>
      </c>
      <c r="I1687" t="s">
        <v>134</v>
      </c>
      <c r="J1687" t="s">
        <v>37</v>
      </c>
      <c r="K1687" t="s">
        <v>591</v>
      </c>
      <c r="L1687" t="s">
        <v>39</v>
      </c>
      <c r="M1687">
        <v>1338478</v>
      </c>
      <c r="N1687">
        <v>0</v>
      </c>
      <c r="O1687">
        <v>1338478</v>
      </c>
      <c r="P1687">
        <v>0</v>
      </c>
      <c r="Q1687" t="s">
        <v>3517</v>
      </c>
      <c r="R1687">
        <v>6920</v>
      </c>
      <c r="S1687" t="s">
        <v>3518</v>
      </c>
      <c r="T1687" t="s">
        <v>593</v>
      </c>
      <c r="U1687" t="s">
        <v>3519</v>
      </c>
      <c r="V1687" t="s">
        <v>3520</v>
      </c>
      <c r="W1687">
        <v>0</v>
      </c>
      <c r="X1687" t="str">
        <f t="shared" si="26"/>
        <v>Funcionamiento</v>
      </c>
    </row>
    <row r="1688" spans="1:24" x14ac:dyDescent="0.25">
      <c r="A1688">
        <v>6820</v>
      </c>
      <c r="B1688">
        <v>44039</v>
      </c>
      <c r="C1688" s="71">
        <v>44039.79791666667</v>
      </c>
      <c r="D1688" t="s">
        <v>588</v>
      </c>
      <c r="E1688" t="s">
        <v>589</v>
      </c>
      <c r="F1688">
        <v>14</v>
      </c>
      <c r="G1688" t="s">
        <v>3354</v>
      </c>
      <c r="H1688" t="s">
        <v>175</v>
      </c>
      <c r="I1688" t="s">
        <v>129</v>
      </c>
      <c r="J1688" t="s">
        <v>37</v>
      </c>
      <c r="K1688" t="s">
        <v>591</v>
      </c>
      <c r="L1688" t="s">
        <v>39</v>
      </c>
      <c r="M1688">
        <v>4798800</v>
      </c>
      <c r="N1688">
        <v>0</v>
      </c>
      <c r="O1688">
        <v>4798800</v>
      </c>
      <c r="P1688">
        <v>0</v>
      </c>
      <c r="Q1688" t="s">
        <v>3521</v>
      </c>
      <c r="R1688">
        <v>7020</v>
      </c>
      <c r="S1688" t="s">
        <v>3522</v>
      </c>
      <c r="T1688" t="s">
        <v>593</v>
      </c>
      <c r="U1688" t="s">
        <v>3523</v>
      </c>
      <c r="V1688" t="s">
        <v>3524</v>
      </c>
      <c r="W1688">
        <v>0</v>
      </c>
      <c r="X1688" t="str">
        <f t="shared" si="26"/>
        <v>Funcionamiento</v>
      </c>
    </row>
    <row r="1689" spans="1:24" x14ac:dyDescent="0.25">
      <c r="A1689">
        <v>6820</v>
      </c>
      <c r="B1689">
        <v>44039</v>
      </c>
      <c r="C1689" s="71">
        <v>44039.79791666667</v>
      </c>
      <c r="D1689" t="s">
        <v>588</v>
      </c>
      <c r="E1689" t="s">
        <v>589</v>
      </c>
      <c r="F1689">
        <v>14</v>
      </c>
      <c r="G1689" t="s">
        <v>3354</v>
      </c>
      <c r="H1689" t="s">
        <v>178</v>
      </c>
      <c r="I1689" t="s">
        <v>132</v>
      </c>
      <c r="J1689" t="s">
        <v>37</v>
      </c>
      <c r="K1689" t="s">
        <v>591</v>
      </c>
      <c r="L1689" t="s">
        <v>39</v>
      </c>
      <c r="M1689">
        <v>1782300</v>
      </c>
      <c r="N1689">
        <v>0</v>
      </c>
      <c r="O1689">
        <v>1782300</v>
      </c>
      <c r="P1689">
        <v>0</v>
      </c>
      <c r="Q1689" t="s">
        <v>3521</v>
      </c>
      <c r="R1689">
        <v>7020</v>
      </c>
      <c r="S1689" t="s">
        <v>3522</v>
      </c>
      <c r="T1689" t="s">
        <v>593</v>
      </c>
      <c r="U1689" t="s">
        <v>3523</v>
      </c>
      <c r="V1689" t="s">
        <v>3524</v>
      </c>
      <c r="W1689">
        <v>0</v>
      </c>
      <c r="X1689" t="str">
        <f t="shared" si="26"/>
        <v>Funcionamiento</v>
      </c>
    </row>
    <row r="1690" spans="1:24" x14ac:dyDescent="0.25">
      <c r="A1690">
        <v>6820</v>
      </c>
      <c r="B1690">
        <v>44039</v>
      </c>
      <c r="C1690" s="71">
        <v>44039.79791666667</v>
      </c>
      <c r="D1690" t="s">
        <v>588</v>
      </c>
      <c r="E1690" t="s">
        <v>589</v>
      </c>
      <c r="F1690">
        <v>14</v>
      </c>
      <c r="G1690" t="s">
        <v>3354</v>
      </c>
      <c r="H1690" t="s">
        <v>179</v>
      </c>
      <c r="I1690" t="s">
        <v>133</v>
      </c>
      <c r="J1690" t="s">
        <v>37</v>
      </c>
      <c r="K1690" t="s">
        <v>591</v>
      </c>
      <c r="L1690" t="s">
        <v>39</v>
      </c>
      <c r="M1690">
        <v>1188400</v>
      </c>
      <c r="N1690">
        <v>0</v>
      </c>
      <c r="O1690">
        <v>1188400</v>
      </c>
      <c r="P1690">
        <v>0</v>
      </c>
      <c r="Q1690" t="s">
        <v>3521</v>
      </c>
      <c r="R1690">
        <v>7020</v>
      </c>
      <c r="S1690" t="s">
        <v>3522</v>
      </c>
      <c r="T1690" t="s">
        <v>593</v>
      </c>
      <c r="U1690" t="s">
        <v>3523</v>
      </c>
      <c r="V1690" t="s">
        <v>3524</v>
      </c>
      <c r="W1690">
        <v>0</v>
      </c>
      <c r="X1690" t="str">
        <f t="shared" si="26"/>
        <v>Funcionamiento</v>
      </c>
    </row>
    <row r="1691" spans="1:24" x14ac:dyDescent="0.25">
      <c r="A1691">
        <v>6820</v>
      </c>
      <c r="B1691">
        <v>44039</v>
      </c>
      <c r="C1691" s="71">
        <v>44039.79791666667</v>
      </c>
      <c r="D1691" t="s">
        <v>588</v>
      </c>
      <c r="E1691" t="s">
        <v>589</v>
      </c>
      <c r="F1691">
        <v>14</v>
      </c>
      <c r="G1691" t="s">
        <v>3354</v>
      </c>
      <c r="H1691" t="s">
        <v>176</v>
      </c>
      <c r="I1691" t="s">
        <v>130</v>
      </c>
      <c r="J1691" t="s">
        <v>37</v>
      </c>
      <c r="K1691" t="s">
        <v>591</v>
      </c>
      <c r="L1691" t="s">
        <v>39</v>
      </c>
      <c r="M1691">
        <v>2375900</v>
      </c>
      <c r="N1691">
        <v>0</v>
      </c>
      <c r="O1691">
        <v>2375900</v>
      </c>
      <c r="P1691">
        <v>0</v>
      </c>
      <c r="Q1691" t="s">
        <v>3521</v>
      </c>
      <c r="R1691">
        <v>7020</v>
      </c>
      <c r="S1691" t="s">
        <v>3522</v>
      </c>
      <c r="T1691" t="s">
        <v>593</v>
      </c>
      <c r="U1691" t="s">
        <v>3523</v>
      </c>
      <c r="V1691" t="s">
        <v>3524</v>
      </c>
      <c r="W1691">
        <v>0</v>
      </c>
      <c r="X1691" t="str">
        <f t="shared" si="26"/>
        <v>Funcionamiento</v>
      </c>
    </row>
    <row r="1692" spans="1:24" x14ac:dyDescent="0.25">
      <c r="A1692">
        <v>6820</v>
      </c>
      <c r="B1692">
        <v>44039</v>
      </c>
      <c r="C1692" s="71">
        <v>44039.79791666667</v>
      </c>
      <c r="D1692" t="s">
        <v>588</v>
      </c>
      <c r="E1692" t="s">
        <v>589</v>
      </c>
      <c r="F1692">
        <v>14</v>
      </c>
      <c r="G1692" t="s">
        <v>3354</v>
      </c>
      <c r="H1692" t="s">
        <v>177</v>
      </c>
      <c r="I1692" t="s">
        <v>131</v>
      </c>
      <c r="J1692" t="s">
        <v>37</v>
      </c>
      <c r="K1692" t="s">
        <v>591</v>
      </c>
      <c r="L1692" t="s">
        <v>39</v>
      </c>
      <c r="M1692">
        <v>765900</v>
      </c>
      <c r="N1692">
        <v>0</v>
      </c>
      <c r="O1692">
        <v>765900</v>
      </c>
      <c r="P1692">
        <v>0</v>
      </c>
      <c r="Q1692" t="s">
        <v>3521</v>
      </c>
      <c r="R1692">
        <v>7020</v>
      </c>
      <c r="S1692" t="s">
        <v>3522</v>
      </c>
      <c r="T1692" t="s">
        <v>593</v>
      </c>
      <c r="U1692" t="s">
        <v>3523</v>
      </c>
      <c r="V1692" t="s">
        <v>3524</v>
      </c>
      <c r="W1692">
        <v>0</v>
      </c>
      <c r="X1692" t="str">
        <f t="shared" si="26"/>
        <v>Funcionamiento</v>
      </c>
    </row>
    <row r="1693" spans="1:24" x14ac:dyDescent="0.25">
      <c r="A1693">
        <v>6820</v>
      </c>
      <c r="B1693">
        <v>44039</v>
      </c>
      <c r="C1693" s="71">
        <v>44039.79791666667</v>
      </c>
      <c r="D1693" t="s">
        <v>588</v>
      </c>
      <c r="E1693" t="s">
        <v>589</v>
      </c>
      <c r="F1693">
        <v>14</v>
      </c>
      <c r="G1693" t="s">
        <v>3354</v>
      </c>
      <c r="H1693" t="s">
        <v>174</v>
      </c>
      <c r="I1693" t="s">
        <v>128</v>
      </c>
      <c r="J1693" t="s">
        <v>37</v>
      </c>
      <c r="K1693" t="s">
        <v>591</v>
      </c>
      <c r="L1693" t="s">
        <v>39</v>
      </c>
      <c r="M1693">
        <v>6774100</v>
      </c>
      <c r="N1693">
        <v>0</v>
      </c>
      <c r="O1693">
        <v>6774100</v>
      </c>
      <c r="P1693">
        <v>0</v>
      </c>
      <c r="Q1693" t="s">
        <v>3521</v>
      </c>
      <c r="R1693">
        <v>7020</v>
      </c>
      <c r="S1693" t="s">
        <v>3522</v>
      </c>
      <c r="T1693" t="s">
        <v>593</v>
      </c>
      <c r="U1693" t="s">
        <v>3523</v>
      </c>
      <c r="V1693" t="s">
        <v>3524</v>
      </c>
      <c r="W1693">
        <v>0</v>
      </c>
      <c r="X1693" t="str">
        <f t="shared" si="26"/>
        <v>Funcionamiento</v>
      </c>
    </row>
    <row r="1694" spans="1:24" x14ac:dyDescent="0.25">
      <c r="A1694">
        <v>6920</v>
      </c>
      <c r="B1694">
        <v>44048</v>
      </c>
      <c r="C1694" s="71">
        <v>44048.396527777775</v>
      </c>
      <c r="D1694" t="s">
        <v>588</v>
      </c>
      <c r="E1694" t="s">
        <v>589</v>
      </c>
      <c r="F1694">
        <v>200</v>
      </c>
      <c r="G1694" t="s">
        <v>590</v>
      </c>
      <c r="H1694" t="s">
        <v>203</v>
      </c>
      <c r="I1694" t="s">
        <v>165</v>
      </c>
      <c r="J1694" t="s">
        <v>37</v>
      </c>
      <c r="K1694" t="s">
        <v>591</v>
      </c>
      <c r="L1694" t="s">
        <v>39</v>
      </c>
      <c r="M1694">
        <v>8940950</v>
      </c>
      <c r="N1694">
        <v>0</v>
      </c>
      <c r="O1694">
        <v>8940950</v>
      </c>
      <c r="P1694">
        <v>0</v>
      </c>
      <c r="Q1694" t="s">
        <v>5939</v>
      </c>
      <c r="R1694">
        <v>7120</v>
      </c>
      <c r="S1694" t="s">
        <v>3575</v>
      </c>
      <c r="T1694" t="s">
        <v>593</v>
      </c>
      <c r="U1694" t="s">
        <v>593</v>
      </c>
      <c r="V1694" t="s">
        <v>593</v>
      </c>
      <c r="W1694">
        <v>0</v>
      </c>
      <c r="X1694" t="str">
        <f t="shared" si="26"/>
        <v>Inversión</v>
      </c>
    </row>
    <row r="1695" spans="1:24" x14ac:dyDescent="0.25">
      <c r="A1695">
        <v>120</v>
      </c>
      <c r="B1695">
        <v>43840</v>
      </c>
      <c r="C1695" s="71">
        <v>43840.634722222225</v>
      </c>
      <c r="D1695" t="s">
        <v>588</v>
      </c>
      <c r="E1695" t="s">
        <v>589</v>
      </c>
      <c r="F1695">
        <v>15</v>
      </c>
      <c r="G1695" t="s">
        <v>3525</v>
      </c>
      <c r="H1695" t="s">
        <v>188</v>
      </c>
      <c r="I1695" t="s">
        <v>142</v>
      </c>
      <c r="J1695" t="s">
        <v>37</v>
      </c>
      <c r="K1695" t="s">
        <v>591</v>
      </c>
      <c r="L1695" t="s">
        <v>39</v>
      </c>
      <c r="M1695">
        <v>25500000</v>
      </c>
      <c r="N1695">
        <v>0</v>
      </c>
      <c r="O1695">
        <v>25500000</v>
      </c>
      <c r="P1695">
        <v>7452890</v>
      </c>
      <c r="Q1695" t="s">
        <v>3526</v>
      </c>
      <c r="R1695">
        <v>120</v>
      </c>
      <c r="S1695" t="s">
        <v>3527</v>
      </c>
      <c r="T1695" t="s">
        <v>3528</v>
      </c>
      <c r="U1695" t="s">
        <v>3529</v>
      </c>
      <c r="V1695" t="s">
        <v>3530</v>
      </c>
      <c r="W1695">
        <v>0</v>
      </c>
      <c r="X1695" t="str">
        <f t="shared" si="26"/>
        <v>Funcionamiento</v>
      </c>
    </row>
    <row r="1696" spans="1:24" x14ac:dyDescent="0.25">
      <c r="A1696">
        <v>220</v>
      </c>
      <c r="B1696">
        <v>43840</v>
      </c>
      <c r="C1696" s="71">
        <v>43840.638194444444</v>
      </c>
      <c r="D1696" t="s">
        <v>588</v>
      </c>
      <c r="E1696" t="s">
        <v>589</v>
      </c>
      <c r="F1696">
        <v>15</v>
      </c>
      <c r="G1696" t="s">
        <v>3525</v>
      </c>
      <c r="H1696" t="s">
        <v>188</v>
      </c>
      <c r="I1696" t="s">
        <v>142</v>
      </c>
      <c r="J1696" t="s">
        <v>37</v>
      </c>
      <c r="K1696" t="s">
        <v>591</v>
      </c>
      <c r="L1696" t="s">
        <v>39</v>
      </c>
      <c r="M1696">
        <v>2500000</v>
      </c>
      <c r="N1696">
        <v>0</v>
      </c>
      <c r="O1696">
        <v>2500000</v>
      </c>
      <c r="P1696">
        <v>1024516</v>
      </c>
      <c r="Q1696" t="s">
        <v>3531</v>
      </c>
      <c r="R1696">
        <v>220</v>
      </c>
      <c r="S1696" t="s">
        <v>3532</v>
      </c>
      <c r="T1696" t="s">
        <v>3533</v>
      </c>
      <c r="U1696" t="s">
        <v>3534</v>
      </c>
      <c r="V1696" t="s">
        <v>3535</v>
      </c>
      <c r="W1696">
        <v>0</v>
      </c>
      <c r="X1696" t="str">
        <f t="shared" si="26"/>
        <v>Funcionamiento</v>
      </c>
    </row>
    <row r="1697" spans="1:24" x14ac:dyDescent="0.25">
      <c r="A1697">
        <v>220</v>
      </c>
      <c r="B1697">
        <v>43840</v>
      </c>
      <c r="C1697" s="71">
        <v>43840.638194444444</v>
      </c>
      <c r="D1697" t="s">
        <v>588</v>
      </c>
      <c r="E1697" t="s">
        <v>589</v>
      </c>
      <c r="F1697">
        <v>15</v>
      </c>
      <c r="G1697" t="s">
        <v>3525</v>
      </c>
      <c r="H1697" t="s">
        <v>192</v>
      </c>
      <c r="I1697" t="s">
        <v>147</v>
      </c>
      <c r="J1697" t="s">
        <v>37</v>
      </c>
      <c r="K1697" t="s">
        <v>591</v>
      </c>
      <c r="L1697" t="s">
        <v>39</v>
      </c>
      <c r="M1697">
        <v>0</v>
      </c>
      <c r="N1697">
        <v>2500000</v>
      </c>
      <c r="O1697">
        <v>2500000</v>
      </c>
      <c r="P1697">
        <v>1429459</v>
      </c>
      <c r="Q1697" t="s">
        <v>3531</v>
      </c>
      <c r="R1697">
        <v>220</v>
      </c>
      <c r="S1697" t="s">
        <v>3532</v>
      </c>
      <c r="T1697" t="s">
        <v>3533</v>
      </c>
      <c r="U1697" t="s">
        <v>3534</v>
      </c>
      <c r="V1697" t="s">
        <v>3535</v>
      </c>
      <c r="W1697">
        <v>0</v>
      </c>
      <c r="X1697" t="str">
        <f t="shared" si="26"/>
        <v>Funcionamiento</v>
      </c>
    </row>
    <row r="1698" spans="1:24" x14ac:dyDescent="0.25">
      <c r="A1698">
        <v>320</v>
      </c>
      <c r="B1698">
        <v>43840</v>
      </c>
      <c r="C1698" s="71">
        <v>43840.644444444442</v>
      </c>
      <c r="D1698" t="s">
        <v>588</v>
      </c>
      <c r="E1698" t="s">
        <v>649</v>
      </c>
      <c r="F1698">
        <v>15</v>
      </c>
      <c r="G1698" t="s">
        <v>3525</v>
      </c>
      <c r="H1698" t="s">
        <v>189</v>
      </c>
      <c r="I1698" t="s">
        <v>143</v>
      </c>
      <c r="J1698" t="s">
        <v>37</v>
      </c>
      <c r="K1698" t="s">
        <v>591</v>
      </c>
      <c r="L1698" t="s">
        <v>39</v>
      </c>
      <c r="M1698">
        <v>28716096</v>
      </c>
      <c r="N1698">
        <v>-28716096</v>
      </c>
      <c r="O1698">
        <v>0</v>
      </c>
      <c r="P1698">
        <v>0</v>
      </c>
      <c r="Q1698" t="s">
        <v>3536</v>
      </c>
      <c r="R1698">
        <v>320</v>
      </c>
      <c r="S1698" t="s">
        <v>2308</v>
      </c>
      <c r="T1698" t="s">
        <v>593</v>
      </c>
      <c r="U1698" t="s">
        <v>593</v>
      </c>
      <c r="V1698" t="s">
        <v>593</v>
      </c>
      <c r="W1698">
        <v>0</v>
      </c>
      <c r="X1698" t="str">
        <f t="shared" si="26"/>
        <v>Funcionamiento</v>
      </c>
    </row>
    <row r="1699" spans="1:24" x14ac:dyDescent="0.25">
      <c r="A1699">
        <v>420</v>
      </c>
      <c r="B1699">
        <v>43840</v>
      </c>
      <c r="C1699" s="71">
        <v>43840.65</v>
      </c>
      <c r="D1699" t="s">
        <v>588</v>
      </c>
      <c r="E1699" t="s">
        <v>589</v>
      </c>
      <c r="F1699">
        <v>15</v>
      </c>
      <c r="G1699" t="s">
        <v>3525</v>
      </c>
      <c r="H1699" t="s">
        <v>191</v>
      </c>
      <c r="I1699" t="s">
        <v>146</v>
      </c>
      <c r="J1699" t="s">
        <v>37</v>
      </c>
      <c r="K1699" t="s">
        <v>591</v>
      </c>
      <c r="L1699" t="s">
        <v>39</v>
      </c>
      <c r="M1699">
        <v>3200000</v>
      </c>
      <c r="N1699">
        <v>0</v>
      </c>
      <c r="O1699">
        <v>3200000</v>
      </c>
      <c r="P1699">
        <v>1315088</v>
      </c>
      <c r="Q1699" t="s">
        <v>3537</v>
      </c>
      <c r="R1699">
        <v>420</v>
      </c>
      <c r="S1699" t="s">
        <v>3538</v>
      </c>
      <c r="T1699" t="s">
        <v>3539</v>
      </c>
      <c r="U1699" t="s">
        <v>3540</v>
      </c>
      <c r="V1699" t="s">
        <v>3541</v>
      </c>
      <c r="W1699">
        <v>0</v>
      </c>
      <c r="X1699" t="str">
        <f t="shared" si="26"/>
        <v>Funcionamiento</v>
      </c>
    </row>
    <row r="1700" spans="1:24" x14ac:dyDescent="0.25">
      <c r="A1700">
        <v>520</v>
      </c>
      <c r="B1700">
        <v>43846</v>
      </c>
      <c r="C1700" s="71">
        <v>43846.388194444444</v>
      </c>
      <c r="D1700" t="s">
        <v>588</v>
      </c>
      <c r="E1700" t="s">
        <v>589</v>
      </c>
      <c r="F1700">
        <v>15</v>
      </c>
      <c r="G1700" t="s">
        <v>3525</v>
      </c>
      <c r="H1700" t="s">
        <v>101</v>
      </c>
      <c r="I1700" t="s">
        <v>144</v>
      </c>
      <c r="J1700" t="s">
        <v>37</v>
      </c>
      <c r="K1700" t="s">
        <v>591</v>
      </c>
      <c r="L1700" t="s">
        <v>39</v>
      </c>
      <c r="M1700">
        <v>28716096</v>
      </c>
      <c r="N1700">
        <v>0</v>
      </c>
      <c r="O1700">
        <v>28716096</v>
      </c>
      <c r="P1700">
        <v>10959980</v>
      </c>
      <c r="Q1700" t="s">
        <v>3542</v>
      </c>
      <c r="R1700">
        <v>520</v>
      </c>
      <c r="S1700" t="s">
        <v>3543</v>
      </c>
      <c r="T1700" t="s">
        <v>3544</v>
      </c>
      <c r="U1700" t="s">
        <v>3545</v>
      </c>
      <c r="V1700" t="s">
        <v>3546</v>
      </c>
      <c r="W1700">
        <v>0</v>
      </c>
      <c r="X1700" t="str">
        <f t="shared" si="26"/>
        <v>Funcionamiento</v>
      </c>
    </row>
    <row r="1701" spans="1:24" x14ac:dyDescent="0.25">
      <c r="A1701">
        <v>620</v>
      </c>
      <c r="B1701">
        <v>43851</v>
      </c>
      <c r="C1701" s="71">
        <v>43851.38958333333</v>
      </c>
      <c r="D1701" t="s">
        <v>588</v>
      </c>
      <c r="E1701" t="s">
        <v>589</v>
      </c>
      <c r="F1701">
        <v>15</v>
      </c>
      <c r="G1701" t="s">
        <v>3525</v>
      </c>
      <c r="H1701" t="s">
        <v>171</v>
      </c>
      <c r="I1701" t="s">
        <v>125</v>
      </c>
      <c r="J1701" t="s">
        <v>37</v>
      </c>
      <c r="K1701" t="s">
        <v>591</v>
      </c>
      <c r="L1701" t="s">
        <v>39</v>
      </c>
      <c r="M1701">
        <v>1656190</v>
      </c>
      <c r="N1701">
        <v>0</v>
      </c>
      <c r="O1701">
        <v>1656190</v>
      </c>
      <c r="P1701">
        <v>0</v>
      </c>
      <c r="Q1701" t="s">
        <v>3547</v>
      </c>
      <c r="R1701">
        <v>620</v>
      </c>
      <c r="S1701" t="s">
        <v>3106</v>
      </c>
      <c r="T1701" t="s">
        <v>593</v>
      </c>
      <c r="U1701" t="s">
        <v>3548</v>
      </c>
      <c r="V1701" t="s">
        <v>3549</v>
      </c>
      <c r="W1701">
        <v>0</v>
      </c>
      <c r="X1701" t="str">
        <f t="shared" si="26"/>
        <v>Funcionamiento</v>
      </c>
    </row>
    <row r="1702" spans="1:24" x14ac:dyDescent="0.25">
      <c r="A1702">
        <v>620</v>
      </c>
      <c r="B1702">
        <v>43851</v>
      </c>
      <c r="C1702" s="71">
        <v>43851.38958333333</v>
      </c>
      <c r="D1702" t="s">
        <v>588</v>
      </c>
      <c r="E1702" t="s">
        <v>589</v>
      </c>
      <c r="F1702">
        <v>15</v>
      </c>
      <c r="G1702" t="s">
        <v>3525</v>
      </c>
      <c r="H1702" t="s">
        <v>173</v>
      </c>
      <c r="I1702" t="s">
        <v>127</v>
      </c>
      <c r="J1702" t="s">
        <v>37</v>
      </c>
      <c r="K1702" t="s">
        <v>591</v>
      </c>
      <c r="L1702" t="s">
        <v>39</v>
      </c>
      <c r="M1702">
        <v>4193224</v>
      </c>
      <c r="N1702">
        <v>0</v>
      </c>
      <c r="O1702">
        <v>4193224</v>
      </c>
      <c r="P1702">
        <v>0</v>
      </c>
      <c r="Q1702" t="s">
        <v>3547</v>
      </c>
      <c r="R1702">
        <v>620</v>
      </c>
      <c r="S1702" t="s">
        <v>3106</v>
      </c>
      <c r="T1702" t="s">
        <v>593</v>
      </c>
      <c r="U1702" t="s">
        <v>3548</v>
      </c>
      <c r="V1702" t="s">
        <v>3549</v>
      </c>
      <c r="W1702">
        <v>0</v>
      </c>
      <c r="X1702" t="str">
        <f t="shared" si="26"/>
        <v>Funcionamiento</v>
      </c>
    </row>
    <row r="1703" spans="1:24" x14ac:dyDescent="0.25">
      <c r="A1703">
        <v>620</v>
      </c>
      <c r="B1703">
        <v>43851</v>
      </c>
      <c r="C1703" s="71">
        <v>43851.38958333333</v>
      </c>
      <c r="D1703" t="s">
        <v>588</v>
      </c>
      <c r="E1703" t="s">
        <v>589</v>
      </c>
      <c r="F1703">
        <v>15</v>
      </c>
      <c r="G1703" t="s">
        <v>3525</v>
      </c>
      <c r="H1703" t="s">
        <v>181</v>
      </c>
      <c r="I1703" t="s">
        <v>135</v>
      </c>
      <c r="J1703" t="s">
        <v>37</v>
      </c>
      <c r="K1703" t="s">
        <v>591</v>
      </c>
      <c r="L1703" t="s">
        <v>39</v>
      </c>
      <c r="M1703">
        <v>5874422</v>
      </c>
      <c r="N1703">
        <v>0</v>
      </c>
      <c r="O1703">
        <v>5874422</v>
      </c>
      <c r="P1703">
        <v>0</v>
      </c>
      <c r="Q1703" t="s">
        <v>3547</v>
      </c>
      <c r="R1703">
        <v>620</v>
      </c>
      <c r="S1703" t="s">
        <v>3106</v>
      </c>
      <c r="T1703" t="s">
        <v>593</v>
      </c>
      <c r="U1703" t="s">
        <v>3548</v>
      </c>
      <c r="V1703" t="s">
        <v>3549</v>
      </c>
      <c r="W1703">
        <v>0</v>
      </c>
      <c r="X1703" t="str">
        <f t="shared" si="26"/>
        <v>Funcionamiento</v>
      </c>
    </row>
    <row r="1704" spans="1:24" x14ac:dyDescent="0.25">
      <c r="A1704">
        <v>620</v>
      </c>
      <c r="B1704">
        <v>43851</v>
      </c>
      <c r="C1704" s="71">
        <v>43851.38958333333</v>
      </c>
      <c r="D1704" t="s">
        <v>588</v>
      </c>
      <c r="E1704" t="s">
        <v>589</v>
      </c>
      <c r="F1704">
        <v>15</v>
      </c>
      <c r="G1704" t="s">
        <v>3525</v>
      </c>
      <c r="H1704" t="s">
        <v>182</v>
      </c>
      <c r="I1704" t="s">
        <v>136</v>
      </c>
      <c r="J1704" t="s">
        <v>37</v>
      </c>
      <c r="K1704" t="s">
        <v>591</v>
      </c>
      <c r="L1704" t="s">
        <v>39</v>
      </c>
      <c r="M1704">
        <v>499424</v>
      </c>
      <c r="N1704">
        <v>0</v>
      </c>
      <c r="O1704">
        <v>499424</v>
      </c>
      <c r="P1704">
        <v>0</v>
      </c>
      <c r="Q1704" t="s">
        <v>3547</v>
      </c>
      <c r="R1704">
        <v>620</v>
      </c>
      <c r="S1704" t="s">
        <v>3106</v>
      </c>
      <c r="T1704" t="s">
        <v>593</v>
      </c>
      <c r="U1704" t="s">
        <v>3548</v>
      </c>
      <c r="V1704" t="s">
        <v>3549</v>
      </c>
      <c r="W1704">
        <v>0</v>
      </c>
      <c r="X1704" t="str">
        <f t="shared" si="26"/>
        <v>Funcionamiento</v>
      </c>
    </row>
    <row r="1705" spans="1:24" x14ac:dyDescent="0.25">
      <c r="A1705">
        <v>620</v>
      </c>
      <c r="B1705">
        <v>43851</v>
      </c>
      <c r="C1705" s="71">
        <v>43851.38958333333</v>
      </c>
      <c r="D1705" t="s">
        <v>588</v>
      </c>
      <c r="E1705" t="s">
        <v>589</v>
      </c>
      <c r="F1705">
        <v>15</v>
      </c>
      <c r="G1705" t="s">
        <v>3525</v>
      </c>
      <c r="H1705" t="s">
        <v>183</v>
      </c>
      <c r="I1705" t="s">
        <v>137</v>
      </c>
      <c r="J1705" t="s">
        <v>37</v>
      </c>
      <c r="K1705" t="s">
        <v>591</v>
      </c>
      <c r="L1705" t="s">
        <v>39</v>
      </c>
      <c r="M1705">
        <v>2240265</v>
      </c>
      <c r="N1705">
        <v>0</v>
      </c>
      <c r="O1705">
        <v>2240265</v>
      </c>
      <c r="P1705">
        <v>0</v>
      </c>
      <c r="Q1705" t="s">
        <v>3547</v>
      </c>
      <c r="R1705">
        <v>620</v>
      </c>
      <c r="S1705" t="s">
        <v>3106</v>
      </c>
      <c r="T1705" t="s">
        <v>593</v>
      </c>
      <c r="U1705" t="s">
        <v>3548</v>
      </c>
      <c r="V1705" t="s">
        <v>3549</v>
      </c>
      <c r="W1705">
        <v>0</v>
      </c>
      <c r="X1705" t="str">
        <f t="shared" si="26"/>
        <v>Funcionamiento</v>
      </c>
    </row>
    <row r="1706" spans="1:24" x14ac:dyDescent="0.25">
      <c r="A1706">
        <v>620</v>
      </c>
      <c r="B1706">
        <v>43851</v>
      </c>
      <c r="C1706" s="71">
        <v>43851.38958333333</v>
      </c>
      <c r="D1706" t="s">
        <v>588</v>
      </c>
      <c r="E1706" t="s">
        <v>589</v>
      </c>
      <c r="F1706">
        <v>15</v>
      </c>
      <c r="G1706" t="s">
        <v>3525</v>
      </c>
      <c r="H1706" t="s">
        <v>169</v>
      </c>
      <c r="I1706" t="s">
        <v>123</v>
      </c>
      <c r="J1706" t="s">
        <v>37</v>
      </c>
      <c r="K1706" t="s">
        <v>591</v>
      </c>
      <c r="L1706" t="s">
        <v>39</v>
      </c>
      <c r="M1706">
        <v>1727945</v>
      </c>
      <c r="N1706">
        <v>0</v>
      </c>
      <c r="O1706">
        <v>1727945</v>
      </c>
      <c r="P1706">
        <v>0</v>
      </c>
      <c r="Q1706" t="s">
        <v>3547</v>
      </c>
      <c r="R1706">
        <v>620</v>
      </c>
      <c r="S1706" t="s">
        <v>3106</v>
      </c>
      <c r="T1706" t="s">
        <v>593</v>
      </c>
      <c r="U1706" t="s">
        <v>3548</v>
      </c>
      <c r="V1706" t="s">
        <v>3549</v>
      </c>
      <c r="W1706">
        <v>0</v>
      </c>
      <c r="X1706" t="str">
        <f t="shared" si="26"/>
        <v>Funcionamiento</v>
      </c>
    </row>
    <row r="1707" spans="1:24" x14ac:dyDescent="0.25">
      <c r="A1707">
        <v>620</v>
      </c>
      <c r="B1707">
        <v>43851</v>
      </c>
      <c r="C1707" s="71">
        <v>43851.38958333333</v>
      </c>
      <c r="D1707" t="s">
        <v>588</v>
      </c>
      <c r="E1707" t="s">
        <v>589</v>
      </c>
      <c r="F1707">
        <v>15</v>
      </c>
      <c r="G1707" t="s">
        <v>3525</v>
      </c>
      <c r="H1707" t="s">
        <v>180</v>
      </c>
      <c r="I1707" t="s">
        <v>134</v>
      </c>
      <c r="J1707" t="s">
        <v>37</v>
      </c>
      <c r="K1707" t="s">
        <v>591</v>
      </c>
      <c r="L1707" t="s">
        <v>39</v>
      </c>
      <c r="M1707">
        <v>8150</v>
      </c>
      <c r="N1707">
        <v>0</v>
      </c>
      <c r="O1707">
        <v>8150</v>
      </c>
      <c r="P1707">
        <v>0</v>
      </c>
      <c r="Q1707" t="s">
        <v>3547</v>
      </c>
      <c r="R1707">
        <v>620</v>
      </c>
      <c r="S1707" t="s">
        <v>3106</v>
      </c>
      <c r="T1707" t="s">
        <v>593</v>
      </c>
      <c r="U1707" t="s">
        <v>3548</v>
      </c>
      <c r="V1707" t="s">
        <v>3549</v>
      </c>
      <c r="W1707">
        <v>0</v>
      </c>
      <c r="X1707" t="str">
        <f t="shared" si="26"/>
        <v>Funcionamiento</v>
      </c>
    </row>
    <row r="1708" spans="1:24" x14ac:dyDescent="0.25">
      <c r="A1708">
        <v>620</v>
      </c>
      <c r="B1708">
        <v>43851</v>
      </c>
      <c r="C1708" s="71">
        <v>43851.38958333333</v>
      </c>
      <c r="D1708" t="s">
        <v>588</v>
      </c>
      <c r="E1708" t="s">
        <v>589</v>
      </c>
      <c r="F1708">
        <v>15</v>
      </c>
      <c r="G1708" t="s">
        <v>3525</v>
      </c>
      <c r="H1708" t="s">
        <v>166</v>
      </c>
      <c r="I1708" t="s">
        <v>120</v>
      </c>
      <c r="J1708" t="s">
        <v>37</v>
      </c>
      <c r="K1708" t="s">
        <v>591</v>
      </c>
      <c r="L1708" t="s">
        <v>39</v>
      </c>
      <c r="M1708">
        <v>43418864</v>
      </c>
      <c r="N1708">
        <v>0</v>
      </c>
      <c r="O1708">
        <v>43418864</v>
      </c>
      <c r="P1708">
        <v>0</v>
      </c>
      <c r="Q1708" t="s">
        <v>3547</v>
      </c>
      <c r="R1708">
        <v>620</v>
      </c>
      <c r="S1708" t="s">
        <v>3106</v>
      </c>
      <c r="T1708" t="s">
        <v>593</v>
      </c>
      <c r="U1708" t="s">
        <v>3548</v>
      </c>
      <c r="V1708" t="s">
        <v>3549</v>
      </c>
      <c r="W1708">
        <v>0</v>
      </c>
      <c r="X1708" t="str">
        <f t="shared" si="26"/>
        <v>Funcionamiento</v>
      </c>
    </row>
    <row r="1709" spans="1:24" x14ac:dyDescent="0.25">
      <c r="A1709">
        <v>620</v>
      </c>
      <c r="B1709">
        <v>43851</v>
      </c>
      <c r="C1709" s="71">
        <v>43851.38958333333</v>
      </c>
      <c r="D1709" t="s">
        <v>588</v>
      </c>
      <c r="E1709" t="s">
        <v>589</v>
      </c>
      <c r="F1709">
        <v>15</v>
      </c>
      <c r="G1709" t="s">
        <v>3525</v>
      </c>
      <c r="H1709" t="s">
        <v>168</v>
      </c>
      <c r="I1709" t="s">
        <v>122</v>
      </c>
      <c r="J1709" t="s">
        <v>37</v>
      </c>
      <c r="K1709" t="s">
        <v>591</v>
      </c>
      <c r="L1709" t="s">
        <v>39</v>
      </c>
      <c r="M1709">
        <v>1144380</v>
      </c>
      <c r="N1709">
        <v>0</v>
      </c>
      <c r="O1709">
        <v>1144380</v>
      </c>
      <c r="P1709">
        <v>0</v>
      </c>
      <c r="Q1709" t="s">
        <v>3547</v>
      </c>
      <c r="R1709">
        <v>620</v>
      </c>
      <c r="S1709" t="s">
        <v>3106</v>
      </c>
      <c r="T1709" t="s">
        <v>593</v>
      </c>
      <c r="U1709" t="s">
        <v>3548</v>
      </c>
      <c r="V1709" t="s">
        <v>3549</v>
      </c>
      <c r="W1709">
        <v>0</v>
      </c>
      <c r="X1709" t="str">
        <f t="shared" si="26"/>
        <v>Funcionamiento</v>
      </c>
    </row>
    <row r="1710" spans="1:24" x14ac:dyDescent="0.25">
      <c r="A1710">
        <v>720</v>
      </c>
      <c r="B1710">
        <v>43851</v>
      </c>
      <c r="C1710" s="71">
        <v>43851.402777777781</v>
      </c>
      <c r="D1710" t="s">
        <v>588</v>
      </c>
      <c r="E1710" t="s">
        <v>589</v>
      </c>
      <c r="F1710">
        <v>15</v>
      </c>
      <c r="G1710" t="s">
        <v>3525</v>
      </c>
      <c r="H1710" t="s">
        <v>175</v>
      </c>
      <c r="I1710" t="s">
        <v>129</v>
      </c>
      <c r="J1710" t="s">
        <v>37</v>
      </c>
      <c r="K1710" t="s">
        <v>591</v>
      </c>
      <c r="L1710" t="s">
        <v>39</v>
      </c>
      <c r="M1710">
        <v>4688100</v>
      </c>
      <c r="N1710">
        <v>0</v>
      </c>
      <c r="O1710">
        <v>4688100</v>
      </c>
      <c r="P1710">
        <v>0</v>
      </c>
      <c r="Q1710" t="s">
        <v>3550</v>
      </c>
      <c r="R1710">
        <v>720</v>
      </c>
      <c r="S1710" t="s">
        <v>2180</v>
      </c>
      <c r="T1710" t="s">
        <v>593</v>
      </c>
      <c r="U1710" t="s">
        <v>3551</v>
      </c>
      <c r="V1710" t="s">
        <v>3552</v>
      </c>
      <c r="W1710">
        <v>0</v>
      </c>
      <c r="X1710" t="str">
        <f t="shared" si="26"/>
        <v>Funcionamiento</v>
      </c>
    </row>
    <row r="1711" spans="1:24" x14ac:dyDescent="0.25">
      <c r="A1711">
        <v>720</v>
      </c>
      <c r="B1711">
        <v>43851</v>
      </c>
      <c r="C1711" s="71">
        <v>43851.402777777781</v>
      </c>
      <c r="D1711" t="s">
        <v>588</v>
      </c>
      <c r="E1711" t="s">
        <v>589</v>
      </c>
      <c r="F1711">
        <v>15</v>
      </c>
      <c r="G1711" t="s">
        <v>3525</v>
      </c>
      <c r="H1711" t="s">
        <v>179</v>
      </c>
      <c r="I1711" t="s">
        <v>133</v>
      </c>
      <c r="J1711" t="s">
        <v>37</v>
      </c>
      <c r="K1711" t="s">
        <v>591</v>
      </c>
      <c r="L1711" t="s">
        <v>39</v>
      </c>
      <c r="M1711">
        <v>1161300</v>
      </c>
      <c r="N1711">
        <v>0</v>
      </c>
      <c r="O1711">
        <v>1161300</v>
      </c>
      <c r="P1711">
        <v>0</v>
      </c>
      <c r="Q1711" t="s">
        <v>3550</v>
      </c>
      <c r="R1711">
        <v>720</v>
      </c>
      <c r="S1711" t="s">
        <v>2180</v>
      </c>
      <c r="T1711" t="s">
        <v>593</v>
      </c>
      <c r="U1711" t="s">
        <v>3551</v>
      </c>
      <c r="V1711" t="s">
        <v>3552</v>
      </c>
      <c r="W1711">
        <v>0</v>
      </c>
      <c r="X1711" t="str">
        <f t="shared" si="26"/>
        <v>Funcionamiento</v>
      </c>
    </row>
    <row r="1712" spans="1:24" x14ac:dyDescent="0.25">
      <c r="A1712">
        <v>720</v>
      </c>
      <c r="B1712">
        <v>43851</v>
      </c>
      <c r="C1712" s="71">
        <v>43851.402777777781</v>
      </c>
      <c r="D1712" t="s">
        <v>588</v>
      </c>
      <c r="E1712" t="s">
        <v>589</v>
      </c>
      <c r="F1712">
        <v>15</v>
      </c>
      <c r="G1712" t="s">
        <v>3525</v>
      </c>
      <c r="H1712" t="s">
        <v>174</v>
      </c>
      <c r="I1712" t="s">
        <v>128</v>
      </c>
      <c r="J1712" t="s">
        <v>37</v>
      </c>
      <c r="K1712" t="s">
        <v>591</v>
      </c>
      <c r="L1712" t="s">
        <v>39</v>
      </c>
      <c r="M1712">
        <v>6618500</v>
      </c>
      <c r="N1712">
        <v>0</v>
      </c>
      <c r="O1712">
        <v>6618500</v>
      </c>
      <c r="P1712">
        <v>0</v>
      </c>
      <c r="Q1712" t="s">
        <v>3550</v>
      </c>
      <c r="R1712">
        <v>720</v>
      </c>
      <c r="S1712" t="s">
        <v>2180</v>
      </c>
      <c r="T1712" t="s">
        <v>593</v>
      </c>
      <c r="U1712" t="s">
        <v>3551</v>
      </c>
      <c r="V1712" t="s">
        <v>3552</v>
      </c>
      <c r="W1712">
        <v>0</v>
      </c>
      <c r="X1712" t="str">
        <f t="shared" si="26"/>
        <v>Funcionamiento</v>
      </c>
    </row>
    <row r="1713" spans="1:24" x14ac:dyDescent="0.25">
      <c r="A1713">
        <v>720</v>
      </c>
      <c r="B1713">
        <v>43851</v>
      </c>
      <c r="C1713" s="71">
        <v>43851.402777777781</v>
      </c>
      <c r="D1713" t="s">
        <v>588</v>
      </c>
      <c r="E1713" t="s">
        <v>589</v>
      </c>
      <c r="F1713">
        <v>15</v>
      </c>
      <c r="G1713" t="s">
        <v>3525</v>
      </c>
      <c r="H1713" t="s">
        <v>176</v>
      </c>
      <c r="I1713" t="s">
        <v>130</v>
      </c>
      <c r="J1713" t="s">
        <v>37</v>
      </c>
      <c r="K1713" t="s">
        <v>591</v>
      </c>
      <c r="L1713" t="s">
        <v>39</v>
      </c>
      <c r="M1713">
        <v>2321000</v>
      </c>
      <c r="N1713">
        <v>0</v>
      </c>
      <c r="O1713">
        <v>2321000</v>
      </c>
      <c r="P1713">
        <v>0</v>
      </c>
      <c r="Q1713" t="s">
        <v>3550</v>
      </c>
      <c r="R1713">
        <v>720</v>
      </c>
      <c r="S1713" t="s">
        <v>2180</v>
      </c>
      <c r="T1713" t="s">
        <v>593</v>
      </c>
      <c r="U1713" t="s">
        <v>3551</v>
      </c>
      <c r="V1713" t="s">
        <v>3552</v>
      </c>
      <c r="W1713">
        <v>0</v>
      </c>
      <c r="X1713" t="str">
        <f t="shared" si="26"/>
        <v>Funcionamiento</v>
      </c>
    </row>
    <row r="1714" spans="1:24" x14ac:dyDescent="0.25">
      <c r="A1714">
        <v>720</v>
      </c>
      <c r="B1714">
        <v>43851</v>
      </c>
      <c r="C1714" s="71">
        <v>43851.402777777781</v>
      </c>
      <c r="D1714" t="s">
        <v>588</v>
      </c>
      <c r="E1714" t="s">
        <v>589</v>
      </c>
      <c r="F1714">
        <v>15</v>
      </c>
      <c r="G1714" t="s">
        <v>3525</v>
      </c>
      <c r="H1714" t="s">
        <v>178</v>
      </c>
      <c r="I1714" t="s">
        <v>132</v>
      </c>
      <c r="J1714" t="s">
        <v>37</v>
      </c>
      <c r="K1714" t="s">
        <v>591</v>
      </c>
      <c r="L1714" t="s">
        <v>39</v>
      </c>
      <c r="M1714">
        <v>1741400</v>
      </c>
      <c r="N1714">
        <v>0</v>
      </c>
      <c r="O1714">
        <v>1741400</v>
      </c>
      <c r="P1714">
        <v>0</v>
      </c>
      <c r="Q1714" t="s">
        <v>3550</v>
      </c>
      <c r="R1714">
        <v>720</v>
      </c>
      <c r="S1714" t="s">
        <v>2180</v>
      </c>
      <c r="T1714" t="s">
        <v>593</v>
      </c>
      <c r="U1714" t="s">
        <v>3551</v>
      </c>
      <c r="V1714" t="s">
        <v>3552</v>
      </c>
      <c r="W1714">
        <v>0</v>
      </c>
      <c r="X1714" t="str">
        <f t="shared" si="26"/>
        <v>Funcionamiento</v>
      </c>
    </row>
    <row r="1715" spans="1:24" x14ac:dyDescent="0.25">
      <c r="A1715">
        <v>720</v>
      </c>
      <c r="B1715">
        <v>43851</v>
      </c>
      <c r="C1715" s="71">
        <v>43851.402777777781</v>
      </c>
      <c r="D1715" t="s">
        <v>588</v>
      </c>
      <c r="E1715" t="s">
        <v>589</v>
      </c>
      <c r="F1715">
        <v>15</v>
      </c>
      <c r="G1715" t="s">
        <v>3525</v>
      </c>
      <c r="H1715" t="s">
        <v>177</v>
      </c>
      <c r="I1715" t="s">
        <v>131</v>
      </c>
      <c r="J1715" t="s">
        <v>37</v>
      </c>
      <c r="K1715" t="s">
        <v>591</v>
      </c>
      <c r="L1715" t="s">
        <v>39</v>
      </c>
      <c r="M1715">
        <v>640200</v>
      </c>
      <c r="N1715">
        <v>0</v>
      </c>
      <c r="O1715">
        <v>640200</v>
      </c>
      <c r="P1715">
        <v>0</v>
      </c>
      <c r="Q1715" t="s">
        <v>3550</v>
      </c>
      <c r="R1715">
        <v>720</v>
      </c>
      <c r="S1715" t="s">
        <v>2180</v>
      </c>
      <c r="T1715" t="s">
        <v>593</v>
      </c>
      <c r="U1715" t="s">
        <v>3551</v>
      </c>
      <c r="V1715" t="s">
        <v>3552</v>
      </c>
      <c r="W1715">
        <v>0</v>
      </c>
      <c r="X1715" t="str">
        <f t="shared" si="26"/>
        <v>Funcionamiento</v>
      </c>
    </row>
    <row r="1716" spans="1:24" x14ac:dyDescent="0.25">
      <c r="A1716">
        <v>820</v>
      </c>
      <c r="B1716">
        <v>43872</v>
      </c>
      <c r="C1716" s="71">
        <v>43872.517361111109</v>
      </c>
      <c r="D1716" t="s">
        <v>588</v>
      </c>
      <c r="E1716" t="s">
        <v>589</v>
      </c>
      <c r="F1716">
        <v>15</v>
      </c>
      <c r="G1716" t="s">
        <v>3525</v>
      </c>
      <c r="H1716" t="s">
        <v>101</v>
      </c>
      <c r="I1716" t="s">
        <v>144</v>
      </c>
      <c r="J1716" t="s">
        <v>48</v>
      </c>
      <c r="K1716" t="s">
        <v>601</v>
      </c>
      <c r="L1716" t="s">
        <v>39</v>
      </c>
      <c r="M1716">
        <v>50000000</v>
      </c>
      <c r="N1716">
        <v>-6000000</v>
      </c>
      <c r="O1716">
        <v>44000000</v>
      </c>
      <c r="P1716">
        <v>0</v>
      </c>
      <c r="Q1716" t="s">
        <v>3553</v>
      </c>
      <c r="R1716">
        <v>820</v>
      </c>
      <c r="S1716" t="s">
        <v>2370</v>
      </c>
      <c r="T1716" t="s">
        <v>3554</v>
      </c>
      <c r="U1716" t="s">
        <v>3555</v>
      </c>
      <c r="V1716" t="s">
        <v>3556</v>
      </c>
      <c r="W1716">
        <v>0</v>
      </c>
      <c r="X1716" t="str">
        <f t="shared" si="26"/>
        <v>Funcionamiento</v>
      </c>
    </row>
    <row r="1717" spans="1:24" x14ac:dyDescent="0.25">
      <c r="A1717">
        <v>920</v>
      </c>
      <c r="B1717">
        <v>43872</v>
      </c>
      <c r="C1717" s="71">
        <v>43872.526388888888</v>
      </c>
      <c r="D1717" t="s">
        <v>588</v>
      </c>
      <c r="E1717" t="s">
        <v>589</v>
      </c>
      <c r="F1717">
        <v>15</v>
      </c>
      <c r="G1717" t="s">
        <v>3525</v>
      </c>
      <c r="H1717" t="s">
        <v>187</v>
      </c>
      <c r="I1717" t="s">
        <v>141</v>
      </c>
      <c r="J1717" t="s">
        <v>37</v>
      </c>
      <c r="K1717" t="s">
        <v>591</v>
      </c>
      <c r="L1717" t="s">
        <v>39</v>
      </c>
      <c r="M1717">
        <v>78400</v>
      </c>
      <c r="N1717">
        <v>0</v>
      </c>
      <c r="O1717">
        <v>78400</v>
      </c>
      <c r="P1717">
        <v>0</v>
      </c>
      <c r="Q1717" t="s">
        <v>3557</v>
      </c>
      <c r="R1717">
        <v>920</v>
      </c>
      <c r="S1717" t="s">
        <v>2770</v>
      </c>
      <c r="T1717" t="s">
        <v>2223</v>
      </c>
      <c r="U1717" t="s">
        <v>2654</v>
      </c>
      <c r="V1717" t="s">
        <v>3558</v>
      </c>
      <c r="W1717">
        <v>0</v>
      </c>
      <c r="X1717" t="str">
        <f t="shared" si="26"/>
        <v>Funcionamiento</v>
      </c>
    </row>
    <row r="1718" spans="1:24" x14ac:dyDescent="0.25">
      <c r="A1718">
        <v>920</v>
      </c>
      <c r="B1718">
        <v>43872</v>
      </c>
      <c r="C1718" s="71">
        <v>43872.526388888888</v>
      </c>
      <c r="D1718" t="s">
        <v>588</v>
      </c>
      <c r="E1718" t="s">
        <v>589</v>
      </c>
      <c r="F1718">
        <v>15</v>
      </c>
      <c r="G1718" t="s">
        <v>3525</v>
      </c>
      <c r="H1718" t="s">
        <v>193</v>
      </c>
      <c r="I1718" t="s">
        <v>148</v>
      </c>
      <c r="J1718" t="s">
        <v>37</v>
      </c>
      <c r="K1718" t="s">
        <v>591</v>
      </c>
      <c r="L1718" t="s">
        <v>39</v>
      </c>
      <c r="M1718">
        <v>387480</v>
      </c>
      <c r="N1718">
        <v>0</v>
      </c>
      <c r="O1718">
        <v>387480</v>
      </c>
      <c r="P1718">
        <v>0</v>
      </c>
      <c r="Q1718" t="s">
        <v>3557</v>
      </c>
      <c r="R1718">
        <v>920</v>
      </c>
      <c r="S1718" t="s">
        <v>2770</v>
      </c>
      <c r="T1718" t="s">
        <v>2223</v>
      </c>
      <c r="U1718" t="s">
        <v>2654</v>
      </c>
      <c r="V1718" t="s">
        <v>3558</v>
      </c>
      <c r="W1718">
        <v>0</v>
      </c>
      <c r="X1718" t="str">
        <f t="shared" si="26"/>
        <v>Funcionamiento</v>
      </c>
    </row>
    <row r="1719" spans="1:24" x14ac:dyDescent="0.25">
      <c r="A1719">
        <v>1020</v>
      </c>
      <c r="B1719">
        <v>43873</v>
      </c>
      <c r="C1719" s="71">
        <v>43873.613888888889</v>
      </c>
      <c r="D1719" t="s">
        <v>588</v>
      </c>
      <c r="E1719" t="s">
        <v>589</v>
      </c>
      <c r="F1719">
        <v>510</v>
      </c>
      <c r="G1719" t="s">
        <v>713</v>
      </c>
      <c r="H1719" t="s">
        <v>200</v>
      </c>
      <c r="I1719" t="s">
        <v>159</v>
      </c>
      <c r="J1719" t="s">
        <v>48</v>
      </c>
      <c r="K1719" t="s">
        <v>601</v>
      </c>
      <c r="L1719" t="s">
        <v>39</v>
      </c>
      <c r="M1719">
        <v>10000000</v>
      </c>
      <c r="N1719">
        <v>0</v>
      </c>
      <c r="O1719">
        <v>10000000</v>
      </c>
      <c r="P1719">
        <v>9143564</v>
      </c>
      <c r="Q1719" t="s">
        <v>3559</v>
      </c>
      <c r="R1719">
        <v>1020</v>
      </c>
      <c r="S1719" t="s">
        <v>2854</v>
      </c>
      <c r="T1719" t="s">
        <v>2230</v>
      </c>
      <c r="U1719" t="s">
        <v>3560</v>
      </c>
      <c r="V1719" t="s">
        <v>3561</v>
      </c>
      <c r="W1719">
        <v>0</v>
      </c>
      <c r="X1719" t="str">
        <f t="shared" si="26"/>
        <v>Inversión</v>
      </c>
    </row>
    <row r="1720" spans="1:24" x14ac:dyDescent="0.25">
      <c r="A1720">
        <v>1120</v>
      </c>
      <c r="B1720">
        <v>43873</v>
      </c>
      <c r="C1720" s="71">
        <v>43873.622916666667</v>
      </c>
      <c r="D1720" t="s">
        <v>588</v>
      </c>
      <c r="E1720" t="s">
        <v>589</v>
      </c>
      <c r="F1720">
        <v>500</v>
      </c>
      <c r="G1720" t="s">
        <v>631</v>
      </c>
      <c r="H1720" t="s">
        <v>199</v>
      </c>
      <c r="I1720" t="s">
        <v>157</v>
      </c>
      <c r="J1720" t="s">
        <v>37</v>
      </c>
      <c r="K1720" t="s">
        <v>714</v>
      </c>
      <c r="L1720" t="s">
        <v>39</v>
      </c>
      <c r="M1720">
        <v>47223948</v>
      </c>
      <c r="N1720">
        <v>0</v>
      </c>
      <c r="O1720">
        <v>47223948</v>
      </c>
      <c r="P1720">
        <v>23101895</v>
      </c>
      <c r="Q1720" t="s">
        <v>3562</v>
      </c>
      <c r="R1720">
        <v>1120</v>
      </c>
      <c r="S1720" t="s">
        <v>3563</v>
      </c>
      <c r="T1720" t="s">
        <v>3564</v>
      </c>
      <c r="U1720" t="s">
        <v>3565</v>
      </c>
      <c r="V1720" t="s">
        <v>3566</v>
      </c>
      <c r="X1720" t="str">
        <f t="shared" si="26"/>
        <v>Inversión</v>
      </c>
    </row>
    <row r="1721" spans="1:24" x14ac:dyDescent="0.25">
      <c r="A1721">
        <v>1220</v>
      </c>
      <c r="B1721">
        <v>43881</v>
      </c>
      <c r="C1721" s="71">
        <v>43881.779166666667</v>
      </c>
      <c r="D1721" t="s">
        <v>588</v>
      </c>
      <c r="E1721" t="s">
        <v>589</v>
      </c>
      <c r="F1721">
        <v>15</v>
      </c>
      <c r="G1721" t="s">
        <v>3525</v>
      </c>
      <c r="H1721" t="s">
        <v>178</v>
      </c>
      <c r="I1721" t="s">
        <v>132</v>
      </c>
      <c r="J1721" t="s">
        <v>37</v>
      </c>
      <c r="K1721" t="s">
        <v>591</v>
      </c>
      <c r="L1721" t="s">
        <v>39</v>
      </c>
      <c r="M1721">
        <v>1809700</v>
      </c>
      <c r="N1721">
        <v>0</v>
      </c>
      <c r="O1721">
        <v>1809700</v>
      </c>
      <c r="P1721">
        <v>0</v>
      </c>
      <c r="Q1721" t="s">
        <v>3567</v>
      </c>
      <c r="R1721">
        <v>1320</v>
      </c>
      <c r="S1721" t="s">
        <v>2374</v>
      </c>
      <c r="T1721" t="s">
        <v>593</v>
      </c>
      <c r="U1721" t="s">
        <v>3568</v>
      </c>
      <c r="V1721" t="s">
        <v>3569</v>
      </c>
      <c r="W1721">
        <v>0</v>
      </c>
      <c r="X1721" t="str">
        <f t="shared" si="26"/>
        <v>Funcionamiento</v>
      </c>
    </row>
    <row r="1722" spans="1:24" x14ac:dyDescent="0.25">
      <c r="A1722">
        <v>1220</v>
      </c>
      <c r="B1722">
        <v>43881</v>
      </c>
      <c r="C1722" s="71">
        <v>43881.779166666667</v>
      </c>
      <c r="D1722" t="s">
        <v>588</v>
      </c>
      <c r="E1722" t="s">
        <v>589</v>
      </c>
      <c r="F1722">
        <v>15</v>
      </c>
      <c r="G1722" t="s">
        <v>3525</v>
      </c>
      <c r="H1722" t="s">
        <v>179</v>
      </c>
      <c r="I1722" t="s">
        <v>133</v>
      </c>
      <c r="J1722" t="s">
        <v>37</v>
      </c>
      <c r="K1722" t="s">
        <v>591</v>
      </c>
      <c r="L1722" t="s">
        <v>39</v>
      </c>
      <c r="M1722">
        <v>1206600</v>
      </c>
      <c r="N1722">
        <v>0</v>
      </c>
      <c r="O1722">
        <v>1206600</v>
      </c>
      <c r="P1722">
        <v>0</v>
      </c>
      <c r="Q1722" t="s">
        <v>3567</v>
      </c>
      <c r="R1722">
        <v>1320</v>
      </c>
      <c r="S1722" t="s">
        <v>2374</v>
      </c>
      <c r="T1722" t="s">
        <v>593</v>
      </c>
      <c r="U1722" t="s">
        <v>3568</v>
      </c>
      <c r="V1722" t="s">
        <v>3569</v>
      </c>
      <c r="W1722">
        <v>0</v>
      </c>
      <c r="X1722" t="str">
        <f t="shared" si="26"/>
        <v>Funcionamiento</v>
      </c>
    </row>
    <row r="1723" spans="1:24" x14ac:dyDescent="0.25">
      <c r="A1723">
        <v>1220</v>
      </c>
      <c r="B1723">
        <v>43881</v>
      </c>
      <c r="C1723" s="71">
        <v>43881.779166666667</v>
      </c>
      <c r="D1723" t="s">
        <v>588</v>
      </c>
      <c r="E1723" t="s">
        <v>589</v>
      </c>
      <c r="F1723">
        <v>15</v>
      </c>
      <c r="G1723" t="s">
        <v>3525</v>
      </c>
      <c r="H1723" t="s">
        <v>176</v>
      </c>
      <c r="I1723" t="s">
        <v>130</v>
      </c>
      <c r="J1723" t="s">
        <v>37</v>
      </c>
      <c r="K1723" t="s">
        <v>591</v>
      </c>
      <c r="L1723" t="s">
        <v>39</v>
      </c>
      <c r="M1723">
        <v>2412500</v>
      </c>
      <c r="N1723">
        <v>0</v>
      </c>
      <c r="O1723">
        <v>2412500</v>
      </c>
      <c r="P1723">
        <v>0</v>
      </c>
      <c r="Q1723" t="s">
        <v>3567</v>
      </c>
      <c r="R1723">
        <v>1320</v>
      </c>
      <c r="S1723" t="s">
        <v>2374</v>
      </c>
      <c r="T1723" t="s">
        <v>593</v>
      </c>
      <c r="U1723" t="s">
        <v>3568</v>
      </c>
      <c r="V1723" t="s">
        <v>3569</v>
      </c>
      <c r="W1723">
        <v>0</v>
      </c>
      <c r="X1723" t="str">
        <f t="shared" si="26"/>
        <v>Funcionamiento</v>
      </c>
    </row>
    <row r="1724" spans="1:24" x14ac:dyDescent="0.25">
      <c r="A1724">
        <v>1220</v>
      </c>
      <c r="B1724">
        <v>43881</v>
      </c>
      <c r="C1724" s="71">
        <v>43881.779166666667</v>
      </c>
      <c r="D1724" t="s">
        <v>588</v>
      </c>
      <c r="E1724" t="s">
        <v>589</v>
      </c>
      <c r="F1724">
        <v>15</v>
      </c>
      <c r="G1724" t="s">
        <v>3525</v>
      </c>
      <c r="H1724" t="s">
        <v>177</v>
      </c>
      <c r="I1724" t="s">
        <v>131</v>
      </c>
      <c r="J1724" t="s">
        <v>37</v>
      </c>
      <c r="K1724" t="s">
        <v>591</v>
      </c>
      <c r="L1724" t="s">
        <v>39</v>
      </c>
      <c r="M1724">
        <v>812400</v>
      </c>
      <c r="N1724">
        <v>0</v>
      </c>
      <c r="O1724">
        <v>812400</v>
      </c>
      <c r="P1724">
        <v>0</v>
      </c>
      <c r="Q1724" t="s">
        <v>3567</v>
      </c>
      <c r="R1724">
        <v>1320</v>
      </c>
      <c r="S1724" t="s">
        <v>2374</v>
      </c>
      <c r="T1724" t="s">
        <v>593</v>
      </c>
      <c r="U1724" t="s">
        <v>3568</v>
      </c>
      <c r="V1724" t="s">
        <v>3569</v>
      </c>
      <c r="W1724">
        <v>0</v>
      </c>
      <c r="X1724" t="str">
        <f t="shared" si="26"/>
        <v>Funcionamiento</v>
      </c>
    </row>
    <row r="1725" spans="1:24" x14ac:dyDescent="0.25">
      <c r="A1725">
        <v>1220</v>
      </c>
      <c r="B1725">
        <v>43881</v>
      </c>
      <c r="C1725" s="71">
        <v>43881.779166666667</v>
      </c>
      <c r="D1725" t="s">
        <v>588</v>
      </c>
      <c r="E1725" t="s">
        <v>589</v>
      </c>
      <c r="F1725">
        <v>15</v>
      </c>
      <c r="G1725" t="s">
        <v>3525</v>
      </c>
      <c r="H1725" t="s">
        <v>174</v>
      </c>
      <c r="I1725" t="s">
        <v>128</v>
      </c>
      <c r="J1725" t="s">
        <v>37</v>
      </c>
      <c r="K1725" t="s">
        <v>591</v>
      </c>
      <c r="L1725" t="s">
        <v>39</v>
      </c>
      <c r="M1725">
        <v>6723100</v>
      </c>
      <c r="N1725">
        <v>0</v>
      </c>
      <c r="O1725">
        <v>6723100</v>
      </c>
      <c r="P1725">
        <v>0</v>
      </c>
      <c r="Q1725" t="s">
        <v>3567</v>
      </c>
      <c r="R1725">
        <v>1320</v>
      </c>
      <c r="S1725" t="s">
        <v>2374</v>
      </c>
      <c r="T1725" t="s">
        <v>593</v>
      </c>
      <c r="U1725" t="s">
        <v>3568</v>
      </c>
      <c r="V1725" t="s">
        <v>3569</v>
      </c>
      <c r="W1725">
        <v>0</v>
      </c>
      <c r="X1725" t="str">
        <f t="shared" si="26"/>
        <v>Funcionamiento</v>
      </c>
    </row>
    <row r="1726" spans="1:24" x14ac:dyDescent="0.25">
      <c r="A1726">
        <v>1220</v>
      </c>
      <c r="B1726">
        <v>43881</v>
      </c>
      <c r="C1726" s="71">
        <v>43881.779166666667</v>
      </c>
      <c r="D1726" t="s">
        <v>588</v>
      </c>
      <c r="E1726" t="s">
        <v>589</v>
      </c>
      <c r="F1726">
        <v>15</v>
      </c>
      <c r="G1726" t="s">
        <v>3525</v>
      </c>
      <c r="H1726" t="s">
        <v>175</v>
      </c>
      <c r="I1726" t="s">
        <v>129</v>
      </c>
      <c r="J1726" t="s">
        <v>37</v>
      </c>
      <c r="K1726" t="s">
        <v>591</v>
      </c>
      <c r="L1726" t="s">
        <v>39</v>
      </c>
      <c r="M1726">
        <v>4762600</v>
      </c>
      <c r="N1726">
        <v>0</v>
      </c>
      <c r="O1726">
        <v>4762600</v>
      </c>
      <c r="P1726">
        <v>0</v>
      </c>
      <c r="Q1726" t="s">
        <v>3567</v>
      </c>
      <c r="R1726">
        <v>1320</v>
      </c>
      <c r="S1726" t="s">
        <v>2374</v>
      </c>
      <c r="T1726" t="s">
        <v>593</v>
      </c>
      <c r="U1726" t="s">
        <v>3568</v>
      </c>
      <c r="V1726" t="s">
        <v>3569</v>
      </c>
      <c r="W1726">
        <v>0</v>
      </c>
      <c r="X1726" t="str">
        <f t="shared" si="26"/>
        <v>Funcionamiento</v>
      </c>
    </row>
    <row r="1727" spans="1:24" x14ac:dyDescent="0.25">
      <c r="A1727">
        <v>1320</v>
      </c>
      <c r="B1727">
        <v>43882</v>
      </c>
      <c r="C1727" s="71">
        <v>43882.629861111112</v>
      </c>
      <c r="D1727" t="s">
        <v>588</v>
      </c>
      <c r="E1727" t="s">
        <v>589</v>
      </c>
      <c r="F1727">
        <v>15</v>
      </c>
      <c r="G1727" t="s">
        <v>3525</v>
      </c>
      <c r="H1727" t="s">
        <v>168</v>
      </c>
      <c r="I1727" t="s">
        <v>122</v>
      </c>
      <c r="J1727" t="s">
        <v>37</v>
      </c>
      <c r="K1727" t="s">
        <v>591</v>
      </c>
      <c r="L1727" t="s">
        <v>39</v>
      </c>
      <c r="M1727">
        <v>1377028</v>
      </c>
      <c r="N1727">
        <v>0</v>
      </c>
      <c r="O1727">
        <v>1377028</v>
      </c>
      <c r="P1727">
        <v>0</v>
      </c>
      <c r="Q1727" t="s">
        <v>3570</v>
      </c>
      <c r="R1727">
        <v>1420</v>
      </c>
      <c r="S1727" t="s">
        <v>3216</v>
      </c>
      <c r="T1727" t="s">
        <v>593</v>
      </c>
      <c r="U1727" t="s">
        <v>3571</v>
      </c>
      <c r="V1727" t="s">
        <v>3572</v>
      </c>
      <c r="W1727">
        <v>720</v>
      </c>
      <c r="X1727" t="str">
        <f t="shared" si="26"/>
        <v>Funcionamiento</v>
      </c>
    </row>
    <row r="1728" spans="1:24" x14ac:dyDescent="0.25">
      <c r="A1728">
        <v>1320</v>
      </c>
      <c r="B1728">
        <v>43882</v>
      </c>
      <c r="C1728" s="71">
        <v>43882.629861111112</v>
      </c>
      <c r="D1728" t="s">
        <v>588</v>
      </c>
      <c r="E1728" t="s">
        <v>589</v>
      </c>
      <c r="F1728">
        <v>15</v>
      </c>
      <c r="G1728" t="s">
        <v>3525</v>
      </c>
      <c r="H1728" t="s">
        <v>171</v>
      </c>
      <c r="I1728" t="s">
        <v>125</v>
      </c>
      <c r="J1728" t="s">
        <v>37</v>
      </c>
      <c r="K1728" t="s">
        <v>591</v>
      </c>
      <c r="L1728" t="s">
        <v>39</v>
      </c>
      <c r="M1728">
        <v>3150417</v>
      </c>
      <c r="N1728">
        <v>0</v>
      </c>
      <c r="O1728">
        <v>3150417</v>
      </c>
      <c r="P1728">
        <v>0</v>
      </c>
      <c r="Q1728" t="s">
        <v>3570</v>
      </c>
      <c r="R1728">
        <v>1420</v>
      </c>
      <c r="S1728" t="s">
        <v>3216</v>
      </c>
      <c r="T1728" t="s">
        <v>593</v>
      </c>
      <c r="U1728" t="s">
        <v>3571</v>
      </c>
      <c r="V1728" t="s">
        <v>3572</v>
      </c>
      <c r="W1728">
        <v>720</v>
      </c>
      <c r="X1728" t="str">
        <f t="shared" si="26"/>
        <v>Funcionamiento</v>
      </c>
    </row>
    <row r="1729" spans="1:24" x14ac:dyDescent="0.25">
      <c r="A1729">
        <v>1320</v>
      </c>
      <c r="B1729">
        <v>43882</v>
      </c>
      <c r="C1729" s="71">
        <v>43882.629861111112</v>
      </c>
      <c r="D1729" t="s">
        <v>588</v>
      </c>
      <c r="E1729" t="s">
        <v>589</v>
      </c>
      <c r="F1729">
        <v>15</v>
      </c>
      <c r="G1729" t="s">
        <v>3525</v>
      </c>
      <c r="H1729" t="s">
        <v>166</v>
      </c>
      <c r="I1729" t="s">
        <v>120</v>
      </c>
      <c r="J1729" t="s">
        <v>37</v>
      </c>
      <c r="K1729" t="s">
        <v>591</v>
      </c>
      <c r="L1729" t="s">
        <v>39</v>
      </c>
      <c r="M1729">
        <v>51921588</v>
      </c>
      <c r="N1729">
        <v>0</v>
      </c>
      <c r="O1729">
        <v>51921588</v>
      </c>
      <c r="P1729">
        <v>0</v>
      </c>
      <c r="Q1729" t="s">
        <v>3570</v>
      </c>
      <c r="R1729">
        <v>1420</v>
      </c>
      <c r="S1729" t="s">
        <v>3216</v>
      </c>
      <c r="T1729" t="s">
        <v>593</v>
      </c>
      <c r="U1729" t="s">
        <v>3571</v>
      </c>
      <c r="V1729" t="s">
        <v>3572</v>
      </c>
      <c r="W1729">
        <v>720</v>
      </c>
      <c r="X1729" t="str">
        <f t="shared" si="26"/>
        <v>Funcionamiento</v>
      </c>
    </row>
    <row r="1730" spans="1:24" x14ac:dyDescent="0.25">
      <c r="A1730">
        <v>1320</v>
      </c>
      <c r="B1730">
        <v>43882</v>
      </c>
      <c r="C1730" s="71">
        <v>43882.629861111112</v>
      </c>
      <c r="D1730" t="s">
        <v>588</v>
      </c>
      <c r="E1730" t="s">
        <v>589</v>
      </c>
      <c r="F1730">
        <v>15</v>
      </c>
      <c r="G1730" t="s">
        <v>3525</v>
      </c>
      <c r="H1730" t="s">
        <v>169</v>
      </c>
      <c r="I1730" t="s">
        <v>123</v>
      </c>
      <c r="J1730" t="s">
        <v>37</v>
      </c>
      <c r="K1730" t="s">
        <v>591</v>
      </c>
      <c r="L1730" t="s">
        <v>39</v>
      </c>
      <c r="M1730">
        <v>2046795</v>
      </c>
      <c r="N1730">
        <v>0</v>
      </c>
      <c r="O1730">
        <v>2046795</v>
      </c>
      <c r="P1730">
        <v>0</v>
      </c>
      <c r="Q1730" t="s">
        <v>3570</v>
      </c>
      <c r="R1730">
        <v>1420</v>
      </c>
      <c r="S1730" t="s">
        <v>3216</v>
      </c>
      <c r="T1730" t="s">
        <v>593</v>
      </c>
      <c r="U1730" t="s">
        <v>3571</v>
      </c>
      <c r="V1730" t="s">
        <v>3572</v>
      </c>
      <c r="W1730">
        <v>720</v>
      </c>
      <c r="X1730" t="str">
        <f t="shared" si="26"/>
        <v>Funcionamiento</v>
      </c>
    </row>
    <row r="1731" spans="1:24" x14ac:dyDescent="0.25">
      <c r="A1731">
        <v>1320</v>
      </c>
      <c r="B1731">
        <v>43882</v>
      </c>
      <c r="C1731" s="71">
        <v>43882.629861111112</v>
      </c>
      <c r="D1731" t="s">
        <v>588</v>
      </c>
      <c r="E1731" t="s">
        <v>589</v>
      </c>
      <c r="F1731">
        <v>15</v>
      </c>
      <c r="G1731" t="s">
        <v>3525</v>
      </c>
      <c r="H1731" t="s">
        <v>180</v>
      </c>
      <c r="I1731" t="s">
        <v>134</v>
      </c>
      <c r="J1731" t="s">
        <v>37</v>
      </c>
      <c r="K1731" t="s">
        <v>591</v>
      </c>
      <c r="L1731" t="s">
        <v>39</v>
      </c>
      <c r="M1731">
        <v>1273346</v>
      </c>
      <c r="N1731">
        <v>0</v>
      </c>
      <c r="O1731">
        <v>1273346</v>
      </c>
      <c r="P1731">
        <v>0</v>
      </c>
      <c r="Q1731" t="s">
        <v>3570</v>
      </c>
      <c r="R1731">
        <v>1420</v>
      </c>
      <c r="S1731" t="s">
        <v>3216</v>
      </c>
      <c r="T1731" t="s">
        <v>593</v>
      </c>
      <c r="U1731" t="s">
        <v>3571</v>
      </c>
      <c r="V1731" t="s">
        <v>3572</v>
      </c>
      <c r="W1731">
        <v>720</v>
      </c>
      <c r="X1731" t="str">
        <f t="shared" ref="X1731:X1794" si="27">IF(LEFT(H1731,1)="C","Inversión","Funcionamiento")</f>
        <v>Funcionamiento</v>
      </c>
    </row>
    <row r="1732" spans="1:24" x14ac:dyDescent="0.25">
      <c r="A1732">
        <v>1320</v>
      </c>
      <c r="B1732">
        <v>43882</v>
      </c>
      <c r="C1732" s="71">
        <v>43882.629861111112</v>
      </c>
      <c r="D1732" t="s">
        <v>588</v>
      </c>
      <c r="E1732" t="s">
        <v>589</v>
      </c>
      <c r="F1732">
        <v>15</v>
      </c>
      <c r="G1732" t="s">
        <v>3525</v>
      </c>
      <c r="H1732" t="s">
        <v>183</v>
      </c>
      <c r="I1732" t="s">
        <v>137</v>
      </c>
      <c r="J1732" t="s">
        <v>37</v>
      </c>
      <c r="K1732" t="s">
        <v>591</v>
      </c>
      <c r="L1732" t="s">
        <v>39</v>
      </c>
      <c r="M1732">
        <v>2240265</v>
      </c>
      <c r="N1732">
        <v>0</v>
      </c>
      <c r="O1732">
        <v>2240265</v>
      </c>
      <c r="P1732">
        <v>0</v>
      </c>
      <c r="Q1732" t="s">
        <v>3570</v>
      </c>
      <c r="R1732">
        <v>1420</v>
      </c>
      <c r="S1732" t="s">
        <v>3216</v>
      </c>
      <c r="T1732" t="s">
        <v>593</v>
      </c>
      <c r="U1732" t="s">
        <v>3571</v>
      </c>
      <c r="V1732" t="s">
        <v>3572</v>
      </c>
      <c r="W1732">
        <v>720</v>
      </c>
      <c r="X1732" t="str">
        <f t="shared" si="27"/>
        <v>Funcionamiento</v>
      </c>
    </row>
    <row r="1733" spans="1:24" x14ac:dyDescent="0.25">
      <c r="A1733">
        <v>1320</v>
      </c>
      <c r="B1733">
        <v>43882</v>
      </c>
      <c r="C1733" s="71">
        <v>43882.629861111112</v>
      </c>
      <c r="D1733" t="s">
        <v>588</v>
      </c>
      <c r="E1733" t="s">
        <v>589</v>
      </c>
      <c r="F1733">
        <v>15</v>
      </c>
      <c r="G1733" t="s">
        <v>3525</v>
      </c>
      <c r="H1733" t="s">
        <v>173</v>
      </c>
      <c r="I1733" t="s">
        <v>127</v>
      </c>
      <c r="J1733" t="s">
        <v>37</v>
      </c>
      <c r="K1733" t="s">
        <v>591</v>
      </c>
      <c r="L1733" t="s">
        <v>39</v>
      </c>
      <c r="M1733">
        <v>868191</v>
      </c>
      <c r="N1733">
        <v>0</v>
      </c>
      <c r="O1733">
        <v>868191</v>
      </c>
      <c r="P1733">
        <v>0</v>
      </c>
      <c r="Q1733" t="s">
        <v>3570</v>
      </c>
      <c r="R1733">
        <v>1420</v>
      </c>
      <c r="S1733" t="s">
        <v>3216</v>
      </c>
      <c r="T1733" t="s">
        <v>593</v>
      </c>
      <c r="U1733" t="s">
        <v>3571</v>
      </c>
      <c r="V1733" t="s">
        <v>3572</v>
      </c>
      <c r="W1733">
        <v>720</v>
      </c>
      <c r="X1733" t="str">
        <f t="shared" si="27"/>
        <v>Funcionamiento</v>
      </c>
    </row>
    <row r="1734" spans="1:24" x14ac:dyDescent="0.25">
      <c r="A1734">
        <v>1320</v>
      </c>
      <c r="B1734">
        <v>43882</v>
      </c>
      <c r="C1734" s="71">
        <v>43882.629861111112</v>
      </c>
      <c r="D1734" t="s">
        <v>588</v>
      </c>
      <c r="E1734" t="s">
        <v>589</v>
      </c>
      <c r="F1734">
        <v>15</v>
      </c>
      <c r="G1734" t="s">
        <v>3525</v>
      </c>
      <c r="H1734" t="s">
        <v>182</v>
      </c>
      <c r="I1734" t="s">
        <v>136</v>
      </c>
      <c r="J1734" t="s">
        <v>37</v>
      </c>
      <c r="K1734" t="s">
        <v>591</v>
      </c>
      <c r="L1734" t="s">
        <v>39</v>
      </c>
      <c r="M1734">
        <v>93573</v>
      </c>
      <c r="N1734">
        <v>0</v>
      </c>
      <c r="O1734">
        <v>93573</v>
      </c>
      <c r="P1734">
        <v>0</v>
      </c>
      <c r="Q1734" t="s">
        <v>3570</v>
      </c>
      <c r="R1734">
        <v>1420</v>
      </c>
      <c r="S1734" t="s">
        <v>3216</v>
      </c>
      <c r="T1734" t="s">
        <v>593</v>
      </c>
      <c r="U1734" t="s">
        <v>3571</v>
      </c>
      <c r="V1734" t="s">
        <v>3572</v>
      </c>
      <c r="W1734">
        <v>720</v>
      </c>
      <c r="X1734" t="str">
        <f t="shared" si="27"/>
        <v>Funcionamiento</v>
      </c>
    </row>
    <row r="1735" spans="1:24" x14ac:dyDescent="0.25">
      <c r="A1735">
        <v>1320</v>
      </c>
      <c r="B1735">
        <v>43882</v>
      </c>
      <c r="C1735" s="71">
        <v>43882.629861111112</v>
      </c>
      <c r="D1735" t="s">
        <v>588</v>
      </c>
      <c r="E1735" t="s">
        <v>589</v>
      </c>
      <c r="F1735">
        <v>15</v>
      </c>
      <c r="G1735" t="s">
        <v>3525</v>
      </c>
      <c r="H1735" t="s">
        <v>194</v>
      </c>
      <c r="I1735" t="s">
        <v>149</v>
      </c>
      <c r="J1735" t="s">
        <v>37</v>
      </c>
      <c r="K1735" t="s">
        <v>591</v>
      </c>
      <c r="L1735" t="s">
        <v>39</v>
      </c>
      <c r="M1735">
        <v>117233</v>
      </c>
      <c r="N1735">
        <v>0</v>
      </c>
      <c r="O1735">
        <v>117233</v>
      </c>
      <c r="P1735">
        <v>0</v>
      </c>
      <c r="Q1735" t="s">
        <v>3570</v>
      </c>
      <c r="R1735">
        <v>1420</v>
      </c>
      <c r="S1735" t="s">
        <v>3216</v>
      </c>
      <c r="T1735" t="s">
        <v>593</v>
      </c>
      <c r="U1735" t="s">
        <v>3571</v>
      </c>
      <c r="V1735" t="s">
        <v>3572</v>
      </c>
      <c r="W1735">
        <v>720</v>
      </c>
      <c r="X1735" t="str">
        <f t="shared" si="27"/>
        <v>Funcionamiento</v>
      </c>
    </row>
    <row r="1736" spans="1:24" x14ac:dyDescent="0.25">
      <c r="A1736">
        <v>1420</v>
      </c>
      <c r="B1736">
        <v>43893</v>
      </c>
      <c r="C1736" s="71">
        <v>43893.4375</v>
      </c>
      <c r="D1736" t="s">
        <v>588</v>
      </c>
      <c r="E1736" t="s">
        <v>607</v>
      </c>
      <c r="F1736">
        <v>15</v>
      </c>
      <c r="G1736" t="s">
        <v>3525</v>
      </c>
      <c r="H1736" t="s">
        <v>186</v>
      </c>
      <c r="I1736" t="s">
        <v>140</v>
      </c>
      <c r="J1736" t="s">
        <v>37</v>
      </c>
      <c r="K1736" t="s">
        <v>591</v>
      </c>
      <c r="L1736" t="s">
        <v>39</v>
      </c>
      <c r="M1736">
        <v>900000</v>
      </c>
      <c r="N1736">
        <v>0</v>
      </c>
      <c r="O1736">
        <v>900000</v>
      </c>
      <c r="P1736">
        <v>900000</v>
      </c>
      <c r="Q1736" t="s">
        <v>3573</v>
      </c>
      <c r="R1736">
        <v>1520</v>
      </c>
      <c r="S1736" t="s">
        <v>593</v>
      </c>
      <c r="T1736" t="s">
        <v>593</v>
      </c>
      <c r="U1736" t="s">
        <v>593</v>
      </c>
      <c r="V1736" t="s">
        <v>593</v>
      </c>
      <c r="W1736">
        <v>0</v>
      </c>
      <c r="X1736" t="str">
        <f t="shared" si="27"/>
        <v>Funcionamiento</v>
      </c>
    </row>
    <row r="1737" spans="1:24" x14ac:dyDescent="0.25">
      <c r="A1737">
        <v>1520</v>
      </c>
      <c r="B1737">
        <v>43893</v>
      </c>
      <c r="C1737" s="71">
        <v>43893.442361111112</v>
      </c>
      <c r="D1737" t="s">
        <v>588</v>
      </c>
      <c r="E1737" t="s">
        <v>589</v>
      </c>
      <c r="F1737">
        <v>15</v>
      </c>
      <c r="G1737" t="s">
        <v>3525</v>
      </c>
      <c r="H1737" t="s">
        <v>101</v>
      </c>
      <c r="I1737" t="s">
        <v>144</v>
      </c>
      <c r="J1737" t="s">
        <v>37</v>
      </c>
      <c r="K1737" t="s">
        <v>591</v>
      </c>
      <c r="L1737" t="s">
        <v>39</v>
      </c>
      <c r="M1737">
        <v>3600000</v>
      </c>
      <c r="N1737">
        <v>0</v>
      </c>
      <c r="O1737">
        <v>3600000</v>
      </c>
      <c r="P1737">
        <v>940000</v>
      </c>
      <c r="Q1737" t="s">
        <v>3574</v>
      </c>
      <c r="R1737">
        <v>1620</v>
      </c>
      <c r="S1737" t="s">
        <v>2943</v>
      </c>
      <c r="T1737" t="s">
        <v>3575</v>
      </c>
      <c r="U1737" t="s">
        <v>4752</v>
      </c>
      <c r="V1737" t="s">
        <v>5392</v>
      </c>
      <c r="W1737">
        <v>0</v>
      </c>
      <c r="X1737" t="str">
        <f t="shared" si="27"/>
        <v>Funcionamiento</v>
      </c>
    </row>
    <row r="1738" spans="1:24" x14ac:dyDescent="0.25">
      <c r="A1738">
        <v>1620</v>
      </c>
      <c r="B1738">
        <v>43893</v>
      </c>
      <c r="C1738" s="71">
        <v>43893.443749999999</v>
      </c>
      <c r="D1738" t="s">
        <v>588</v>
      </c>
      <c r="E1738" t="s">
        <v>589</v>
      </c>
      <c r="F1738">
        <v>15</v>
      </c>
      <c r="G1738" t="s">
        <v>3525</v>
      </c>
      <c r="H1738" t="s">
        <v>196</v>
      </c>
      <c r="I1738" t="s">
        <v>151</v>
      </c>
      <c r="J1738" t="s">
        <v>37</v>
      </c>
      <c r="K1738" t="s">
        <v>591</v>
      </c>
      <c r="L1738" t="s">
        <v>39</v>
      </c>
      <c r="M1738">
        <v>9927077</v>
      </c>
      <c r="N1738">
        <v>0</v>
      </c>
      <c r="O1738">
        <v>9927077</v>
      </c>
      <c r="P1738">
        <v>0</v>
      </c>
      <c r="Q1738" t="s">
        <v>3576</v>
      </c>
      <c r="R1738">
        <v>1720</v>
      </c>
      <c r="S1738" t="s">
        <v>2897</v>
      </c>
      <c r="T1738" t="s">
        <v>2271</v>
      </c>
      <c r="U1738" t="s">
        <v>3577</v>
      </c>
      <c r="V1738" t="s">
        <v>3578</v>
      </c>
      <c r="W1738">
        <v>0</v>
      </c>
      <c r="X1738" t="str">
        <f t="shared" si="27"/>
        <v>Funcionamiento</v>
      </c>
    </row>
    <row r="1739" spans="1:24" x14ac:dyDescent="0.25">
      <c r="A1739">
        <v>1720</v>
      </c>
      <c r="B1739">
        <v>43894</v>
      </c>
      <c r="C1739" s="71">
        <v>43894.660416666666</v>
      </c>
      <c r="D1739" t="s">
        <v>588</v>
      </c>
      <c r="E1739" t="s">
        <v>649</v>
      </c>
      <c r="F1739">
        <v>500</v>
      </c>
      <c r="G1739" t="s">
        <v>631</v>
      </c>
      <c r="H1739" t="s">
        <v>199</v>
      </c>
      <c r="I1739" t="s">
        <v>157</v>
      </c>
      <c r="J1739" t="s">
        <v>37</v>
      </c>
      <c r="K1739" t="s">
        <v>714</v>
      </c>
      <c r="L1739" t="s">
        <v>39</v>
      </c>
      <c r="M1739">
        <v>115859020</v>
      </c>
      <c r="N1739">
        <v>-115859020</v>
      </c>
      <c r="O1739">
        <v>0</v>
      </c>
      <c r="P1739">
        <v>0</v>
      </c>
      <c r="Q1739" t="s">
        <v>3579</v>
      </c>
      <c r="R1739">
        <v>1820</v>
      </c>
      <c r="S1739" t="s">
        <v>593</v>
      </c>
      <c r="T1739" t="s">
        <v>593</v>
      </c>
      <c r="U1739" t="s">
        <v>593</v>
      </c>
      <c r="V1739" t="s">
        <v>593</v>
      </c>
      <c r="W1739">
        <v>0</v>
      </c>
      <c r="X1739" t="str">
        <f t="shared" si="27"/>
        <v>Inversión</v>
      </c>
    </row>
    <row r="1740" spans="1:24" x14ac:dyDescent="0.25">
      <c r="A1740">
        <v>1820</v>
      </c>
      <c r="B1740">
        <v>43895</v>
      </c>
      <c r="C1740" s="71">
        <v>43895.611111111109</v>
      </c>
      <c r="D1740" t="s">
        <v>588</v>
      </c>
      <c r="E1740" t="s">
        <v>589</v>
      </c>
      <c r="F1740">
        <v>500</v>
      </c>
      <c r="G1740" t="s">
        <v>631</v>
      </c>
      <c r="H1740" t="s">
        <v>199</v>
      </c>
      <c r="I1740" t="s">
        <v>157</v>
      </c>
      <c r="J1740" t="s">
        <v>37</v>
      </c>
      <c r="K1740" t="s">
        <v>714</v>
      </c>
      <c r="L1740" t="s">
        <v>39</v>
      </c>
      <c r="M1740">
        <v>35342100</v>
      </c>
      <c r="N1740">
        <v>-1767105</v>
      </c>
      <c r="O1740">
        <v>33574995</v>
      </c>
      <c r="P1740">
        <v>0</v>
      </c>
      <c r="Q1740" t="s">
        <v>3579</v>
      </c>
      <c r="R1740">
        <v>2020</v>
      </c>
      <c r="S1740" t="s">
        <v>2584</v>
      </c>
      <c r="T1740" t="s">
        <v>2664</v>
      </c>
      <c r="U1740" t="s">
        <v>3580</v>
      </c>
      <c r="V1740" t="s">
        <v>3581</v>
      </c>
      <c r="W1740">
        <v>0</v>
      </c>
      <c r="X1740" t="str">
        <f t="shared" si="27"/>
        <v>Inversión</v>
      </c>
    </row>
    <row r="1741" spans="1:24" x14ac:dyDescent="0.25">
      <c r="A1741">
        <v>1920</v>
      </c>
      <c r="B1741">
        <v>43895</v>
      </c>
      <c r="C1741" s="71">
        <v>43895.627083333333</v>
      </c>
      <c r="D1741" t="s">
        <v>588</v>
      </c>
      <c r="E1741" t="s">
        <v>589</v>
      </c>
      <c r="F1741">
        <v>500</v>
      </c>
      <c r="G1741" t="s">
        <v>631</v>
      </c>
      <c r="H1741" t="s">
        <v>199</v>
      </c>
      <c r="I1741" t="s">
        <v>157</v>
      </c>
      <c r="J1741" t="s">
        <v>37</v>
      </c>
      <c r="K1741" t="s">
        <v>714</v>
      </c>
      <c r="L1741" t="s">
        <v>39</v>
      </c>
      <c r="M1741">
        <v>27500000</v>
      </c>
      <c r="N1741">
        <v>-1375000</v>
      </c>
      <c r="O1741">
        <v>26125000</v>
      </c>
      <c r="P1741">
        <v>0</v>
      </c>
      <c r="Q1741" t="s">
        <v>3582</v>
      </c>
      <c r="R1741">
        <v>2120</v>
      </c>
      <c r="S1741" t="s">
        <v>2338</v>
      </c>
      <c r="T1741" t="s">
        <v>2299</v>
      </c>
      <c r="U1741" t="s">
        <v>5940</v>
      </c>
      <c r="V1741" t="s">
        <v>5941</v>
      </c>
      <c r="W1741">
        <v>0</v>
      </c>
      <c r="X1741" t="str">
        <f t="shared" si="27"/>
        <v>Inversión</v>
      </c>
    </row>
    <row r="1742" spans="1:24" x14ac:dyDescent="0.25">
      <c r="A1742">
        <v>2020</v>
      </c>
      <c r="B1742">
        <v>43895</v>
      </c>
      <c r="C1742" s="71">
        <v>43895.643055555556</v>
      </c>
      <c r="D1742" t="s">
        <v>588</v>
      </c>
      <c r="E1742" t="s">
        <v>589</v>
      </c>
      <c r="F1742">
        <v>500</v>
      </c>
      <c r="G1742" t="s">
        <v>631</v>
      </c>
      <c r="H1742" t="s">
        <v>199</v>
      </c>
      <c r="I1742" t="s">
        <v>157</v>
      </c>
      <c r="J1742" t="s">
        <v>37</v>
      </c>
      <c r="K1742" t="s">
        <v>714</v>
      </c>
      <c r="L1742" t="s">
        <v>39</v>
      </c>
      <c r="M1742">
        <v>27500000</v>
      </c>
      <c r="N1742">
        <v>-1375000</v>
      </c>
      <c r="O1742">
        <v>26125000</v>
      </c>
      <c r="P1742">
        <v>0</v>
      </c>
      <c r="Q1742" t="s">
        <v>3583</v>
      </c>
      <c r="R1742">
        <v>2220</v>
      </c>
      <c r="S1742" t="s">
        <v>2286</v>
      </c>
      <c r="T1742" t="s">
        <v>2227</v>
      </c>
      <c r="U1742" t="s">
        <v>5942</v>
      </c>
      <c r="V1742" t="s">
        <v>5943</v>
      </c>
      <c r="W1742">
        <v>0</v>
      </c>
      <c r="X1742" t="str">
        <f t="shared" si="27"/>
        <v>Inversión</v>
      </c>
    </row>
    <row r="1743" spans="1:24" x14ac:dyDescent="0.25">
      <c r="A1743">
        <v>2120</v>
      </c>
      <c r="B1743">
        <v>43895</v>
      </c>
      <c r="C1743" s="71">
        <v>43895.657638888886</v>
      </c>
      <c r="D1743" t="s">
        <v>588</v>
      </c>
      <c r="E1743" t="s">
        <v>589</v>
      </c>
      <c r="F1743">
        <v>500</v>
      </c>
      <c r="G1743" t="s">
        <v>631</v>
      </c>
      <c r="H1743" t="s">
        <v>199</v>
      </c>
      <c r="I1743" t="s">
        <v>157</v>
      </c>
      <c r="J1743" t="s">
        <v>37</v>
      </c>
      <c r="K1743" t="s">
        <v>714</v>
      </c>
      <c r="L1743" t="s">
        <v>39</v>
      </c>
      <c r="M1743">
        <v>16516920</v>
      </c>
      <c r="N1743">
        <v>0</v>
      </c>
      <c r="O1743">
        <v>16516920</v>
      </c>
      <c r="P1743">
        <v>0</v>
      </c>
      <c r="Q1743" t="s">
        <v>3584</v>
      </c>
      <c r="R1743">
        <v>2320</v>
      </c>
      <c r="S1743" t="s">
        <v>2289</v>
      </c>
      <c r="T1743" t="s">
        <v>2943</v>
      </c>
      <c r="U1743" t="s">
        <v>5944</v>
      </c>
      <c r="V1743" t="s">
        <v>5945</v>
      </c>
      <c r="W1743">
        <v>0</v>
      </c>
      <c r="X1743" t="str">
        <f t="shared" si="27"/>
        <v>Inversión</v>
      </c>
    </row>
    <row r="1744" spans="1:24" x14ac:dyDescent="0.25">
      <c r="A1744">
        <v>2220</v>
      </c>
      <c r="B1744">
        <v>43895</v>
      </c>
      <c r="C1744" s="71">
        <v>43895.668055555558</v>
      </c>
      <c r="D1744" t="s">
        <v>588</v>
      </c>
      <c r="E1744" t="s">
        <v>607</v>
      </c>
      <c r="F1744">
        <v>500</v>
      </c>
      <c r="G1744" t="s">
        <v>631</v>
      </c>
      <c r="H1744" t="s">
        <v>199</v>
      </c>
      <c r="I1744" t="s">
        <v>157</v>
      </c>
      <c r="J1744" t="s">
        <v>37</v>
      </c>
      <c r="K1744" t="s">
        <v>714</v>
      </c>
      <c r="L1744" t="s">
        <v>39</v>
      </c>
      <c r="M1744">
        <v>9000000</v>
      </c>
      <c r="N1744">
        <v>0</v>
      </c>
      <c r="O1744">
        <v>9000000</v>
      </c>
      <c r="P1744">
        <v>9000000</v>
      </c>
      <c r="Q1744" t="s">
        <v>3585</v>
      </c>
      <c r="R1744">
        <v>2420</v>
      </c>
      <c r="S1744" t="s">
        <v>593</v>
      </c>
      <c r="T1744" t="s">
        <v>593</v>
      </c>
      <c r="U1744" t="s">
        <v>593</v>
      </c>
      <c r="V1744" t="s">
        <v>593</v>
      </c>
      <c r="W1744">
        <v>0</v>
      </c>
      <c r="X1744" t="str">
        <f t="shared" si="27"/>
        <v>Inversión</v>
      </c>
    </row>
    <row r="1745" spans="1:24" x14ac:dyDescent="0.25">
      <c r="A1745">
        <v>2320</v>
      </c>
      <c r="B1745">
        <v>43896</v>
      </c>
      <c r="C1745" s="71">
        <v>43896.475694444445</v>
      </c>
      <c r="D1745" t="s">
        <v>588</v>
      </c>
      <c r="E1745" t="s">
        <v>589</v>
      </c>
      <c r="F1745">
        <v>500</v>
      </c>
      <c r="G1745" t="s">
        <v>631</v>
      </c>
      <c r="H1745" t="s">
        <v>199</v>
      </c>
      <c r="I1745" t="s">
        <v>157</v>
      </c>
      <c r="J1745" t="s">
        <v>37</v>
      </c>
      <c r="K1745" t="s">
        <v>591</v>
      </c>
      <c r="L1745" t="s">
        <v>39</v>
      </c>
      <c r="M1745">
        <v>144101700</v>
      </c>
      <c r="N1745">
        <v>0</v>
      </c>
      <c r="O1745">
        <v>144101700</v>
      </c>
      <c r="P1745">
        <v>0</v>
      </c>
      <c r="Q1745" t="s">
        <v>3586</v>
      </c>
      <c r="R1745">
        <v>2520</v>
      </c>
      <c r="S1745" t="s">
        <v>3587</v>
      </c>
      <c r="T1745" t="s">
        <v>3588</v>
      </c>
      <c r="U1745" t="s">
        <v>5946</v>
      </c>
      <c r="V1745" t="s">
        <v>5947</v>
      </c>
      <c r="W1745">
        <v>0</v>
      </c>
      <c r="X1745" t="str">
        <f t="shared" si="27"/>
        <v>Inversión</v>
      </c>
    </row>
    <row r="1746" spans="1:24" x14ac:dyDescent="0.25">
      <c r="A1746">
        <v>2420</v>
      </c>
      <c r="B1746">
        <v>43896</v>
      </c>
      <c r="C1746" s="71">
        <v>43896.479861111111</v>
      </c>
      <c r="D1746" t="s">
        <v>588</v>
      </c>
      <c r="E1746" t="s">
        <v>589</v>
      </c>
      <c r="F1746">
        <v>500</v>
      </c>
      <c r="G1746" t="s">
        <v>631</v>
      </c>
      <c r="H1746" t="s">
        <v>199</v>
      </c>
      <c r="I1746" t="s">
        <v>157</v>
      </c>
      <c r="J1746" t="s">
        <v>37</v>
      </c>
      <c r="K1746" t="s">
        <v>591</v>
      </c>
      <c r="L1746" t="s">
        <v>39</v>
      </c>
      <c r="M1746">
        <v>109837518</v>
      </c>
      <c r="N1746">
        <v>-5780922</v>
      </c>
      <c r="O1746">
        <v>104056596</v>
      </c>
      <c r="P1746">
        <v>0</v>
      </c>
      <c r="Q1746" t="s">
        <v>3589</v>
      </c>
      <c r="R1746">
        <v>2620</v>
      </c>
      <c r="S1746" t="s">
        <v>3590</v>
      </c>
      <c r="T1746" t="s">
        <v>3591</v>
      </c>
      <c r="U1746" t="s">
        <v>5948</v>
      </c>
      <c r="V1746" t="s">
        <v>5949</v>
      </c>
      <c r="W1746">
        <v>0</v>
      </c>
      <c r="X1746" t="str">
        <f t="shared" si="27"/>
        <v>Inversión</v>
      </c>
    </row>
    <row r="1747" spans="1:24" x14ac:dyDescent="0.25">
      <c r="A1747">
        <v>2520</v>
      </c>
      <c r="B1747">
        <v>43896</v>
      </c>
      <c r="C1747" s="71">
        <v>43896.484722222223</v>
      </c>
      <c r="D1747" t="s">
        <v>588</v>
      </c>
      <c r="E1747" t="s">
        <v>589</v>
      </c>
      <c r="F1747">
        <v>500</v>
      </c>
      <c r="G1747" t="s">
        <v>631</v>
      </c>
      <c r="H1747" t="s">
        <v>199</v>
      </c>
      <c r="I1747" t="s">
        <v>157</v>
      </c>
      <c r="J1747" t="s">
        <v>37</v>
      </c>
      <c r="K1747" t="s">
        <v>591</v>
      </c>
      <c r="L1747" t="s">
        <v>39</v>
      </c>
      <c r="M1747">
        <v>33250000</v>
      </c>
      <c r="N1747">
        <v>-1750000</v>
      </c>
      <c r="O1747">
        <v>31500000</v>
      </c>
      <c r="P1747">
        <v>0</v>
      </c>
      <c r="Q1747" t="s">
        <v>3592</v>
      </c>
      <c r="R1747">
        <v>2720</v>
      </c>
      <c r="S1747" t="s">
        <v>2485</v>
      </c>
      <c r="T1747" t="s">
        <v>3285</v>
      </c>
      <c r="U1747" t="s">
        <v>5950</v>
      </c>
      <c r="V1747" t="s">
        <v>5951</v>
      </c>
      <c r="W1747">
        <v>0</v>
      </c>
      <c r="X1747" t="str">
        <f t="shared" si="27"/>
        <v>Inversión</v>
      </c>
    </row>
    <row r="1748" spans="1:24" x14ac:dyDescent="0.25">
      <c r="A1748">
        <v>2620</v>
      </c>
      <c r="B1748">
        <v>43896</v>
      </c>
      <c r="C1748" s="71">
        <v>43896.486111111109</v>
      </c>
      <c r="D1748" t="s">
        <v>588</v>
      </c>
      <c r="E1748" t="s">
        <v>649</v>
      </c>
      <c r="F1748">
        <v>500</v>
      </c>
      <c r="G1748" t="s">
        <v>631</v>
      </c>
      <c r="H1748" t="s">
        <v>199</v>
      </c>
      <c r="I1748" t="s">
        <v>157</v>
      </c>
      <c r="J1748" t="s">
        <v>37</v>
      </c>
      <c r="K1748" t="s">
        <v>591</v>
      </c>
      <c r="L1748" t="s">
        <v>39</v>
      </c>
      <c r="M1748">
        <v>19352469</v>
      </c>
      <c r="N1748">
        <v>-19352469</v>
      </c>
      <c r="O1748">
        <v>0</v>
      </c>
      <c r="P1748">
        <v>0</v>
      </c>
      <c r="Q1748" t="s">
        <v>3593</v>
      </c>
      <c r="R1748">
        <v>2820</v>
      </c>
      <c r="S1748" t="s">
        <v>593</v>
      </c>
      <c r="T1748" t="s">
        <v>593</v>
      </c>
      <c r="U1748" t="s">
        <v>593</v>
      </c>
      <c r="V1748" t="s">
        <v>593</v>
      </c>
      <c r="W1748">
        <v>0</v>
      </c>
      <c r="X1748" t="str">
        <f t="shared" si="27"/>
        <v>Inversión</v>
      </c>
    </row>
    <row r="1749" spans="1:24" x14ac:dyDescent="0.25">
      <c r="A1749">
        <v>2720</v>
      </c>
      <c r="B1749">
        <v>43896</v>
      </c>
      <c r="C1749" s="71">
        <v>43896.489583333336</v>
      </c>
      <c r="D1749" t="s">
        <v>588</v>
      </c>
      <c r="E1749" t="s">
        <v>649</v>
      </c>
      <c r="F1749">
        <v>500</v>
      </c>
      <c r="G1749" t="s">
        <v>631</v>
      </c>
      <c r="H1749" t="s">
        <v>199</v>
      </c>
      <c r="I1749" t="s">
        <v>157</v>
      </c>
      <c r="J1749" t="s">
        <v>37</v>
      </c>
      <c r="K1749" t="s">
        <v>591</v>
      </c>
      <c r="L1749" t="s">
        <v>39</v>
      </c>
      <c r="M1749">
        <v>19352469</v>
      </c>
      <c r="N1749">
        <v>-19352469</v>
      </c>
      <c r="O1749">
        <v>0</v>
      </c>
      <c r="P1749">
        <v>0</v>
      </c>
      <c r="Q1749" t="s">
        <v>3594</v>
      </c>
      <c r="R1749">
        <v>2920</v>
      </c>
      <c r="S1749" t="s">
        <v>593</v>
      </c>
      <c r="T1749" t="s">
        <v>593</v>
      </c>
      <c r="U1749" t="s">
        <v>593</v>
      </c>
      <c r="V1749" t="s">
        <v>593</v>
      </c>
      <c r="W1749">
        <v>0</v>
      </c>
      <c r="X1749" t="str">
        <f t="shared" si="27"/>
        <v>Inversión</v>
      </c>
    </row>
    <row r="1750" spans="1:24" x14ac:dyDescent="0.25">
      <c r="A1750">
        <v>2820</v>
      </c>
      <c r="B1750">
        <v>43901</v>
      </c>
      <c r="C1750" s="71">
        <v>43901.748611111114</v>
      </c>
      <c r="D1750" t="s">
        <v>588</v>
      </c>
      <c r="E1750" t="s">
        <v>589</v>
      </c>
      <c r="F1750">
        <v>500</v>
      </c>
      <c r="G1750" t="s">
        <v>631</v>
      </c>
      <c r="H1750" t="s">
        <v>199</v>
      </c>
      <c r="I1750" t="s">
        <v>157</v>
      </c>
      <c r="J1750" t="s">
        <v>37</v>
      </c>
      <c r="K1750" t="s">
        <v>591</v>
      </c>
      <c r="L1750" t="s">
        <v>39</v>
      </c>
      <c r="M1750">
        <v>23343057</v>
      </c>
      <c r="N1750">
        <v>0</v>
      </c>
      <c r="O1750">
        <v>23343057</v>
      </c>
      <c r="P1750">
        <v>0</v>
      </c>
      <c r="Q1750" t="s">
        <v>3595</v>
      </c>
      <c r="R1750">
        <v>3020</v>
      </c>
      <c r="S1750" t="s">
        <v>2290</v>
      </c>
      <c r="T1750" t="s">
        <v>2378</v>
      </c>
      <c r="U1750" t="s">
        <v>5952</v>
      </c>
      <c r="V1750" t="s">
        <v>5953</v>
      </c>
      <c r="W1750">
        <v>0</v>
      </c>
      <c r="X1750" t="str">
        <f t="shared" si="27"/>
        <v>Inversión</v>
      </c>
    </row>
    <row r="1751" spans="1:24" x14ac:dyDescent="0.25">
      <c r="A1751">
        <v>2920</v>
      </c>
      <c r="B1751">
        <v>43914</v>
      </c>
      <c r="C1751" s="71">
        <v>43914.424305555556</v>
      </c>
      <c r="D1751" t="s">
        <v>588</v>
      </c>
      <c r="E1751" t="s">
        <v>589</v>
      </c>
      <c r="F1751">
        <v>15</v>
      </c>
      <c r="G1751" t="s">
        <v>3525</v>
      </c>
      <c r="H1751" t="s">
        <v>179</v>
      </c>
      <c r="I1751" t="s">
        <v>133</v>
      </c>
      <c r="J1751" t="s">
        <v>37</v>
      </c>
      <c r="K1751" t="s">
        <v>591</v>
      </c>
      <c r="L1751" t="s">
        <v>39</v>
      </c>
      <c r="M1751">
        <v>1262100</v>
      </c>
      <c r="N1751">
        <v>0</v>
      </c>
      <c r="O1751">
        <v>1262100</v>
      </c>
      <c r="P1751">
        <v>0</v>
      </c>
      <c r="Q1751" t="s">
        <v>3596</v>
      </c>
      <c r="R1751">
        <v>3120</v>
      </c>
      <c r="S1751" t="s">
        <v>2594</v>
      </c>
      <c r="T1751" t="s">
        <v>593</v>
      </c>
      <c r="U1751" t="s">
        <v>3597</v>
      </c>
      <c r="V1751" t="s">
        <v>3598</v>
      </c>
      <c r="W1751">
        <v>0</v>
      </c>
      <c r="X1751" t="str">
        <f t="shared" si="27"/>
        <v>Funcionamiento</v>
      </c>
    </row>
    <row r="1752" spans="1:24" x14ac:dyDescent="0.25">
      <c r="A1752">
        <v>2920</v>
      </c>
      <c r="B1752">
        <v>43914</v>
      </c>
      <c r="C1752" s="71">
        <v>43914.424305555556</v>
      </c>
      <c r="D1752" t="s">
        <v>588</v>
      </c>
      <c r="E1752" t="s">
        <v>589</v>
      </c>
      <c r="F1752">
        <v>15</v>
      </c>
      <c r="G1752" t="s">
        <v>3525</v>
      </c>
      <c r="H1752" t="s">
        <v>178</v>
      </c>
      <c r="I1752" t="s">
        <v>132</v>
      </c>
      <c r="J1752" t="s">
        <v>37</v>
      </c>
      <c r="K1752" t="s">
        <v>591</v>
      </c>
      <c r="L1752" t="s">
        <v>39</v>
      </c>
      <c r="M1752">
        <v>1893000</v>
      </c>
      <c r="N1752">
        <v>0</v>
      </c>
      <c r="O1752">
        <v>1893000</v>
      </c>
      <c r="P1752">
        <v>0</v>
      </c>
      <c r="Q1752" t="s">
        <v>3596</v>
      </c>
      <c r="R1752">
        <v>3120</v>
      </c>
      <c r="S1752" t="s">
        <v>2594</v>
      </c>
      <c r="T1752" t="s">
        <v>593</v>
      </c>
      <c r="U1752" t="s">
        <v>3597</v>
      </c>
      <c r="V1752" t="s">
        <v>3598</v>
      </c>
      <c r="W1752">
        <v>0</v>
      </c>
      <c r="X1752" t="str">
        <f t="shared" si="27"/>
        <v>Funcionamiento</v>
      </c>
    </row>
    <row r="1753" spans="1:24" x14ac:dyDescent="0.25">
      <c r="A1753">
        <v>2920</v>
      </c>
      <c r="B1753">
        <v>43914</v>
      </c>
      <c r="C1753" s="71">
        <v>43914.424305555556</v>
      </c>
      <c r="D1753" t="s">
        <v>588</v>
      </c>
      <c r="E1753" t="s">
        <v>589</v>
      </c>
      <c r="F1753">
        <v>15</v>
      </c>
      <c r="G1753" t="s">
        <v>3525</v>
      </c>
      <c r="H1753" t="s">
        <v>174</v>
      </c>
      <c r="I1753" t="s">
        <v>128</v>
      </c>
      <c r="J1753" t="s">
        <v>37</v>
      </c>
      <c r="K1753" t="s">
        <v>591</v>
      </c>
      <c r="L1753" t="s">
        <v>39</v>
      </c>
      <c r="M1753">
        <v>6940300</v>
      </c>
      <c r="N1753">
        <v>0</v>
      </c>
      <c r="O1753">
        <v>6940300</v>
      </c>
      <c r="P1753">
        <v>0</v>
      </c>
      <c r="Q1753" t="s">
        <v>3596</v>
      </c>
      <c r="R1753">
        <v>3120</v>
      </c>
      <c r="S1753" t="s">
        <v>2594</v>
      </c>
      <c r="T1753" t="s">
        <v>593</v>
      </c>
      <c r="U1753" t="s">
        <v>3597</v>
      </c>
      <c r="V1753" t="s">
        <v>3598</v>
      </c>
      <c r="W1753">
        <v>0</v>
      </c>
      <c r="X1753" t="str">
        <f t="shared" si="27"/>
        <v>Funcionamiento</v>
      </c>
    </row>
    <row r="1754" spans="1:24" x14ac:dyDescent="0.25">
      <c r="A1754">
        <v>2920</v>
      </c>
      <c r="B1754">
        <v>43914</v>
      </c>
      <c r="C1754" s="71">
        <v>43914.424305555556</v>
      </c>
      <c r="D1754" t="s">
        <v>588</v>
      </c>
      <c r="E1754" t="s">
        <v>589</v>
      </c>
      <c r="F1754">
        <v>15</v>
      </c>
      <c r="G1754" t="s">
        <v>3525</v>
      </c>
      <c r="H1754" t="s">
        <v>175</v>
      </c>
      <c r="I1754" t="s">
        <v>129</v>
      </c>
      <c r="J1754" t="s">
        <v>37</v>
      </c>
      <c r="K1754" t="s">
        <v>591</v>
      </c>
      <c r="L1754" t="s">
        <v>39</v>
      </c>
      <c r="M1754">
        <v>4916200</v>
      </c>
      <c r="N1754">
        <v>0</v>
      </c>
      <c r="O1754">
        <v>4916200</v>
      </c>
      <c r="P1754">
        <v>0</v>
      </c>
      <c r="Q1754" t="s">
        <v>3596</v>
      </c>
      <c r="R1754">
        <v>3120</v>
      </c>
      <c r="S1754" t="s">
        <v>2594</v>
      </c>
      <c r="T1754" t="s">
        <v>593</v>
      </c>
      <c r="U1754" t="s">
        <v>3597</v>
      </c>
      <c r="V1754" t="s">
        <v>3598</v>
      </c>
      <c r="W1754">
        <v>0</v>
      </c>
      <c r="X1754" t="str">
        <f t="shared" si="27"/>
        <v>Funcionamiento</v>
      </c>
    </row>
    <row r="1755" spans="1:24" x14ac:dyDescent="0.25">
      <c r="A1755">
        <v>2920</v>
      </c>
      <c r="B1755">
        <v>43914</v>
      </c>
      <c r="C1755" s="71">
        <v>43914.424305555556</v>
      </c>
      <c r="D1755" t="s">
        <v>588</v>
      </c>
      <c r="E1755" t="s">
        <v>589</v>
      </c>
      <c r="F1755">
        <v>15</v>
      </c>
      <c r="G1755" t="s">
        <v>3525</v>
      </c>
      <c r="H1755" t="s">
        <v>176</v>
      </c>
      <c r="I1755" t="s">
        <v>130</v>
      </c>
      <c r="J1755" t="s">
        <v>37</v>
      </c>
      <c r="K1755" t="s">
        <v>591</v>
      </c>
      <c r="L1755" t="s">
        <v>39</v>
      </c>
      <c r="M1755">
        <v>2523100</v>
      </c>
      <c r="N1755">
        <v>0</v>
      </c>
      <c r="O1755">
        <v>2523100</v>
      </c>
      <c r="P1755">
        <v>0</v>
      </c>
      <c r="Q1755" t="s">
        <v>3596</v>
      </c>
      <c r="R1755">
        <v>3120</v>
      </c>
      <c r="S1755" t="s">
        <v>2594</v>
      </c>
      <c r="T1755" t="s">
        <v>593</v>
      </c>
      <c r="U1755" t="s">
        <v>3597</v>
      </c>
      <c r="V1755" t="s">
        <v>3598</v>
      </c>
      <c r="W1755">
        <v>0</v>
      </c>
      <c r="X1755" t="str">
        <f t="shared" si="27"/>
        <v>Funcionamiento</v>
      </c>
    </row>
    <row r="1756" spans="1:24" x14ac:dyDescent="0.25">
      <c r="A1756">
        <v>2920</v>
      </c>
      <c r="B1756">
        <v>43914</v>
      </c>
      <c r="C1756" s="71">
        <v>43914.424305555556</v>
      </c>
      <c r="D1756" t="s">
        <v>588</v>
      </c>
      <c r="E1756" t="s">
        <v>589</v>
      </c>
      <c r="F1756">
        <v>15</v>
      </c>
      <c r="G1756" t="s">
        <v>3525</v>
      </c>
      <c r="H1756" t="s">
        <v>177</v>
      </c>
      <c r="I1756" t="s">
        <v>131</v>
      </c>
      <c r="J1756" t="s">
        <v>37</v>
      </c>
      <c r="K1756" t="s">
        <v>591</v>
      </c>
      <c r="L1756" t="s">
        <v>39</v>
      </c>
      <c r="M1756">
        <v>883900</v>
      </c>
      <c r="N1756">
        <v>0</v>
      </c>
      <c r="O1756">
        <v>883900</v>
      </c>
      <c r="P1756">
        <v>0</v>
      </c>
      <c r="Q1756" t="s">
        <v>3596</v>
      </c>
      <c r="R1756">
        <v>3120</v>
      </c>
      <c r="S1756" t="s">
        <v>2594</v>
      </c>
      <c r="T1756" t="s">
        <v>593</v>
      </c>
      <c r="U1756" t="s">
        <v>3597</v>
      </c>
      <c r="V1756" t="s">
        <v>3598</v>
      </c>
      <c r="W1756">
        <v>0</v>
      </c>
      <c r="X1756" t="str">
        <f t="shared" si="27"/>
        <v>Funcionamiento</v>
      </c>
    </row>
    <row r="1757" spans="1:24" x14ac:dyDescent="0.25">
      <c r="A1757">
        <v>3020</v>
      </c>
      <c r="B1757">
        <v>43914</v>
      </c>
      <c r="C1757" s="71">
        <v>43914.447222222225</v>
      </c>
      <c r="D1757" t="s">
        <v>588</v>
      </c>
      <c r="E1757" t="s">
        <v>589</v>
      </c>
      <c r="F1757">
        <v>15</v>
      </c>
      <c r="G1757" t="s">
        <v>3525</v>
      </c>
      <c r="H1757" t="s">
        <v>173</v>
      </c>
      <c r="I1757" t="s">
        <v>127</v>
      </c>
      <c r="J1757" t="s">
        <v>37</v>
      </c>
      <c r="K1757" t="s">
        <v>591</v>
      </c>
      <c r="L1757" t="s">
        <v>39</v>
      </c>
      <c r="M1757">
        <v>851661</v>
      </c>
      <c r="N1757">
        <v>0</v>
      </c>
      <c r="O1757">
        <v>851661</v>
      </c>
      <c r="P1757">
        <v>0</v>
      </c>
      <c r="Q1757" t="s">
        <v>3599</v>
      </c>
      <c r="R1757">
        <v>3320</v>
      </c>
      <c r="S1757" t="s">
        <v>3600</v>
      </c>
      <c r="T1757" t="s">
        <v>593</v>
      </c>
      <c r="U1757" t="s">
        <v>3601</v>
      </c>
      <c r="V1757" t="s">
        <v>3602</v>
      </c>
      <c r="W1757">
        <v>0</v>
      </c>
      <c r="X1757" t="str">
        <f t="shared" si="27"/>
        <v>Funcionamiento</v>
      </c>
    </row>
    <row r="1758" spans="1:24" x14ac:dyDescent="0.25">
      <c r="A1758">
        <v>3020</v>
      </c>
      <c r="B1758">
        <v>43914</v>
      </c>
      <c r="C1758" s="71">
        <v>43914.447222222225</v>
      </c>
      <c r="D1758" t="s">
        <v>588</v>
      </c>
      <c r="E1758" t="s">
        <v>589</v>
      </c>
      <c r="F1758">
        <v>15</v>
      </c>
      <c r="G1758" t="s">
        <v>3525</v>
      </c>
      <c r="H1758" t="s">
        <v>166</v>
      </c>
      <c r="I1758" t="s">
        <v>120</v>
      </c>
      <c r="J1758" t="s">
        <v>37</v>
      </c>
      <c r="K1758" t="s">
        <v>591</v>
      </c>
      <c r="L1758" t="s">
        <v>39</v>
      </c>
      <c r="M1758">
        <v>59395087</v>
      </c>
      <c r="N1758">
        <v>0</v>
      </c>
      <c r="O1758">
        <v>59395087</v>
      </c>
      <c r="P1758">
        <v>0</v>
      </c>
      <c r="Q1758" t="s">
        <v>3599</v>
      </c>
      <c r="R1758">
        <v>3320</v>
      </c>
      <c r="S1758" t="s">
        <v>3600</v>
      </c>
      <c r="T1758" t="s">
        <v>593</v>
      </c>
      <c r="U1758" t="s">
        <v>3601</v>
      </c>
      <c r="V1758" t="s">
        <v>3602</v>
      </c>
      <c r="W1758">
        <v>0</v>
      </c>
      <c r="X1758" t="str">
        <f t="shared" si="27"/>
        <v>Funcionamiento</v>
      </c>
    </row>
    <row r="1759" spans="1:24" x14ac:dyDescent="0.25">
      <c r="A1759">
        <v>3020</v>
      </c>
      <c r="B1759">
        <v>43914</v>
      </c>
      <c r="C1759" s="71">
        <v>43914.447222222225</v>
      </c>
      <c r="D1759" t="s">
        <v>588</v>
      </c>
      <c r="E1759" t="s">
        <v>589</v>
      </c>
      <c r="F1759">
        <v>15</v>
      </c>
      <c r="G1759" t="s">
        <v>3525</v>
      </c>
      <c r="H1759" t="s">
        <v>181</v>
      </c>
      <c r="I1759" t="s">
        <v>135</v>
      </c>
      <c r="J1759" t="s">
        <v>37</v>
      </c>
      <c r="K1759" t="s">
        <v>591</v>
      </c>
      <c r="L1759" t="s">
        <v>39</v>
      </c>
      <c r="M1759">
        <v>300770</v>
      </c>
      <c r="N1759">
        <v>0</v>
      </c>
      <c r="O1759">
        <v>300770</v>
      </c>
      <c r="P1759">
        <v>0</v>
      </c>
      <c r="Q1759" t="s">
        <v>3599</v>
      </c>
      <c r="R1759">
        <v>3320</v>
      </c>
      <c r="S1759" t="s">
        <v>3600</v>
      </c>
      <c r="T1759" t="s">
        <v>593</v>
      </c>
      <c r="U1759" t="s">
        <v>3601</v>
      </c>
      <c r="V1759" t="s">
        <v>3602</v>
      </c>
      <c r="W1759">
        <v>0</v>
      </c>
      <c r="X1759" t="str">
        <f t="shared" si="27"/>
        <v>Funcionamiento</v>
      </c>
    </row>
    <row r="1760" spans="1:24" x14ac:dyDescent="0.25">
      <c r="A1760">
        <v>3020</v>
      </c>
      <c r="B1760">
        <v>43914</v>
      </c>
      <c r="C1760" s="71">
        <v>43914.447222222225</v>
      </c>
      <c r="D1760" t="s">
        <v>588</v>
      </c>
      <c r="E1760" t="s">
        <v>589</v>
      </c>
      <c r="F1760">
        <v>15</v>
      </c>
      <c r="G1760" t="s">
        <v>3525</v>
      </c>
      <c r="H1760" t="s">
        <v>169</v>
      </c>
      <c r="I1760" t="s">
        <v>123</v>
      </c>
      <c r="J1760" t="s">
        <v>37</v>
      </c>
      <c r="K1760" t="s">
        <v>591</v>
      </c>
      <c r="L1760" t="s">
        <v>39</v>
      </c>
      <c r="M1760">
        <v>2228504</v>
      </c>
      <c r="N1760">
        <v>0</v>
      </c>
      <c r="O1760">
        <v>2228504</v>
      </c>
      <c r="P1760">
        <v>0</v>
      </c>
      <c r="Q1760" t="s">
        <v>3599</v>
      </c>
      <c r="R1760">
        <v>3320</v>
      </c>
      <c r="S1760" t="s">
        <v>3600</v>
      </c>
      <c r="T1760" t="s">
        <v>593</v>
      </c>
      <c r="U1760" t="s">
        <v>3601</v>
      </c>
      <c r="V1760" t="s">
        <v>3602</v>
      </c>
      <c r="W1760">
        <v>0</v>
      </c>
      <c r="X1760" t="str">
        <f t="shared" si="27"/>
        <v>Funcionamiento</v>
      </c>
    </row>
    <row r="1761" spans="1:24" x14ac:dyDescent="0.25">
      <c r="A1761">
        <v>3020</v>
      </c>
      <c r="B1761">
        <v>43914</v>
      </c>
      <c r="C1761" s="71">
        <v>43914.447222222225</v>
      </c>
      <c r="D1761" t="s">
        <v>588</v>
      </c>
      <c r="E1761" t="s">
        <v>589</v>
      </c>
      <c r="F1761">
        <v>15</v>
      </c>
      <c r="G1761" t="s">
        <v>3525</v>
      </c>
      <c r="H1761" t="s">
        <v>171</v>
      </c>
      <c r="I1761" t="s">
        <v>125</v>
      </c>
      <c r="J1761" t="s">
        <v>37</v>
      </c>
      <c r="K1761" t="s">
        <v>591</v>
      </c>
      <c r="L1761" t="s">
        <v>39</v>
      </c>
      <c r="M1761">
        <v>2493245</v>
      </c>
      <c r="N1761">
        <v>0</v>
      </c>
      <c r="O1761">
        <v>2493245</v>
      </c>
      <c r="P1761">
        <v>0</v>
      </c>
      <c r="Q1761" t="s">
        <v>3599</v>
      </c>
      <c r="R1761">
        <v>3320</v>
      </c>
      <c r="S1761" t="s">
        <v>3600</v>
      </c>
      <c r="T1761" t="s">
        <v>593</v>
      </c>
      <c r="U1761" t="s">
        <v>3601</v>
      </c>
      <c r="V1761" t="s">
        <v>3602</v>
      </c>
      <c r="W1761">
        <v>0</v>
      </c>
      <c r="X1761" t="str">
        <f t="shared" si="27"/>
        <v>Funcionamiento</v>
      </c>
    </row>
    <row r="1762" spans="1:24" x14ac:dyDescent="0.25">
      <c r="A1762">
        <v>3020</v>
      </c>
      <c r="B1762">
        <v>43914</v>
      </c>
      <c r="C1762" s="71">
        <v>43914.447222222225</v>
      </c>
      <c r="D1762" t="s">
        <v>588</v>
      </c>
      <c r="E1762" t="s">
        <v>589</v>
      </c>
      <c r="F1762">
        <v>15</v>
      </c>
      <c r="G1762" t="s">
        <v>3525</v>
      </c>
      <c r="H1762" t="s">
        <v>180</v>
      </c>
      <c r="I1762" t="s">
        <v>134</v>
      </c>
      <c r="J1762" t="s">
        <v>37</v>
      </c>
      <c r="K1762" t="s">
        <v>591</v>
      </c>
      <c r="L1762" t="s">
        <v>39</v>
      </c>
      <c r="M1762">
        <v>718187</v>
      </c>
      <c r="N1762">
        <v>0</v>
      </c>
      <c r="O1762">
        <v>718187</v>
      </c>
      <c r="P1762">
        <v>0</v>
      </c>
      <c r="Q1762" t="s">
        <v>3599</v>
      </c>
      <c r="R1762">
        <v>3320</v>
      </c>
      <c r="S1762" t="s">
        <v>3600</v>
      </c>
      <c r="T1762" t="s">
        <v>593</v>
      </c>
      <c r="U1762" t="s">
        <v>3601</v>
      </c>
      <c r="V1762" t="s">
        <v>3602</v>
      </c>
      <c r="W1762">
        <v>0</v>
      </c>
      <c r="X1762" t="str">
        <f t="shared" si="27"/>
        <v>Funcionamiento</v>
      </c>
    </row>
    <row r="1763" spans="1:24" x14ac:dyDescent="0.25">
      <c r="A1763">
        <v>3020</v>
      </c>
      <c r="B1763">
        <v>43914</v>
      </c>
      <c r="C1763" s="71">
        <v>43914.447222222225</v>
      </c>
      <c r="D1763" t="s">
        <v>588</v>
      </c>
      <c r="E1763" t="s">
        <v>589</v>
      </c>
      <c r="F1763">
        <v>15</v>
      </c>
      <c r="G1763" t="s">
        <v>3525</v>
      </c>
      <c r="H1763" t="s">
        <v>168</v>
      </c>
      <c r="I1763" t="s">
        <v>122</v>
      </c>
      <c r="J1763" t="s">
        <v>37</v>
      </c>
      <c r="K1763" t="s">
        <v>591</v>
      </c>
      <c r="L1763" t="s">
        <v>39</v>
      </c>
      <c r="M1763">
        <v>1535125</v>
      </c>
      <c r="N1763">
        <v>0</v>
      </c>
      <c r="O1763">
        <v>1535125</v>
      </c>
      <c r="P1763">
        <v>0</v>
      </c>
      <c r="Q1763" t="s">
        <v>3599</v>
      </c>
      <c r="R1763">
        <v>3320</v>
      </c>
      <c r="S1763" t="s">
        <v>3600</v>
      </c>
      <c r="T1763" t="s">
        <v>593</v>
      </c>
      <c r="U1763" t="s">
        <v>3601</v>
      </c>
      <c r="V1763" t="s">
        <v>3602</v>
      </c>
      <c r="W1763">
        <v>0</v>
      </c>
      <c r="X1763" t="str">
        <f t="shared" si="27"/>
        <v>Funcionamiento</v>
      </c>
    </row>
    <row r="1764" spans="1:24" x14ac:dyDescent="0.25">
      <c r="A1764">
        <v>3020</v>
      </c>
      <c r="B1764">
        <v>43914</v>
      </c>
      <c r="C1764" s="71">
        <v>43914.447222222225</v>
      </c>
      <c r="D1764" t="s">
        <v>588</v>
      </c>
      <c r="E1764" t="s">
        <v>589</v>
      </c>
      <c r="F1764">
        <v>15</v>
      </c>
      <c r="G1764" t="s">
        <v>3525</v>
      </c>
      <c r="H1764" t="s">
        <v>182</v>
      </c>
      <c r="I1764" t="s">
        <v>136</v>
      </c>
      <c r="J1764" t="s">
        <v>37</v>
      </c>
      <c r="K1764" t="s">
        <v>591</v>
      </c>
      <c r="L1764" t="s">
        <v>39</v>
      </c>
      <c r="M1764">
        <v>83261</v>
      </c>
      <c r="N1764">
        <v>0</v>
      </c>
      <c r="O1764">
        <v>83261</v>
      </c>
      <c r="P1764">
        <v>0</v>
      </c>
      <c r="Q1764" t="s">
        <v>3599</v>
      </c>
      <c r="R1764">
        <v>3320</v>
      </c>
      <c r="S1764" t="s">
        <v>3600</v>
      </c>
      <c r="T1764" t="s">
        <v>593</v>
      </c>
      <c r="U1764" t="s">
        <v>3601</v>
      </c>
      <c r="V1764" t="s">
        <v>3602</v>
      </c>
      <c r="W1764">
        <v>0</v>
      </c>
      <c r="X1764" t="str">
        <f t="shared" si="27"/>
        <v>Funcionamiento</v>
      </c>
    </row>
    <row r="1765" spans="1:24" x14ac:dyDescent="0.25">
      <c r="A1765">
        <v>3020</v>
      </c>
      <c r="B1765">
        <v>43914</v>
      </c>
      <c r="C1765" s="71">
        <v>43914.447222222225</v>
      </c>
      <c r="D1765" t="s">
        <v>588</v>
      </c>
      <c r="E1765" t="s">
        <v>589</v>
      </c>
      <c r="F1765">
        <v>15</v>
      </c>
      <c r="G1765" t="s">
        <v>3525</v>
      </c>
      <c r="H1765" t="s">
        <v>183</v>
      </c>
      <c r="I1765" t="s">
        <v>137</v>
      </c>
      <c r="J1765" t="s">
        <v>37</v>
      </c>
      <c r="K1765" t="s">
        <v>591</v>
      </c>
      <c r="L1765" t="s">
        <v>39</v>
      </c>
      <c r="M1765">
        <v>2584371</v>
      </c>
      <c r="N1765">
        <v>0</v>
      </c>
      <c r="O1765">
        <v>2584371</v>
      </c>
      <c r="P1765">
        <v>0</v>
      </c>
      <c r="Q1765" t="s">
        <v>3599</v>
      </c>
      <c r="R1765">
        <v>3320</v>
      </c>
      <c r="S1765" t="s">
        <v>3600</v>
      </c>
      <c r="T1765" t="s">
        <v>593</v>
      </c>
      <c r="U1765" t="s">
        <v>3601</v>
      </c>
      <c r="V1765" t="s">
        <v>3602</v>
      </c>
      <c r="W1765">
        <v>0</v>
      </c>
      <c r="X1765" t="str">
        <f t="shared" si="27"/>
        <v>Funcionamiento</v>
      </c>
    </row>
    <row r="1766" spans="1:24" x14ac:dyDescent="0.25">
      <c r="A1766">
        <v>3120</v>
      </c>
      <c r="B1766">
        <v>43922</v>
      </c>
      <c r="C1766" s="71">
        <v>43922.676388888889</v>
      </c>
      <c r="D1766" t="s">
        <v>588</v>
      </c>
      <c r="E1766" t="s">
        <v>589</v>
      </c>
      <c r="F1766">
        <v>510</v>
      </c>
      <c r="G1766" t="s">
        <v>713</v>
      </c>
      <c r="H1766" t="s">
        <v>200</v>
      </c>
      <c r="I1766" t="s">
        <v>159</v>
      </c>
      <c r="J1766" t="s">
        <v>48</v>
      </c>
      <c r="K1766" t="s">
        <v>601</v>
      </c>
      <c r="L1766" t="s">
        <v>39</v>
      </c>
      <c r="M1766">
        <v>31807890</v>
      </c>
      <c r="N1766">
        <v>0</v>
      </c>
      <c r="O1766">
        <v>31807890</v>
      </c>
      <c r="P1766">
        <v>3534210</v>
      </c>
      <c r="Q1766" t="s">
        <v>2593</v>
      </c>
      <c r="R1766">
        <v>3420</v>
      </c>
      <c r="S1766" t="s">
        <v>2508</v>
      </c>
      <c r="T1766" t="s">
        <v>3427</v>
      </c>
      <c r="U1766" t="s">
        <v>3603</v>
      </c>
      <c r="V1766" t="s">
        <v>3604</v>
      </c>
      <c r="W1766">
        <v>0</v>
      </c>
      <c r="X1766" t="str">
        <f t="shared" si="27"/>
        <v>Inversión</v>
      </c>
    </row>
    <row r="1767" spans="1:24" x14ac:dyDescent="0.25">
      <c r="A1767">
        <v>3220</v>
      </c>
      <c r="B1767">
        <v>43922</v>
      </c>
      <c r="C1767" s="71">
        <v>43922.681250000001</v>
      </c>
      <c r="D1767" t="s">
        <v>588</v>
      </c>
      <c r="E1767" t="s">
        <v>607</v>
      </c>
      <c r="F1767">
        <v>510</v>
      </c>
      <c r="G1767" t="s">
        <v>713</v>
      </c>
      <c r="H1767" t="s">
        <v>200</v>
      </c>
      <c r="I1767" t="s">
        <v>159</v>
      </c>
      <c r="J1767" t="s">
        <v>48</v>
      </c>
      <c r="K1767" t="s">
        <v>601</v>
      </c>
      <c r="L1767" t="s">
        <v>39</v>
      </c>
      <c r="M1767">
        <v>3000000</v>
      </c>
      <c r="N1767">
        <v>0</v>
      </c>
      <c r="O1767">
        <v>3000000</v>
      </c>
      <c r="P1767">
        <v>3000000</v>
      </c>
      <c r="Q1767" t="s">
        <v>3605</v>
      </c>
      <c r="R1767">
        <v>3520</v>
      </c>
      <c r="S1767" t="s">
        <v>593</v>
      </c>
      <c r="T1767" t="s">
        <v>593</v>
      </c>
      <c r="U1767" t="s">
        <v>593</v>
      </c>
      <c r="V1767" t="s">
        <v>593</v>
      </c>
      <c r="W1767">
        <v>0</v>
      </c>
      <c r="X1767" t="str">
        <f t="shared" si="27"/>
        <v>Inversión</v>
      </c>
    </row>
    <row r="1768" spans="1:24" x14ac:dyDescent="0.25">
      <c r="A1768">
        <v>3320</v>
      </c>
      <c r="B1768">
        <v>43922</v>
      </c>
      <c r="C1768" s="71">
        <v>43922.688194444447</v>
      </c>
      <c r="D1768" t="s">
        <v>588</v>
      </c>
      <c r="E1768" t="s">
        <v>589</v>
      </c>
      <c r="F1768">
        <v>510</v>
      </c>
      <c r="G1768" t="s">
        <v>713</v>
      </c>
      <c r="H1768" t="s">
        <v>200</v>
      </c>
      <c r="I1768" t="s">
        <v>159</v>
      </c>
      <c r="J1768" t="s">
        <v>48</v>
      </c>
      <c r="K1768" t="s">
        <v>601</v>
      </c>
      <c r="L1768" t="s">
        <v>39</v>
      </c>
      <c r="M1768">
        <v>60000000</v>
      </c>
      <c r="N1768">
        <v>0</v>
      </c>
      <c r="O1768">
        <v>60000000</v>
      </c>
      <c r="P1768">
        <v>0</v>
      </c>
      <c r="Q1768" t="s">
        <v>3606</v>
      </c>
      <c r="R1768">
        <v>3620</v>
      </c>
      <c r="S1768" t="s">
        <v>3607</v>
      </c>
      <c r="T1768" t="s">
        <v>593</v>
      </c>
      <c r="U1768" t="s">
        <v>593</v>
      </c>
      <c r="V1768" t="s">
        <v>593</v>
      </c>
      <c r="W1768">
        <v>0</v>
      </c>
      <c r="X1768" t="str">
        <f t="shared" si="27"/>
        <v>Inversión</v>
      </c>
    </row>
    <row r="1769" spans="1:24" x14ac:dyDescent="0.25">
      <c r="A1769">
        <v>3420</v>
      </c>
      <c r="B1769">
        <v>43942</v>
      </c>
      <c r="C1769" s="71">
        <v>43942.472222222219</v>
      </c>
      <c r="D1769" t="s">
        <v>588</v>
      </c>
      <c r="E1769" t="s">
        <v>589</v>
      </c>
      <c r="F1769">
        <v>200</v>
      </c>
      <c r="G1769" t="s">
        <v>590</v>
      </c>
      <c r="H1769" t="s">
        <v>201</v>
      </c>
      <c r="I1769" t="s">
        <v>161</v>
      </c>
      <c r="J1769" t="s">
        <v>48</v>
      </c>
      <c r="K1769" t="s">
        <v>601</v>
      </c>
      <c r="L1769" t="s">
        <v>39</v>
      </c>
      <c r="M1769">
        <v>24269760</v>
      </c>
      <c r="N1769">
        <v>0</v>
      </c>
      <c r="O1769">
        <v>24269760</v>
      </c>
      <c r="P1769">
        <v>0</v>
      </c>
      <c r="Q1769" t="s">
        <v>3608</v>
      </c>
      <c r="R1769">
        <v>3720</v>
      </c>
      <c r="S1769" t="s">
        <v>3065</v>
      </c>
      <c r="T1769" t="s">
        <v>2704</v>
      </c>
      <c r="U1769" t="s">
        <v>3609</v>
      </c>
      <c r="V1769" t="s">
        <v>3610</v>
      </c>
      <c r="W1769">
        <v>0</v>
      </c>
      <c r="X1769" t="str">
        <f t="shared" si="27"/>
        <v>Inversión</v>
      </c>
    </row>
    <row r="1770" spans="1:24" x14ac:dyDescent="0.25">
      <c r="A1770">
        <v>3520</v>
      </c>
      <c r="B1770">
        <v>43944</v>
      </c>
      <c r="C1770" s="71">
        <v>43944.652777777781</v>
      </c>
      <c r="D1770" t="s">
        <v>588</v>
      </c>
      <c r="E1770" t="s">
        <v>589</v>
      </c>
      <c r="F1770">
        <v>15</v>
      </c>
      <c r="G1770" t="s">
        <v>3525</v>
      </c>
      <c r="H1770" t="s">
        <v>183</v>
      </c>
      <c r="I1770" t="s">
        <v>137</v>
      </c>
      <c r="J1770" t="s">
        <v>37</v>
      </c>
      <c r="K1770" t="s">
        <v>591</v>
      </c>
      <c r="L1770" t="s">
        <v>39</v>
      </c>
      <c r="M1770">
        <v>2354967</v>
      </c>
      <c r="N1770">
        <v>0</v>
      </c>
      <c r="O1770">
        <v>2354967</v>
      </c>
      <c r="P1770">
        <v>0</v>
      </c>
      <c r="Q1770" t="s">
        <v>3611</v>
      </c>
      <c r="R1770">
        <v>3820</v>
      </c>
      <c r="S1770" t="s">
        <v>3612</v>
      </c>
      <c r="T1770" t="s">
        <v>593</v>
      </c>
      <c r="U1770" t="s">
        <v>3613</v>
      </c>
      <c r="V1770" t="s">
        <v>3614</v>
      </c>
      <c r="W1770">
        <v>0</v>
      </c>
      <c r="X1770" t="str">
        <f t="shared" si="27"/>
        <v>Funcionamiento</v>
      </c>
    </row>
    <row r="1771" spans="1:24" x14ac:dyDescent="0.25">
      <c r="A1771">
        <v>3520</v>
      </c>
      <c r="B1771">
        <v>43944</v>
      </c>
      <c r="C1771" s="71">
        <v>43944.652777777781</v>
      </c>
      <c r="D1771" t="s">
        <v>588</v>
      </c>
      <c r="E1771" t="s">
        <v>589</v>
      </c>
      <c r="F1771">
        <v>15</v>
      </c>
      <c r="G1771" t="s">
        <v>3525</v>
      </c>
      <c r="H1771" t="s">
        <v>168</v>
      </c>
      <c r="I1771" t="s">
        <v>122</v>
      </c>
      <c r="J1771" t="s">
        <v>37</v>
      </c>
      <c r="K1771" t="s">
        <v>591</v>
      </c>
      <c r="L1771" t="s">
        <v>39</v>
      </c>
      <c r="M1771">
        <v>1454156</v>
      </c>
      <c r="N1771">
        <v>0</v>
      </c>
      <c r="O1771">
        <v>1454156</v>
      </c>
      <c r="P1771">
        <v>0</v>
      </c>
      <c r="Q1771" t="s">
        <v>3611</v>
      </c>
      <c r="R1771">
        <v>3820</v>
      </c>
      <c r="S1771" t="s">
        <v>3612</v>
      </c>
      <c r="T1771" t="s">
        <v>593</v>
      </c>
      <c r="U1771" t="s">
        <v>3613</v>
      </c>
      <c r="V1771" t="s">
        <v>3614</v>
      </c>
      <c r="W1771">
        <v>0</v>
      </c>
      <c r="X1771" t="str">
        <f t="shared" si="27"/>
        <v>Funcionamiento</v>
      </c>
    </row>
    <row r="1772" spans="1:24" x14ac:dyDescent="0.25">
      <c r="A1772">
        <v>3520</v>
      </c>
      <c r="B1772">
        <v>43944</v>
      </c>
      <c r="C1772" s="71">
        <v>43944.652777777781</v>
      </c>
      <c r="D1772" t="s">
        <v>588</v>
      </c>
      <c r="E1772" t="s">
        <v>589</v>
      </c>
      <c r="F1772">
        <v>15</v>
      </c>
      <c r="G1772" t="s">
        <v>3525</v>
      </c>
      <c r="H1772" t="s">
        <v>171</v>
      </c>
      <c r="I1772" t="s">
        <v>125</v>
      </c>
      <c r="J1772" t="s">
        <v>37</v>
      </c>
      <c r="K1772" t="s">
        <v>591</v>
      </c>
      <c r="L1772" t="s">
        <v>39</v>
      </c>
      <c r="M1772">
        <v>1448120</v>
      </c>
      <c r="N1772">
        <v>0</v>
      </c>
      <c r="O1772">
        <v>1448120</v>
      </c>
      <c r="P1772">
        <v>0</v>
      </c>
      <c r="Q1772" t="s">
        <v>3611</v>
      </c>
      <c r="R1772">
        <v>3820</v>
      </c>
      <c r="S1772" t="s">
        <v>3612</v>
      </c>
      <c r="T1772" t="s">
        <v>593</v>
      </c>
      <c r="U1772" t="s">
        <v>3613</v>
      </c>
      <c r="V1772" t="s">
        <v>3614</v>
      </c>
      <c r="W1772">
        <v>0</v>
      </c>
      <c r="X1772" t="str">
        <f t="shared" si="27"/>
        <v>Funcionamiento</v>
      </c>
    </row>
    <row r="1773" spans="1:24" x14ac:dyDescent="0.25">
      <c r="A1773">
        <v>3520</v>
      </c>
      <c r="B1773">
        <v>43944</v>
      </c>
      <c r="C1773" s="71">
        <v>43944.652777777781</v>
      </c>
      <c r="D1773" t="s">
        <v>588</v>
      </c>
      <c r="E1773" t="s">
        <v>589</v>
      </c>
      <c r="F1773">
        <v>15</v>
      </c>
      <c r="G1773" t="s">
        <v>3525</v>
      </c>
      <c r="H1773" t="s">
        <v>166</v>
      </c>
      <c r="I1773" t="s">
        <v>120</v>
      </c>
      <c r="J1773" t="s">
        <v>37</v>
      </c>
      <c r="K1773" t="s">
        <v>591</v>
      </c>
      <c r="L1773" t="s">
        <v>39</v>
      </c>
      <c r="M1773">
        <v>55589467</v>
      </c>
      <c r="N1773">
        <v>0</v>
      </c>
      <c r="O1773">
        <v>55589467</v>
      </c>
      <c r="P1773">
        <v>0</v>
      </c>
      <c r="Q1773" t="s">
        <v>3611</v>
      </c>
      <c r="R1773">
        <v>3820</v>
      </c>
      <c r="S1773" t="s">
        <v>3612</v>
      </c>
      <c r="T1773" t="s">
        <v>593</v>
      </c>
      <c r="U1773" t="s">
        <v>3613</v>
      </c>
      <c r="V1773" t="s">
        <v>3614</v>
      </c>
      <c r="W1773">
        <v>0</v>
      </c>
      <c r="X1773" t="str">
        <f t="shared" si="27"/>
        <v>Funcionamiento</v>
      </c>
    </row>
    <row r="1774" spans="1:24" x14ac:dyDescent="0.25">
      <c r="A1774">
        <v>3520</v>
      </c>
      <c r="B1774">
        <v>43944</v>
      </c>
      <c r="C1774" s="71">
        <v>43944.652777777781</v>
      </c>
      <c r="D1774" t="s">
        <v>588</v>
      </c>
      <c r="E1774" t="s">
        <v>589</v>
      </c>
      <c r="F1774">
        <v>15</v>
      </c>
      <c r="G1774" t="s">
        <v>3525</v>
      </c>
      <c r="H1774" t="s">
        <v>169</v>
      </c>
      <c r="I1774" t="s">
        <v>123</v>
      </c>
      <c r="J1774" t="s">
        <v>37</v>
      </c>
      <c r="K1774" t="s">
        <v>591</v>
      </c>
      <c r="L1774" t="s">
        <v>39</v>
      </c>
      <c r="M1774">
        <v>2159934</v>
      </c>
      <c r="N1774">
        <v>0</v>
      </c>
      <c r="O1774">
        <v>2159934</v>
      </c>
      <c r="P1774">
        <v>0</v>
      </c>
      <c r="Q1774" t="s">
        <v>3611</v>
      </c>
      <c r="R1774">
        <v>3820</v>
      </c>
      <c r="S1774" t="s">
        <v>3612</v>
      </c>
      <c r="T1774" t="s">
        <v>593</v>
      </c>
      <c r="U1774" t="s">
        <v>3613</v>
      </c>
      <c r="V1774" t="s">
        <v>3614</v>
      </c>
      <c r="W1774">
        <v>0</v>
      </c>
      <c r="X1774" t="str">
        <f t="shared" si="27"/>
        <v>Funcionamiento</v>
      </c>
    </row>
    <row r="1775" spans="1:24" x14ac:dyDescent="0.25">
      <c r="A1775">
        <v>3620</v>
      </c>
      <c r="B1775">
        <v>43944</v>
      </c>
      <c r="C1775" s="71">
        <v>43944.693749999999</v>
      </c>
      <c r="D1775" t="s">
        <v>588</v>
      </c>
      <c r="E1775" t="s">
        <v>589</v>
      </c>
      <c r="F1775">
        <v>15</v>
      </c>
      <c r="G1775" t="s">
        <v>3525</v>
      </c>
      <c r="H1775" t="s">
        <v>176</v>
      </c>
      <c r="I1775" t="s">
        <v>130</v>
      </c>
      <c r="J1775" t="s">
        <v>37</v>
      </c>
      <c r="K1775" t="s">
        <v>591</v>
      </c>
      <c r="L1775" t="s">
        <v>39</v>
      </c>
      <c r="M1775">
        <v>2627500</v>
      </c>
      <c r="N1775">
        <v>0</v>
      </c>
      <c r="O1775">
        <v>2627500</v>
      </c>
      <c r="P1775">
        <v>0</v>
      </c>
      <c r="Q1775" t="s">
        <v>3615</v>
      </c>
      <c r="R1775">
        <v>3920</v>
      </c>
      <c r="S1775" t="s">
        <v>3616</v>
      </c>
      <c r="T1775" t="s">
        <v>593</v>
      </c>
      <c r="U1775" t="s">
        <v>3617</v>
      </c>
      <c r="V1775" t="s">
        <v>3618</v>
      </c>
      <c r="W1775">
        <v>0</v>
      </c>
      <c r="X1775" t="str">
        <f t="shared" si="27"/>
        <v>Funcionamiento</v>
      </c>
    </row>
    <row r="1776" spans="1:24" x14ac:dyDescent="0.25">
      <c r="A1776">
        <v>3620</v>
      </c>
      <c r="B1776">
        <v>43944</v>
      </c>
      <c r="C1776" s="71">
        <v>43944.693749999999</v>
      </c>
      <c r="D1776" t="s">
        <v>588</v>
      </c>
      <c r="E1776" t="s">
        <v>589</v>
      </c>
      <c r="F1776">
        <v>15</v>
      </c>
      <c r="G1776" t="s">
        <v>3525</v>
      </c>
      <c r="H1776" t="s">
        <v>177</v>
      </c>
      <c r="I1776" t="s">
        <v>131</v>
      </c>
      <c r="J1776" t="s">
        <v>37</v>
      </c>
      <c r="K1776" t="s">
        <v>591</v>
      </c>
      <c r="L1776" t="s">
        <v>39</v>
      </c>
      <c r="M1776">
        <v>880800</v>
      </c>
      <c r="N1776">
        <v>0</v>
      </c>
      <c r="O1776">
        <v>880800</v>
      </c>
      <c r="P1776">
        <v>0</v>
      </c>
      <c r="Q1776" t="s">
        <v>3615</v>
      </c>
      <c r="R1776">
        <v>3920</v>
      </c>
      <c r="S1776" t="s">
        <v>3616</v>
      </c>
      <c r="T1776" t="s">
        <v>593</v>
      </c>
      <c r="U1776" t="s">
        <v>3617</v>
      </c>
      <c r="V1776" t="s">
        <v>3618</v>
      </c>
      <c r="W1776">
        <v>0</v>
      </c>
      <c r="X1776" t="str">
        <f t="shared" si="27"/>
        <v>Funcionamiento</v>
      </c>
    </row>
    <row r="1777" spans="1:24" x14ac:dyDescent="0.25">
      <c r="A1777">
        <v>3620</v>
      </c>
      <c r="B1777">
        <v>43944</v>
      </c>
      <c r="C1777" s="71">
        <v>43944.693749999999</v>
      </c>
      <c r="D1777" t="s">
        <v>588</v>
      </c>
      <c r="E1777" t="s">
        <v>589</v>
      </c>
      <c r="F1777">
        <v>15</v>
      </c>
      <c r="G1777" t="s">
        <v>3525</v>
      </c>
      <c r="H1777" t="s">
        <v>179</v>
      </c>
      <c r="I1777" t="s">
        <v>133</v>
      </c>
      <c r="J1777" t="s">
        <v>37</v>
      </c>
      <c r="K1777" t="s">
        <v>591</v>
      </c>
      <c r="L1777" t="s">
        <v>39</v>
      </c>
      <c r="M1777">
        <v>1314200</v>
      </c>
      <c r="N1777">
        <v>0</v>
      </c>
      <c r="O1777">
        <v>1314200</v>
      </c>
      <c r="P1777">
        <v>0</v>
      </c>
      <c r="Q1777" t="s">
        <v>3615</v>
      </c>
      <c r="R1777">
        <v>3920</v>
      </c>
      <c r="S1777" t="s">
        <v>3616</v>
      </c>
      <c r="T1777" t="s">
        <v>593</v>
      </c>
      <c r="U1777" t="s">
        <v>3617</v>
      </c>
      <c r="V1777" t="s">
        <v>3618</v>
      </c>
      <c r="W1777">
        <v>0</v>
      </c>
      <c r="X1777" t="str">
        <f t="shared" si="27"/>
        <v>Funcionamiento</v>
      </c>
    </row>
    <row r="1778" spans="1:24" x14ac:dyDescent="0.25">
      <c r="A1778">
        <v>3620</v>
      </c>
      <c r="B1778">
        <v>43944</v>
      </c>
      <c r="C1778" s="71">
        <v>43944.693749999999</v>
      </c>
      <c r="D1778" t="s">
        <v>588</v>
      </c>
      <c r="E1778" t="s">
        <v>589</v>
      </c>
      <c r="F1778">
        <v>15</v>
      </c>
      <c r="G1778" t="s">
        <v>3525</v>
      </c>
      <c r="H1778" t="s">
        <v>175</v>
      </c>
      <c r="I1778" t="s">
        <v>129</v>
      </c>
      <c r="J1778" t="s">
        <v>37</v>
      </c>
      <c r="K1778" t="s">
        <v>591</v>
      </c>
      <c r="L1778" t="s">
        <v>39</v>
      </c>
      <c r="M1778">
        <v>4848300</v>
      </c>
      <c r="N1778">
        <v>0</v>
      </c>
      <c r="O1778">
        <v>4848300</v>
      </c>
      <c r="P1778">
        <v>0</v>
      </c>
      <c r="Q1778" t="s">
        <v>3615</v>
      </c>
      <c r="R1778">
        <v>3920</v>
      </c>
      <c r="S1778" t="s">
        <v>3616</v>
      </c>
      <c r="T1778" t="s">
        <v>593</v>
      </c>
      <c r="U1778" t="s">
        <v>3617</v>
      </c>
      <c r="V1778" t="s">
        <v>3618</v>
      </c>
      <c r="W1778">
        <v>0</v>
      </c>
      <c r="X1778" t="str">
        <f t="shared" si="27"/>
        <v>Funcionamiento</v>
      </c>
    </row>
    <row r="1779" spans="1:24" x14ac:dyDescent="0.25">
      <c r="A1779">
        <v>3620</v>
      </c>
      <c r="B1779">
        <v>43944</v>
      </c>
      <c r="C1779" s="71">
        <v>43944.693749999999</v>
      </c>
      <c r="D1779" t="s">
        <v>588</v>
      </c>
      <c r="E1779" t="s">
        <v>589</v>
      </c>
      <c r="F1779">
        <v>15</v>
      </c>
      <c r="G1779" t="s">
        <v>3525</v>
      </c>
      <c r="H1779" t="s">
        <v>178</v>
      </c>
      <c r="I1779" t="s">
        <v>132</v>
      </c>
      <c r="J1779" t="s">
        <v>37</v>
      </c>
      <c r="K1779" t="s">
        <v>591</v>
      </c>
      <c r="L1779" t="s">
        <v>39</v>
      </c>
      <c r="M1779">
        <v>1971200</v>
      </c>
      <c r="N1779">
        <v>0</v>
      </c>
      <c r="O1779">
        <v>1971200</v>
      </c>
      <c r="P1779">
        <v>0</v>
      </c>
      <c r="Q1779" t="s">
        <v>3615</v>
      </c>
      <c r="R1779">
        <v>3920</v>
      </c>
      <c r="S1779" t="s">
        <v>3616</v>
      </c>
      <c r="T1779" t="s">
        <v>593</v>
      </c>
      <c r="U1779" t="s">
        <v>3617</v>
      </c>
      <c r="V1779" t="s">
        <v>3618</v>
      </c>
      <c r="W1779">
        <v>0</v>
      </c>
      <c r="X1779" t="str">
        <f t="shared" si="27"/>
        <v>Funcionamiento</v>
      </c>
    </row>
    <row r="1780" spans="1:24" x14ac:dyDescent="0.25">
      <c r="A1780">
        <v>3620</v>
      </c>
      <c r="B1780">
        <v>43944</v>
      </c>
      <c r="C1780" s="71">
        <v>43944.693749999999</v>
      </c>
      <c r="D1780" t="s">
        <v>588</v>
      </c>
      <c r="E1780" t="s">
        <v>589</v>
      </c>
      <c r="F1780">
        <v>15</v>
      </c>
      <c r="G1780" t="s">
        <v>3525</v>
      </c>
      <c r="H1780" t="s">
        <v>174</v>
      </c>
      <c r="I1780" t="s">
        <v>128</v>
      </c>
      <c r="J1780" t="s">
        <v>37</v>
      </c>
      <c r="K1780" t="s">
        <v>591</v>
      </c>
      <c r="L1780" t="s">
        <v>39</v>
      </c>
      <c r="M1780">
        <v>1283700</v>
      </c>
      <c r="N1780">
        <v>0</v>
      </c>
      <c r="O1780">
        <v>1283700</v>
      </c>
      <c r="P1780">
        <v>0</v>
      </c>
      <c r="Q1780" t="s">
        <v>3615</v>
      </c>
      <c r="R1780">
        <v>3920</v>
      </c>
      <c r="S1780" t="s">
        <v>3616</v>
      </c>
      <c r="T1780" t="s">
        <v>593</v>
      </c>
      <c r="U1780" t="s">
        <v>3617</v>
      </c>
      <c r="V1780" t="s">
        <v>3618</v>
      </c>
      <c r="W1780">
        <v>0</v>
      </c>
      <c r="X1780" t="str">
        <f t="shared" si="27"/>
        <v>Funcionamiento</v>
      </c>
    </row>
    <row r="1781" spans="1:24" x14ac:dyDescent="0.25">
      <c r="A1781">
        <v>3720</v>
      </c>
      <c r="B1781">
        <v>43957</v>
      </c>
      <c r="C1781" s="71">
        <v>43957.770833333336</v>
      </c>
      <c r="D1781" t="s">
        <v>588</v>
      </c>
      <c r="E1781" t="s">
        <v>589</v>
      </c>
      <c r="F1781">
        <v>500</v>
      </c>
      <c r="G1781" t="s">
        <v>631</v>
      </c>
      <c r="H1781" t="s">
        <v>199</v>
      </c>
      <c r="I1781" t="s">
        <v>157</v>
      </c>
      <c r="J1781" t="s">
        <v>37</v>
      </c>
      <c r="K1781" t="s">
        <v>714</v>
      </c>
      <c r="L1781" t="s">
        <v>39</v>
      </c>
      <c r="M1781">
        <v>4517105</v>
      </c>
      <c r="N1781">
        <v>0</v>
      </c>
      <c r="O1781">
        <v>4517105</v>
      </c>
      <c r="P1781">
        <v>2021430</v>
      </c>
      <c r="Q1781" t="s">
        <v>3619</v>
      </c>
      <c r="R1781">
        <v>4020</v>
      </c>
      <c r="S1781" t="s">
        <v>3620</v>
      </c>
      <c r="T1781" t="s">
        <v>3621</v>
      </c>
      <c r="U1781" t="s">
        <v>5954</v>
      </c>
      <c r="V1781" t="s">
        <v>5955</v>
      </c>
      <c r="W1781">
        <v>0</v>
      </c>
      <c r="X1781" t="str">
        <f t="shared" si="27"/>
        <v>Inversión</v>
      </c>
    </row>
    <row r="1782" spans="1:24" x14ac:dyDescent="0.25">
      <c r="A1782">
        <v>3720</v>
      </c>
      <c r="B1782">
        <v>43957</v>
      </c>
      <c r="C1782" s="71">
        <v>43957.770833333336</v>
      </c>
      <c r="D1782" t="s">
        <v>588</v>
      </c>
      <c r="E1782" t="s">
        <v>589</v>
      </c>
      <c r="F1782">
        <v>500</v>
      </c>
      <c r="G1782" t="s">
        <v>631</v>
      </c>
      <c r="H1782" t="s">
        <v>199</v>
      </c>
      <c r="I1782" t="s">
        <v>157</v>
      </c>
      <c r="J1782" t="s">
        <v>37</v>
      </c>
      <c r="K1782" t="s">
        <v>591</v>
      </c>
      <c r="L1782" t="s">
        <v>39</v>
      </c>
      <c r="M1782">
        <v>23931397</v>
      </c>
      <c r="N1782">
        <v>0</v>
      </c>
      <c r="O1782">
        <v>23931397</v>
      </c>
      <c r="P1782">
        <v>0</v>
      </c>
      <c r="Q1782" t="s">
        <v>3619</v>
      </c>
      <c r="R1782">
        <v>4020</v>
      </c>
      <c r="S1782" t="s">
        <v>3620</v>
      </c>
      <c r="T1782" t="s">
        <v>3621</v>
      </c>
      <c r="U1782" t="s">
        <v>5954</v>
      </c>
      <c r="V1782" t="s">
        <v>5955</v>
      </c>
      <c r="W1782">
        <v>0</v>
      </c>
      <c r="X1782" t="str">
        <f t="shared" si="27"/>
        <v>Inversión</v>
      </c>
    </row>
    <row r="1783" spans="1:24" x14ac:dyDescent="0.25">
      <c r="A1783">
        <v>3820</v>
      </c>
      <c r="B1783">
        <v>43966</v>
      </c>
      <c r="C1783" s="71">
        <v>43966.539583333331</v>
      </c>
      <c r="D1783" t="s">
        <v>588</v>
      </c>
      <c r="E1783" t="s">
        <v>589</v>
      </c>
      <c r="F1783">
        <v>15</v>
      </c>
      <c r="G1783" t="s">
        <v>3525</v>
      </c>
      <c r="H1783" t="s">
        <v>174</v>
      </c>
      <c r="I1783" t="s">
        <v>128</v>
      </c>
      <c r="J1783" t="s">
        <v>37</v>
      </c>
      <c r="K1783" t="s">
        <v>591</v>
      </c>
      <c r="L1783" t="s">
        <v>39</v>
      </c>
      <c r="M1783">
        <v>683000</v>
      </c>
      <c r="N1783">
        <v>0</v>
      </c>
      <c r="O1783">
        <v>683000</v>
      </c>
      <c r="P1783">
        <v>0</v>
      </c>
      <c r="Q1783" t="s">
        <v>3622</v>
      </c>
      <c r="R1783">
        <v>4120</v>
      </c>
      <c r="S1783" t="s">
        <v>2516</v>
      </c>
      <c r="T1783" t="s">
        <v>593</v>
      </c>
      <c r="U1783" t="s">
        <v>3623</v>
      </c>
      <c r="V1783" t="s">
        <v>3624</v>
      </c>
      <c r="W1783">
        <v>0</v>
      </c>
      <c r="X1783" t="str">
        <f t="shared" si="27"/>
        <v>Funcionamiento</v>
      </c>
    </row>
    <row r="1784" spans="1:24" x14ac:dyDescent="0.25">
      <c r="A1784">
        <v>3820</v>
      </c>
      <c r="B1784">
        <v>43966</v>
      </c>
      <c r="C1784" s="71">
        <v>43966.539583333331</v>
      </c>
      <c r="D1784" t="s">
        <v>588</v>
      </c>
      <c r="E1784" t="s">
        <v>589</v>
      </c>
      <c r="F1784">
        <v>15</v>
      </c>
      <c r="G1784" t="s">
        <v>3525</v>
      </c>
      <c r="H1784" t="s">
        <v>175</v>
      </c>
      <c r="I1784" t="s">
        <v>129</v>
      </c>
      <c r="J1784" t="s">
        <v>37</v>
      </c>
      <c r="K1784" t="s">
        <v>591</v>
      </c>
      <c r="L1784" t="s">
        <v>39</v>
      </c>
      <c r="M1784">
        <v>483900</v>
      </c>
      <c r="N1784">
        <v>0</v>
      </c>
      <c r="O1784">
        <v>483900</v>
      </c>
      <c r="P1784">
        <v>0</v>
      </c>
      <c r="Q1784" t="s">
        <v>3622</v>
      </c>
      <c r="R1784">
        <v>4120</v>
      </c>
      <c r="S1784" t="s">
        <v>2516</v>
      </c>
      <c r="T1784" t="s">
        <v>593</v>
      </c>
      <c r="U1784" t="s">
        <v>3623</v>
      </c>
      <c r="V1784" t="s">
        <v>3624</v>
      </c>
      <c r="W1784">
        <v>0</v>
      </c>
      <c r="X1784" t="str">
        <f t="shared" si="27"/>
        <v>Funcionamiento</v>
      </c>
    </row>
    <row r="1785" spans="1:24" x14ac:dyDescent="0.25">
      <c r="A1785">
        <v>3820</v>
      </c>
      <c r="B1785">
        <v>43966</v>
      </c>
      <c r="C1785" s="71">
        <v>43966.539583333331</v>
      </c>
      <c r="D1785" t="s">
        <v>588</v>
      </c>
      <c r="E1785" t="s">
        <v>589</v>
      </c>
      <c r="F1785">
        <v>15</v>
      </c>
      <c r="G1785" t="s">
        <v>3525</v>
      </c>
      <c r="H1785" t="s">
        <v>176</v>
      </c>
      <c r="I1785" t="s">
        <v>130</v>
      </c>
      <c r="J1785" t="s">
        <v>37</v>
      </c>
      <c r="K1785" t="s">
        <v>591</v>
      </c>
      <c r="L1785" t="s">
        <v>39</v>
      </c>
      <c r="M1785">
        <v>241500</v>
      </c>
      <c r="N1785">
        <v>0</v>
      </c>
      <c r="O1785">
        <v>241500</v>
      </c>
      <c r="P1785">
        <v>0</v>
      </c>
      <c r="Q1785" t="s">
        <v>3622</v>
      </c>
      <c r="R1785">
        <v>4120</v>
      </c>
      <c r="S1785" t="s">
        <v>2516</v>
      </c>
      <c r="T1785" t="s">
        <v>593</v>
      </c>
      <c r="U1785" t="s">
        <v>3623</v>
      </c>
      <c r="V1785" t="s">
        <v>3624</v>
      </c>
      <c r="W1785">
        <v>0</v>
      </c>
      <c r="X1785" t="str">
        <f t="shared" si="27"/>
        <v>Funcionamiento</v>
      </c>
    </row>
    <row r="1786" spans="1:24" x14ac:dyDescent="0.25">
      <c r="A1786">
        <v>3820</v>
      </c>
      <c r="B1786">
        <v>43966</v>
      </c>
      <c r="C1786" s="71">
        <v>43966.539583333331</v>
      </c>
      <c r="D1786" t="s">
        <v>588</v>
      </c>
      <c r="E1786" t="s">
        <v>589</v>
      </c>
      <c r="F1786">
        <v>15</v>
      </c>
      <c r="G1786" t="s">
        <v>3525</v>
      </c>
      <c r="H1786" t="s">
        <v>178</v>
      </c>
      <c r="I1786" t="s">
        <v>132</v>
      </c>
      <c r="J1786" t="s">
        <v>37</v>
      </c>
      <c r="K1786" t="s">
        <v>591</v>
      </c>
      <c r="L1786" t="s">
        <v>39</v>
      </c>
      <c r="M1786">
        <v>180900</v>
      </c>
      <c r="N1786">
        <v>0</v>
      </c>
      <c r="O1786">
        <v>180900</v>
      </c>
      <c r="P1786">
        <v>0</v>
      </c>
      <c r="Q1786" t="s">
        <v>3622</v>
      </c>
      <c r="R1786">
        <v>4120</v>
      </c>
      <c r="S1786" t="s">
        <v>2516</v>
      </c>
      <c r="T1786" t="s">
        <v>593</v>
      </c>
      <c r="U1786" t="s">
        <v>3623</v>
      </c>
      <c r="V1786" t="s">
        <v>3624</v>
      </c>
      <c r="W1786">
        <v>0</v>
      </c>
      <c r="X1786" t="str">
        <f t="shared" si="27"/>
        <v>Funcionamiento</v>
      </c>
    </row>
    <row r="1787" spans="1:24" x14ac:dyDescent="0.25">
      <c r="A1787">
        <v>3820</v>
      </c>
      <c r="B1787">
        <v>43966</v>
      </c>
      <c r="C1787" s="71">
        <v>43966.539583333331</v>
      </c>
      <c r="D1787" t="s">
        <v>588</v>
      </c>
      <c r="E1787" t="s">
        <v>589</v>
      </c>
      <c r="F1787">
        <v>15</v>
      </c>
      <c r="G1787" t="s">
        <v>3525</v>
      </c>
      <c r="H1787" t="s">
        <v>177</v>
      </c>
      <c r="I1787" t="s">
        <v>131</v>
      </c>
      <c r="J1787" t="s">
        <v>37</v>
      </c>
      <c r="K1787" t="s">
        <v>591</v>
      </c>
      <c r="L1787" t="s">
        <v>39</v>
      </c>
      <c r="M1787">
        <v>75500</v>
      </c>
      <c r="N1787">
        <v>0</v>
      </c>
      <c r="O1787">
        <v>75500</v>
      </c>
      <c r="P1787">
        <v>0</v>
      </c>
      <c r="Q1787" t="s">
        <v>3622</v>
      </c>
      <c r="R1787">
        <v>4120</v>
      </c>
      <c r="S1787" t="s">
        <v>2516</v>
      </c>
      <c r="T1787" t="s">
        <v>593</v>
      </c>
      <c r="U1787" t="s">
        <v>3623</v>
      </c>
      <c r="V1787" t="s">
        <v>3624</v>
      </c>
      <c r="W1787">
        <v>0</v>
      </c>
      <c r="X1787" t="str">
        <f t="shared" si="27"/>
        <v>Funcionamiento</v>
      </c>
    </row>
    <row r="1788" spans="1:24" x14ac:dyDescent="0.25">
      <c r="A1788">
        <v>3820</v>
      </c>
      <c r="B1788">
        <v>43966</v>
      </c>
      <c r="C1788" s="71">
        <v>43966.539583333331</v>
      </c>
      <c r="D1788" t="s">
        <v>588</v>
      </c>
      <c r="E1788" t="s">
        <v>589</v>
      </c>
      <c r="F1788">
        <v>15</v>
      </c>
      <c r="G1788" t="s">
        <v>3525</v>
      </c>
      <c r="H1788" t="s">
        <v>179</v>
      </c>
      <c r="I1788" t="s">
        <v>133</v>
      </c>
      <c r="J1788" t="s">
        <v>37</v>
      </c>
      <c r="K1788" t="s">
        <v>591</v>
      </c>
      <c r="L1788" t="s">
        <v>39</v>
      </c>
      <c r="M1788">
        <v>121600</v>
      </c>
      <c r="N1788">
        <v>0</v>
      </c>
      <c r="O1788">
        <v>121600</v>
      </c>
      <c r="P1788">
        <v>0</v>
      </c>
      <c r="Q1788" t="s">
        <v>3622</v>
      </c>
      <c r="R1788">
        <v>4120</v>
      </c>
      <c r="S1788" t="s">
        <v>2516</v>
      </c>
      <c r="T1788" t="s">
        <v>593</v>
      </c>
      <c r="U1788" t="s">
        <v>3623</v>
      </c>
      <c r="V1788" t="s">
        <v>3624</v>
      </c>
      <c r="W1788">
        <v>0</v>
      </c>
      <c r="X1788" t="str">
        <f t="shared" si="27"/>
        <v>Funcionamiento</v>
      </c>
    </row>
    <row r="1789" spans="1:24" x14ac:dyDescent="0.25">
      <c r="A1789">
        <v>3920</v>
      </c>
      <c r="B1789">
        <v>43972</v>
      </c>
      <c r="C1789" s="71">
        <v>43972.854861111111</v>
      </c>
      <c r="D1789" t="s">
        <v>588</v>
      </c>
      <c r="E1789" t="s">
        <v>589</v>
      </c>
      <c r="F1789">
        <v>15</v>
      </c>
      <c r="G1789" t="s">
        <v>3525</v>
      </c>
      <c r="H1789" t="s">
        <v>169</v>
      </c>
      <c r="I1789" t="s">
        <v>123</v>
      </c>
      <c r="J1789" t="s">
        <v>37</v>
      </c>
      <c r="K1789" t="s">
        <v>591</v>
      </c>
      <c r="L1789" t="s">
        <v>39</v>
      </c>
      <c r="M1789">
        <v>2159934</v>
      </c>
      <c r="N1789">
        <v>0</v>
      </c>
      <c r="O1789">
        <v>2159934</v>
      </c>
      <c r="P1789">
        <v>0</v>
      </c>
      <c r="Q1789" t="s">
        <v>3625</v>
      </c>
      <c r="R1789">
        <v>4220</v>
      </c>
      <c r="S1789" t="s">
        <v>3626</v>
      </c>
      <c r="T1789" t="s">
        <v>593</v>
      </c>
      <c r="U1789" t="s">
        <v>3627</v>
      </c>
      <c r="V1789" t="s">
        <v>3628</v>
      </c>
      <c r="W1789">
        <v>0</v>
      </c>
      <c r="X1789" t="str">
        <f t="shared" si="27"/>
        <v>Funcionamiento</v>
      </c>
    </row>
    <row r="1790" spans="1:24" x14ac:dyDescent="0.25">
      <c r="A1790">
        <v>3920</v>
      </c>
      <c r="B1790">
        <v>43972</v>
      </c>
      <c r="C1790" s="71">
        <v>43972.854861111111</v>
      </c>
      <c r="D1790" t="s">
        <v>588</v>
      </c>
      <c r="E1790" t="s">
        <v>589</v>
      </c>
      <c r="F1790">
        <v>15</v>
      </c>
      <c r="G1790" t="s">
        <v>3525</v>
      </c>
      <c r="H1790" t="s">
        <v>171</v>
      </c>
      <c r="I1790" t="s">
        <v>125</v>
      </c>
      <c r="J1790" t="s">
        <v>37</v>
      </c>
      <c r="K1790" t="s">
        <v>591</v>
      </c>
      <c r="L1790" t="s">
        <v>39</v>
      </c>
      <c r="M1790">
        <v>2862960</v>
      </c>
      <c r="N1790">
        <v>0</v>
      </c>
      <c r="O1790">
        <v>2862960</v>
      </c>
      <c r="P1790">
        <v>0</v>
      </c>
      <c r="Q1790" t="s">
        <v>3625</v>
      </c>
      <c r="R1790">
        <v>4220</v>
      </c>
      <c r="S1790" t="s">
        <v>3626</v>
      </c>
      <c r="T1790" t="s">
        <v>593</v>
      </c>
      <c r="U1790" t="s">
        <v>3627</v>
      </c>
      <c r="V1790" t="s">
        <v>3628</v>
      </c>
      <c r="W1790">
        <v>0</v>
      </c>
      <c r="X1790" t="str">
        <f t="shared" si="27"/>
        <v>Funcionamiento</v>
      </c>
    </row>
    <row r="1791" spans="1:24" x14ac:dyDescent="0.25">
      <c r="A1791">
        <v>3920</v>
      </c>
      <c r="B1791">
        <v>43972</v>
      </c>
      <c r="C1791" s="71">
        <v>43972.854861111111</v>
      </c>
      <c r="D1791" t="s">
        <v>588</v>
      </c>
      <c r="E1791" t="s">
        <v>589</v>
      </c>
      <c r="F1791">
        <v>15</v>
      </c>
      <c r="G1791" t="s">
        <v>3525</v>
      </c>
      <c r="H1791" t="s">
        <v>166</v>
      </c>
      <c r="I1791" t="s">
        <v>120</v>
      </c>
      <c r="J1791" t="s">
        <v>37</v>
      </c>
      <c r="K1791" t="s">
        <v>591</v>
      </c>
      <c r="L1791" t="s">
        <v>39</v>
      </c>
      <c r="M1791">
        <v>55589467</v>
      </c>
      <c r="N1791">
        <v>0</v>
      </c>
      <c r="O1791">
        <v>55589467</v>
      </c>
      <c r="P1791">
        <v>0</v>
      </c>
      <c r="Q1791" t="s">
        <v>3625</v>
      </c>
      <c r="R1791">
        <v>4220</v>
      </c>
      <c r="S1791" t="s">
        <v>3626</v>
      </c>
      <c r="T1791" t="s">
        <v>593</v>
      </c>
      <c r="U1791" t="s">
        <v>3627</v>
      </c>
      <c r="V1791" t="s">
        <v>3628</v>
      </c>
      <c r="W1791">
        <v>0</v>
      </c>
      <c r="X1791" t="str">
        <f t="shared" si="27"/>
        <v>Funcionamiento</v>
      </c>
    </row>
    <row r="1792" spans="1:24" x14ac:dyDescent="0.25">
      <c r="A1792">
        <v>3920</v>
      </c>
      <c r="B1792">
        <v>43972</v>
      </c>
      <c r="C1792" s="71">
        <v>43972.854861111111</v>
      </c>
      <c r="D1792" t="s">
        <v>588</v>
      </c>
      <c r="E1792" t="s">
        <v>589</v>
      </c>
      <c r="F1792">
        <v>15</v>
      </c>
      <c r="G1792" t="s">
        <v>3525</v>
      </c>
      <c r="H1792" t="s">
        <v>183</v>
      </c>
      <c r="I1792" t="s">
        <v>137</v>
      </c>
      <c r="J1792" t="s">
        <v>37</v>
      </c>
      <c r="K1792" t="s">
        <v>591</v>
      </c>
      <c r="L1792" t="s">
        <v>39</v>
      </c>
      <c r="M1792">
        <v>2354967</v>
      </c>
      <c r="N1792">
        <v>0</v>
      </c>
      <c r="O1792">
        <v>2354967</v>
      </c>
      <c r="P1792">
        <v>0</v>
      </c>
      <c r="Q1792" t="s">
        <v>3625</v>
      </c>
      <c r="R1792">
        <v>4220</v>
      </c>
      <c r="S1792" t="s">
        <v>3626</v>
      </c>
      <c r="T1792" t="s">
        <v>593</v>
      </c>
      <c r="U1792" t="s">
        <v>3627</v>
      </c>
      <c r="V1792" t="s">
        <v>3628</v>
      </c>
      <c r="W1792">
        <v>0</v>
      </c>
      <c r="X1792" t="str">
        <f t="shared" si="27"/>
        <v>Funcionamiento</v>
      </c>
    </row>
    <row r="1793" spans="1:24" x14ac:dyDescent="0.25">
      <c r="A1793">
        <v>3920</v>
      </c>
      <c r="B1793">
        <v>43972</v>
      </c>
      <c r="C1793" s="71">
        <v>43972.854861111111</v>
      </c>
      <c r="D1793" t="s">
        <v>588</v>
      </c>
      <c r="E1793" t="s">
        <v>589</v>
      </c>
      <c r="F1793">
        <v>15</v>
      </c>
      <c r="G1793" t="s">
        <v>3525</v>
      </c>
      <c r="H1793" t="s">
        <v>168</v>
      </c>
      <c r="I1793" t="s">
        <v>122</v>
      </c>
      <c r="J1793" t="s">
        <v>37</v>
      </c>
      <c r="K1793" t="s">
        <v>591</v>
      </c>
      <c r="L1793" t="s">
        <v>39</v>
      </c>
      <c r="M1793">
        <v>1454156</v>
      </c>
      <c r="N1793">
        <v>0</v>
      </c>
      <c r="O1793">
        <v>1454156</v>
      </c>
      <c r="P1793">
        <v>0</v>
      </c>
      <c r="Q1793" t="s">
        <v>3625</v>
      </c>
      <c r="R1793">
        <v>4220</v>
      </c>
      <c r="S1793" t="s">
        <v>3626</v>
      </c>
      <c r="T1793" t="s">
        <v>593</v>
      </c>
      <c r="U1793" t="s">
        <v>3627</v>
      </c>
      <c r="V1793" t="s">
        <v>3628</v>
      </c>
      <c r="W1793">
        <v>0</v>
      </c>
      <c r="X1793" t="str">
        <f t="shared" si="27"/>
        <v>Funcionamiento</v>
      </c>
    </row>
    <row r="1794" spans="1:24" x14ac:dyDescent="0.25">
      <c r="A1794">
        <v>3920</v>
      </c>
      <c r="B1794">
        <v>43972</v>
      </c>
      <c r="C1794" s="71">
        <v>43972.854861111111</v>
      </c>
      <c r="D1794" t="s">
        <v>588</v>
      </c>
      <c r="E1794" t="s">
        <v>589</v>
      </c>
      <c r="F1794">
        <v>15</v>
      </c>
      <c r="G1794" t="s">
        <v>3525</v>
      </c>
      <c r="H1794" t="s">
        <v>173</v>
      </c>
      <c r="I1794" t="s">
        <v>127</v>
      </c>
      <c r="J1794" t="s">
        <v>37</v>
      </c>
      <c r="K1794" t="s">
        <v>591</v>
      </c>
      <c r="L1794" t="s">
        <v>39</v>
      </c>
      <c r="M1794">
        <v>5976350</v>
      </c>
      <c r="N1794">
        <v>0</v>
      </c>
      <c r="O1794">
        <v>5976350</v>
      </c>
      <c r="P1794">
        <v>0</v>
      </c>
      <c r="Q1794" t="s">
        <v>3625</v>
      </c>
      <c r="R1794">
        <v>4220</v>
      </c>
      <c r="S1794" t="s">
        <v>3626</v>
      </c>
      <c r="T1794" t="s">
        <v>593</v>
      </c>
      <c r="U1794" t="s">
        <v>3627</v>
      </c>
      <c r="V1794" t="s">
        <v>3628</v>
      </c>
      <c r="W1794">
        <v>0</v>
      </c>
      <c r="X1794" t="str">
        <f t="shared" si="27"/>
        <v>Funcionamiento</v>
      </c>
    </row>
    <row r="1795" spans="1:24" x14ac:dyDescent="0.25">
      <c r="A1795">
        <v>3920</v>
      </c>
      <c r="B1795">
        <v>43972</v>
      </c>
      <c r="C1795" s="71">
        <v>43972.854861111111</v>
      </c>
      <c r="D1795" t="s">
        <v>588</v>
      </c>
      <c r="E1795" t="s">
        <v>589</v>
      </c>
      <c r="F1795">
        <v>15</v>
      </c>
      <c r="G1795" t="s">
        <v>3525</v>
      </c>
      <c r="H1795" t="s">
        <v>180</v>
      </c>
      <c r="I1795" t="s">
        <v>134</v>
      </c>
      <c r="J1795" t="s">
        <v>37</v>
      </c>
      <c r="K1795" t="s">
        <v>591</v>
      </c>
      <c r="L1795" t="s">
        <v>39</v>
      </c>
      <c r="M1795">
        <v>7428552</v>
      </c>
      <c r="N1795">
        <v>0</v>
      </c>
      <c r="O1795">
        <v>7428552</v>
      </c>
      <c r="P1795">
        <v>0</v>
      </c>
      <c r="Q1795" t="s">
        <v>3625</v>
      </c>
      <c r="R1795">
        <v>4220</v>
      </c>
      <c r="S1795" t="s">
        <v>3626</v>
      </c>
      <c r="T1795" t="s">
        <v>593</v>
      </c>
      <c r="U1795" t="s">
        <v>3627</v>
      </c>
      <c r="V1795" t="s">
        <v>3628</v>
      </c>
      <c r="W1795">
        <v>0</v>
      </c>
      <c r="X1795" t="str">
        <f t="shared" ref="X1795:X1858" si="28">IF(LEFT(H1795,1)="C","Inversión","Funcionamiento")</f>
        <v>Funcionamiento</v>
      </c>
    </row>
    <row r="1796" spans="1:24" x14ac:dyDescent="0.25">
      <c r="A1796">
        <v>3920</v>
      </c>
      <c r="B1796">
        <v>43972</v>
      </c>
      <c r="C1796" s="71">
        <v>43972.854861111111</v>
      </c>
      <c r="D1796" t="s">
        <v>588</v>
      </c>
      <c r="E1796" t="s">
        <v>589</v>
      </c>
      <c r="F1796">
        <v>15</v>
      </c>
      <c r="G1796" t="s">
        <v>3525</v>
      </c>
      <c r="H1796" t="s">
        <v>182</v>
      </c>
      <c r="I1796" t="s">
        <v>136</v>
      </c>
      <c r="J1796" t="s">
        <v>37</v>
      </c>
      <c r="K1796" t="s">
        <v>591</v>
      </c>
      <c r="L1796" t="s">
        <v>39</v>
      </c>
      <c r="M1796">
        <v>509452</v>
      </c>
      <c r="N1796">
        <v>0</v>
      </c>
      <c r="O1796">
        <v>509452</v>
      </c>
      <c r="P1796">
        <v>0</v>
      </c>
      <c r="Q1796" t="s">
        <v>3625</v>
      </c>
      <c r="R1796">
        <v>4220</v>
      </c>
      <c r="S1796" t="s">
        <v>3626</v>
      </c>
      <c r="T1796" t="s">
        <v>593</v>
      </c>
      <c r="U1796" t="s">
        <v>3627</v>
      </c>
      <c r="V1796" t="s">
        <v>3628</v>
      </c>
      <c r="W1796">
        <v>0</v>
      </c>
      <c r="X1796" t="str">
        <f t="shared" si="28"/>
        <v>Funcionamiento</v>
      </c>
    </row>
    <row r="1797" spans="1:24" x14ac:dyDescent="0.25">
      <c r="A1797">
        <v>4020</v>
      </c>
      <c r="B1797">
        <v>43973</v>
      </c>
      <c r="C1797" s="71">
        <v>43973.575694444444</v>
      </c>
      <c r="D1797" t="s">
        <v>588</v>
      </c>
      <c r="E1797" t="s">
        <v>589</v>
      </c>
      <c r="F1797">
        <v>15</v>
      </c>
      <c r="G1797" t="s">
        <v>3525</v>
      </c>
      <c r="H1797" t="s">
        <v>175</v>
      </c>
      <c r="I1797" t="s">
        <v>129</v>
      </c>
      <c r="J1797" t="s">
        <v>37</v>
      </c>
      <c r="K1797" t="s">
        <v>591</v>
      </c>
      <c r="L1797" t="s">
        <v>39</v>
      </c>
      <c r="M1797">
        <v>4968600</v>
      </c>
      <c r="N1797">
        <v>0</v>
      </c>
      <c r="O1797">
        <v>4968600</v>
      </c>
      <c r="P1797">
        <v>0</v>
      </c>
      <c r="Q1797" t="s">
        <v>3629</v>
      </c>
      <c r="R1797">
        <v>4320</v>
      </c>
      <c r="S1797" t="s">
        <v>3462</v>
      </c>
      <c r="T1797" t="s">
        <v>593</v>
      </c>
      <c r="U1797" t="s">
        <v>3630</v>
      </c>
      <c r="V1797" t="s">
        <v>3631</v>
      </c>
      <c r="W1797">
        <v>0</v>
      </c>
      <c r="X1797" t="str">
        <f t="shared" si="28"/>
        <v>Funcionamiento</v>
      </c>
    </row>
    <row r="1798" spans="1:24" x14ac:dyDescent="0.25">
      <c r="A1798">
        <v>4020</v>
      </c>
      <c r="B1798">
        <v>43973</v>
      </c>
      <c r="C1798" s="71">
        <v>43973.575694444444</v>
      </c>
      <c r="D1798" t="s">
        <v>588</v>
      </c>
      <c r="E1798" t="s">
        <v>589</v>
      </c>
      <c r="F1798">
        <v>15</v>
      </c>
      <c r="G1798" t="s">
        <v>3525</v>
      </c>
      <c r="H1798" t="s">
        <v>176</v>
      </c>
      <c r="I1798" t="s">
        <v>130</v>
      </c>
      <c r="J1798" t="s">
        <v>37</v>
      </c>
      <c r="K1798" t="s">
        <v>591</v>
      </c>
      <c r="L1798" t="s">
        <v>39</v>
      </c>
      <c r="M1798">
        <v>2720700</v>
      </c>
      <c r="N1798">
        <v>0</v>
      </c>
      <c r="O1798">
        <v>2720700</v>
      </c>
      <c r="P1798">
        <v>0</v>
      </c>
      <c r="Q1798" t="s">
        <v>3629</v>
      </c>
      <c r="R1798">
        <v>4320</v>
      </c>
      <c r="S1798" t="s">
        <v>3462</v>
      </c>
      <c r="T1798" t="s">
        <v>593</v>
      </c>
      <c r="U1798" t="s">
        <v>3630</v>
      </c>
      <c r="V1798" t="s">
        <v>3631</v>
      </c>
      <c r="W1798">
        <v>0</v>
      </c>
      <c r="X1798" t="str">
        <f t="shared" si="28"/>
        <v>Funcionamiento</v>
      </c>
    </row>
    <row r="1799" spans="1:24" x14ac:dyDescent="0.25">
      <c r="A1799">
        <v>4020</v>
      </c>
      <c r="B1799">
        <v>43973</v>
      </c>
      <c r="C1799" s="71">
        <v>43973.575694444444</v>
      </c>
      <c r="D1799" t="s">
        <v>588</v>
      </c>
      <c r="E1799" t="s">
        <v>589</v>
      </c>
      <c r="F1799">
        <v>15</v>
      </c>
      <c r="G1799" t="s">
        <v>3525</v>
      </c>
      <c r="H1799" t="s">
        <v>174</v>
      </c>
      <c r="I1799" t="s">
        <v>128</v>
      </c>
      <c r="J1799" t="s">
        <v>37</v>
      </c>
      <c r="K1799" t="s">
        <v>591</v>
      </c>
      <c r="L1799" t="s">
        <v>39</v>
      </c>
      <c r="M1799">
        <v>7014200</v>
      </c>
      <c r="N1799">
        <v>0</v>
      </c>
      <c r="O1799">
        <v>7014200</v>
      </c>
      <c r="P1799">
        <v>0</v>
      </c>
      <c r="Q1799" t="s">
        <v>3629</v>
      </c>
      <c r="R1799">
        <v>4320</v>
      </c>
      <c r="S1799" t="s">
        <v>3462</v>
      </c>
      <c r="T1799" t="s">
        <v>593</v>
      </c>
      <c r="U1799" t="s">
        <v>3630</v>
      </c>
      <c r="V1799" t="s">
        <v>3631</v>
      </c>
      <c r="W1799">
        <v>0</v>
      </c>
      <c r="X1799" t="str">
        <f t="shared" si="28"/>
        <v>Funcionamiento</v>
      </c>
    </row>
    <row r="1800" spans="1:24" x14ac:dyDescent="0.25">
      <c r="A1800">
        <v>4020</v>
      </c>
      <c r="B1800">
        <v>43973</v>
      </c>
      <c r="C1800" s="71">
        <v>43973.575694444444</v>
      </c>
      <c r="D1800" t="s">
        <v>588</v>
      </c>
      <c r="E1800" t="s">
        <v>589</v>
      </c>
      <c r="F1800">
        <v>15</v>
      </c>
      <c r="G1800" t="s">
        <v>3525</v>
      </c>
      <c r="H1800" t="s">
        <v>177</v>
      </c>
      <c r="I1800" t="s">
        <v>131</v>
      </c>
      <c r="J1800" t="s">
        <v>37</v>
      </c>
      <c r="K1800" t="s">
        <v>591</v>
      </c>
      <c r="L1800" t="s">
        <v>39</v>
      </c>
      <c r="M1800">
        <v>928900</v>
      </c>
      <c r="N1800">
        <v>0</v>
      </c>
      <c r="O1800">
        <v>928900</v>
      </c>
      <c r="P1800">
        <v>0</v>
      </c>
      <c r="Q1800" t="s">
        <v>3629</v>
      </c>
      <c r="R1800">
        <v>4320</v>
      </c>
      <c r="S1800" t="s">
        <v>3462</v>
      </c>
      <c r="T1800" t="s">
        <v>593</v>
      </c>
      <c r="U1800" t="s">
        <v>3630</v>
      </c>
      <c r="V1800" t="s">
        <v>3631</v>
      </c>
      <c r="W1800">
        <v>0</v>
      </c>
      <c r="X1800" t="str">
        <f t="shared" si="28"/>
        <v>Funcionamiento</v>
      </c>
    </row>
    <row r="1801" spans="1:24" x14ac:dyDescent="0.25">
      <c r="A1801">
        <v>4020</v>
      </c>
      <c r="B1801">
        <v>43973</v>
      </c>
      <c r="C1801" s="71">
        <v>43973.575694444444</v>
      </c>
      <c r="D1801" t="s">
        <v>588</v>
      </c>
      <c r="E1801" t="s">
        <v>589</v>
      </c>
      <c r="F1801">
        <v>15</v>
      </c>
      <c r="G1801" t="s">
        <v>3525</v>
      </c>
      <c r="H1801" t="s">
        <v>178</v>
      </c>
      <c r="I1801" t="s">
        <v>132</v>
      </c>
      <c r="J1801" t="s">
        <v>37</v>
      </c>
      <c r="K1801" t="s">
        <v>591</v>
      </c>
      <c r="L1801" t="s">
        <v>39</v>
      </c>
      <c r="M1801">
        <v>2041300</v>
      </c>
      <c r="N1801">
        <v>0</v>
      </c>
      <c r="O1801">
        <v>2041300</v>
      </c>
      <c r="P1801">
        <v>0</v>
      </c>
      <c r="Q1801" t="s">
        <v>3629</v>
      </c>
      <c r="R1801">
        <v>4320</v>
      </c>
      <c r="S1801" t="s">
        <v>3462</v>
      </c>
      <c r="T1801" t="s">
        <v>593</v>
      </c>
      <c r="U1801" t="s">
        <v>3630</v>
      </c>
      <c r="V1801" t="s">
        <v>3631</v>
      </c>
      <c r="W1801">
        <v>0</v>
      </c>
      <c r="X1801" t="str">
        <f t="shared" si="28"/>
        <v>Funcionamiento</v>
      </c>
    </row>
    <row r="1802" spans="1:24" x14ac:dyDescent="0.25">
      <c r="A1802">
        <v>4020</v>
      </c>
      <c r="B1802">
        <v>43973</v>
      </c>
      <c r="C1802" s="71">
        <v>43973.575694444444</v>
      </c>
      <c r="D1802" t="s">
        <v>588</v>
      </c>
      <c r="E1802" t="s">
        <v>589</v>
      </c>
      <c r="F1802">
        <v>15</v>
      </c>
      <c r="G1802" t="s">
        <v>3525</v>
      </c>
      <c r="H1802" t="s">
        <v>179</v>
      </c>
      <c r="I1802" t="s">
        <v>133</v>
      </c>
      <c r="J1802" t="s">
        <v>37</v>
      </c>
      <c r="K1802" t="s">
        <v>591</v>
      </c>
      <c r="L1802" t="s">
        <v>39</v>
      </c>
      <c r="M1802">
        <v>1360800</v>
      </c>
      <c r="N1802">
        <v>0</v>
      </c>
      <c r="O1802">
        <v>1360800</v>
      </c>
      <c r="P1802">
        <v>0</v>
      </c>
      <c r="Q1802" t="s">
        <v>3629</v>
      </c>
      <c r="R1802">
        <v>4320</v>
      </c>
      <c r="S1802" t="s">
        <v>3462</v>
      </c>
      <c r="T1802" t="s">
        <v>593</v>
      </c>
      <c r="U1802" t="s">
        <v>3630</v>
      </c>
      <c r="V1802" t="s">
        <v>3631</v>
      </c>
      <c r="W1802">
        <v>0</v>
      </c>
      <c r="X1802" t="str">
        <f t="shared" si="28"/>
        <v>Funcionamiento</v>
      </c>
    </row>
    <row r="1803" spans="1:24" x14ac:dyDescent="0.25">
      <c r="A1803">
        <v>4120</v>
      </c>
      <c r="B1803">
        <v>43986</v>
      </c>
      <c r="C1803" s="71">
        <v>43986.588888888888</v>
      </c>
      <c r="D1803" t="s">
        <v>588</v>
      </c>
      <c r="E1803" t="s">
        <v>589</v>
      </c>
      <c r="F1803">
        <v>15</v>
      </c>
      <c r="G1803" t="s">
        <v>3525</v>
      </c>
      <c r="H1803" t="s">
        <v>170</v>
      </c>
      <c r="I1803" t="s">
        <v>124</v>
      </c>
      <c r="J1803" t="s">
        <v>37</v>
      </c>
      <c r="K1803" t="s">
        <v>591</v>
      </c>
      <c r="L1803" t="s">
        <v>39</v>
      </c>
      <c r="M1803">
        <v>63022467</v>
      </c>
      <c r="N1803">
        <v>0</v>
      </c>
      <c r="O1803">
        <v>63022467</v>
      </c>
      <c r="P1803">
        <v>0</v>
      </c>
      <c r="Q1803" t="s">
        <v>3632</v>
      </c>
      <c r="R1803">
        <v>4420</v>
      </c>
      <c r="S1803" t="s">
        <v>2449</v>
      </c>
      <c r="T1803" t="s">
        <v>593</v>
      </c>
      <c r="U1803" t="s">
        <v>3633</v>
      </c>
      <c r="V1803" t="s">
        <v>3634</v>
      </c>
      <c r="W1803">
        <v>0</v>
      </c>
      <c r="X1803" t="str">
        <f t="shared" si="28"/>
        <v>Funcionamiento</v>
      </c>
    </row>
    <row r="1804" spans="1:24" x14ac:dyDescent="0.25">
      <c r="A1804">
        <v>4220</v>
      </c>
      <c r="B1804">
        <v>44005</v>
      </c>
      <c r="C1804" s="71">
        <v>44005.313194444447</v>
      </c>
      <c r="D1804" t="s">
        <v>588</v>
      </c>
      <c r="E1804" t="s">
        <v>589</v>
      </c>
      <c r="F1804">
        <v>15</v>
      </c>
      <c r="G1804" t="s">
        <v>3525</v>
      </c>
      <c r="H1804" t="s">
        <v>168</v>
      </c>
      <c r="I1804" t="s">
        <v>122</v>
      </c>
      <c r="J1804" t="s">
        <v>37</v>
      </c>
      <c r="K1804" t="s">
        <v>591</v>
      </c>
      <c r="L1804" t="s">
        <v>39</v>
      </c>
      <c r="M1804">
        <v>1339586</v>
      </c>
      <c r="N1804">
        <v>0</v>
      </c>
      <c r="O1804">
        <v>1339586</v>
      </c>
      <c r="P1804">
        <v>0</v>
      </c>
      <c r="Q1804" t="s">
        <v>3635</v>
      </c>
      <c r="R1804">
        <v>4520</v>
      </c>
      <c r="S1804" t="s">
        <v>3636</v>
      </c>
      <c r="T1804" t="s">
        <v>593</v>
      </c>
      <c r="U1804" t="s">
        <v>3637</v>
      </c>
      <c r="V1804" t="s">
        <v>3638</v>
      </c>
      <c r="W1804">
        <v>0</v>
      </c>
      <c r="X1804" t="str">
        <f t="shared" si="28"/>
        <v>Funcionamiento</v>
      </c>
    </row>
    <row r="1805" spans="1:24" x14ac:dyDescent="0.25">
      <c r="A1805">
        <v>4220</v>
      </c>
      <c r="B1805">
        <v>44005</v>
      </c>
      <c r="C1805" s="71">
        <v>44005.313194444447</v>
      </c>
      <c r="D1805" t="s">
        <v>588</v>
      </c>
      <c r="E1805" t="s">
        <v>589</v>
      </c>
      <c r="F1805">
        <v>15</v>
      </c>
      <c r="G1805" t="s">
        <v>3525</v>
      </c>
      <c r="H1805" t="s">
        <v>182</v>
      </c>
      <c r="I1805" t="s">
        <v>136</v>
      </c>
      <c r="J1805" t="s">
        <v>37</v>
      </c>
      <c r="K1805" t="s">
        <v>591</v>
      </c>
      <c r="L1805" t="s">
        <v>39</v>
      </c>
      <c r="M1805">
        <v>596668</v>
      </c>
      <c r="N1805">
        <v>0</v>
      </c>
      <c r="O1805">
        <v>596668</v>
      </c>
      <c r="P1805">
        <v>0</v>
      </c>
      <c r="Q1805" t="s">
        <v>3635</v>
      </c>
      <c r="R1805">
        <v>4520</v>
      </c>
      <c r="S1805" t="s">
        <v>3636</v>
      </c>
      <c r="T1805" t="s">
        <v>593</v>
      </c>
      <c r="U1805" t="s">
        <v>3637</v>
      </c>
      <c r="V1805" t="s">
        <v>3638</v>
      </c>
      <c r="W1805">
        <v>0</v>
      </c>
      <c r="X1805" t="str">
        <f t="shared" si="28"/>
        <v>Funcionamiento</v>
      </c>
    </row>
    <row r="1806" spans="1:24" x14ac:dyDescent="0.25">
      <c r="A1806">
        <v>4220</v>
      </c>
      <c r="B1806">
        <v>44005</v>
      </c>
      <c r="C1806" s="71">
        <v>44005.313194444447</v>
      </c>
      <c r="D1806" t="s">
        <v>588</v>
      </c>
      <c r="E1806" t="s">
        <v>589</v>
      </c>
      <c r="F1806">
        <v>15</v>
      </c>
      <c r="G1806" t="s">
        <v>3525</v>
      </c>
      <c r="H1806" t="s">
        <v>183</v>
      </c>
      <c r="I1806" t="s">
        <v>137</v>
      </c>
      <c r="J1806" t="s">
        <v>37</v>
      </c>
      <c r="K1806" t="s">
        <v>591</v>
      </c>
      <c r="L1806" t="s">
        <v>39</v>
      </c>
      <c r="M1806">
        <v>2354967</v>
      </c>
      <c r="N1806">
        <v>0</v>
      </c>
      <c r="O1806">
        <v>2354967</v>
      </c>
      <c r="P1806">
        <v>0</v>
      </c>
      <c r="Q1806" t="s">
        <v>3635</v>
      </c>
      <c r="R1806">
        <v>4520</v>
      </c>
      <c r="S1806" t="s">
        <v>3636</v>
      </c>
      <c r="T1806" t="s">
        <v>593</v>
      </c>
      <c r="U1806" t="s">
        <v>3637</v>
      </c>
      <c r="V1806" t="s">
        <v>3638</v>
      </c>
      <c r="W1806">
        <v>0</v>
      </c>
      <c r="X1806" t="str">
        <f t="shared" si="28"/>
        <v>Funcionamiento</v>
      </c>
    </row>
    <row r="1807" spans="1:24" x14ac:dyDescent="0.25">
      <c r="A1807">
        <v>4220</v>
      </c>
      <c r="B1807">
        <v>44005</v>
      </c>
      <c r="C1807" s="71">
        <v>44005.313194444447</v>
      </c>
      <c r="D1807" t="s">
        <v>588</v>
      </c>
      <c r="E1807" t="s">
        <v>589</v>
      </c>
      <c r="F1807">
        <v>15</v>
      </c>
      <c r="G1807" t="s">
        <v>3525</v>
      </c>
      <c r="H1807" t="s">
        <v>173</v>
      </c>
      <c r="I1807" t="s">
        <v>127</v>
      </c>
      <c r="J1807" t="s">
        <v>37</v>
      </c>
      <c r="K1807" t="s">
        <v>591</v>
      </c>
      <c r="L1807" t="s">
        <v>39</v>
      </c>
      <c r="M1807">
        <v>7045532</v>
      </c>
      <c r="N1807">
        <v>0</v>
      </c>
      <c r="O1807">
        <v>7045532</v>
      </c>
      <c r="P1807">
        <v>0</v>
      </c>
      <c r="Q1807" t="s">
        <v>3635</v>
      </c>
      <c r="R1807">
        <v>4520</v>
      </c>
      <c r="S1807" t="s">
        <v>3636</v>
      </c>
      <c r="T1807" t="s">
        <v>593</v>
      </c>
      <c r="U1807" t="s">
        <v>3637</v>
      </c>
      <c r="V1807" t="s">
        <v>3638</v>
      </c>
      <c r="W1807">
        <v>0</v>
      </c>
      <c r="X1807" t="str">
        <f t="shared" si="28"/>
        <v>Funcionamiento</v>
      </c>
    </row>
    <row r="1808" spans="1:24" x14ac:dyDescent="0.25">
      <c r="A1808">
        <v>4220</v>
      </c>
      <c r="B1808">
        <v>44005</v>
      </c>
      <c r="C1808" s="71">
        <v>44005.313194444447</v>
      </c>
      <c r="D1808" t="s">
        <v>588</v>
      </c>
      <c r="E1808" t="s">
        <v>589</v>
      </c>
      <c r="F1808">
        <v>15</v>
      </c>
      <c r="G1808" t="s">
        <v>3525</v>
      </c>
      <c r="H1808" t="s">
        <v>180</v>
      </c>
      <c r="I1808" t="s">
        <v>134</v>
      </c>
      <c r="J1808" t="s">
        <v>37</v>
      </c>
      <c r="K1808" t="s">
        <v>591</v>
      </c>
      <c r="L1808" t="s">
        <v>39</v>
      </c>
      <c r="M1808">
        <v>5139710</v>
      </c>
      <c r="N1808">
        <v>0</v>
      </c>
      <c r="O1808">
        <v>5139710</v>
      </c>
      <c r="P1808">
        <v>0</v>
      </c>
      <c r="Q1808" t="s">
        <v>3635</v>
      </c>
      <c r="R1808">
        <v>4520</v>
      </c>
      <c r="S1808" t="s">
        <v>3636</v>
      </c>
      <c r="T1808" t="s">
        <v>593</v>
      </c>
      <c r="U1808" t="s">
        <v>3637</v>
      </c>
      <c r="V1808" t="s">
        <v>3638</v>
      </c>
      <c r="W1808">
        <v>0</v>
      </c>
      <c r="X1808" t="str">
        <f t="shared" si="28"/>
        <v>Funcionamiento</v>
      </c>
    </row>
    <row r="1809" spans="1:24" x14ac:dyDescent="0.25">
      <c r="A1809">
        <v>4220</v>
      </c>
      <c r="B1809">
        <v>44005</v>
      </c>
      <c r="C1809" s="71">
        <v>44005.313194444447</v>
      </c>
      <c r="D1809" t="s">
        <v>588</v>
      </c>
      <c r="E1809" t="s">
        <v>589</v>
      </c>
      <c r="F1809">
        <v>15</v>
      </c>
      <c r="G1809" t="s">
        <v>3525</v>
      </c>
      <c r="H1809" t="s">
        <v>166</v>
      </c>
      <c r="I1809" t="s">
        <v>120</v>
      </c>
      <c r="J1809" t="s">
        <v>37</v>
      </c>
      <c r="K1809" t="s">
        <v>591</v>
      </c>
      <c r="L1809" t="s">
        <v>39</v>
      </c>
      <c r="M1809">
        <v>49885545</v>
      </c>
      <c r="N1809">
        <v>0</v>
      </c>
      <c r="O1809">
        <v>49885545</v>
      </c>
      <c r="P1809">
        <v>0</v>
      </c>
      <c r="Q1809" t="s">
        <v>3635</v>
      </c>
      <c r="R1809">
        <v>4520</v>
      </c>
      <c r="S1809" t="s">
        <v>3636</v>
      </c>
      <c r="T1809" t="s">
        <v>593</v>
      </c>
      <c r="U1809" t="s">
        <v>3637</v>
      </c>
      <c r="V1809" t="s">
        <v>3638</v>
      </c>
      <c r="W1809">
        <v>0</v>
      </c>
      <c r="X1809" t="str">
        <f t="shared" si="28"/>
        <v>Funcionamiento</v>
      </c>
    </row>
    <row r="1810" spans="1:24" x14ac:dyDescent="0.25">
      <c r="A1810">
        <v>4220</v>
      </c>
      <c r="B1810">
        <v>44005</v>
      </c>
      <c r="C1810" s="71">
        <v>44005.313194444447</v>
      </c>
      <c r="D1810" t="s">
        <v>588</v>
      </c>
      <c r="E1810" t="s">
        <v>589</v>
      </c>
      <c r="F1810">
        <v>15</v>
      </c>
      <c r="G1810" t="s">
        <v>3525</v>
      </c>
      <c r="H1810" t="s">
        <v>169</v>
      </c>
      <c r="I1810" t="s">
        <v>123</v>
      </c>
      <c r="J1810" t="s">
        <v>37</v>
      </c>
      <c r="K1810" t="s">
        <v>591</v>
      </c>
      <c r="L1810" t="s">
        <v>39</v>
      </c>
      <c r="M1810">
        <v>1981654</v>
      </c>
      <c r="N1810">
        <v>0</v>
      </c>
      <c r="O1810">
        <v>1981654</v>
      </c>
      <c r="P1810">
        <v>0</v>
      </c>
      <c r="Q1810" t="s">
        <v>3635</v>
      </c>
      <c r="R1810">
        <v>4520</v>
      </c>
      <c r="S1810" t="s">
        <v>3636</v>
      </c>
      <c r="T1810" t="s">
        <v>593</v>
      </c>
      <c r="U1810" t="s">
        <v>3637</v>
      </c>
      <c r="V1810" t="s">
        <v>3638</v>
      </c>
      <c r="W1810">
        <v>0</v>
      </c>
      <c r="X1810" t="str">
        <f t="shared" si="28"/>
        <v>Funcionamiento</v>
      </c>
    </row>
    <row r="1811" spans="1:24" x14ac:dyDescent="0.25">
      <c r="A1811">
        <v>4220</v>
      </c>
      <c r="B1811">
        <v>44005</v>
      </c>
      <c r="C1811" s="71">
        <v>44005.313194444447</v>
      </c>
      <c r="D1811" t="s">
        <v>588</v>
      </c>
      <c r="E1811" t="s">
        <v>589</v>
      </c>
      <c r="F1811">
        <v>15</v>
      </c>
      <c r="G1811" t="s">
        <v>3525</v>
      </c>
      <c r="H1811" t="s">
        <v>171</v>
      </c>
      <c r="I1811" t="s">
        <v>125</v>
      </c>
      <c r="J1811" t="s">
        <v>37</v>
      </c>
      <c r="K1811" t="s">
        <v>591</v>
      </c>
      <c r="L1811" t="s">
        <v>39</v>
      </c>
      <c r="M1811">
        <v>755204</v>
      </c>
      <c r="N1811">
        <v>0</v>
      </c>
      <c r="O1811">
        <v>755204</v>
      </c>
      <c r="P1811">
        <v>0</v>
      </c>
      <c r="Q1811" t="s">
        <v>3635</v>
      </c>
      <c r="R1811">
        <v>4520</v>
      </c>
      <c r="S1811" t="s">
        <v>3636</v>
      </c>
      <c r="T1811" t="s">
        <v>593</v>
      </c>
      <c r="U1811" t="s">
        <v>3637</v>
      </c>
      <c r="V1811" t="s">
        <v>3638</v>
      </c>
      <c r="W1811">
        <v>0</v>
      </c>
      <c r="X1811" t="str">
        <f t="shared" si="28"/>
        <v>Funcionamiento</v>
      </c>
    </row>
    <row r="1812" spans="1:24" x14ac:dyDescent="0.25">
      <c r="A1812">
        <v>4220</v>
      </c>
      <c r="B1812">
        <v>44005</v>
      </c>
      <c r="C1812" s="71">
        <v>44005.313194444447</v>
      </c>
      <c r="D1812" t="s">
        <v>588</v>
      </c>
      <c r="E1812" t="s">
        <v>589</v>
      </c>
      <c r="F1812">
        <v>15</v>
      </c>
      <c r="G1812" t="s">
        <v>3525</v>
      </c>
      <c r="H1812" t="s">
        <v>181</v>
      </c>
      <c r="I1812" t="s">
        <v>135</v>
      </c>
      <c r="J1812" t="s">
        <v>37</v>
      </c>
      <c r="K1812" t="s">
        <v>591</v>
      </c>
      <c r="L1812" t="s">
        <v>39</v>
      </c>
      <c r="M1812">
        <v>2150604</v>
      </c>
      <c r="N1812">
        <v>0</v>
      </c>
      <c r="O1812">
        <v>2150604</v>
      </c>
      <c r="P1812">
        <v>0</v>
      </c>
      <c r="Q1812" t="s">
        <v>3635</v>
      </c>
      <c r="R1812">
        <v>4520</v>
      </c>
      <c r="S1812" t="s">
        <v>3636</v>
      </c>
      <c r="T1812" t="s">
        <v>593</v>
      </c>
      <c r="U1812" t="s">
        <v>3637</v>
      </c>
      <c r="V1812" t="s">
        <v>3638</v>
      </c>
      <c r="W1812">
        <v>0</v>
      </c>
      <c r="X1812" t="str">
        <f t="shared" si="28"/>
        <v>Funcionamiento</v>
      </c>
    </row>
    <row r="1813" spans="1:24" x14ac:dyDescent="0.25">
      <c r="A1813">
        <v>4320</v>
      </c>
      <c r="B1813">
        <v>44005</v>
      </c>
      <c r="C1813" s="71">
        <v>44005.322222222225</v>
      </c>
      <c r="D1813" t="s">
        <v>588</v>
      </c>
      <c r="E1813" t="s">
        <v>589</v>
      </c>
      <c r="F1813">
        <v>15</v>
      </c>
      <c r="G1813" t="s">
        <v>3525</v>
      </c>
      <c r="H1813" t="s">
        <v>176</v>
      </c>
      <c r="I1813" t="s">
        <v>130</v>
      </c>
      <c r="J1813" t="s">
        <v>37</v>
      </c>
      <c r="K1813" t="s">
        <v>591</v>
      </c>
      <c r="L1813" t="s">
        <v>39</v>
      </c>
      <c r="M1813">
        <v>4949900</v>
      </c>
      <c r="N1813">
        <v>0</v>
      </c>
      <c r="O1813">
        <v>4949900</v>
      </c>
      <c r="P1813">
        <v>0</v>
      </c>
      <c r="Q1813" t="s">
        <v>3639</v>
      </c>
      <c r="R1813">
        <v>4620</v>
      </c>
      <c r="S1813" t="s">
        <v>3474</v>
      </c>
      <c r="T1813" t="s">
        <v>593</v>
      </c>
      <c r="U1813" t="s">
        <v>3640</v>
      </c>
      <c r="V1813" t="s">
        <v>3641</v>
      </c>
      <c r="W1813">
        <v>0</v>
      </c>
      <c r="X1813" t="str">
        <f t="shared" si="28"/>
        <v>Funcionamiento</v>
      </c>
    </row>
    <row r="1814" spans="1:24" x14ac:dyDescent="0.25">
      <c r="A1814">
        <v>4320</v>
      </c>
      <c r="B1814">
        <v>44005</v>
      </c>
      <c r="C1814" s="71">
        <v>44005.322222222225</v>
      </c>
      <c r="D1814" t="s">
        <v>588</v>
      </c>
      <c r="E1814" t="s">
        <v>589</v>
      </c>
      <c r="F1814">
        <v>15</v>
      </c>
      <c r="G1814" t="s">
        <v>3525</v>
      </c>
      <c r="H1814" t="s">
        <v>177</v>
      </c>
      <c r="I1814" t="s">
        <v>131</v>
      </c>
      <c r="J1814" t="s">
        <v>37</v>
      </c>
      <c r="K1814" t="s">
        <v>591</v>
      </c>
      <c r="L1814" t="s">
        <v>39</v>
      </c>
      <c r="M1814">
        <v>831400</v>
      </c>
      <c r="N1814">
        <v>0</v>
      </c>
      <c r="O1814">
        <v>831400</v>
      </c>
      <c r="P1814">
        <v>0</v>
      </c>
      <c r="Q1814" t="s">
        <v>3639</v>
      </c>
      <c r="R1814">
        <v>4620</v>
      </c>
      <c r="S1814" t="s">
        <v>3474</v>
      </c>
      <c r="T1814" t="s">
        <v>593</v>
      </c>
      <c r="U1814" t="s">
        <v>3640</v>
      </c>
      <c r="V1814" t="s">
        <v>3641</v>
      </c>
      <c r="W1814">
        <v>0</v>
      </c>
      <c r="X1814" t="str">
        <f t="shared" si="28"/>
        <v>Funcionamiento</v>
      </c>
    </row>
    <row r="1815" spans="1:24" x14ac:dyDescent="0.25">
      <c r="A1815">
        <v>4320</v>
      </c>
      <c r="B1815">
        <v>44005</v>
      </c>
      <c r="C1815" s="71">
        <v>44005.322222222225</v>
      </c>
      <c r="D1815" t="s">
        <v>588</v>
      </c>
      <c r="E1815" t="s">
        <v>589</v>
      </c>
      <c r="F1815">
        <v>15</v>
      </c>
      <c r="G1815" t="s">
        <v>3525</v>
      </c>
      <c r="H1815" t="s">
        <v>174</v>
      </c>
      <c r="I1815" t="s">
        <v>128</v>
      </c>
      <c r="J1815" t="s">
        <v>37</v>
      </c>
      <c r="K1815" t="s">
        <v>591</v>
      </c>
      <c r="L1815" t="s">
        <v>39</v>
      </c>
      <c r="M1815">
        <v>6670400</v>
      </c>
      <c r="N1815">
        <v>0</v>
      </c>
      <c r="O1815">
        <v>6670400</v>
      </c>
      <c r="P1815">
        <v>0</v>
      </c>
      <c r="Q1815" t="s">
        <v>3639</v>
      </c>
      <c r="R1815">
        <v>4620</v>
      </c>
      <c r="S1815" t="s">
        <v>3474</v>
      </c>
      <c r="T1815" t="s">
        <v>593</v>
      </c>
      <c r="U1815" t="s">
        <v>3640</v>
      </c>
      <c r="V1815" t="s">
        <v>3641</v>
      </c>
      <c r="W1815">
        <v>0</v>
      </c>
      <c r="X1815" t="str">
        <f t="shared" si="28"/>
        <v>Funcionamiento</v>
      </c>
    </row>
    <row r="1816" spans="1:24" x14ac:dyDescent="0.25">
      <c r="A1816">
        <v>4320</v>
      </c>
      <c r="B1816">
        <v>44005</v>
      </c>
      <c r="C1816" s="71">
        <v>44005.322222222225</v>
      </c>
      <c r="D1816" t="s">
        <v>588</v>
      </c>
      <c r="E1816" t="s">
        <v>589</v>
      </c>
      <c r="F1816">
        <v>15</v>
      </c>
      <c r="G1816" t="s">
        <v>3525</v>
      </c>
      <c r="H1816" t="s">
        <v>178</v>
      </c>
      <c r="I1816" t="s">
        <v>132</v>
      </c>
      <c r="J1816" t="s">
        <v>37</v>
      </c>
      <c r="K1816" t="s">
        <v>591</v>
      </c>
      <c r="L1816" t="s">
        <v>39</v>
      </c>
      <c r="M1816">
        <v>3713300</v>
      </c>
      <c r="N1816">
        <v>0</v>
      </c>
      <c r="O1816">
        <v>3713300</v>
      </c>
      <c r="P1816">
        <v>0</v>
      </c>
      <c r="Q1816" t="s">
        <v>3639</v>
      </c>
      <c r="R1816">
        <v>4620</v>
      </c>
      <c r="S1816" t="s">
        <v>3474</v>
      </c>
      <c r="T1816" t="s">
        <v>593</v>
      </c>
      <c r="U1816" t="s">
        <v>3640</v>
      </c>
      <c r="V1816" t="s">
        <v>3641</v>
      </c>
      <c r="W1816">
        <v>0</v>
      </c>
      <c r="X1816" t="str">
        <f t="shared" si="28"/>
        <v>Funcionamiento</v>
      </c>
    </row>
    <row r="1817" spans="1:24" x14ac:dyDescent="0.25">
      <c r="A1817">
        <v>4320</v>
      </c>
      <c r="B1817">
        <v>44005</v>
      </c>
      <c r="C1817" s="71">
        <v>44005.322222222225</v>
      </c>
      <c r="D1817" t="s">
        <v>588</v>
      </c>
      <c r="E1817" t="s">
        <v>589</v>
      </c>
      <c r="F1817">
        <v>15</v>
      </c>
      <c r="G1817" t="s">
        <v>3525</v>
      </c>
      <c r="H1817" t="s">
        <v>175</v>
      </c>
      <c r="I1817" t="s">
        <v>129</v>
      </c>
      <c r="J1817" t="s">
        <v>37</v>
      </c>
      <c r="K1817" t="s">
        <v>591</v>
      </c>
      <c r="L1817" t="s">
        <v>39</v>
      </c>
      <c r="M1817">
        <v>4725100</v>
      </c>
      <c r="N1817">
        <v>0</v>
      </c>
      <c r="O1817">
        <v>4725100</v>
      </c>
      <c r="P1817">
        <v>0</v>
      </c>
      <c r="Q1817" t="s">
        <v>3639</v>
      </c>
      <c r="R1817">
        <v>4620</v>
      </c>
      <c r="S1817" t="s">
        <v>3474</v>
      </c>
      <c r="T1817" t="s">
        <v>593</v>
      </c>
      <c r="U1817" t="s">
        <v>3640</v>
      </c>
      <c r="V1817" t="s">
        <v>3641</v>
      </c>
      <c r="W1817">
        <v>0</v>
      </c>
      <c r="X1817" t="str">
        <f t="shared" si="28"/>
        <v>Funcionamiento</v>
      </c>
    </row>
    <row r="1818" spans="1:24" x14ac:dyDescent="0.25">
      <c r="A1818">
        <v>4320</v>
      </c>
      <c r="B1818">
        <v>44005</v>
      </c>
      <c r="C1818" s="71">
        <v>44005.322222222225</v>
      </c>
      <c r="D1818" t="s">
        <v>588</v>
      </c>
      <c r="E1818" t="s">
        <v>589</v>
      </c>
      <c r="F1818">
        <v>15</v>
      </c>
      <c r="G1818" t="s">
        <v>3525</v>
      </c>
      <c r="H1818" t="s">
        <v>179</v>
      </c>
      <c r="I1818" t="s">
        <v>133</v>
      </c>
      <c r="J1818" t="s">
        <v>37</v>
      </c>
      <c r="K1818" t="s">
        <v>591</v>
      </c>
      <c r="L1818" t="s">
        <v>39</v>
      </c>
      <c r="M1818">
        <v>2476000</v>
      </c>
      <c r="N1818">
        <v>0</v>
      </c>
      <c r="O1818">
        <v>2476000</v>
      </c>
      <c r="P1818">
        <v>0</v>
      </c>
      <c r="Q1818" t="s">
        <v>3639</v>
      </c>
      <c r="R1818">
        <v>4620</v>
      </c>
      <c r="S1818" t="s">
        <v>3474</v>
      </c>
      <c r="T1818" t="s">
        <v>593</v>
      </c>
      <c r="U1818" t="s">
        <v>3640</v>
      </c>
      <c r="V1818" t="s">
        <v>3641</v>
      </c>
      <c r="W1818">
        <v>0</v>
      </c>
      <c r="X1818" t="str">
        <f t="shared" si="28"/>
        <v>Funcionamiento</v>
      </c>
    </row>
    <row r="1819" spans="1:24" x14ac:dyDescent="0.25">
      <c r="A1819">
        <v>4420</v>
      </c>
      <c r="B1819">
        <v>44006</v>
      </c>
      <c r="C1819" s="71">
        <v>44006.55</v>
      </c>
      <c r="D1819" t="s">
        <v>588</v>
      </c>
      <c r="E1819" t="s">
        <v>589</v>
      </c>
      <c r="F1819">
        <v>200</v>
      </c>
      <c r="G1819" t="s">
        <v>590</v>
      </c>
      <c r="H1819" t="s">
        <v>202</v>
      </c>
      <c r="I1819" t="s">
        <v>163</v>
      </c>
      <c r="J1819" t="s">
        <v>37</v>
      </c>
      <c r="K1819" t="s">
        <v>591</v>
      </c>
      <c r="L1819" t="s">
        <v>39</v>
      </c>
      <c r="M1819">
        <v>9197042</v>
      </c>
      <c r="N1819">
        <v>0</v>
      </c>
      <c r="O1819">
        <v>9197042</v>
      </c>
      <c r="P1819">
        <v>147042</v>
      </c>
      <c r="Q1819" t="s">
        <v>3642</v>
      </c>
      <c r="R1819">
        <v>4720</v>
      </c>
      <c r="S1819" t="s">
        <v>3040</v>
      </c>
      <c r="T1819" t="s">
        <v>593</v>
      </c>
      <c r="U1819" t="s">
        <v>593</v>
      </c>
      <c r="V1819" t="s">
        <v>593</v>
      </c>
      <c r="W1819">
        <v>0</v>
      </c>
      <c r="X1819" t="str">
        <f t="shared" si="28"/>
        <v>Inversión</v>
      </c>
    </row>
    <row r="1820" spans="1:24" x14ac:dyDescent="0.25">
      <c r="A1820">
        <v>4520</v>
      </c>
      <c r="B1820">
        <v>44007</v>
      </c>
      <c r="C1820" s="71">
        <v>44007.425000000003</v>
      </c>
      <c r="D1820" t="s">
        <v>588</v>
      </c>
      <c r="E1820" t="s">
        <v>589</v>
      </c>
      <c r="F1820">
        <v>15</v>
      </c>
      <c r="G1820" t="s">
        <v>3525</v>
      </c>
      <c r="H1820" t="s">
        <v>177</v>
      </c>
      <c r="I1820" t="s">
        <v>131</v>
      </c>
      <c r="J1820" t="s">
        <v>37</v>
      </c>
      <c r="K1820" t="s">
        <v>591</v>
      </c>
      <c r="L1820" t="s">
        <v>39</v>
      </c>
      <c r="M1820">
        <v>12200</v>
      </c>
      <c r="N1820">
        <v>0</v>
      </c>
      <c r="O1820">
        <v>12200</v>
      </c>
      <c r="P1820">
        <v>0</v>
      </c>
      <c r="Q1820" t="s">
        <v>3643</v>
      </c>
      <c r="R1820">
        <v>4820</v>
      </c>
      <c r="S1820" t="s">
        <v>3644</v>
      </c>
      <c r="T1820" t="s">
        <v>593</v>
      </c>
      <c r="U1820" t="s">
        <v>3645</v>
      </c>
      <c r="V1820" t="s">
        <v>3646</v>
      </c>
      <c r="W1820">
        <v>0</v>
      </c>
      <c r="X1820" t="str">
        <f t="shared" si="28"/>
        <v>Funcionamiento</v>
      </c>
    </row>
    <row r="1821" spans="1:24" x14ac:dyDescent="0.25">
      <c r="A1821">
        <v>4520</v>
      </c>
      <c r="B1821">
        <v>44007</v>
      </c>
      <c r="C1821" s="71">
        <v>44007.425000000003</v>
      </c>
      <c r="D1821" t="s">
        <v>588</v>
      </c>
      <c r="E1821" t="s">
        <v>589</v>
      </c>
      <c r="F1821">
        <v>15</v>
      </c>
      <c r="G1821" t="s">
        <v>3525</v>
      </c>
      <c r="H1821" t="s">
        <v>174</v>
      </c>
      <c r="I1821" t="s">
        <v>128</v>
      </c>
      <c r="J1821" t="s">
        <v>37</v>
      </c>
      <c r="K1821" t="s">
        <v>591</v>
      </c>
      <c r="L1821" t="s">
        <v>39</v>
      </c>
      <c r="M1821">
        <v>90600</v>
      </c>
      <c r="N1821">
        <v>0</v>
      </c>
      <c r="O1821">
        <v>90600</v>
      </c>
      <c r="P1821">
        <v>0</v>
      </c>
      <c r="Q1821" t="s">
        <v>3643</v>
      </c>
      <c r="R1821">
        <v>4820</v>
      </c>
      <c r="S1821" t="s">
        <v>3644</v>
      </c>
      <c r="T1821" t="s">
        <v>593</v>
      </c>
      <c r="U1821" t="s">
        <v>3645</v>
      </c>
      <c r="V1821" t="s">
        <v>3646</v>
      </c>
      <c r="W1821">
        <v>0</v>
      </c>
      <c r="X1821" t="str">
        <f t="shared" si="28"/>
        <v>Funcionamiento</v>
      </c>
    </row>
    <row r="1822" spans="1:24" x14ac:dyDescent="0.25">
      <c r="A1822">
        <v>4520</v>
      </c>
      <c r="B1822">
        <v>44007</v>
      </c>
      <c r="C1822" s="71">
        <v>44007.425000000003</v>
      </c>
      <c r="D1822" t="s">
        <v>588</v>
      </c>
      <c r="E1822" t="s">
        <v>589</v>
      </c>
      <c r="F1822">
        <v>15</v>
      </c>
      <c r="G1822" t="s">
        <v>3525</v>
      </c>
      <c r="H1822" t="s">
        <v>175</v>
      </c>
      <c r="I1822" t="s">
        <v>129</v>
      </c>
      <c r="J1822" t="s">
        <v>37</v>
      </c>
      <c r="K1822" t="s">
        <v>591</v>
      </c>
      <c r="L1822" t="s">
        <v>39</v>
      </c>
      <c r="M1822">
        <v>64100</v>
      </c>
      <c r="N1822">
        <v>0</v>
      </c>
      <c r="O1822">
        <v>64100</v>
      </c>
      <c r="P1822">
        <v>0</v>
      </c>
      <c r="Q1822" t="s">
        <v>3643</v>
      </c>
      <c r="R1822">
        <v>4820</v>
      </c>
      <c r="S1822" t="s">
        <v>3644</v>
      </c>
      <c r="T1822" t="s">
        <v>593</v>
      </c>
      <c r="U1822" t="s">
        <v>3645</v>
      </c>
      <c r="V1822" t="s">
        <v>3646</v>
      </c>
      <c r="W1822">
        <v>0</v>
      </c>
      <c r="X1822" t="str">
        <f t="shared" si="28"/>
        <v>Funcionamiento</v>
      </c>
    </row>
    <row r="1823" spans="1:24" x14ac:dyDescent="0.25">
      <c r="A1823">
        <v>4520</v>
      </c>
      <c r="B1823">
        <v>44007</v>
      </c>
      <c r="C1823" s="71">
        <v>44007.425000000003</v>
      </c>
      <c r="D1823" t="s">
        <v>588</v>
      </c>
      <c r="E1823" t="s">
        <v>589</v>
      </c>
      <c r="F1823">
        <v>15</v>
      </c>
      <c r="G1823" t="s">
        <v>3525</v>
      </c>
      <c r="H1823" t="s">
        <v>176</v>
      </c>
      <c r="I1823" t="s">
        <v>130</v>
      </c>
      <c r="J1823" t="s">
        <v>37</v>
      </c>
      <c r="K1823" t="s">
        <v>591</v>
      </c>
      <c r="L1823" t="s">
        <v>39</v>
      </c>
      <c r="M1823">
        <v>60800</v>
      </c>
      <c r="N1823">
        <v>0</v>
      </c>
      <c r="O1823">
        <v>60800</v>
      </c>
      <c r="P1823">
        <v>0</v>
      </c>
      <c r="Q1823" t="s">
        <v>3643</v>
      </c>
      <c r="R1823">
        <v>4820</v>
      </c>
      <c r="S1823" t="s">
        <v>3644</v>
      </c>
      <c r="T1823" t="s">
        <v>593</v>
      </c>
      <c r="U1823" t="s">
        <v>3645</v>
      </c>
      <c r="V1823" t="s">
        <v>3646</v>
      </c>
      <c r="W1823">
        <v>0</v>
      </c>
      <c r="X1823" t="str">
        <f t="shared" si="28"/>
        <v>Funcionamiento</v>
      </c>
    </row>
    <row r="1824" spans="1:24" x14ac:dyDescent="0.25">
      <c r="A1824">
        <v>4520</v>
      </c>
      <c r="B1824">
        <v>44007</v>
      </c>
      <c r="C1824" s="71">
        <v>44007.425000000003</v>
      </c>
      <c r="D1824" t="s">
        <v>588</v>
      </c>
      <c r="E1824" t="s">
        <v>589</v>
      </c>
      <c r="F1824">
        <v>15</v>
      </c>
      <c r="G1824" t="s">
        <v>3525</v>
      </c>
      <c r="H1824" t="s">
        <v>178</v>
      </c>
      <c r="I1824" t="s">
        <v>132</v>
      </c>
      <c r="J1824" t="s">
        <v>37</v>
      </c>
      <c r="K1824" t="s">
        <v>591</v>
      </c>
      <c r="L1824" t="s">
        <v>39</v>
      </c>
      <c r="M1824">
        <v>45500</v>
      </c>
      <c r="N1824">
        <v>0</v>
      </c>
      <c r="O1824">
        <v>45500</v>
      </c>
      <c r="P1824">
        <v>0</v>
      </c>
      <c r="Q1824" t="s">
        <v>3643</v>
      </c>
      <c r="R1824">
        <v>4820</v>
      </c>
      <c r="S1824" t="s">
        <v>3644</v>
      </c>
      <c r="T1824" t="s">
        <v>593</v>
      </c>
      <c r="U1824" t="s">
        <v>3645</v>
      </c>
      <c r="V1824" t="s">
        <v>3646</v>
      </c>
      <c r="W1824">
        <v>0</v>
      </c>
      <c r="X1824" t="str">
        <f t="shared" si="28"/>
        <v>Funcionamiento</v>
      </c>
    </row>
    <row r="1825" spans="1:24" x14ac:dyDescent="0.25">
      <c r="A1825">
        <v>4520</v>
      </c>
      <c r="B1825">
        <v>44007</v>
      </c>
      <c r="C1825" s="71">
        <v>44007.425000000003</v>
      </c>
      <c r="D1825" t="s">
        <v>588</v>
      </c>
      <c r="E1825" t="s">
        <v>589</v>
      </c>
      <c r="F1825">
        <v>15</v>
      </c>
      <c r="G1825" t="s">
        <v>3525</v>
      </c>
      <c r="H1825" t="s">
        <v>179</v>
      </c>
      <c r="I1825" t="s">
        <v>133</v>
      </c>
      <c r="J1825" t="s">
        <v>37</v>
      </c>
      <c r="K1825" t="s">
        <v>591</v>
      </c>
      <c r="L1825" t="s">
        <v>39</v>
      </c>
      <c r="M1825">
        <v>30500</v>
      </c>
      <c r="N1825">
        <v>0</v>
      </c>
      <c r="O1825">
        <v>30500</v>
      </c>
      <c r="P1825">
        <v>0</v>
      </c>
      <c r="Q1825" t="s">
        <v>3643</v>
      </c>
      <c r="R1825">
        <v>4820</v>
      </c>
      <c r="S1825" t="s">
        <v>3644</v>
      </c>
      <c r="T1825" t="s">
        <v>593</v>
      </c>
      <c r="U1825" t="s">
        <v>3645</v>
      </c>
      <c r="V1825" t="s">
        <v>3646</v>
      </c>
      <c r="W1825">
        <v>0</v>
      </c>
      <c r="X1825" t="str">
        <f t="shared" si="28"/>
        <v>Funcionamiento</v>
      </c>
    </row>
    <row r="1826" spans="1:24" x14ac:dyDescent="0.25">
      <c r="A1826">
        <v>4620</v>
      </c>
      <c r="B1826">
        <v>44034</v>
      </c>
      <c r="C1826" s="71">
        <v>44034.813888888886</v>
      </c>
      <c r="D1826" t="s">
        <v>588</v>
      </c>
      <c r="E1826" t="s">
        <v>589</v>
      </c>
      <c r="F1826">
        <v>15</v>
      </c>
      <c r="G1826" t="s">
        <v>3525</v>
      </c>
      <c r="H1826" t="s">
        <v>175</v>
      </c>
      <c r="I1826" t="s">
        <v>129</v>
      </c>
      <c r="J1826" t="s">
        <v>37</v>
      </c>
      <c r="K1826" t="s">
        <v>591</v>
      </c>
      <c r="L1826" t="s">
        <v>39</v>
      </c>
      <c r="M1826">
        <v>4868700</v>
      </c>
      <c r="N1826">
        <v>0</v>
      </c>
      <c r="O1826">
        <v>4868700</v>
      </c>
      <c r="P1826">
        <v>0</v>
      </c>
      <c r="Q1826" t="s">
        <v>3647</v>
      </c>
      <c r="R1826">
        <v>5020</v>
      </c>
      <c r="S1826" t="s">
        <v>3088</v>
      </c>
      <c r="T1826" t="s">
        <v>593</v>
      </c>
      <c r="U1826" t="s">
        <v>3648</v>
      </c>
      <c r="V1826" t="s">
        <v>3649</v>
      </c>
      <c r="W1826">
        <v>0</v>
      </c>
      <c r="X1826" t="str">
        <f t="shared" si="28"/>
        <v>Funcionamiento</v>
      </c>
    </row>
    <row r="1827" spans="1:24" x14ac:dyDescent="0.25">
      <c r="A1827">
        <v>4620</v>
      </c>
      <c r="B1827">
        <v>44034</v>
      </c>
      <c r="C1827" s="71">
        <v>44034.813888888886</v>
      </c>
      <c r="D1827" t="s">
        <v>588</v>
      </c>
      <c r="E1827" t="s">
        <v>589</v>
      </c>
      <c r="F1827">
        <v>15</v>
      </c>
      <c r="G1827" t="s">
        <v>3525</v>
      </c>
      <c r="H1827" t="s">
        <v>178</v>
      </c>
      <c r="I1827" t="s">
        <v>132</v>
      </c>
      <c r="J1827" t="s">
        <v>37</v>
      </c>
      <c r="K1827" t="s">
        <v>591</v>
      </c>
      <c r="L1827" t="s">
        <v>39</v>
      </c>
      <c r="M1827">
        <v>2175500</v>
      </c>
      <c r="N1827">
        <v>0</v>
      </c>
      <c r="O1827">
        <v>2175500</v>
      </c>
      <c r="P1827">
        <v>0</v>
      </c>
      <c r="Q1827" t="s">
        <v>3647</v>
      </c>
      <c r="R1827">
        <v>5020</v>
      </c>
      <c r="S1827" t="s">
        <v>3088</v>
      </c>
      <c r="T1827" t="s">
        <v>593</v>
      </c>
      <c r="U1827" t="s">
        <v>3648</v>
      </c>
      <c r="V1827" t="s">
        <v>3649</v>
      </c>
      <c r="W1827">
        <v>0</v>
      </c>
      <c r="X1827" t="str">
        <f t="shared" si="28"/>
        <v>Funcionamiento</v>
      </c>
    </row>
    <row r="1828" spans="1:24" x14ac:dyDescent="0.25">
      <c r="A1828">
        <v>4620</v>
      </c>
      <c r="B1828">
        <v>44034</v>
      </c>
      <c r="C1828" s="71">
        <v>44034.813888888886</v>
      </c>
      <c r="D1828" t="s">
        <v>588</v>
      </c>
      <c r="E1828" t="s">
        <v>589</v>
      </c>
      <c r="F1828">
        <v>15</v>
      </c>
      <c r="G1828" t="s">
        <v>3525</v>
      </c>
      <c r="H1828" t="s">
        <v>174</v>
      </c>
      <c r="I1828" t="s">
        <v>128</v>
      </c>
      <c r="J1828" t="s">
        <v>37</v>
      </c>
      <c r="K1828" t="s">
        <v>591</v>
      </c>
      <c r="L1828" t="s">
        <v>39</v>
      </c>
      <c r="M1828">
        <v>6873400</v>
      </c>
      <c r="N1828">
        <v>0</v>
      </c>
      <c r="O1828">
        <v>6873400</v>
      </c>
      <c r="P1828">
        <v>0</v>
      </c>
      <c r="Q1828" t="s">
        <v>3647</v>
      </c>
      <c r="R1828">
        <v>5020</v>
      </c>
      <c r="S1828" t="s">
        <v>3088</v>
      </c>
      <c r="T1828" t="s">
        <v>593</v>
      </c>
      <c r="U1828" t="s">
        <v>3648</v>
      </c>
      <c r="V1828" t="s">
        <v>3649</v>
      </c>
      <c r="W1828">
        <v>0</v>
      </c>
      <c r="X1828" t="str">
        <f t="shared" si="28"/>
        <v>Funcionamiento</v>
      </c>
    </row>
    <row r="1829" spans="1:24" x14ac:dyDescent="0.25">
      <c r="A1829">
        <v>4620</v>
      </c>
      <c r="B1829">
        <v>44034</v>
      </c>
      <c r="C1829" s="71">
        <v>44034.813888888886</v>
      </c>
      <c r="D1829" t="s">
        <v>588</v>
      </c>
      <c r="E1829" t="s">
        <v>589</v>
      </c>
      <c r="F1829">
        <v>15</v>
      </c>
      <c r="G1829" t="s">
        <v>3525</v>
      </c>
      <c r="H1829" t="s">
        <v>176</v>
      </c>
      <c r="I1829" t="s">
        <v>130</v>
      </c>
      <c r="J1829" t="s">
        <v>37</v>
      </c>
      <c r="K1829" t="s">
        <v>591</v>
      </c>
      <c r="L1829" t="s">
        <v>39</v>
      </c>
      <c r="M1829">
        <v>2899900</v>
      </c>
      <c r="N1829">
        <v>0</v>
      </c>
      <c r="O1829">
        <v>2899900</v>
      </c>
      <c r="P1829">
        <v>0</v>
      </c>
      <c r="Q1829" t="s">
        <v>3647</v>
      </c>
      <c r="R1829">
        <v>5020</v>
      </c>
      <c r="S1829" t="s">
        <v>3088</v>
      </c>
      <c r="T1829" t="s">
        <v>593</v>
      </c>
      <c r="U1829" t="s">
        <v>3648</v>
      </c>
      <c r="V1829" t="s">
        <v>3649</v>
      </c>
      <c r="W1829">
        <v>0</v>
      </c>
      <c r="X1829" t="str">
        <f t="shared" si="28"/>
        <v>Funcionamiento</v>
      </c>
    </row>
    <row r="1830" spans="1:24" x14ac:dyDescent="0.25">
      <c r="A1830">
        <v>4620</v>
      </c>
      <c r="B1830">
        <v>44034</v>
      </c>
      <c r="C1830" s="71">
        <v>44034.813888888886</v>
      </c>
      <c r="D1830" t="s">
        <v>588</v>
      </c>
      <c r="E1830" t="s">
        <v>589</v>
      </c>
      <c r="F1830">
        <v>15</v>
      </c>
      <c r="G1830" t="s">
        <v>3525</v>
      </c>
      <c r="H1830" t="s">
        <v>177</v>
      </c>
      <c r="I1830" t="s">
        <v>131</v>
      </c>
      <c r="J1830" t="s">
        <v>37</v>
      </c>
      <c r="K1830" t="s">
        <v>591</v>
      </c>
      <c r="L1830" t="s">
        <v>39</v>
      </c>
      <c r="M1830">
        <v>854100</v>
      </c>
      <c r="N1830">
        <v>0</v>
      </c>
      <c r="O1830">
        <v>854100</v>
      </c>
      <c r="P1830">
        <v>0</v>
      </c>
      <c r="Q1830" t="s">
        <v>3647</v>
      </c>
      <c r="R1830">
        <v>5020</v>
      </c>
      <c r="S1830" t="s">
        <v>3088</v>
      </c>
      <c r="T1830" t="s">
        <v>593</v>
      </c>
      <c r="U1830" t="s">
        <v>3648</v>
      </c>
      <c r="V1830" t="s">
        <v>3649</v>
      </c>
      <c r="W1830">
        <v>0</v>
      </c>
      <c r="X1830" t="str">
        <f t="shared" si="28"/>
        <v>Funcionamiento</v>
      </c>
    </row>
    <row r="1831" spans="1:24" x14ac:dyDescent="0.25">
      <c r="A1831">
        <v>4620</v>
      </c>
      <c r="B1831">
        <v>44034</v>
      </c>
      <c r="C1831" s="71">
        <v>44034.813888888886</v>
      </c>
      <c r="D1831" t="s">
        <v>588</v>
      </c>
      <c r="E1831" t="s">
        <v>589</v>
      </c>
      <c r="F1831">
        <v>15</v>
      </c>
      <c r="G1831" t="s">
        <v>3525</v>
      </c>
      <c r="H1831" t="s">
        <v>179</v>
      </c>
      <c r="I1831" t="s">
        <v>133</v>
      </c>
      <c r="J1831" t="s">
        <v>37</v>
      </c>
      <c r="K1831" t="s">
        <v>591</v>
      </c>
      <c r="L1831" t="s">
        <v>39</v>
      </c>
      <c r="M1831">
        <v>1450400</v>
      </c>
      <c r="N1831">
        <v>0</v>
      </c>
      <c r="O1831">
        <v>1450400</v>
      </c>
      <c r="P1831">
        <v>0</v>
      </c>
      <c r="Q1831" t="s">
        <v>3647</v>
      </c>
      <c r="R1831">
        <v>5020</v>
      </c>
      <c r="S1831" t="s">
        <v>3088</v>
      </c>
      <c r="T1831" t="s">
        <v>593</v>
      </c>
      <c r="U1831" t="s">
        <v>3648</v>
      </c>
      <c r="V1831" t="s">
        <v>3649</v>
      </c>
      <c r="W1831">
        <v>0</v>
      </c>
      <c r="X1831" t="str">
        <f t="shared" si="28"/>
        <v>Funcionamiento</v>
      </c>
    </row>
    <row r="1832" spans="1:24" x14ac:dyDescent="0.25">
      <c r="A1832">
        <v>4720</v>
      </c>
      <c r="B1832">
        <v>44034</v>
      </c>
      <c r="C1832" s="71">
        <v>44034.852083333331</v>
      </c>
      <c r="D1832" t="s">
        <v>588</v>
      </c>
      <c r="E1832" t="s">
        <v>589</v>
      </c>
      <c r="F1832">
        <v>15</v>
      </c>
      <c r="G1832" t="s">
        <v>3525</v>
      </c>
      <c r="H1832" t="s">
        <v>183</v>
      </c>
      <c r="I1832" t="s">
        <v>137</v>
      </c>
      <c r="J1832" t="s">
        <v>37</v>
      </c>
      <c r="K1832" t="s">
        <v>591</v>
      </c>
      <c r="L1832" t="s">
        <v>39</v>
      </c>
      <c r="M1832">
        <v>2354967</v>
      </c>
      <c r="N1832">
        <v>0</v>
      </c>
      <c r="O1832">
        <v>2354967</v>
      </c>
      <c r="P1832">
        <v>0</v>
      </c>
      <c r="Q1832" t="s">
        <v>3650</v>
      </c>
      <c r="R1832">
        <v>4920</v>
      </c>
      <c r="S1832" t="s">
        <v>3085</v>
      </c>
      <c r="T1832" t="s">
        <v>593</v>
      </c>
      <c r="U1832" t="s">
        <v>3651</v>
      </c>
      <c r="V1832" t="s">
        <v>3652</v>
      </c>
      <c r="W1832">
        <v>0</v>
      </c>
      <c r="X1832" t="str">
        <f t="shared" si="28"/>
        <v>Funcionamiento</v>
      </c>
    </row>
    <row r="1833" spans="1:24" x14ac:dyDescent="0.25">
      <c r="A1833">
        <v>4720</v>
      </c>
      <c r="B1833">
        <v>44034</v>
      </c>
      <c r="C1833" s="71">
        <v>44034.852083333331</v>
      </c>
      <c r="D1833" t="s">
        <v>588</v>
      </c>
      <c r="E1833" t="s">
        <v>589</v>
      </c>
      <c r="F1833">
        <v>15</v>
      </c>
      <c r="G1833" t="s">
        <v>3525</v>
      </c>
      <c r="H1833" t="s">
        <v>166</v>
      </c>
      <c r="I1833" t="s">
        <v>120</v>
      </c>
      <c r="J1833" t="s">
        <v>37</v>
      </c>
      <c r="K1833" t="s">
        <v>591</v>
      </c>
      <c r="L1833" t="s">
        <v>39</v>
      </c>
      <c r="M1833">
        <v>50648281</v>
      </c>
      <c r="N1833">
        <v>0</v>
      </c>
      <c r="O1833">
        <v>50648281</v>
      </c>
      <c r="P1833">
        <v>0</v>
      </c>
      <c r="Q1833" t="s">
        <v>3650</v>
      </c>
      <c r="R1833">
        <v>4920</v>
      </c>
      <c r="S1833" t="s">
        <v>3085</v>
      </c>
      <c r="T1833" t="s">
        <v>593</v>
      </c>
      <c r="U1833" t="s">
        <v>3651</v>
      </c>
      <c r="V1833" t="s">
        <v>3652</v>
      </c>
      <c r="W1833">
        <v>0</v>
      </c>
      <c r="X1833" t="str">
        <f t="shared" si="28"/>
        <v>Funcionamiento</v>
      </c>
    </row>
    <row r="1834" spans="1:24" x14ac:dyDescent="0.25">
      <c r="A1834">
        <v>4720</v>
      </c>
      <c r="B1834">
        <v>44034</v>
      </c>
      <c r="C1834" s="71">
        <v>44034.852083333331</v>
      </c>
      <c r="D1834" t="s">
        <v>588</v>
      </c>
      <c r="E1834" t="s">
        <v>589</v>
      </c>
      <c r="F1834">
        <v>15</v>
      </c>
      <c r="G1834" t="s">
        <v>3525</v>
      </c>
      <c r="H1834" t="s">
        <v>173</v>
      </c>
      <c r="I1834" t="s">
        <v>127</v>
      </c>
      <c r="J1834" t="s">
        <v>37</v>
      </c>
      <c r="K1834" t="s">
        <v>591</v>
      </c>
      <c r="L1834" t="s">
        <v>39</v>
      </c>
      <c r="M1834">
        <v>11191673</v>
      </c>
      <c r="N1834">
        <v>0</v>
      </c>
      <c r="O1834">
        <v>11191673</v>
      </c>
      <c r="P1834">
        <v>0</v>
      </c>
      <c r="Q1834" t="s">
        <v>3650</v>
      </c>
      <c r="R1834">
        <v>4920</v>
      </c>
      <c r="S1834" t="s">
        <v>3085</v>
      </c>
      <c r="T1834" t="s">
        <v>593</v>
      </c>
      <c r="U1834" t="s">
        <v>3651</v>
      </c>
      <c r="V1834" t="s">
        <v>3652</v>
      </c>
      <c r="W1834">
        <v>0</v>
      </c>
      <c r="X1834" t="str">
        <f t="shared" si="28"/>
        <v>Funcionamiento</v>
      </c>
    </row>
    <row r="1835" spans="1:24" x14ac:dyDescent="0.25">
      <c r="A1835">
        <v>4720</v>
      </c>
      <c r="B1835">
        <v>44034</v>
      </c>
      <c r="C1835" s="71">
        <v>44034.852083333331</v>
      </c>
      <c r="D1835" t="s">
        <v>588</v>
      </c>
      <c r="E1835" t="s">
        <v>589</v>
      </c>
      <c r="F1835">
        <v>15</v>
      </c>
      <c r="G1835" t="s">
        <v>3525</v>
      </c>
      <c r="H1835" t="s">
        <v>170</v>
      </c>
      <c r="I1835" t="s">
        <v>124</v>
      </c>
      <c r="J1835" t="s">
        <v>37</v>
      </c>
      <c r="K1835" t="s">
        <v>591</v>
      </c>
      <c r="L1835" t="s">
        <v>39</v>
      </c>
      <c r="M1835">
        <v>548136</v>
      </c>
      <c r="N1835">
        <v>0</v>
      </c>
      <c r="O1835">
        <v>548136</v>
      </c>
      <c r="P1835">
        <v>0</v>
      </c>
      <c r="Q1835" t="s">
        <v>3650</v>
      </c>
      <c r="R1835">
        <v>4920</v>
      </c>
      <c r="S1835" t="s">
        <v>3085</v>
      </c>
      <c r="T1835" t="s">
        <v>593</v>
      </c>
      <c r="U1835" t="s">
        <v>3651</v>
      </c>
      <c r="V1835" t="s">
        <v>3652</v>
      </c>
      <c r="W1835">
        <v>0</v>
      </c>
      <c r="X1835" t="str">
        <f t="shared" si="28"/>
        <v>Funcionamiento</v>
      </c>
    </row>
    <row r="1836" spans="1:24" x14ac:dyDescent="0.25">
      <c r="A1836">
        <v>4720</v>
      </c>
      <c r="B1836">
        <v>44034</v>
      </c>
      <c r="C1836" s="71">
        <v>44034.852083333331</v>
      </c>
      <c r="D1836" t="s">
        <v>588</v>
      </c>
      <c r="E1836" t="s">
        <v>589</v>
      </c>
      <c r="F1836">
        <v>15</v>
      </c>
      <c r="G1836" t="s">
        <v>3525</v>
      </c>
      <c r="H1836" t="s">
        <v>171</v>
      </c>
      <c r="I1836" t="s">
        <v>125</v>
      </c>
      <c r="J1836" t="s">
        <v>37</v>
      </c>
      <c r="K1836" t="s">
        <v>591</v>
      </c>
      <c r="L1836" t="s">
        <v>39</v>
      </c>
      <c r="M1836">
        <v>1690393</v>
      </c>
      <c r="N1836">
        <v>0</v>
      </c>
      <c r="O1836">
        <v>1690393</v>
      </c>
      <c r="P1836">
        <v>0</v>
      </c>
      <c r="Q1836" t="s">
        <v>3650</v>
      </c>
      <c r="R1836">
        <v>4920</v>
      </c>
      <c r="S1836" t="s">
        <v>3085</v>
      </c>
      <c r="T1836" t="s">
        <v>593</v>
      </c>
      <c r="U1836" t="s">
        <v>3651</v>
      </c>
      <c r="V1836" t="s">
        <v>3652</v>
      </c>
      <c r="W1836">
        <v>0</v>
      </c>
      <c r="X1836" t="str">
        <f t="shared" si="28"/>
        <v>Funcionamiento</v>
      </c>
    </row>
    <row r="1837" spans="1:24" x14ac:dyDescent="0.25">
      <c r="A1837">
        <v>4720</v>
      </c>
      <c r="B1837">
        <v>44034</v>
      </c>
      <c r="C1837" s="71">
        <v>44034.852083333331</v>
      </c>
      <c r="D1837" t="s">
        <v>588</v>
      </c>
      <c r="E1837" t="s">
        <v>589</v>
      </c>
      <c r="F1837">
        <v>15</v>
      </c>
      <c r="G1837" t="s">
        <v>3525</v>
      </c>
      <c r="H1837" t="s">
        <v>563</v>
      </c>
      <c r="I1837" t="s">
        <v>564</v>
      </c>
      <c r="J1837" t="s">
        <v>37</v>
      </c>
      <c r="K1837" t="s">
        <v>591</v>
      </c>
      <c r="L1837" t="s">
        <v>39</v>
      </c>
      <c r="M1837">
        <v>2098222</v>
      </c>
      <c r="N1837">
        <v>0</v>
      </c>
      <c r="O1837">
        <v>2098222</v>
      </c>
      <c r="P1837">
        <v>0</v>
      </c>
      <c r="Q1837" t="s">
        <v>3650</v>
      </c>
      <c r="R1837">
        <v>4920</v>
      </c>
      <c r="S1837" t="s">
        <v>3085</v>
      </c>
      <c r="T1837" t="s">
        <v>593</v>
      </c>
      <c r="U1837" t="s">
        <v>3651</v>
      </c>
      <c r="V1837" t="s">
        <v>3652</v>
      </c>
      <c r="W1837">
        <v>0</v>
      </c>
      <c r="X1837" t="str">
        <f t="shared" si="28"/>
        <v>Funcionamiento</v>
      </c>
    </row>
    <row r="1838" spans="1:24" x14ac:dyDescent="0.25">
      <c r="A1838">
        <v>4720</v>
      </c>
      <c r="B1838">
        <v>44034</v>
      </c>
      <c r="C1838" s="71">
        <v>44034.852083333331</v>
      </c>
      <c r="D1838" t="s">
        <v>588</v>
      </c>
      <c r="E1838" t="s">
        <v>589</v>
      </c>
      <c r="F1838">
        <v>15</v>
      </c>
      <c r="G1838" t="s">
        <v>3525</v>
      </c>
      <c r="H1838" t="s">
        <v>180</v>
      </c>
      <c r="I1838" t="s">
        <v>134</v>
      </c>
      <c r="J1838" t="s">
        <v>37</v>
      </c>
      <c r="K1838" t="s">
        <v>591</v>
      </c>
      <c r="L1838" t="s">
        <v>39</v>
      </c>
      <c r="M1838">
        <v>11449425</v>
      </c>
      <c r="N1838">
        <v>0</v>
      </c>
      <c r="O1838">
        <v>11449425</v>
      </c>
      <c r="P1838">
        <v>0</v>
      </c>
      <c r="Q1838" t="s">
        <v>3650</v>
      </c>
      <c r="R1838">
        <v>4920</v>
      </c>
      <c r="S1838" t="s">
        <v>3085</v>
      </c>
      <c r="T1838" t="s">
        <v>593</v>
      </c>
      <c r="U1838" t="s">
        <v>3651</v>
      </c>
      <c r="V1838" t="s">
        <v>3652</v>
      </c>
      <c r="W1838">
        <v>0</v>
      </c>
      <c r="X1838" t="str">
        <f t="shared" si="28"/>
        <v>Funcionamiento</v>
      </c>
    </row>
    <row r="1839" spans="1:24" x14ac:dyDescent="0.25">
      <c r="A1839">
        <v>4720</v>
      </c>
      <c r="B1839">
        <v>44034</v>
      </c>
      <c r="C1839" s="71">
        <v>44034.852083333331</v>
      </c>
      <c r="D1839" t="s">
        <v>588</v>
      </c>
      <c r="E1839" t="s">
        <v>589</v>
      </c>
      <c r="F1839">
        <v>15</v>
      </c>
      <c r="G1839" t="s">
        <v>3525</v>
      </c>
      <c r="H1839" t="s">
        <v>182</v>
      </c>
      <c r="I1839" t="s">
        <v>136</v>
      </c>
      <c r="J1839" t="s">
        <v>37</v>
      </c>
      <c r="K1839" t="s">
        <v>591</v>
      </c>
      <c r="L1839" t="s">
        <v>39</v>
      </c>
      <c r="M1839">
        <v>804178</v>
      </c>
      <c r="N1839">
        <v>0</v>
      </c>
      <c r="O1839">
        <v>804178</v>
      </c>
      <c r="P1839">
        <v>0</v>
      </c>
      <c r="Q1839" t="s">
        <v>3650</v>
      </c>
      <c r="R1839">
        <v>4920</v>
      </c>
      <c r="S1839" t="s">
        <v>3085</v>
      </c>
      <c r="T1839" t="s">
        <v>593</v>
      </c>
      <c r="U1839" t="s">
        <v>3651</v>
      </c>
      <c r="V1839" t="s">
        <v>3652</v>
      </c>
      <c r="W1839">
        <v>0</v>
      </c>
      <c r="X1839" t="str">
        <f t="shared" si="28"/>
        <v>Funcionamiento</v>
      </c>
    </row>
    <row r="1840" spans="1:24" x14ac:dyDescent="0.25">
      <c r="A1840">
        <v>4720</v>
      </c>
      <c r="B1840">
        <v>44034</v>
      </c>
      <c r="C1840" s="71">
        <v>44034.852083333331</v>
      </c>
      <c r="D1840" t="s">
        <v>588</v>
      </c>
      <c r="E1840" t="s">
        <v>589</v>
      </c>
      <c r="F1840">
        <v>15</v>
      </c>
      <c r="G1840" t="s">
        <v>3525</v>
      </c>
      <c r="H1840" t="s">
        <v>168</v>
      </c>
      <c r="I1840" t="s">
        <v>122</v>
      </c>
      <c r="J1840" t="s">
        <v>37</v>
      </c>
      <c r="K1840" t="s">
        <v>591</v>
      </c>
      <c r="L1840" t="s">
        <v>39</v>
      </c>
      <c r="M1840">
        <v>1414497</v>
      </c>
      <c r="N1840">
        <v>0</v>
      </c>
      <c r="O1840">
        <v>1414497</v>
      </c>
      <c r="P1840">
        <v>0</v>
      </c>
      <c r="Q1840" t="s">
        <v>3650</v>
      </c>
      <c r="R1840">
        <v>4920</v>
      </c>
      <c r="S1840" t="s">
        <v>3085</v>
      </c>
      <c r="T1840" t="s">
        <v>593</v>
      </c>
      <c r="U1840" t="s">
        <v>3651</v>
      </c>
      <c r="V1840" t="s">
        <v>3652</v>
      </c>
      <c r="W1840">
        <v>0</v>
      </c>
      <c r="X1840" t="str">
        <f t="shared" si="28"/>
        <v>Funcionamiento</v>
      </c>
    </row>
    <row r="1841" spans="1:24" x14ac:dyDescent="0.25">
      <c r="A1841">
        <v>120</v>
      </c>
      <c r="B1841">
        <v>43838</v>
      </c>
      <c r="C1841" s="71">
        <v>43838.452777777777</v>
      </c>
      <c r="D1841" t="s">
        <v>588</v>
      </c>
      <c r="E1841" t="s">
        <v>649</v>
      </c>
      <c r="F1841">
        <v>16</v>
      </c>
      <c r="G1841" t="s">
        <v>3653</v>
      </c>
      <c r="H1841" t="s">
        <v>189</v>
      </c>
      <c r="I1841" t="s">
        <v>143</v>
      </c>
      <c r="J1841" t="s">
        <v>37</v>
      </c>
      <c r="K1841" t="s">
        <v>591</v>
      </c>
      <c r="L1841" t="s">
        <v>39</v>
      </c>
      <c r="M1841">
        <v>63971850</v>
      </c>
      <c r="N1841">
        <v>-63971850</v>
      </c>
      <c r="O1841">
        <v>0</v>
      </c>
      <c r="P1841">
        <v>0</v>
      </c>
      <c r="Q1841" t="s">
        <v>3654</v>
      </c>
      <c r="R1841">
        <v>120</v>
      </c>
      <c r="S1841" t="s">
        <v>2304</v>
      </c>
      <c r="T1841" t="s">
        <v>593</v>
      </c>
      <c r="U1841" t="s">
        <v>593</v>
      </c>
      <c r="V1841" t="s">
        <v>593</v>
      </c>
      <c r="W1841">
        <v>0</v>
      </c>
      <c r="X1841" t="str">
        <f t="shared" si="28"/>
        <v>Funcionamiento</v>
      </c>
    </row>
    <row r="1842" spans="1:24" x14ac:dyDescent="0.25">
      <c r="A1842">
        <v>220</v>
      </c>
      <c r="B1842">
        <v>43839</v>
      </c>
      <c r="C1842" s="71">
        <v>43839.732638888891</v>
      </c>
      <c r="D1842" t="s">
        <v>588</v>
      </c>
      <c r="E1842" t="s">
        <v>589</v>
      </c>
      <c r="F1842">
        <v>16</v>
      </c>
      <c r="G1842" t="s">
        <v>3653</v>
      </c>
      <c r="H1842" t="s">
        <v>188</v>
      </c>
      <c r="I1842" t="s">
        <v>142</v>
      </c>
      <c r="J1842" t="s">
        <v>37</v>
      </c>
      <c r="K1842" t="s">
        <v>591</v>
      </c>
      <c r="L1842" t="s">
        <v>39</v>
      </c>
      <c r="M1842">
        <v>73000000</v>
      </c>
      <c r="N1842">
        <v>0</v>
      </c>
      <c r="O1842">
        <v>73000000</v>
      </c>
      <c r="P1842">
        <v>29955670</v>
      </c>
      <c r="Q1842" t="s">
        <v>3655</v>
      </c>
      <c r="R1842">
        <v>320</v>
      </c>
      <c r="S1842" t="s">
        <v>5393</v>
      </c>
      <c r="T1842" t="s">
        <v>5394</v>
      </c>
      <c r="U1842" t="s">
        <v>5395</v>
      </c>
      <c r="V1842" t="s">
        <v>5396</v>
      </c>
      <c r="W1842">
        <v>0</v>
      </c>
      <c r="X1842" t="str">
        <f t="shared" si="28"/>
        <v>Funcionamiento</v>
      </c>
    </row>
    <row r="1843" spans="1:24" x14ac:dyDescent="0.25">
      <c r="A1843">
        <v>320</v>
      </c>
      <c r="B1843">
        <v>43839</v>
      </c>
      <c r="C1843" s="71">
        <v>43839.734027777777</v>
      </c>
      <c r="D1843" t="s">
        <v>588</v>
      </c>
      <c r="E1843" t="s">
        <v>589</v>
      </c>
      <c r="F1843">
        <v>16</v>
      </c>
      <c r="G1843" t="s">
        <v>3653</v>
      </c>
      <c r="H1843" t="s">
        <v>191</v>
      </c>
      <c r="I1843" t="s">
        <v>146</v>
      </c>
      <c r="J1843" t="s">
        <v>37</v>
      </c>
      <c r="K1843" t="s">
        <v>591</v>
      </c>
      <c r="L1843" t="s">
        <v>39</v>
      </c>
      <c r="M1843">
        <v>3200000</v>
      </c>
      <c r="N1843">
        <v>0</v>
      </c>
      <c r="O1843">
        <v>3200000</v>
      </c>
      <c r="P1843">
        <v>2260318</v>
      </c>
      <c r="Q1843" t="s">
        <v>3656</v>
      </c>
      <c r="R1843">
        <v>420</v>
      </c>
      <c r="S1843" t="s">
        <v>5956</v>
      </c>
      <c r="T1843" t="s">
        <v>5957</v>
      </c>
      <c r="U1843" t="s">
        <v>5958</v>
      </c>
      <c r="V1843" t="s">
        <v>5959</v>
      </c>
      <c r="W1843">
        <v>0</v>
      </c>
      <c r="X1843" t="str">
        <f t="shared" si="28"/>
        <v>Funcionamiento</v>
      </c>
    </row>
    <row r="1844" spans="1:24" x14ac:dyDescent="0.25">
      <c r="A1844">
        <v>420</v>
      </c>
      <c r="B1844">
        <v>43845</v>
      </c>
      <c r="C1844" s="71">
        <v>43845.602777777778</v>
      </c>
      <c r="D1844" t="s">
        <v>588</v>
      </c>
      <c r="E1844" t="s">
        <v>589</v>
      </c>
      <c r="F1844">
        <v>16</v>
      </c>
      <c r="G1844" t="s">
        <v>3653</v>
      </c>
      <c r="H1844" t="s">
        <v>101</v>
      </c>
      <c r="I1844" t="s">
        <v>144</v>
      </c>
      <c r="J1844" t="s">
        <v>37</v>
      </c>
      <c r="K1844" t="s">
        <v>591</v>
      </c>
      <c r="L1844" t="s">
        <v>39</v>
      </c>
      <c r="M1844">
        <v>63971850</v>
      </c>
      <c r="N1844">
        <v>-2796589</v>
      </c>
      <c r="O1844">
        <v>61175261</v>
      </c>
      <c r="P1844">
        <v>0</v>
      </c>
      <c r="Q1844" t="s">
        <v>3657</v>
      </c>
      <c r="R1844">
        <v>520</v>
      </c>
      <c r="S1844" t="s">
        <v>3658</v>
      </c>
      <c r="T1844" t="s">
        <v>3659</v>
      </c>
      <c r="U1844" t="s">
        <v>5960</v>
      </c>
      <c r="V1844" t="s">
        <v>5961</v>
      </c>
      <c r="W1844">
        <v>120</v>
      </c>
      <c r="X1844" t="str">
        <f t="shared" si="28"/>
        <v>Funcionamiento</v>
      </c>
    </row>
    <row r="1845" spans="1:24" x14ac:dyDescent="0.25">
      <c r="A1845">
        <v>520</v>
      </c>
      <c r="B1845">
        <v>43852</v>
      </c>
      <c r="C1845" s="71">
        <v>43852.594444444447</v>
      </c>
      <c r="D1845" t="s">
        <v>588</v>
      </c>
      <c r="E1845" t="s">
        <v>589</v>
      </c>
      <c r="F1845">
        <v>16</v>
      </c>
      <c r="G1845" t="s">
        <v>3653</v>
      </c>
      <c r="H1845" t="s">
        <v>173</v>
      </c>
      <c r="I1845" t="s">
        <v>127</v>
      </c>
      <c r="J1845" t="s">
        <v>37</v>
      </c>
      <c r="K1845" t="s">
        <v>591</v>
      </c>
      <c r="L1845" t="s">
        <v>39</v>
      </c>
      <c r="M1845">
        <v>890692</v>
      </c>
      <c r="N1845">
        <v>0</v>
      </c>
      <c r="O1845">
        <v>890692</v>
      </c>
      <c r="P1845">
        <v>0</v>
      </c>
      <c r="Q1845" t="s">
        <v>3660</v>
      </c>
      <c r="R1845">
        <v>620</v>
      </c>
      <c r="S1845" t="s">
        <v>3661</v>
      </c>
      <c r="T1845" t="s">
        <v>593</v>
      </c>
      <c r="U1845" t="s">
        <v>2926</v>
      </c>
      <c r="V1845" t="s">
        <v>3662</v>
      </c>
      <c r="W1845">
        <v>0</v>
      </c>
      <c r="X1845" t="str">
        <f t="shared" si="28"/>
        <v>Funcionamiento</v>
      </c>
    </row>
    <row r="1846" spans="1:24" x14ac:dyDescent="0.25">
      <c r="A1846">
        <v>520</v>
      </c>
      <c r="B1846">
        <v>43852</v>
      </c>
      <c r="C1846" s="71">
        <v>43852.594444444447</v>
      </c>
      <c r="D1846" t="s">
        <v>588</v>
      </c>
      <c r="E1846" t="s">
        <v>589</v>
      </c>
      <c r="F1846">
        <v>16</v>
      </c>
      <c r="G1846" t="s">
        <v>3653</v>
      </c>
      <c r="H1846" t="s">
        <v>182</v>
      </c>
      <c r="I1846" t="s">
        <v>136</v>
      </c>
      <c r="J1846" t="s">
        <v>37</v>
      </c>
      <c r="K1846" t="s">
        <v>591</v>
      </c>
      <c r="L1846" t="s">
        <v>39</v>
      </c>
      <c r="M1846">
        <v>93573</v>
      </c>
      <c r="N1846">
        <v>0</v>
      </c>
      <c r="O1846">
        <v>93573</v>
      </c>
      <c r="P1846">
        <v>0</v>
      </c>
      <c r="Q1846" t="s">
        <v>3660</v>
      </c>
      <c r="R1846">
        <v>620</v>
      </c>
      <c r="S1846" t="s">
        <v>3661</v>
      </c>
      <c r="T1846" t="s">
        <v>593</v>
      </c>
      <c r="U1846" t="s">
        <v>2926</v>
      </c>
      <c r="V1846" t="s">
        <v>3662</v>
      </c>
      <c r="W1846">
        <v>0</v>
      </c>
      <c r="X1846" t="str">
        <f t="shared" si="28"/>
        <v>Funcionamiento</v>
      </c>
    </row>
    <row r="1847" spans="1:24" x14ac:dyDescent="0.25">
      <c r="A1847">
        <v>520</v>
      </c>
      <c r="B1847">
        <v>43852</v>
      </c>
      <c r="C1847" s="71">
        <v>43852.594444444447</v>
      </c>
      <c r="D1847" t="s">
        <v>588</v>
      </c>
      <c r="E1847" t="s">
        <v>589</v>
      </c>
      <c r="F1847">
        <v>16</v>
      </c>
      <c r="G1847" t="s">
        <v>3653</v>
      </c>
      <c r="H1847" t="s">
        <v>194</v>
      </c>
      <c r="I1847" t="s">
        <v>149</v>
      </c>
      <c r="J1847" t="s">
        <v>37</v>
      </c>
      <c r="K1847" t="s">
        <v>591</v>
      </c>
      <c r="L1847" t="s">
        <v>39</v>
      </c>
      <c r="M1847">
        <v>39050</v>
      </c>
      <c r="N1847">
        <v>0</v>
      </c>
      <c r="O1847">
        <v>39050</v>
      </c>
      <c r="P1847">
        <v>0</v>
      </c>
      <c r="Q1847" t="s">
        <v>3660</v>
      </c>
      <c r="R1847">
        <v>620</v>
      </c>
      <c r="S1847" t="s">
        <v>3661</v>
      </c>
      <c r="T1847" t="s">
        <v>593</v>
      </c>
      <c r="U1847" t="s">
        <v>2926</v>
      </c>
      <c r="V1847" t="s">
        <v>3662</v>
      </c>
      <c r="W1847">
        <v>0</v>
      </c>
      <c r="X1847" t="str">
        <f t="shared" si="28"/>
        <v>Funcionamiento</v>
      </c>
    </row>
    <row r="1848" spans="1:24" x14ac:dyDescent="0.25">
      <c r="A1848">
        <v>520</v>
      </c>
      <c r="B1848">
        <v>43852</v>
      </c>
      <c r="C1848" s="71">
        <v>43852.594444444447</v>
      </c>
      <c r="D1848" t="s">
        <v>588</v>
      </c>
      <c r="E1848" t="s">
        <v>589</v>
      </c>
      <c r="F1848">
        <v>16</v>
      </c>
      <c r="G1848" t="s">
        <v>3653</v>
      </c>
      <c r="H1848" t="s">
        <v>168</v>
      </c>
      <c r="I1848" t="s">
        <v>122</v>
      </c>
      <c r="J1848" t="s">
        <v>37</v>
      </c>
      <c r="K1848" t="s">
        <v>591</v>
      </c>
      <c r="L1848" t="s">
        <v>39</v>
      </c>
      <c r="M1848">
        <v>941073</v>
      </c>
      <c r="N1848">
        <v>0</v>
      </c>
      <c r="O1848">
        <v>941073</v>
      </c>
      <c r="P1848">
        <v>0</v>
      </c>
      <c r="Q1848" t="s">
        <v>3660</v>
      </c>
      <c r="R1848">
        <v>620</v>
      </c>
      <c r="S1848" t="s">
        <v>3661</v>
      </c>
      <c r="T1848" t="s">
        <v>593</v>
      </c>
      <c r="U1848" t="s">
        <v>2926</v>
      </c>
      <c r="V1848" t="s">
        <v>3662</v>
      </c>
      <c r="W1848">
        <v>0</v>
      </c>
      <c r="X1848" t="str">
        <f t="shared" si="28"/>
        <v>Funcionamiento</v>
      </c>
    </row>
    <row r="1849" spans="1:24" x14ac:dyDescent="0.25">
      <c r="A1849">
        <v>520</v>
      </c>
      <c r="B1849">
        <v>43852</v>
      </c>
      <c r="C1849" s="71">
        <v>43852.594444444447</v>
      </c>
      <c r="D1849" t="s">
        <v>588</v>
      </c>
      <c r="E1849" t="s">
        <v>589</v>
      </c>
      <c r="F1849">
        <v>16</v>
      </c>
      <c r="G1849" t="s">
        <v>3653</v>
      </c>
      <c r="H1849" t="s">
        <v>169</v>
      </c>
      <c r="I1849" t="s">
        <v>123</v>
      </c>
      <c r="J1849" t="s">
        <v>37</v>
      </c>
      <c r="K1849" t="s">
        <v>591</v>
      </c>
      <c r="L1849" t="s">
        <v>39</v>
      </c>
      <c r="M1849">
        <v>1436529</v>
      </c>
      <c r="N1849">
        <v>0</v>
      </c>
      <c r="O1849">
        <v>1436529</v>
      </c>
      <c r="P1849">
        <v>0</v>
      </c>
      <c r="Q1849" t="s">
        <v>3660</v>
      </c>
      <c r="R1849">
        <v>620</v>
      </c>
      <c r="S1849" t="s">
        <v>3661</v>
      </c>
      <c r="T1849" t="s">
        <v>593</v>
      </c>
      <c r="U1849" t="s">
        <v>2926</v>
      </c>
      <c r="V1849" t="s">
        <v>3662</v>
      </c>
      <c r="W1849">
        <v>0</v>
      </c>
      <c r="X1849" t="str">
        <f t="shared" si="28"/>
        <v>Funcionamiento</v>
      </c>
    </row>
    <row r="1850" spans="1:24" x14ac:dyDescent="0.25">
      <c r="A1850">
        <v>520</v>
      </c>
      <c r="B1850">
        <v>43852</v>
      </c>
      <c r="C1850" s="71">
        <v>43852.594444444447</v>
      </c>
      <c r="D1850" t="s">
        <v>588</v>
      </c>
      <c r="E1850" t="s">
        <v>589</v>
      </c>
      <c r="F1850">
        <v>16</v>
      </c>
      <c r="G1850" t="s">
        <v>3653</v>
      </c>
      <c r="H1850" t="s">
        <v>180</v>
      </c>
      <c r="I1850" t="s">
        <v>134</v>
      </c>
      <c r="J1850" t="s">
        <v>37</v>
      </c>
      <c r="K1850" t="s">
        <v>591</v>
      </c>
      <c r="L1850" t="s">
        <v>39</v>
      </c>
      <c r="M1850">
        <v>1126074</v>
      </c>
      <c r="N1850">
        <v>0</v>
      </c>
      <c r="O1850">
        <v>1126074</v>
      </c>
      <c r="P1850">
        <v>0</v>
      </c>
      <c r="Q1850" t="s">
        <v>3660</v>
      </c>
      <c r="R1850">
        <v>620</v>
      </c>
      <c r="S1850" t="s">
        <v>3661</v>
      </c>
      <c r="T1850" t="s">
        <v>593</v>
      </c>
      <c r="U1850" t="s">
        <v>2926</v>
      </c>
      <c r="V1850" t="s">
        <v>3662</v>
      </c>
      <c r="W1850">
        <v>0</v>
      </c>
      <c r="X1850" t="str">
        <f t="shared" si="28"/>
        <v>Funcionamiento</v>
      </c>
    </row>
    <row r="1851" spans="1:24" x14ac:dyDescent="0.25">
      <c r="A1851">
        <v>520</v>
      </c>
      <c r="B1851">
        <v>43852</v>
      </c>
      <c r="C1851" s="71">
        <v>43852.594444444447</v>
      </c>
      <c r="D1851" t="s">
        <v>588</v>
      </c>
      <c r="E1851" t="s">
        <v>589</v>
      </c>
      <c r="F1851">
        <v>16</v>
      </c>
      <c r="G1851" t="s">
        <v>3653</v>
      </c>
      <c r="H1851" t="s">
        <v>166</v>
      </c>
      <c r="I1851" t="s">
        <v>120</v>
      </c>
      <c r="J1851" t="s">
        <v>37</v>
      </c>
      <c r="K1851" t="s">
        <v>591</v>
      </c>
      <c r="L1851" t="s">
        <v>39</v>
      </c>
      <c r="M1851">
        <v>42201631</v>
      </c>
      <c r="N1851">
        <v>0</v>
      </c>
      <c r="O1851">
        <v>42201631</v>
      </c>
      <c r="P1851">
        <v>0</v>
      </c>
      <c r="Q1851" t="s">
        <v>3660</v>
      </c>
      <c r="R1851">
        <v>620</v>
      </c>
      <c r="S1851" t="s">
        <v>3661</v>
      </c>
      <c r="T1851" t="s">
        <v>593</v>
      </c>
      <c r="U1851" t="s">
        <v>2926</v>
      </c>
      <c r="V1851" t="s">
        <v>3662</v>
      </c>
      <c r="W1851">
        <v>0</v>
      </c>
      <c r="X1851" t="str">
        <f t="shared" si="28"/>
        <v>Funcionamiento</v>
      </c>
    </row>
    <row r="1852" spans="1:24" x14ac:dyDescent="0.25">
      <c r="A1852">
        <v>520</v>
      </c>
      <c r="B1852">
        <v>43852</v>
      </c>
      <c r="C1852" s="71">
        <v>43852.594444444447</v>
      </c>
      <c r="D1852" t="s">
        <v>588</v>
      </c>
      <c r="E1852" t="s">
        <v>589</v>
      </c>
      <c r="F1852">
        <v>16</v>
      </c>
      <c r="G1852" t="s">
        <v>3653</v>
      </c>
      <c r="H1852" t="s">
        <v>171</v>
      </c>
      <c r="I1852" t="s">
        <v>125</v>
      </c>
      <c r="J1852" t="s">
        <v>37</v>
      </c>
      <c r="K1852" t="s">
        <v>591</v>
      </c>
      <c r="L1852" t="s">
        <v>39</v>
      </c>
      <c r="M1852">
        <v>1350976</v>
      </c>
      <c r="N1852">
        <v>0</v>
      </c>
      <c r="O1852">
        <v>1350976</v>
      </c>
      <c r="P1852">
        <v>0</v>
      </c>
      <c r="Q1852" t="s">
        <v>3660</v>
      </c>
      <c r="R1852">
        <v>620</v>
      </c>
      <c r="S1852" t="s">
        <v>3661</v>
      </c>
      <c r="T1852" t="s">
        <v>593</v>
      </c>
      <c r="U1852" t="s">
        <v>2926</v>
      </c>
      <c r="V1852" t="s">
        <v>3662</v>
      </c>
      <c r="W1852">
        <v>0</v>
      </c>
      <c r="X1852" t="str">
        <f t="shared" si="28"/>
        <v>Funcionamiento</v>
      </c>
    </row>
    <row r="1853" spans="1:24" x14ac:dyDescent="0.25">
      <c r="A1853">
        <v>620</v>
      </c>
      <c r="B1853">
        <v>43852</v>
      </c>
      <c r="C1853" s="71">
        <v>43852.597916666666</v>
      </c>
      <c r="D1853" t="s">
        <v>588</v>
      </c>
      <c r="E1853" t="s">
        <v>589</v>
      </c>
      <c r="F1853">
        <v>16</v>
      </c>
      <c r="G1853" t="s">
        <v>3653</v>
      </c>
      <c r="H1853" t="s">
        <v>174</v>
      </c>
      <c r="I1853" t="s">
        <v>128</v>
      </c>
      <c r="J1853" t="s">
        <v>37</v>
      </c>
      <c r="K1853" t="s">
        <v>591</v>
      </c>
      <c r="L1853" t="s">
        <v>39</v>
      </c>
      <c r="M1853">
        <v>6194600</v>
      </c>
      <c r="N1853">
        <v>0</v>
      </c>
      <c r="O1853">
        <v>6194600</v>
      </c>
      <c r="P1853">
        <v>0</v>
      </c>
      <c r="Q1853" t="s">
        <v>3663</v>
      </c>
      <c r="R1853">
        <v>720</v>
      </c>
      <c r="S1853" t="s">
        <v>2337</v>
      </c>
      <c r="T1853" t="s">
        <v>593</v>
      </c>
      <c r="U1853" t="s">
        <v>3664</v>
      </c>
      <c r="V1853" t="s">
        <v>3665</v>
      </c>
      <c r="W1853">
        <v>0</v>
      </c>
      <c r="X1853" t="str">
        <f t="shared" si="28"/>
        <v>Funcionamiento</v>
      </c>
    </row>
    <row r="1854" spans="1:24" x14ac:dyDescent="0.25">
      <c r="A1854">
        <v>620</v>
      </c>
      <c r="B1854">
        <v>43852</v>
      </c>
      <c r="C1854" s="71">
        <v>43852.597916666666</v>
      </c>
      <c r="D1854" t="s">
        <v>588</v>
      </c>
      <c r="E1854" t="s">
        <v>589</v>
      </c>
      <c r="F1854">
        <v>16</v>
      </c>
      <c r="G1854" t="s">
        <v>3653</v>
      </c>
      <c r="H1854" t="s">
        <v>178</v>
      </c>
      <c r="I1854" t="s">
        <v>132</v>
      </c>
      <c r="J1854" t="s">
        <v>37</v>
      </c>
      <c r="K1854" t="s">
        <v>591</v>
      </c>
      <c r="L1854" t="s">
        <v>39</v>
      </c>
      <c r="M1854">
        <v>1648200</v>
      </c>
      <c r="N1854">
        <v>0</v>
      </c>
      <c r="O1854">
        <v>1648200</v>
      </c>
      <c r="P1854">
        <v>0</v>
      </c>
      <c r="Q1854" t="s">
        <v>3663</v>
      </c>
      <c r="R1854">
        <v>720</v>
      </c>
      <c r="S1854" t="s">
        <v>2337</v>
      </c>
      <c r="T1854" t="s">
        <v>593</v>
      </c>
      <c r="U1854" t="s">
        <v>3664</v>
      </c>
      <c r="V1854" t="s">
        <v>3665</v>
      </c>
      <c r="W1854">
        <v>0</v>
      </c>
      <c r="X1854" t="str">
        <f t="shared" si="28"/>
        <v>Funcionamiento</v>
      </c>
    </row>
    <row r="1855" spans="1:24" x14ac:dyDescent="0.25">
      <c r="A1855">
        <v>620</v>
      </c>
      <c r="B1855">
        <v>43852</v>
      </c>
      <c r="C1855" s="71">
        <v>43852.597916666666</v>
      </c>
      <c r="D1855" t="s">
        <v>588</v>
      </c>
      <c r="E1855" t="s">
        <v>589</v>
      </c>
      <c r="F1855">
        <v>16</v>
      </c>
      <c r="G1855" t="s">
        <v>3653</v>
      </c>
      <c r="H1855" t="s">
        <v>179</v>
      </c>
      <c r="I1855" t="s">
        <v>133</v>
      </c>
      <c r="J1855" t="s">
        <v>37</v>
      </c>
      <c r="K1855" t="s">
        <v>591</v>
      </c>
      <c r="L1855" t="s">
        <v>39</v>
      </c>
      <c r="M1855">
        <v>1098900</v>
      </c>
      <c r="N1855">
        <v>0</v>
      </c>
      <c r="O1855">
        <v>1098900</v>
      </c>
      <c r="P1855">
        <v>0</v>
      </c>
      <c r="Q1855" t="s">
        <v>3663</v>
      </c>
      <c r="R1855">
        <v>720</v>
      </c>
      <c r="S1855" t="s">
        <v>2337</v>
      </c>
      <c r="T1855" t="s">
        <v>593</v>
      </c>
      <c r="U1855" t="s">
        <v>3664</v>
      </c>
      <c r="V1855" t="s">
        <v>3665</v>
      </c>
      <c r="W1855">
        <v>0</v>
      </c>
      <c r="X1855" t="str">
        <f t="shared" si="28"/>
        <v>Funcionamiento</v>
      </c>
    </row>
    <row r="1856" spans="1:24" x14ac:dyDescent="0.25">
      <c r="A1856">
        <v>620</v>
      </c>
      <c r="B1856">
        <v>43852</v>
      </c>
      <c r="C1856" s="71">
        <v>43852.597916666666</v>
      </c>
      <c r="D1856" t="s">
        <v>588</v>
      </c>
      <c r="E1856" t="s">
        <v>589</v>
      </c>
      <c r="F1856">
        <v>16</v>
      </c>
      <c r="G1856" t="s">
        <v>3653</v>
      </c>
      <c r="H1856" t="s">
        <v>175</v>
      </c>
      <c r="I1856" t="s">
        <v>129</v>
      </c>
      <c r="J1856" t="s">
        <v>37</v>
      </c>
      <c r="K1856" t="s">
        <v>591</v>
      </c>
      <c r="L1856" t="s">
        <v>39</v>
      </c>
      <c r="M1856">
        <v>4387500</v>
      </c>
      <c r="N1856">
        <v>0</v>
      </c>
      <c r="O1856">
        <v>4387500</v>
      </c>
      <c r="P1856">
        <v>0</v>
      </c>
      <c r="Q1856" t="s">
        <v>3663</v>
      </c>
      <c r="R1856">
        <v>720</v>
      </c>
      <c r="S1856" t="s">
        <v>2337</v>
      </c>
      <c r="T1856" t="s">
        <v>593</v>
      </c>
      <c r="U1856" t="s">
        <v>3664</v>
      </c>
      <c r="V1856" t="s">
        <v>3665</v>
      </c>
      <c r="W1856">
        <v>0</v>
      </c>
      <c r="X1856" t="str">
        <f t="shared" si="28"/>
        <v>Funcionamiento</v>
      </c>
    </row>
    <row r="1857" spans="1:24" x14ac:dyDescent="0.25">
      <c r="A1857">
        <v>620</v>
      </c>
      <c r="B1857">
        <v>43852</v>
      </c>
      <c r="C1857" s="71">
        <v>43852.597916666666</v>
      </c>
      <c r="D1857" t="s">
        <v>588</v>
      </c>
      <c r="E1857" t="s">
        <v>589</v>
      </c>
      <c r="F1857">
        <v>16</v>
      </c>
      <c r="G1857" t="s">
        <v>3653</v>
      </c>
      <c r="H1857" t="s">
        <v>176</v>
      </c>
      <c r="I1857" t="s">
        <v>130</v>
      </c>
      <c r="J1857" t="s">
        <v>37</v>
      </c>
      <c r="K1857" t="s">
        <v>591</v>
      </c>
      <c r="L1857" t="s">
        <v>39</v>
      </c>
      <c r="M1857">
        <v>2196700</v>
      </c>
      <c r="N1857">
        <v>0</v>
      </c>
      <c r="O1857">
        <v>2196700</v>
      </c>
      <c r="P1857">
        <v>0</v>
      </c>
      <c r="Q1857" t="s">
        <v>3663</v>
      </c>
      <c r="R1857">
        <v>720</v>
      </c>
      <c r="S1857" t="s">
        <v>2337</v>
      </c>
      <c r="T1857" t="s">
        <v>593</v>
      </c>
      <c r="U1857" t="s">
        <v>3664</v>
      </c>
      <c r="V1857" t="s">
        <v>3665</v>
      </c>
      <c r="W1857">
        <v>0</v>
      </c>
      <c r="X1857" t="str">
        <f t="shared" si="28"/>
        <v>Funcionamiento</v>
      </c>
    </row>
    <row r="1858" spans="1:24" x14ac:dyDescent="0.25">
      <c r="A1858">
        <v>620</v>
      </c>
      <c r="B1858">
        <v>43852</v>
      </c>
      <c r="C1858" s="71">
        <v>43852.597916666666</v>
      </c>
      <c r="D1858" t="s">
        <v>588</v>
      </c>
      <c r="E1858" t="s">
        <v>589</v>
      </c>
      <c r="F1858">
        <v>16</v>
      </c>
      <c r="G1858" t="s">
        <v>3653</v>
      </c>
      <c r="H1858" t="s">
        <v>177</v>
      </c>
      <c r="I1858" t="s">
        <v>131</v>
      </c>
      <c r="J1858" t="s">
        <v>37</v>
      </c>
      <c r="K1858" t="s">
        <v>591</v>
      </c>
      <c r="L1858" t="s">
        <v>39</v>
      </c>
      <c r="M1858">
        <v>491500</v>
      </c>
      <c r="N1858">
        <v>0</v>
      </c>
      <c r="O1858">
        <v>491500</v>
      </c>
      <c r="P1858">
        <v>0</v>
      </c>
      <c r="Q1858" t="s">
        <v>3663</v>
      </c>
      <c r="R1858">
        <v>720</v>
      </c>
      <c r="S1858" t="s">
        <v>2337</v>
      </c>
      <c r="T1858" t="s">
        <v>593</v>
      </c>
      <c r="U1858" t="s">
        <v>3664</v>
      </c>
      <c r="V1858" t="s">
        <v>3665</v>
      </c>
      <c r="W1858">
        <v>0</v>
      </c>
      <c r="X1858" t="str">
        <f t="shared" si="28"/>
        <v>Funcionamiento</v>
      </c>
    </row>
    <row r="1859" spans="1:24" x14ac:dyDescent="0.25">
      <c r="A1859">
        <v>720</v>
      </c>
      <c r="B1859">
        <v>43871</v>
      </c>
      <c r="C1859" s="71">
        <v>43871.444444444445</v>
      </c>
      <c r="D1859" t="s">
        <v>588</v>
      </c>
      <c r="E1859" t="s">
        <v>589</v>
      </c>
      <c r="F1859">
        <v>16</v>
      </c>
      <c r="G1859" t="s">
        <v>3653</v>
      </c>
      <c r="H1859" t="s">
        <v>196</v>
      </c>
      <c r="I1859" t="s">
        <v>151</v>
      </c>
      <c r="J1859" t="s">
        <v>37</v>
      </c>
      <c r="K1859" t="s">
        <v>591</v>
      </c>
      <c r="L1859" t="s">
        <v>39</v>
      </c>
      <c r="M1859">
        <v>24198400</v>
      </c>
      <c r="N1859">
        <v>0</v>
      </c>
      <c r="O1859">
        <v>24198400</v>
      </c>
      <c r="P1859">
        <v>0</v>
      </c>
      <c r="Q1859" t="s">
        <v>3666</v>
      </c>
      <c r="R1859">
        <v>820</v>
      </c>
      <c r="S1859" t="s">
        <v>2180</v>
      </c>
      <c r="T1859" t="s">
        <v>2553</v>
      </c>
      <c r="U1859" t="s">
        <v>2282</v>
      </c>
      <c r="V1859" t="s">
        <v>3667</v>
      </c>
      <c r="W1859">
        <v>0</v>
      </c>
      <c r="X1859" t="str">
        <f t="shared" ref="X1859:X1922" si="29">IF(LEFT(H1859,1)="C","Inversión","Funcionamiento")</f>
        <v>Funcionamiento</v>
      </c>
    </row>
    <row r="1860" spans="1:24" x14ac:dyDescent="0.25">
      <c r="A1860">
        <v>820</v>
      </c>
      <c r="B1860">
        <v>43871</v>
      </c>
      <c r="C1860" s="71">
        <v>43871.725694444445</v>
      </c>
      <c r="D1860" t="s">
        <v>588</v>
      </c>
      <c r="E1860" t="s">
        <v>589</v>
      </c>
      <c r="F1860">
        <v>16</v>
      </c>
      <c r="G1860" t="s">
        <v>3653</v>
      </c>
      <c r="H1860" t="s">
        <v>187</v>
      </c>
      <c r="I1860" t="s">
        <v>141</v>
      </c>
      <c r="J1860" t="s">
        <v>37</v>
      </c>
      <c r="K1860" t="s">
        <v>591</v>
      </c>
      <c r="L1860" t="s">
        <v>39</v>
      </c>
      <c r="M1860">
        <v>78400</v>
      </c>
      <c r="N1860">
        <v>0</v>
      </c>
      <c r="O1860">
        <v>78400</v>
      </c>
      <c r="P1860">
        <v>0</v>
      </c>
      <c r="Q1860" t="s">
        <v>3668</v>
      </c>
      <c r="R1860">
        <v>920</v>
      </c>
      <c r="S1860" t="s">
        <v>2185</v>
      </c>
      <c r="T1860" t="s">
        <v>2194</v>
      </c>
      <c r="U1860" t="s">
        <v>2187</v>
      </c>
      <c r="V1860" t="s">
        <v>3669</v>
      </c>
      <c r="W1860">
        <v>0</v>
      </c>
      <c r="X1860" t="str">
        <f t="shared" si="29"/>
        <v>Funcionamiento</v>
      </c>
    </row>
    <row r="1861" spans="1:24" x14ac:dyDescent="0.25">
      <c r="A1861">
        <v>820</v>
      </c>
      <c r="B1861">
        <v>43871</v>
      </c>
      <c r="C1861" s="71">
        <v>43871.725694444445</v>
      </c>
      <c r="D1861" t="s">
        <v>588</v>
      </c>
      <c r="E1861" t="s">
        <v>589</v>
      </c>
      <c r="F1861">
        <v>16</v>
      </c>
      <c r="G1861" t="s">
        <v>3653</v>
      </c>
      <c r="H1861" t="s">
        <v>193</v>
      </c>
      <c r="I1861" t="s">
        <v>148</v>
      </c>
      <c r="J1861" t="s">
        <v>37</v>
      </c>
      <c r="K1861" t="s">
        <v>591</v>
      </c>
      <c r="L1861" t="s">
        <v>39</v>
      </c>
      <c r="M1861">
        <v>258320</v>
      </c>
      <c r="N1861">
        <v>0</v>
      </c>
      <c r="O1861">
        <v>258320</v>
      </c>
      <c r="P1861">
        <v>0</v>
      </c>
      <c r="Q1861" t="s">
        <v>3668</v>
      </c>
      <c r="R1861">
        <v>920</v>
      </c>
      <c r="S1861" t="s">
        <v>2185</v>
      </c>
      <c r="T1861" t="s">
        <v>2194</v>
      </c>
      <c r="U1861" t="s">
        <v>2187</v>
      </c>
      <c r="V1861" t="s">
        <v>3669</v>
      </c>
      <c r="W1861">
        <v>0</v>
      </c>
      <c r="X1861" t="str">
        <f t="shared" si="29"/>
        <v>Funcionamiento</v>
      </c>
    </row>
    <row r="1862" spans="1:24" x14ac:dyDescent="0.25">
      <c r="A1862">
        <v>920</v>
      </c>
      <c r="B1862">
        <v>43873</v>
      </c>
      <c r="C1862" s="71">
        <v>43873.373611111114</v>
      </c>
      <c r="D1862" t="s">
        <v>588</v>
      </c>
      <c r="E1862" t="s">
        <v>589</v>
      </c>
      <c r="F1862">
        <v>500</v>
      </c>
      <c r="G1862" t="s">
        <v>631</v>
      </c>
      <c r="H1862" t="s">
        <v>199</v>
      </c>
      <c r="I1862" t="s">
        <v>157</v>
      </c>
      <c r="J1862" t="s">
        <v>37</v>
      </c>
      <c r="K1862" t="s">
        <v>714</v>
      </c>
      <c r="L1862" t="s">
        <v>39</v>
      </c>
      <c r="M1862">
        <v>28522848</v>
      </c>
      <c r="N1862">
        <v>0</v>
      </c>
      <c r="O1862">
        <v>28522848</v>
      </c>
      <c r="P1862">
        <v>27464300</v>
      </c>
      <c r="Q1862" t="s">
        <v>3670</v>
      </c>
      <c r="R1862">
        <v>1020</v>
      </c>
      <c r="S1862" t="s">
        <v>3671</v>
      </c>
      <c r="T1862" t="s">
        <v>3672</v>
      </c>
      <c r="U1862" t="s">
        <v>3673</v>
      </c>
      <c r="V1862" t="s">
        <v>3674</v>
      </c>
      <c r="W1862">
        <v>0</v>
      </c>
      <c r="X1862" t="str">
        <f t="shared" si="29"/>
        <v>Inversión</v>
      </c>
    </row>
    <row r="1863" spans="1:24" x14ac:dyDescent="0.25">
      <c r="A1863">
        <v>1020</v>
      </c>
      <c r="B1863">
        <v>43873</v>
      </c>
      <c r="C1863" s="71">
        <v>43873.375694444447</v>
      </c>
      <c r="D1863" t="s">
        <v>588</v>
      </c>
      <c r="E1863" t="s">
        <v>589</v>
      </c>
      <c r="F1863">
        <v>500</v>
      </c>
      <c r="G1863" t="s">
        <v>631</v>
      </c>
      <c r="H1863" t="s">
        <v>199</v>
      </c>
      <c r="I1863" t="s">
        <v>157</v>
      </c>
      <c r="J1863" t="s">
        <v>37</v>
      </c>
      <c r="K1863" t="s">
        <v>714</v>
      </c>
      <c r="L1863" t="s">
        <v>39</v>
      </c>
      <c r="M1863">
        <v>3000000</v>
      </c>
      <c r="N1863">
        <v>150000</v>
      </c>
      <c r="O1863">
        <v>3150000</v>
      </c>
      <c r="P1863">
        <v>1796069</v>
      </c>
      <c r="Q1863" t="s">
        <v>3675</v>
      </c>
      <c r="R1863">
        <v>1120</v>
      </c>
      <c r="S1863" t="s">
        <v>2778</v>
      </c>
      <c r="T1863" t="s">
        <v>3676</v>
      </c>
      <c r="U1863" t="s">
        <v>3677</v>
      </c>
      <c r="V1863" t="s">
        <v>3678</v>
      </c>
      <c r="W1863">
        <v>0</v>
      </c>
      <c r="X1863" t="str">
        <f t="shared" si="29"/>
        <v>Inversión</v>
      </c>
    </row>
    <row r="1864" spans="1:24" x14ac:dyDescent="0.25">
      <c r="A1864">
        <v>1120</v>
      </c>
      <c r="B1864">
        <v>43878</v>
      </c>
      <c r="C1864" s="71">
        <v>43878.69027777778</v>
      </c>
      <c r="D1864" t="s">
        <v>588</v>
      </c>
      <c r="E1864" t="s">
        <v>589</v>
      </c>
      <c r="F1864">
        <v>16</v>
      </c>
      <c r="G1864" t="s">
        <v>3653</v>
      </c>
      <c r="H1864" t="s">
        <v>173</v>
      </c>
      <c r="I1864" t="s">
        <v>127</v>
      </c>
      <c r="J1864" t="s">
        <v>37</v>
      </c>
      <c r="K1864" t="s">
        <v>591</v>
      </c>
      <c r="L1864" t="s">
        <v>39</v>
      </c>
      <c r="M1864">
        <v>6177155</v>
      </c>
      <c r="N1864">
        <v>0</v>
      </c>
      <c r="O1864">
        <v>6177155</v>
      </c>
      <c r="P1864">
        <v>0</v>
      </c>
      <c r="Q1864" t="s">
        <v>3679</v>
      </c>
      <c r="R1864">
        <v>1220</v>
      </c>
      <c r="S1864" t="s">
        <v>3278</v>
      </c>
      <c r="T1864" t="s">
        <v>593</v>
      </c>
      <c r="U1864" t="s">
        <v>3680</v>
      </c>
      <c r="V1864" t="s">
        <v>3681</v>
      </c>
      <c r="W1864">
        <v>0</v>
      </c>
      <c r="X1864" t="str">
        <f t="shared" si="29"/>
        <v>Funcionamiento</v>
      </c>
    </row>
    <row r="1865" spans="1:24" x14ac:dyDescent="0.25">
      <c r="A1865">
        <v>1120</v>
      </c>
      <c r="B1865">
        <v>43878</v>
      </c>
      <c r="C1865" s="71">
        <v>43878.69027777778</v>
      </c>
      <c r="D1865" t="s">
        <v>588</v>
      </c>
      <c r="E1865" t="s">
        <v>589</v>
      </c>
      <c r="F1865">
        <v>16</v>
      </c>
      <c r="G1865" t="s">
        <v>3653</v>
      </c>
      <c r="H1865" t="s">
        <v>180</v>
      </c>
      <c r="I1865" t="s">
        <v>134</v>
      </c>
      <c r="J1865" t="s">
        <v>37</v>
      </c>
      <c r="K1865" t="s">
        <v>591</v>
      </c>
      <c r="L1865" t="s">
        <v>39</v>
      </c>
      <c r="M1865">
        <v>6056106</v>
      </c>
      <c r="N1865">
        <v>0</v>
      </c>
      <c r="O1865">
        <v>6056106</v>
      </c>
      <c r="P1865">
        <v>0</v>
      </c>
      <c r="Q1865" t="s">
        <v>3679</v>
      </c>
      <c r="R1865">
        <v>1220</v>
      </c>
      <c r="S1865" t="s">
        <v>3278</v>
      </c>
      <c r="T1865" t="s">
        <v>593</v>
      </c>
      <c r="U1865" t="s">
        <v>3680</v>
      </c>
      <c r="V1865" t="s">
        <v>3681</v>
      </c>
      <c r="W1865">
        <v>0</v>
      </c>
      <c r="X1865" t="str">
        <f t="shared" si="29"/>
        <v>Funcionamiento</v>
      </c>
    </row>
    <row r="1866" spans="1:24" x14ac:dyDescent="0.25">
      <c r="A1866">
        <v>1120</v>
      </c>
      <c r="B1866">
        <v>43878</v>
      </c>
      <c r="C1866" s="71">
        <v>43878.69027777778</v>
      </c>
      <c r="D1866" t="s">
        <v>588</v>
      </c>
      <c r="E1866" t="s">
        <v>589</v>
      </c>
      <c r="F1866">
        <v>16</v>
      </c>
      <c r="G1866" t="s">
        <v>3653</v>
      </c>
      <c r="H1866" t="s">
        <v>166</v>
      </c>
      <c r="I1866" t="s">
        <v>120</v>
      </c>
      <c r="J1866" t="s">
        <v>37</v>
      </c>
      <c r="K1866" t="s">
        <v>591</v>
      </c>
      <c r="L1866" t="s">
        <v>39</v>
      </c>
      <c r="M1866">
        <v>47686791</v>
      </c>
      <c r="N1866">
        <v>0</v>
      </c>
      <c r="O1866">
        <v>47686791</v>
      </c>
      <c r="P1866">
        <v>0</v>
      </c>
      <c r="Q1866" t="s">
        <v>3679</v>
      </c>
      <c r="R1866">
        <v>1220</v>
      </c>
      <c r="S1866" t="s">
        <v>3278</v>
      </c>
      <c r="T1866" t="s">
        <v>593</v>
      </c>
      <c r="U1866" t="s">
        <v>3680</v>
      </c>
      <c r="V1866" t="s">
        <v>3681</v>
      </c>
      <c r="W1866">
        <v>0</v>
      </c>
      <c r="X1866" t="str">
        <f t="shared" si="29"/>
        <v>Funcionamiento</v>
      </c>
    </row>
    <row r="1867" spans="1:24" x14ac:dyDescent="0.25">
      <c r="A1867">
        <v>1120</v>
      </c>
      <c r="B1867">
        <v>43878</v>
      </c>
      <c r="C1867" s="71">
        <v>43878.69027777778</v>
      </c>
      <c r="D1867" t="s">
        <v>588</v>
      </c>
      <c r="E1867" t="s">
        <v>589</v>
      </c>
      <c r="F1867">
        <v>16</v>
      </c>
      <c r="G1867" t="s">
        <v>3653</v>
      </c>
      <c r="H1867" t="s">
        <v>168</v>
      </c>
      <c r="I1867" t="s">
        <v>122</v>
      </c>
      <c r="J1867" t="s">
        <v>37</v>
      </c>
      <c r="K1867" t="s">
        <v>591</v>
      </c>
      <c r="L1867" t="s">
        <v>39</v>
      </c>
      <c r="M1867">
        <v>964129</v>
      </c>
      <c r="N1867">
        <v>0</v>
      </c>
      <c r="O1867">
        <v>964129</v>
      </c>
      <c r="P1867">
        <v>0</v>
      </c>
      <c r="Q1867" t="s">
        <v>3679</v>
      </c>
      <c r="R1867">
        <v>1220</v>
      </c>
      <c r="S1867" t="s">
        <v>3278</v>
      </c>
      <c r="T1867" t="s">
        <v>593</v>
      </c>
      <c r="U1867" t="s">
        <v>3680</v>
      </c>
      <c r="V1867" t="s">
        <v>3681</v>
      </c>
      <c r="W1867">
        <v>0</v>
      </c>
      <c r="X1867" t="str">
        <f t="shared" si="29"/>
        <v>Funcionamiento</v>
      </c>
    </row>
    <row r="1868" spans="1:24" x14ac:dyDescent="0.25">
      <c r="A1868">
        <v>1120</v>
      </c>
      <c r="B1868">
        <v>43878</v>
      </c>
      <c r="C1868" s="71">
        <v>43878.69027777778</v>
      </c>
      <c r="D1868" t="s">
        <v>588</v>
      </c>
      <c r="E1868" t="s">
        <v>589</v>
      </c>
      <c r="F1868">
        <v>16</v>
      </c>
      <c r="G1868" t="s">
        <v>3653</v>
      </c>
      <c r="H1868" t="s">
        <v>169</v>
      </c>
      <c r="I1868" t="s">
        <v>123</v>
      </c>
      <c r="J1868" t="s">
        <v>37</v>
      </c>
      <c r="K1868" t="s">
        <v>591</v>
      </c>
      <c r="L1868" t="s">
        <v>39</v>
      </c>
      <c r="M1868">
        <v>1474241</v>
      </c>
      <c r="N1868">
        <v>0</v>
      </c>
      <c r="O1868">
        <v>1474241</v>
      </c>
      <c r="P1868">
        <v>0</v>
      </c>
      <c r="Q1868" t="s">
        <v>3679</v>
      </c>
      <c r="R1868">
        <v>1220</v>
      </c>
      <c r="S1868" t="s">
        <v>3278</v>
      </c>
      <c r="T1868" t="s">
        <v>593</v>
      </c>
      <c r="U1868" t="s">
        <v>3680</v>
      </c>
      <c r="V1868" t="s">
        <v>3681</v>
      </c>
      <c r="W1868">
        <v>0</v>
      </c>
      <c r="X1868" t="str">
        <f t="shared" si="29"/>
        <v>Funcionamiento</v>
      </c>
    </row>
    <row r="1869" spans="1:24" x14ac:dyDescent="0.25">
      <c r="A1869">
        <v>1120</v>
      </c>
      <c r="B1869">
        <v>43878</v>
      </c>
      <c r="C1869" s="71">
        <v>43878.69027777778</v>
      </c>
      <c r="D1869" t="s">
        <v>588</v>
      </c>
      <c r="E1869" t="s">
        <v>589</v>
      </c>
      <c r="F1869">
        <v>16</v>
      </c>
      <c r="G1869" t="s">
        <v>3653</v>
      </c>
      <c r="H1869" t="s">
        <v>171</v>
      </c>
      <c r="I1869" t="s">
        <v>125</v>
      </c>
      <c r="J1869" t="s">
        <v>37</v>
      </c>
      <c r="K1869" t="s">
        <v>591</v>
      </c>
      <c r="L1869" t="s">
        <v>39</v>
      </c>
      <c r="M1869">
        <v>1163946</v>
      </c>
      <c r="N1869">
        <v>0</v>
      </c>
      <c r="O1869">
        <v>1163946</v>
      </c>
      <c r="P1869">
        <v>0</v>
      </c>
      <c r="Q1869" t="s">
        <v>3679</v>
      </c>
      <c r="R1869">
        <v>1220</v>
      </c>
      <c r="S1869" t="s">
        <v>3278</v>
      </c>
      <c r="T1869" t="s">
        <v>593</v>
      </c>
      <c r="U1869" t="s">
        <v>3680</v>
      </c>
      <c r="V1869" t="s">
        <v>3681</v>
      </c>
      <c r="W1869">
        <v>0</v>
      </c>
      <c r="X1869" t="str">
        <f t="shared" si="29"/>
        <v>Funcionamiento</v>
      </c>
    </row>
    <row r="1870" spans="1:24" x14ac:dyDescent="0.25">
      <c r="A1870">
        <v>1120</v>
      </c>
      <c r="B1870">
        <v>43878</v>
      </c>
      <c r="C1870" s="71">
        <v>43878.69027777778</v>
      </c>
      <c r="D1870" t="s">
        <v>588</v>
      </c>
      <c r="E1870" t="s">
        <v>589</v>
      </c>
      <c r="F1870">
        <v>16</v>
      </c>
      <c r="G1870" t="s">
        <v>3653</v>
      </c>
      <c r="H1870" t="s">
        <v>182</v>
      </c>
      <c r="I1870" t="s">
        <v>136</v>
      </c>
      <c r="J1870" t="s">
        <v>37</v>
      </c>
      <c r="K1870" t="s">
        <v>591</v>
      </c>
      <c r="L1870" t="s">
        <v>39</v>
      </c>
      <c r="M1870">
        <v>490361</v>
      </c>
      <c r="N1870">
        <v>0</v>
      </c>
      <c r="O1870">
        <v>490361</v>
      </c>
      <c r="P1870">
        <v>0</v>
      </c>
      <c r="Q1870" t="s">
        <v>3679</v>
      </c>
      <c r="R1870">
        <v>1220</v>
      </c>
      <c r="S1870" t="s">
        <v>3278</v>
      </c>
      <c r="T1870" t="s">
        <v>593</v>
      </c>
      <c r="U1870" t="s">
        <v>3680</v>
      </c>
      <c r="V1870" t="s">
        <v>3681</v>
      </c>
      <c r="W1870">
        <v>0</v>
      </c>
      <c r="X1870" t="str">
        <f t="shared" si="29"/>
        <v>Funcionamiento</v>
      </c>
    </row>
    <row r="1871" spans="1:24" x14ac:dyDescent="0.25">
      <c r="A1871">
        <v>1220</v>
      </c>
      <c r="B1871">
        <v>43878</v>
      </c>
      <c r="C1871" s="71">
        <v>43878.694444444445</v>
      </c>
      <c r="D1871" t="s">
        <v>588</v>
      </c>
      <c r="E1871" t="s">
        <v>589</v>
      </c>
      <c r="F1871">
        <v>16</v>
      </c>
      <c r="G1871" t="s">
        <v>3653</v>
      </c>
      <c r="H1871" t="s">
        <v>174</v>
      </c>
      <c r="I1871" t="s">
        <v>128</v>
      </c>
      <c r="J1871" t="s">
        <v>37</v>
      </c>
      <c r="K1871" t="s">
        <v>591</v>
      </c>
      <c r="L1871" t="s">
        <v>39</v>
      </c>
      <c r="M1871">
        <v>6172000</v>
      </c>
      <c r="N1871">
        <v>0</v>
      </c>
      <c r="O1871">
        <v>6172000</v>
      </c>
      <c r="P1871">
        <v>0</v>
      </c>
      <c r="Q1871" t="s">
        <v>3682</v>
      </c>
      <c r="R1871">
        <v>1320</v>
      </c>
      <c r="S1871" t="s">
        <v>2204</v>
      </c>
      <c r="T1871" t="s">
        <v>593</v>
      </c>
      <c r="U1871" t="s">
        <v>3683</v>
      </c>
      <c r="V1871" t="s">
        <v>3684</v>
      </c>
      <c r="W1871">
        <v>0</v>
      </c>
      <c r="X1871" t="str">
        <f t="shared" si="29"/>
        <v>Funcionamiento</v>
      </c>
    </row>
    <row r="1872" spans="1:24" x14ac:dyDescent="0.25">
      <c r="A1872">
        <v>1220</v>
      </c>
      <c r="B1872">
        <v>43878</v>
      </c>
      <c r="C1872" s="71">
        <v>43878.694444444445</v>
      </c>
      <c r="D1872" t="s">
        <v>588</v>
      </c>
      <c r="E1872" t="s">
        <v>589</v>
      </c>
      <c r="F1872">
        <v>16</v>
      </c>
      <c r="G1872" t="s">
        <v>3653</v>
      </c>
      <c r="H1872" t="s">
        <v>178</v>
      </c>
      <c r="I1872" t="s">
        <v>132</v>
      </c>
      <c r="J1872" t="s">
        <v>37</v>
      </c>
      <c r="K1872" t="s">
        <v>591</v>
      </c>
      <c r="L1872" t="s">
        <v>39</v>
      </c>
      <c r="M1872">
        <v>1763000</v>
      </c>
      <c r="N1872">
        <v>0</v>
      </c>
      <c r="O1872">
        <v>1763000</v>
      </c>
      <c r="P1872">
        <v>0</v>
      </c>
      <c r="Q1872" t="s">
        <v>3682</v>
      </c>
      <c r="R1872">
        <v>1320</v>
      </c>
      <c r="S1872" t="s">
        <v>2204</v>
      </c>
      <c r="T1872" t="s">
        <v>593</v>
      </c>
      <c r="U1872" t="s">
        <v>3683</v>
      </c>
      <c r="V1872" t="s">
        <v>3684</v>
      </c>
      <c r="W1872">
        <v>0</v>
      </c>
      <c r="X1872" t="str">
        <f t="shared" si="29"/>
        <v>Funcionamiento</v>
      </c>
    </row>
    <row r="1873" spans="1:24" x14ac:dyDescent="0.25">
      <c r="A1873">
        <v>1220</v>
      </c>
      <c r="B1873">
        <v>43878</v>
      </c>
      <c r="C1873" s="71">
        <v>43878.694444444445</v>
      </c>
      <c r="D1873" t="s">
        <v>588</v>
      </c>
      <c r="E1873" t="s">
        <v>589</v>
      </c>
      <c r="F1873">
        <v>16</v>
      </c>
      <c r="G1873" t="s">
        <v>3653</v>
      </c>
      <c r="H1873" t="s">
        <v>175</v>
      </c>
      <c r="I1873" t="s">
        <v>129</v>
      </c>
      <c r="J1873" t="s">
        <v>37</v>
      </c>
      <c r="K1873" t="s">
        <v>591</v>
      </c>
      <c r="L1873" t="s">
        <v>39</v>
      </c>
      <c r="M1873">
        <v>4371800</v>
      </c>
      <c r="N1873">
        <v>0</v>
      </c>
      <c r="O1873">
        <v>4371800</v>
      </c>
      <c r="P1873">
        <v>0</v>
      </c>
      <c r="Q1873" t="s">
        <v>3682</v>
      </c>
      <c r="R1873">
        <v>1320</v>
      </c>
      <c r="S1873" t="s">
        <v>2204</v>
      </c>
      <c r="T1873" t="s">
        <v>593</v>
      </c>
      <c r="U1873" t="s">
        <v>3683</v>
      </c>
      <c r="V1873" t="s">
        <v>3684</v>
      </c>
      <c r="W1873">
        <v>0</v>
      </c>
      <c r="X1873" t="str">
        <f t="shared" si="29"/>
        <v>Funcionamiento</v>
      </c>
    </row>
    <row r="1874" spans="1:24" x14ac:dyDescent="0.25">
      <c r="A1874">
        <v>1220</v>
      </c>
      <c r="B1874">
        <v>43878</v>
      </c>
      <c r="C1874" s="71">
        <v>43878.694444444445</v>
      </c>
      <c r="D1874" t="s">
        <v>588</v>
      </c>
      <c r="E1874" t="s">
        <v>589</v>
      </c>
      <c r="F1874">
        <v>16</v>
      </c>
      <c r="G1874" t="s">
        <v>3653</v>
      </c>
      <c r="H1874" t="s">
        <v>177</v>
      </c>
      <c r="I1874" t="s">
        <v>131</v>
      </c>
      <c r="J1874" t="s">
        <v>37</v>
      </c>
      <c r="K1874" t="s">
        <v>591</v>
      </c>
      <c r="L1874" t="s">
        <v>39</v>
      </c>
      <c r="M1874">
        <v>549700</v>
      </c>
      <c r="N1874">
        <v>0</v>
      </c>
      <c r="O1874">
        <v>549700</v>
      </c>
      <c r="P1874">
        <v>0</v>
      </c>
      <c r="Q1874" t="s">
        <v>3682</v>
      </c>
      <c r="R1874">
        <v>1320</v>
      </c>
      <c r="S1874" t="s">
        <v>2204</v>
      </c>
      <c r="T1874" t="s">
        <v>593</v>
      </c>
      <c r="U1874" t="s">
        <v>3683</v>
      </c>
      <c r="V1874" t="s">
        <v>3684</v>
      </c>
      <c r="W1874">
        <v>0</v>
      </c>
      <c r="X1874" t="str">
        <f t="shared" si="29"/>
        <v>Funcionamiento</v>
      </c>
    </row>
    <row r="1875" spans="1:24" x14ac:dyDescent="0.25">
      <c r="A1875">
        <v>1220</v>
      </c>
      <c r="B1875">
        <v>43878</v>
      </c>
      <c r="C1875" s="71">
        <v>43878.694444444445</v>
      </c>
      <c r="D1875" t="s">
        <v>588</v>
      </c>
      <c r="E1875" t="s">
        <v>589</v>
      </c>
      <c r="F1875">
        <v>16</v>
      </c>
      <c r="G1875" t="s">
        <v>3653</v>
      </c>
      <c r="H1875" t="s">
        <v>179</v>
      </c>
      <c r="I1875" t="s">
        <v>133</v>
      </c>
      <c r="J1875" t="s">
        <v>37</v>
      </c>
      <c r="K1875" t="s">
        <v>591</v>
      </c>
      <c r="L1875" t="s">
        <v>39</v>
      </c>
      <c r="M1875">
        <v>1175400</v>
      </c>
      <c r="N1875">
        <v>0</v>
      </c>
      <c r="O1875">
        <v>1175400</v>
      </c>
      <c r="P1875">
        <v>0</v>
      </c>
      <c r="Q1875" t="s">
        <v>3682</v>
      </c>
      <c r="R1875">
        <v>1320</v>
      </c>
      <c r="S1875" t="s">
        <v>2204</v>
      </c>
      <c r="T1875" t="s">
        <v>593</v>
      </c>
      <c r="U1875" t="s">
        <v>3683</v>
      </c>
      <c r="V1875" t="s">
        <v>3684</v>
      </c>
      <c r="W1875">
        <v>0</v>
      </c>
      <c r="X1875" t="str">
        <f t="shared" si="29"/>
        <v>Funcionamiento</v>
      </c>
    </row>
    <row r="1876" spans="1:24" x14ac:dyDescent="0.25">
      <c r="A1876">
        <v>1220</v>
      </c>
      <c r="B1876">
        <v>43878</v>
      </c>
      <c r="C1876" s="71">
        <v>43878.694444444445</v>
      </c>
      <c r="D1876" t="s">
        <v>588</v>
      </c>
      <c r="E1876" t="s">
        <v>589</v>
      </c>
      <c r="F1876">
        <v>16</v>
      </c>
      <c r="G1876" t="s">
        <v>3653</v>
      </c>
      <c r="H1876" t="s">
        <v>176</v>
      </c>
      <c r="I1876" t="s">
        <v>130</v>
      </c>
      <c r="J1876" t="s">
        <v>37</v>
      </c>
      <c r="K1876" t="s">
        <v>591</v>
      </c>
      <c r="L1876" t="s">
        <v>39</v>
      </c>
      <c r="M1876">
        <v>2349700</v>
      </c>
      <c r="N1876">
        <v>0</v>
      </c>
      <c r="O1876">
        <v>2349700</v>
      </c>
      <c r="P1876">
        <v>0</v>
      </c>
      <c r="Q1876" t="s">
        <v>3682</v>
      </c>
      <c r="R1876">
        <v>1320</v>
      </c>
      <c r="S1876" t="s">
        <v>2204</v>
      </c>
      <c r="T1876" t="s">
        <v>593</v>
      </c>
      <c r="U1876" t="s">
        <v>3683</v>
      </c>
      <c r="V1876" t="s">
        <v>3684</v>
      </c>
      <c r="W1876">
        <v>0</v>
      </c>
      <c r="X1876" t="str">
        <f t="shared" si="29"/>
        <v>Funcionamiento</v>
      </c>
    </row>
    <row r="1877" spans="1:24" x14ac:dyDescent="0.25">
      <c r="A1877">
        <v>1320</v>
      </c>
      <c r="B1877">
        <v>43885</v>
      </c>
      <c r="C1877" s="71">
        <v>43885.38958333333</v>
      </c>
      <c r="D1877" t="s">
        <v>588</v>
      </c>
      <c r="E1877" t="s">
        <v>607</v>
      </c>
      <c r="F1877">
        <v>16</v>
      </c>
      <c r="G1877" t="s">
        <v>3653</v>
      </c>
      <c r="H1877" t="s">
        <v>186</v>
      </c>
      <c r="I1877" t="s">
        <v>140</v>
      </c>
      <c r="J1877" t="s">
        <v>37</v>
      </c>
      <c r="K1877" t="s">
        <v>591</v>
      </c>
      <c r="L1877" t="s">
        <v>39</v>
      </c>
      <c r="M1877">
        <v>900000</v>
      </c>
      <c r="N1877">
        <v>0</v>
      </c>
      <c r="O1877">
        <v>900000</v>
      </c>
      <c r="P1877">
        <v>900000</v>
      </c>
      <c r="Q1877" t="s">
        <v>3685</v>
      </c>
      <c r="R1877">
        <v>1420</v>
      </c>
      <c r="S1877" t="s">
        <v>593</v>
      </c>
      <c r="T1877" t="s">
        <v>593</v>
      </c>
      <c r="U1877" t="s">
        <v>593</v>
      </c>
      <c r="V1877" t="s">
        <v>593</v>
      </c>
      <c r="W1877">
        <v>0</v>
      </c>
      <c r="X1877" t="str">
        <f t="shared" si="29"/>
        <v>Funcionamiento</v>
      </c>
    </row>
    <row r="1878" spans="1:24" x14ac:dyDescent="0.25">
      <c r="A1878">
        <v>1420</v>
      </c>
      <c r="B1878">
        <v>43894</v>
      </c>
      <c r="C1878" s="71">
        <v>43894.40347222222</v>
      </c>
      <c r="D1878" t="s">
        <v>588</v>
      </c>
      <c r="E1878" t="s">
        <v>649</v>
      </c>
      <c r="F1878">
        <v>500</v>
      </c>
      <c r="G1878" t="s">
        <v>631</v>
      </c>
      <c r="H1878" t="s">
        <v>199</v>
      </c>
      <c r="I1878" t="s">
        <v>157</v>
      </c>
      <c r="J1878" t="s">
        <v>37</v>
      </c>
      <c r="K1878" t="s">
        <v>591</v>
      </c>
      <c r="L1878" t="s">
        <v>39</v>
      </c>
      <c r="M1878">
        <v>127416240</v>
      </c>
      <c r="N1878">
        <v>-127416240</v>
      </c>
      <c r="O1878">
        <v>0</v>
      </c>
      <c r="P1878">
        <v>0</v>
      </c>
      <c r="Q1878" t="s">
        <v>3686</v>
      </c>
      <c r="R1878">
        <v>1520</v>
      </c>
      <c r="S1878" t="s">
        <v>593</v>
      </c>
      <c r="T1878" t="s">
        <v>593</v>
      </c>
      <c r="U1878" t="s">
        <v>593</v>
      </c>
      <c r="V1878" t="s">
        <v>593</v>
      </c>
      <c r="W1878">
        <v>0</v>
      </c>
      <c r="X1878" t="str">
        <f t="shared" si="29"/>
        <v>Inversión</v>
      </c>
    </row>
    <row r="1879" spans="1:24" x14ac:dyDescent="0.25">
      <c r="A1879">
        <v>1520</v>
      </c>
      <c r="B1879">
        <v>43894</v>
      </c>
      <c r="C1879" s="71">
        <v>43894.40625</v>
      </c>
      <c r="D1879" t="s">
        <v>588</v>
      </c>
      <c r="E1879" t="s">
        <v>589</v>
      </c>
      <c r="F1879">
        <v>500</v>
      </c>
      <c r="G1879" t="s">
        <v>631</v>
      </c>
      <c r="H1879" t="s">
        <v>199</v>
      </c>
      <c r="I1879" t="s">
        <v>157</v>
      </c>
      <c r="J1879" t="s">
        <v>37</v>
      </c>
      <c r="K1879" t="s">
        <v>591</v>
      </c>
      <c r="L1879" t="s">
        <v>39</v>
      </c>
      <c r="M1879">
        <v>31807890</v>
      </c>
      <c r="N1879">
        <v>0</v>
      </c>
      <c r="O1879">
        <v>31807890</v>
      </c>
      <c r="P1879">
        <v>0</v>
      </c>
      <c r="Q1879" t="s">
        <v>3687</v>
      </c>
      <c r="R1879">
        <v>1620</v>
      </c>
      <c r="S1879" t="s">
        <v>2377</v>
      </c>
      <c r="T1879" t="s">
        <v>2338</v>
      </c>
      <c r="U1879" t="s">
        <v>5962</v>
      </c>
      <c r="V1879" t="s">
        <v>5963</v>
      </c>
      <c r="W1879">
        <v>0</v>
      </c>
      <c r="X1879" t="str">
        <f t="shared" si="29"/>
        <v>Inversión</v>
      </c>
    </row>
    <row r="1880" spans="1:24" x14ac:dyDescent="0.25">
      <c r="A1880">
        <v>1620</v>
      </c>
      <c r="B1880">
        <v>43894</v>
      </c>
      <c r="C1880" s="71">
        <v>43894.409722222219</v>
      </c>
      <c r="D1880" t="s">
        <v>588</v>
      </c>
      <c r="E1880" t="s">
        <v>589</v>
      </c>
      <c r="F1880">
        <v>500</v>
      </c>
      <c r="G1880" t="s">
        <v>631</v>
      </c>
      <c r="H1880" t="s">
        <v>199</v>
      </c>
      <c r="I1880" t="s">
        <v>157</v>
      </c>
      <c r="J1880" t="s">
        <v>37</v>
      </c>
      <c r="K1880" t="s">
        <v>591</v>
      </c>
      <c r="L1880" t="s">
        <v>39</v>
      </c>
      <c r="M1880">
        <v>23343057</v>
      </c>
      <c r="N1880">
        <v>0</v>
      </c>
      <c r="O1880">
        <v>23343057</v>
      </c>
      <c r="P1880">
        <v>0</v>
      </c>
      <c r="Q1880" t="s">
        <v>3688</v>
      </c>
      <c r="R1880">
        <v>1720</v>
      </c>
      <c r="S1880" t="s">
        <v>2370</v>
      </c>
      <c r="T1880" t="s">
        <v>2258</v>
      </c>
      <c r="U1880" t="s">
        <v>5397</v>
      </c>
      <c r="V1880" t="s">
        <v>5398</v>
      </c>
      <c r="W1880">
        <v>0</v>
      </c>
      <c r="X1880" t="str">
        <f t="shared" si="29"/>
        <v>Inversión</v>
      </c>
    </row>
    <row r="1881" spans="1:24" x14ac:dyDescent="0.25">
      <c r="A1881">
        <v>1720</v>
      </c>
      <c r="B1881">
        <v>43894</v>
      </c>
      <c r="C1881" s="71">
        <v>43894.412499999999</v>
      </c>
      <c r="D1881" t="s">
        <v>588</v>
      </c>
      <c r="E1881" t="s">
        <v>589</v>
      </c>
      <c r="F1881">
        <v>500</v>
      </c>
      <c r="G1881" t="s">
        <v>631</v>
      </c>
      <c r="H1881" t="s">
        <v>199</v>
      </c>
      <c r="I1881" t="s">
        <v>157</v>
      </c>
      <c r="J1881" t="s">
        <v>37</v>
      </c>
      <c r="K1881" t="s">
        <v>591</v>
      </c>
      <c r="L1881" t="s">
        <v>39</v>
      </c>
      <c r="M1881">
        <v>94146444</v>
      </c>
      <c r="N1881">
        <v>0</v>
      </c>
      <c r="O1881">
        <v>94146444</v>
      </c>
      <c r="P1881">
        <v>1651692</v>
      </c>
      <c r="Q1881" t="s">
        <v>3689</v>
      </c>
      <c r="R1881">
        <v>1820</v>
      </c>
      <c r="S1881" t="s">
        <v>3690</v>
      </c>
      <c r="T1881" t="s">
        <v>3691</v>
      </c>
      <c r="U1881" t="s">
        <v>5964</v>
      </c>
      <c r="V1881" t="s">
        <v>5965</v>
      </c>
      <c r="W1881">
        <v>0</v>
      </c>
      <c r="X1881" t="str">
        <f t="shared" si="29"/>
        <v>Inversión</v>
      </c>
    </row>
    <row r="1882" spans="1:24" x14ac:dyDescent="0.25">
      <c r="A1882">
        <v>1820</v>
      </c>
      <c r="B1882">
        <v>43894</v>
      </c>
      <c r="C1882" s="71">
        <v>43894.415277777778</v>
      </c>
      <c r="D1882" t="s">
        <v>588</v>
      </c>
      <c r="E1882" t="s">
        <v>589</v>
      </c>
      <c r="F1882">
        <v>500</v>
      </c>
      <c r="G1882" t="s">
        <v>631</v>
      </c>
      <c r="H1882" t="s">
        <v>199</v>
      </c>
      <c r="I1882" t="s">
        <v>157</v>
      </c>
      <c r="J1882" t="s">
        <v>37</v>
      </c>
      <c r="K1882" t="s">
        <v>591</v>
      </c>
      <c r="L1882" t="s">
        <v>39</v>
      </c>
      <c r="M1882">
        <v>24639894</v>
      </c>
      <c r="N1882">
        <v>0</v>
      </c>
      <c r="O1882">
        <v>24639894</v>
      </c>
      <c r="P1882">
        <v>0</v>
      </c>
      <c r="Q1882" t="s">
        <v>3692</v>
      </c>
      <c r="R1882">
        <v>1920</v>
      </c>
      <c r="S1882" t="s">
        <v>2374</v>
      </c>
      <c r="T1882" t="s">
        <v>2329</v>
      </c>
      <c r="U1882" t="s">
        <v>3693</v>
      </c>
      <c r="V1882" t="s">
        <v>3694</v>
      </c>
      <c r="W1882">
        <v>0</v>
      </c>
      <c r="X1882" t="str">
        <f t="shared" si="29"/>
        <v>Inversión</v>
      </c>
    </row>
    <row r="1883" spans="1:24" x14ac:dyDescent="0.25">
      <c r="A1883">
        <v>1920</v>
      </c>
      <c r="B1883">
        <v>43894</v>
      </c>
      <c r="C1883" s="71">
        <v>43894.418055555558</v>
      </c>
      <c r="D1883" t="s">
        <v>588</v>
      </c>
      <c r="E1883" t="s">
        <v>589</v>
      </c>
      <c r="F1883">
        <v>500</v>
      </c>
      <c r="G1883" t="s">
        <v>631</v>
      </c>
      <c r="H1883" t="s">
        <v>199</v>
      </c>
      <c r="I1883" t="s">
        <v>157</v>
      </c>
      <c r="J1883" t="s">
        <v>37</v>
      </c>
      <c r="K1883" t="s">
        <v>591</v>
      </c>
      <c r="L1883" t="s">
        <v>39</v>
      </c>
      <c r="M1883">
        <v>18333918</v>
      </c>
      <c r="N1883">
        <v>0</v>
      </c>
      <c r="O1883">
        <v>18333918</v>
      </c>
      <c r="P1883">
        <v>0</v>
      </c>
      <c r="Q1883" t="s">
        <v>3695</v>
      </c>
      <c r="R1883">
        <v>2120</v>
      </c>
      <c r="S1883" t="s">
        <v>2372</v>
      </c>
      <c r="T1883" t="s">
        <v>2391</v>
      </c>
      <c r="U1883" t="s">
        <v>5966</v>
      </c>
      <c r="V1883" t="s">
        <v>5967</v>
      </c>
      <c r="W1883">
        <v>0</v>
      </c>
      <c r="X1883" t="str">
        <f t="shared" si="29"/>
        <v>Inversión</v>
      </c>
    </row>
    <row r="1884" spans="1:24" x14ac:dyDescent="0.25">
      <c r="A1884">
        <v>2020</v>
      </c>
      <c r="B1884">
        <v>43894</v>
      </c>
      <c r="C1884" s="71">
        <v>43894.42083333333</v>
      </c>
      <c r="D1884" t="s">
        <v>588</v>
      </c>
      <c r="E1884" t="s">
        <v>589</v>
      </c>
      <c r="F1884">
        <v>500</v>
      </c>
      <c r="G1884" t="s">
        <v>631</v>
      </c>
      <c r="H1884" t="s">
        <v>199</v>
      </c>
      <c r="I1884" t="s">
        <v>157</v>
      </c>
      <c r="J1884" t="s">
        <v>37</v>
      </c>
      <c r="K1884" t="s">
        <v>591</v>
      </c>
      <c r="L1884" t="s">
        <v>39</v>
      </c>
      <c r="M1884">
        <v>19352469</v>
      </c>
      <c r="N1884">
        <v>0</v>
      </c>
      <c r="O1884">
        <v>19352469</v>
      </c>
      <c r="P1884">
        <v>0</v>
      </c>
      <c r="Q1884" t="s">
        <v>3696</v>
      </c>
      <c r="R1884">
        <v>2220</v>
      </c>
      <c r="S1884" t="s">
        <v>2234</v>
      </c>
      <c r="T1884" t="s">
        <v>2271</v>
      </c>
      <c r="U1884" t="s">
        <v>5968</v>
      </c>
      <c r="V1884" t="s">
        <v>5969</v>
      </c>
      <c r="W1884">
        <v>0</v>
      </c>
      <c r="X1884" t="str">
        <f t="shared" si="29"/>
        <v>Inversión</v>
      </c>
    </row>
    <row r="1885" spans="1:24" x14ac:dyDescent="0.25">
      <c r="A1885">
        <v>2120</v>
      </c>
      <c r="B1885">
        <v>43909</v>
      </c>
      <c r="C1885" s="71">
        <v>43909.752083333333</v>
      </c>
      <c r="D1885" t="s">
        <v>588</v>
      </c>
      <c r="E1885" t="s">
        <v>649</v>
      </c>
      <c r="F1885">
        <v>16</v>
      </c>
      <c r="G1885" t="s">
        <v>3653</v>
      </c>
      <c r="H1885" t="s">
        <v>177</v>
      </c>
      <c r="I1885" t="s">
        <v>131</v>
      </c>
      <c r="J1885" t="s">
        <v>37</v>
      </c>
      <c r="K1885" t="s">
        <v>591</v>
      </c>
      <c r="L1885" t="s">
        <v>39</v>
      </c>
      <c r="M1885">
        <v>544600</v>
      </c>
      <c r="N1885">
        <v>-544600</v>
      </c>
      <c r="O1885">
        <v>0</v>
      </c>
      <c r="P1885">
        <v>0</v>
      </c>
      <c r="Q1885" t="s">
        <v>3697</v>
      </c>
      <c r="R1885">
        <v>2420</v>
      </c>
      <c r="S1885" t="s">
        <v>593</v>
      </c>
      <c r="T1885" t="s">
        <v>593</v>
      </c>
      <c r="U1885" t="s">
        <v>593</v>
      </c>
      <c r="V1885" t="s">
        <v>593</v>
      </c>
      <c r="W1885">
        <v>0</v>
      </c>
      <c r="X1885" t="str">
        <f t="shared" si="29"/>
        <v>Funcionamiento</v>
      </c>
    </row>
    <row r="1886" spans="1:24" x14ac:dyDescent="0.25">
      <c r="A1886">
        <v>2120</v>
      </c>
      <c r="B1886">
        <v>43909</v>
      </c>
      <c r="C1886" s="71">
        <v>43909.752083333333</v>
      </c>
      <c r="D1886" t="s">
        <v>588</v>
      </c>
      <c r="E1886" t="s">
        <v>649</v>
      </c>
      <c r="F1886">
        <v>16</v>
      </c>
      <c r="G1886" t="s">
        <v>3653</v>
      </c>
      <c r="H1886" t="s">
        <v>176</v>
      </c>
      <c r="I1886" t="s">
        <v>130</v>
      </c>
      <c r="J1886" t="s">
        <v>37</v>
      </c>
      <c r="K1886" t="s">
        <v>591</v>
      </c>
      <c r="L1886" t="s">
        <v>39</v>
      </c>
      <c r="M1886">
        <v>2288600</v>
      </c>
      <c r="N1886">
        <v>-2288600</v>
      </c>
      <c r="O1886">
        <v>0</v>
      </c>
      <c r="P1886">
        <v>0</v>
      </c>
      <c r="Q1886" t="s">
        <v>3697</v>
      </c>
      <c r="R1886">
        <v>2420</v>
      </c>
      <c r="S1886" t="s">
        <v>593</v>
      </c>
      <c r="T1886" t="s">
        <v>593</v>
      </c>
      <c r="U1886" t="s">
        <v>593</v>
      </c>
      <c r="V1886" t="s">
        <v>593</v>
      </c>
      <c r="W1886">
        <v>0</v>
      </c>
      <c r="X1886" t="str">
        <f t="shared" si="29"/>
        <v>Funcionamiento</v>
      </c>
    </row>
    <row r="1887" spans="1:24" x14ac:dyDescent="0.25">
      <c r="A1887">
        <v>2120</v>
      </c>
      <c r="B1887">
        <v>43909</v>
      </c>
      <c r="C1887" s="71">
        <v>43909.752083333333</v>
      </c>
      <c r="D1887" t="s">
        <v>588</v>
      </c>
      <c r="E1887" t="s">
        <v>649</v>
      </c>
      <c r="F1887">
        <v>16</v>
      </c>
      <c r="G1887" t="s">
        <v>3653</v>
      </c>
      <c r="H1887" t="s">
        <v>178</v>
      </c>
      <c r="I1887" t="s">
        <v>132</v>
      </c>
      <c r="J1887" t="s">
        <v>37</v>
      </c>
      <c r="K1887" t="s">
        <v>591</v>
      </c>
      <c r="L1887" t="s">
        <v>39</v>
      </c>
      <c r="M1887">
        <v>1717300</v>
      </c>
      <c r="N1887">
        <v>-1717300</v>
      </c>
      <c r="O1887">
        <v>0</v>
      </c>
      <c r="P1887">
        <v>0</v>
      </c>
      <c r="Q1887" t="s">
        <v>3697</v>
      </c>
      <c r="R1887">
        <v>2420</v>
      </c>
      <c r="S1887" t="s">
        <v>593</v>
      </c>
      <c r="T1887" t="s">
        <v>593</v>
      </c>
      <c r="U1887" t="s">
        <v>593</v>
      </c>
      <c r="V1887" t="s">
        <v>593</v>
      </c>
      <c r="W1887">
        <v>0</v>
      </c>
      <c r="X1887" t="str">
        <f t="shared" si="29"/>
        <v>Funcionamiento</v>
      </c>
    </row>
    <row r="1888" spans="1:24" x14ac:dyDescent="0.25">
      <c r="A1888">
        <v>2120</v>
      </c>
      <c r="B1888">
        <v>43909</v>
      </c>
      <c r="C1888" s="71">
        <v>43909.752083333333</v>
      </c>
      <c r="D1888" t="s">
        <v>588</v>
      </c>
      <c r="E1888" t="s">
        <v>649</v>
      </c>
      <c r="F1888">
        <v>16</v>
      </c>
      <c r="G1888" t="s">
        <v>3653</v>
      </c>
      <c r="H1888" t="s">
        <v>179</v>
      </c>
      <c r="I1888" t="s">
        <v>133</v>
      </c>
      <c r="J1888" t="s">
        <v>37</v>
      </c>
      <c r="K1888" t="s">
        <v>591</v>
      </c>
      <c r="L1888" t="s">
        <v>39</v>
      </c>
      <c r="M1888">
        <v>1144900</v>
      </c>
      <c r="N1888">
        <v>-1144900</v>
      </c>
      <c r="O1888">
        <v>0</v>
      </c>
      <c r="P1888">
        <v>0</v>
      </c>
      <c r="Q1888" t="s">
        <v>3697</v>
      </c>
      <c r="R1888">
        <v>2420</v>
      </c>
      <c r="S1888" t="s">
        <v>593</v>
      </c>
      <c r="T1888" t="s">
        <v>593</v>
      </c>
      <c r="U1888" t="s">
        <v>593</v>
      </c>
      <c r="V1888" t="s">
        <v>593</v>
      </c>
      <c r="W1888">
        <v>0</v>
      </c>
      <c r="X1888" t="str">
        <f t="shared" si="29"/>
        <v>Funcionamiento</v>
      </c>
    </row>
    <row r="1889" spans="1:24" x14ac:dyDescent="0.25">
      <c r="A1889">
        <v>2120</v>
      </c>
      <c r="B1889">
        <v>43909</v>
      </c>
      <c r="C1889" s="71">
        <v>43909.752083333333</v>
      </c>
      <c r="D1889" t="s">
        <v>588</v>
      </c>
      <c r="E1889" t="s">
        <v>649</v>
      </c>
      <c r="F1889">
        <v>16</v>
      </c>
      <c r="G1889" t="s">
        <v>3653</v>
      </c>
      <c r="H1889" t="s">
        <v>174</v>
      </c>
      <c r="I1889" t="s">
        <v>128</v>
      </c>
      <c r="J1889" t="s">
        <v>37</v>
      </c>
      <c r="K1889" t="s">
        <v>591</v>
      </c>
      <c r="L1889" t="s">
        <v>39</v>
      </c>
      <c r="M1889">
        <v>6392400</v>
      </c>
      <c r="N1889">
        <v>-6392400</v>
      </c>
      <c r="O1889">
        <v>0</v>
      </c>
      <c r="P1889">
        <v>0</v>
      </c>
      <c r="Q1889" t="s">
        <v>3697</v>
      </c>
      <c r="R1889">
        <v>2420</v>
      </c>
      <c r="S1889" t="s">
        <v>593</v>
      </c>
      <c r="T1889" t="s">
        <v>593</v>
      </c>
      <c r="U1889" t="s">
        <v>593</v>
      </c>
      <c r="V1889" t="s">
        <v>593</v>
      </c>
      <c r="W1889">
        <v>0</v>
      </c>
      <c r="X1889" t="str">
        <f t="shared" si="29"/>
        <v>Funcionamiento</v>
      </c>
    </row>
    <row r="1890" spans="1:24" x14ac:dyDescent="0.25">
      <c r="A1890">
        <v>2120</v>
      </c>
      <c r="B1890">
        <v>43909</v>
      </c>
      <c r="C1890" s="71">
        <v>43909.752083333333</v>
      </c>
      <c r="D1890" t="s">
        <v>588</v>
      </c>
      <c r="E1890" t="s">
        <v>649</v>
      </c>
      <c r="F1890">
        <v>16</v>
      </c>
      <c r="G1890" t="s">
        <v>3653</v>
      </c>
      <c r="H1890" t="s">
        <v>175</v>
      </c>
      <c r="I1890" t="s">
        <v>129</v>
      </c>
      <c r="J1890" t="s">
        <v>37</v>
      </c>
      <c r="K1890" t="s">
        <v>591</v>
      </c>
      <c r="L1890" t="s">
        <v>39</v>
      </c>
      <c r="M1890">
        <v>4528600</v>
      </c>
      <c r="N1890">
        <v>-4528600</v>
      </c>
      <c r="O1890">
        <v>0</v>
      </c>
      <c r="P1890">
        <v>0</v>
      </c>
      <c r="Q1890" t="s">
        <v>3697</v>
      </c>
      <c r="R1890">
        <v>2420</v>
      </c>
      <c r="S1890" t="s">
        <v>593</v>
      </c>
      <c r="T1890" t="s">
        <v>593</v>
      </c>
      <c r="U1890" t="s">
        <v>593</v>
      </c>
      <c r="V1890" t="s">
        <v>593</v>
      </c>
      <c r="W1890">
        <v>0</v>
      </c>
      <c r="X1890" t="str">
        <f t="shared" si="29"/>
        <v>Funcionamiento</v>
      </c>
    </row>
    <row r="1891" spans="1:24" x14ac:dyDescent="0.25">
      <c r="A1891">
        <v>2220</v>
      </c>
      <c r="B1891">
        <v>43914</v>
      </c>
      <c r="C1891" s="71">
        <v>43914.36041666667</v>
      </c>
      <c r="D1891" t="s">
        <v>588</v>
      </c>
      <c r="E1891" t="s">
        <v>589</v>
      </c>
      <c r="F1891">
        <v>16</v>
      </c>
      <c r="G1891" t="s">
        <v>3653</v>
      </c>
      <c r="H1891" t="s">
        <v>174</v>
      </c>
      <c r="I1891" t="s">
        <v>128</v>
      </c>
      <c r="J1891" t="s">
        <v>37</v>
      </c>
      <c r="K1891" t="s">
        <v>591</v>
      </c>
      <c r="L1891" t="s">
        <v>39</v>
      </c>
      <c r="M1891">
        <v>6242000</v>
      </c>
      <c r="N1891">
        <v>0</v>
      </c>
      <c r="O1891">
        <v>6242000</v>
      </c>
      <c r="P1891">
        <v>0</v>
      </c>
      <c r="Q1891" t="s">
        <v>3697</v>
      </c>
      <c r="R1891">
        <v>2520</v>
      </c>
      <c r="S1891" t="s">
        <v>2897</v>
      </c>
      <c r="T1891" t="s">
        <v>593</v>
      </c>
      <c r="U1891" t="s">
        <v>3698</v>
      </c>
      <c r="V1891" t="s">
        <v>3699</v>
      </c>
      <c r="W1891">
        <v>0</v>
      </c>
      <c r="X1891" t="str">
        <f t="shared" si="29"/>
        <v>Funcionamiento</v>
      </c>
    </row>
    <row r="1892" spans="1:24" x14ac:dyDescent="0.25">
      <c r="A1892">
        <v>2220</v>
      </c>
      <c r="B1892">
        <v>43914</v>
      </c>
      <c r="C1892" s="71">
        <v>43914.36041666667</v>
      </c>
      <c r="D1892" t="s">
        <v>588</v>
      </c>
      <c r="E1892" t="s">
        <v>589</v>
      </c>
      <c r="F1892">
        <v>16</v>
      </c>
      <c r="G1892" t="s">
        <v>3653</v>
      </c>
      <c r="H1892" t="s">
        <v>176</v>
      </c>
      <c r="I1892" t="s">
        <v>130</v>
      </c>
      <c r="J1892" t="s">
        <v>37</v>
      </c>
      <c r="K1892" t="s">
        <v>591</v>
      </c>
      <c r="L1892" t="s">
        <v>39</v>
      </c>
      <c r="M1892">
        <v>2238500</v>
      </c>
      <c r="N1892">
        <v>0</v>
      </c>
      <c r="O1892">
        <v>2238500</v>
      </c>
      <c r="P1892">
        <v>0</v>
      </c>
      <c r="Q1892" t="s">
        <v>3697</v>
      </c>
      <c r="R1892">
        <v>2520</v>
      </c>
      <c r="S1892" t="s">
        <v>2897</v>
      </c>
      <c r="T1892" t="s">
        <v>593</v>
      </c>
      <c r="U1892" t="s">
        <v>3698</v>
      </c>
      <c r="V1892" t="s">
        <v>3699</v>
      </c>
      <c r="W1892">
        <v>0</v>
      </c>
      <c r="X1892" t="str">
        <f t="shared" si="29"/>
        <v>Funcionamiento</v>
      </c>
    </row>
    <row r="1893" spans="1:24" x14ac:dyDescent="0.25">
      <c r="A1893">
        <v>2220</v>
      </c>
      <c r="B1893">
        <v>43914</v>
      </c>
      <c r="C1893" s="71">
        <v>43914.36041666667</v>
      </c>
      <c r="D1893" t="s">
        <v>588</v>
      </c>
      <c r="E1893" t="s">
        <v>589</v>
      </c>
      <c r="F1893">
        <v>16</v>
      </c>
      <c r="G1893" t="s">
        <v>3653</v>
      </c>
      <c r="H1893" t="s">
        <v>178</v>
      </c>
      <c r="I1893" t="s">
        <v>132</v>
      </c>
      <c r="J1893" t="s">
        <v>37</v>
      </c>
      <c r="K1893" t="s">
        <v>591</v>
      </c>
      <c r="L1893" t="s">
        <v>39</v>
      </c>
      <c r="M1893">
        <v>1679700</v>
      </c>
      <c r="N1893">
        <v>0</v>
      </c>
      <c r="O1893">
        <v>1679700</v>
      </c>
      <c r="P1893">
        <v>0</v>
      </c>
      <c r="Q1893" t="s">
        <v>3697</v>
      </c>
      <c r="R1893">
        <v>2520</v>
      </c>
      <c r="S1893" t="s">
        <v>2897</v>
      </c>
      <c r="T1893" t="s">
        <v>593</v>
      </c>
      <c r="U1893" t="s">
        <v>3698</v>
      </c>
      <c r="V1893" t="s">
        <v>3699</v>
      </c>
      <c r="W1893">
        <v>0</v>
      </c>
      <c r="X1893" t="str">
        <f t="shared" si="29"/>
        <v>Funcionamiento</v>
      </c>
    </row>
    <row r="1894" spans="1:24" x14ac:dyDescent="0.25">
      <c r="A1894">
        <v>2220</v>
      </c>
      <c r="B1894">
        <v>43914</v>
      </c>
      <c r="C1894" s="71">
        <v>43914.36041666667</v>
      </c>
      <c r="D1894" t="s">
        <v>588</v>
      </c>
      <c r="E1894" t="s">
        <v>589</v>
      </c>
      <c r="F1894">
        <v>16</v>
      </c>
      <c r="G1894" t="s">
        <v>3653</v>
      </c>
      <c r="H1894" t="s">
        <v>179</v>
      </c>
      <c r="I1894" t="s">
        <v>133</v>
      </c>
      <c r="J1894" t="s">
        <v>37</v>
      </c>
      <c r="K1894" t="s">
        <v>591</v>
      </c>
      <c r="L1894" t="s">
        <v>39</v>
      </c>
      <c r="M1894">
        <v>1119800</v>
      </c>
      <c r="N1894">
        <v>0</v>
      </c>
      <c r="O1894">
        <v>1119800</v>
      </c>
      <c r="P1894">
        <v>0</v>
      </c>
      <c r="Q1894" t="s">
        <v>3697</v>
      </c>
      <c r="R1894">
        <v>2520</v>
      </c>
      <c r="S1894" t="s">
        <v>2897</v>
      </c>
      <c r="T1894" t="s">
        <v>593</v>
      </c>
      <c r="U1894" t="s">
        <v>3698</v>
      </c>
      <c r="V1894" t="s">
        <v>3699</v>
      </c>
      <c r="W1894">
        <v>0</v>
      </c>
      <c r="X1894" t="str">
        <f t="shared" si="29"/>
        <v>Funcionamiento</v>
      </c>
    </row>
    <row r="1895" spans="1:24" x14ac:dyDescent="0.25">
      <c r="A1895">
        <v>2220</v>
      </c>
      <c r="B1895">
        <v>43914</v>
      </c>
      <c r="C1895" s="71">
        <v>43914.36041666667</v>
      </c>
      <c r="D1895" t="s">
        <v>588</v>
      </c>
      <c r="E1895" t="s">
        <v>589</v>
      </c>
      <c r="F1895">
        <v>16</v>
      </c>
      <c r="G1895" t="s">
        <v>3653</v>
      </c>
      <c r="H1895" t="s">
        <v>175</v>
      </c>
      <c r="I1895" t="s">
        <v>129</v>
      </c>
      <c r="J1895" t="s">
        <v>37</v>
      </c>
      <c r="K1895" t="s">
        <v>591</v>
      </c>
      <c r="L1895" t="s">
        <v>39</v>
      </c>
      <c r="M1895">
        <v>4422100</v>
      </c>
      <c r="N1895">
        <v>0</v>
      </c>
      <c r="O1895">
        <v>4422100</v>
      </c>
      <c r="P1895">
        <v>0</v>
      </c>
      <c r="Q1895" t="s">
        <v>3697</v>
      </c>
      <c r="R1895">
        <v>2520</v>
      </c>
      <c r="S1895" t="s">
        <v>2897</v>
      </c>
      <c r="T1895" t="s">
        <v>593</v>
      </c>
      <c r="U1895" t="s">
        <v>3698</v>
      </c>
      <c r="V1895" t="s">
        <v>3699</v>
      </c>
      <c r="W1895">
        <v>0</v>
      </c>
      <c r="X1895" t="str">
        <f t="shared" si="29"/>
        <v>Funcionamiento</v>
      </c>
    </row>
    <row r="1896" spans="1:24" x14ac:dyDescent="0.25">
      <c r="A1896">
        <v>2220</v>
      </c>
      <c r="B1896">
        <v>43914</v>
      </c>
      <c r="C1896" s="71">
        <v>43914.36041666667</v>
      </c>
      <c r="D1896" t="s">
        <v>588</v>
      </c>
      <c r="E1896" t="s">
        <v>589</v>
      </c>
      <c r="F1896">
        <v>16</v>
      </c>
      <c r="G1896" t="s">
        <v>3653</v>
      </c>
      <c r="H1896" t="s">
        <v>177</v>
      </c>
      <c r="I1896" t="s">
        <v>131</v>
      </c>
      <c r="J1896" t="s">
        <v>37</v>
      </c>
      <c r="K1896" t="s">
        <v>591</v>
      </c>
      <c r="L1896" t="s">
        <v>39</v>
      </c>
      <c r="M1896">
        <v>538100</v>
      </c>
      <c r="N1896">
        <v>0</v>
      </c>
      <c r="O1896">
        <v>538100</v>
      </c>
      <c r="P1896">
        <v>0</v>
      </c>
      <c r="Q1896" t="s">
        <v>3697</v>
      </c>
      <c r="R1896">
        <v>2520</v>
      </c>
      <c r="S1896" t="s">
        <v>2897</v>
      </c>
      <c r="T1896" t="s">
        <v>593</v>
      </c>
      <c r="U1896" t="s">
        <v>3698</v>
      </c>
      <c r="V1896" t="s">
        <v>3699</v>
      </c>
      <c r="W1896">
        <v>0</v>
      </c>
      <c r="X1896" t="str">
        <f t="shared" si="29"/>
        <v>Funcionamiento</v>
      </c>
    </row>
    <row r="1897" spans="1:24" x14ac:dyDescent="0.25">
      <c r="A1897">
        <v>2320</v>
      </c>
      <c r="B1897">
        <v>43914</v>
      </c>
      <c r="C1897" s="71">
        <v>43914.363888888889</v>
      </c>
      <c r="D1897" t="s">
        <v>588</v>
      </c>
      <c r="E1897" t="s">
        <v>589</v>
      </c>
      <c r="F1897">
        <v>16</v>
      </c>
      <c r="G1897" t="s">
        <v>3653</v>
      </c>
      <c r="H1897" t="s">
        <v>166</v>
      </c>
      <c r="I1897" t="s">
        <v>120</v>
      </c>
      <c r="J1897" t="s">
        <v>37</v>
      </c>
      <c r="K1897" t="s">
        <v>591</v>
      </c>
      <c r="L1897" t="s">
        <v>39</v>
      </c>
      <c r="M1897">
        <v>51919532</v>
      </c>
      <c r="N1897">
        <v>0</v>
      </c>
      <c r="O1897">
        <v>51919532</v>
      </c>
      <c r="P1897">
        <v>0</v>
      </c>
      <c r="Q1897" t="s">
        <v>3700</v>
      </c>
      <c r="R1897">
        <v>2320</v>
      </c>
      <c r="S1897" t="s">
        <v>3701</v>
      </c>
      <c r="T1897" t="s">
        <v>593</v>
      </c>
      <c r="U1897" t="s">
        <v>3702</v>
      </c>
      <c r="V1897" t="s">
        <v>3703</v>
      </c>
      <c r="W1897">
        <v>0</v>
      </c>
      <c r="X1897" t="str">
        <f t="shared" si="29"/>
        <v>Funcionamiento</v>
      </c>
    </row>
    <row r="1898" spans="1:24" x14ac:dyDescent="0.25">
      <c r="A1898">
        <v>2320</v>
      </c>
      <c r="B1898">
        <v>43914</v>
      </c>
      <c r="C1898" s="71">
        <v>43914.363888888889</v>
      </c>
      <c r="D1898" t="s">
        <v>588</v>
      </c>
      <c r="E1898" t="s">
        <v>589</v>
      </c>
      <c r="F1898">
        <v>16</v>
      </c>
      <c r="G1898" t="s">
        <v>3653</v>
      </c>
      <c r="H1898" t="s">
        <v>171</v>
      </c>
      <c r="I1898" t="s">
        <v>125</v>
      </c>
      <c r="J1898" t="s">
        <v>37</v>
      </c>
      <c r="K1898" t="s">
        <v>591</v>
      </c>
      <c r="L1898" t="s">
        <v>39</v>
      </c>
      <c r="M1898">
        <v>811185</v>
      </c>
      <c r="N1898">
        <v>0</v>
      </c>
      <c r="O1898">
        <v>811185</v>
      </c>
      <c r="P1898">
        <v>0</v>
      </c>
      <c r="Q1898" t="s">
        <v>3700</v>
      </c>
      <c r="R1898">
        <v>2320</v>
      </c>
      <c r="S1898" t="s">
        <v>3701</v>
      </c>
      <c r="T1898" t="s">
        <v>593</v>
      </c>
      <c r="U1898" t="s">
        <v>3702</v>
      </c>
      <c r="V1898" t="s">
        <v>3703</v>
      </c>
      <c r="W1898">
        <v>0</v>
      </c>
      <c r="X1898" t="str">
        <f t="shared" si="29"/>
        <v>Funcionamiento</v>
      </c>
    </row>
    <row r="1899" spans="1:24" x14ac:dyDescent="0.25">
      <c r="A1899">
        <v>2320</v>
      </c>
      <c r="B1899">
        <v>43914</v>
      </c>
      <c r="C1899" s="71">
        <v>43914.363888888889</v>
      </c>
      <c r="D1899" t="s">
        <v>588</v>
      </c>
      <c r="E1899" t="s">
        <v>589</v>
      </c>
      <c r="F1899">
        <v>16</v>
      </c>
      <c r="G1899" t="s">
        <v>3653</v>
      </c>
      <c r="H1899" t="s">
        <v>182</v>
      </c>
      <c r="I1899" t="s">
        <v>136</v>
      </c>
      <c r="J1899" t="s">
        <v>37</v>
      </c>
      <c r="K1899" t="s">
        <v>591</v>
      </c>
      <c r="L1899" t="s">
        <v>39</v>
      </c>
      <c r="M1899">
        <v>204172</v>
      </c>
      <c r="N1899">
        <v>0</v>
      </c>
      <c r="O1899">
        <v>204172</v>
      </c>
      <c r="P1899">
        <v>0</v>
      </c>
      <c r="Q1899" t="s">
        <v>3700</v>
      </c>
      <c r="R1899">
        <v>2320</v>
      </c>
      <c r="S1899" t="s">
        <v>3701</v>
      </c>
      <c r="T1899" t="s">
        <v>593</v>
      </c>
      <c r="U1899" t="s">
        <v>3702</v>
      </c>
      <c r="V1899" t="s">
        <v>3703</v>
      </c>
      <c r="W1899">
        <v>0</v>
      </c>
      <c r="X1899" t="str">
        <f t="shared" si="29"/>
        <v>Funcionamiento</v>
      </c>
    </row>
    <row r="1900" spans="1:24" x14ac:dyDescent="0.25">
      <c r="A1900">
        <v>2320</v>
      </c>
      <c r="B1900">
        <v>43914</v>
      </c>
      <c r="C1900" s="71">
        <v>43914.363888888889</v>
      </c>
      <c r="D1900" t="s">
        <v>588</v>
      </c>
      <c r="E1900" t="s">
        <v>589</v>
      </c>
      <c r="F1900">
        <v>16</v>
      </c>
      <c r="G1900" t="s">
        <v>3653</v>
      </c>
      <c r="H1900" t="s">
        <v>168</v>
      </c>
      <c r="I1900" t="s">
        <v>122</v>
      </c>
      <c r="J1900" t="s">
        <v>37</v>
      </c>
      <c r="K1900" t="s">
        <v>591</v>
      </c>
      <c r="L1900" t="s">
        <v>39</v>
      </c>
      <c r="M1900">
        <v>1014234</v>
      </c>
      <c r="N1900">
        <v>0</v>
      </c>
      <c r="O1900">
        <v>1014234</v>
      </c>
      <c r="P1900">
        <v>0</v>
      </c>
      <c r="Q1900" t="s">
        <v>3700</v>
      </c>
      <c r="R1900">
        <v>2320</v>
      </c>
      <c r="S1900" t="s">
        <v>3701</v>
      </c>
      <c r="T1900" t="s">
        <v>593</v>
      </c>
      <c r="U1900" t="s">
        <v>3702</v>
      </c>
      <c r="V1900" t="s">
        <v>3703</v>
      </c>
      <c r="W1900">
        <v>0</v>
      </c>
      <c r="X1900" t="str">
        <f t="shared" si="29"/>
        <v>Funcionamiento</v>
      </c>
    </row>
    <row r="1901" spans="1:24" x14ac:dyDescent="0.25">
      <c r="A1901">
        <v>2320</v>
      </c>
      <c r="B1901">
        <v>43914</v>
      </c>
      <c r="C1901" s="71">
        <v>43914.363888888889</v>
      </c>
      <c r="D1901" t="s">
        <v>588</v>
      </c>
      <c r="E1901" t="s">
        <v>589</v>
      </c>
      <c r="F1901">
        <v>16</v>
      </c>
      <c r="G1901" t="s">
        <v>3653</v>
      </c>
      <c r="H1901" t="s">
        <v>169</v>
      </c>
      <c r="I1901" t="s">
        <v>123</v>
      </c>
      <c r="J1901" t="s">
        <v>37</v>
      </c>
      <c r="K1901" t="s">
        <v>591</v>
      </c>
      <c r="L1901" t="s">
        <v>39</v>
      </c>
      <c r="M1901">
        <v>1631950</v>
      </c>
      <c r="N1901">
        <v>0</v>
      </c>
      <c r="O1901">
        <v>1631950</v>
      </c>
      <c r="P1901">
        <v>0</v>
      </c>
      <c r="Q1901" t="s">
        <v>3700</v>
      </c>
      <c r="R1901">
        <v>2320</v>
      </c>
      <c r="S1901" t="s">
        <v>3701</v>
      </c>
      <c r="T1901" t="s">
        <v>593</v>
      </c>
      <c r="U1901" t="s">
        <v>3702</v>
      </c>
      <c r="V1901" t="s">
        <v>3703</v>
      </c>
      <c r="W1901">
        <v>0</v>
      </c>
      <c r="X1901" t="str">
        <f t="shared" si="29"/>
        <v>Funcionamiento</v>
      </c>
    </row>
    <row r="1902" spans="1:24" x14ac:dyDescent="0.25">
      <c r="A1902">
        <v>2320</v>
      </c>
      <c r="B1902">
        <v>43914</v>
      </c>
      <c r="C1902" s="71">
        <v>43914.363888888889</v>
      </c>
      <c r="D1902" t="s">
        <v>588</v>
      </c>
      <c r="E1902" t="s">
        <v>589</v>
      </c>
      <c r="F1902">
        <v>16</v>
      </c>
      <c r="G1902" t="s">
        <v>3653</v>
      </c>
      <c r="H1902" t="s">
        <v>173</v>
      </c>
      <c r="I1902" t="s">
        <v>127</v>
      </c>
      <c r="J1902" t="s">
        <v>37</v>
      </c>
      <c r="K1902" t="s">
        <v>591</v>
      </c>
      <c r="L1902" t="s">
        <v>39</v>
      </c>
      <c r="M1902">
        <v>1823715</v>
      </c>
      <c r="N1902">
        <v>0</v>
      </c>
      <c r="O1902">
        <v>1823715</v>
      </c>
      <c r="P1902">
        <v>0</v>
      </c>
      <c r="Q1902" t="s">
        <v>3700</v>
      </c>
      <c r="R1902">
        <v>2320</v>
      </c>
      <c r="S1902" t="s">
        <v>3701</v>
      </c>
      <c r="T1902" t="s">
        <v>593</v>
      </c>
      <c r="U1902" t="s">
        <v>3702</v>
      </c>
      <c r="V1902" t="s">
        <v>3703</v>
      </c>
      <c r="W1902">
        <v>0</v>
      </c>
      <c r="X1902" t="str">
        <f t="shared" si="29"/>
        <v>Funcionamiento</v>
      </c>
    </row>
    <row r="1903" spans="1:24" x14ac:dyDescent="0.25">
      <c r="A1903">
        <v>2320</v>
      </c>
      <c r="B1903">
        <v>43914</v>
      </c>
      <c r="C1903" s="71">
        <v>43914.363888888889</v>
      </c>
      <c r="D1903" t="s">
        <v>588</v>
      </c>
      <c r="E1903" t="s">
        <v>589</v>
      </c>
      <c r="F1903">
        <v>16</v>
      </c>
      <c r="G1903" t="s">
        <v>3653</v>
      </c>
      <c r="H1903" t="s">
        <v>180</v>
      </c>
      <c r="I1903" t="s">
        <v>134</v>
      </c>
      <c r="J1903" t="s">
        <v>37</v>
      </c>
      <c r="K1903" t="s">
        <v>591</v>
      </c>
      <c r="L1903" t="s">
        <v>39</v>
      </c>
      <c r="M1903">
        <v>2504457</v>
      </c>
      <c r="N1903">
        <v>0</v>
      </c>
      <c r="O1903">
        <v>2504457</v>
      </c>
      <c r="P1903">
        <v>0</v>
      </c>
      <c r="Q1903" t="s">
        <v>3700</v>
      </c>
      <c r="R1903">
        <v>2320</v>
      </c>
      <c r="S1903" t="s">
        <v>3701</v>
      </c>
      <c r="T1903" t="s">
        <v>593</v>
      </c>
      <c r="U1903" t="s">
        <v>3702</v>
      </c>
      <c r="V1903" t="s">
        <v>3703</v>
      </c>
      <c r="W1903">
        <v>0</v>
      </c>
      <c r="X1903" t="str">
        <f t="shared" si="29"/>
        <v>Funcionamiento</v>
      </c>
    </row>
    <row r="1904" spans="1:24" x14ac:dyDescent="0.25">
      <c r="A1904">
        <v>2320</v>
      </c>
      <c r="B1904">
        <v>43914</v>
      </c>
      <c r="C1904" s="71">
        <v>43914.363888888889</v>
      </c>
      <c r="D1904" t="s">
        <v>588</v>
      </c>
      <c r="E1904" t="s">
        <v>589</v>
      </c>
      <c r="F1904">
        <v>16</v>
      </c>
      <c r="G1904" t="s">
        <v>3653</v>
      </c>
      <c r="H1904" t="s">
        <v>183</v>
      </c>
      <c r="I1904" t="s">
        <v>137</v>
      </c>
      <c r="J1904" t="s">
        <v>37</v>
      </c>
      <c r="K1904" t="s">
        <v>591</v>
      </c>
      <c r="L1904" t="s">
        <v>39</v>
      </c>
      <c r="M1904">
        <v>3453952</v>
      </c>
      <c r="N1904">
        <v>0</v>
      </c>
      <c r="O1904">
        <v>3453952</v>
      </c>
      <c r="P1904">
        <v>0</v>
      </c>
      <c r="Q1904" t="s">
        <v>3700</v>
      </c>
      <c r="R1904">
        <v>2320</v>
      </c>
      <c r="S1904" t="s">
        <v>3701</v>
      </c>
      <c r="T1904" t="s">
        <v>593</v>
      </c>
      <c r="U1904" t="s">
        <v>3702</v>
      </c>
      <c r="V1904" t="s">
        <v>3703</v>
      </c>
      <c r="W1904">
        <v>0</v>
      </c>
      <c r="X1904" t="str">
        <f t="shared" si="29"/>
        <v>Funcionamiento</v>
      </c>
    </row>
    <row r="1905" spans="1:24" x14ac:dyDescent="0.25">
      <c r="A1905">
        <v>2420</v>
      </c>
      <c r="B1905">
        <v>43938</v>
      </c>
      <c r="C1905" s="71">
        <v>43938.416666666664</v>
      </c>
      <c r="D1905" t="s">
        <v>588</v>
      </c>
      <c r="E1905" t="s">
        <v>589</v>
      </c>
      <c r="F1905">
        <v>200</v>
      </c>
      <c r="G1905" t="s">
        <v>590</v>
      </c>
      <c r="H1905" t="s">
        <v>201</v>
      </c>
      <c r="I1905" t="s">
        <v>161</v>
      </c>
      <c r="J1905" t="s">
        <v>48</v>
      </c>
      <c r="K1905" t="s">
        <v>601</v>
      </c>
      <c r="L1905" t="s">
        <v>39</v>
      </c>
      <c r="M1905">
        <v>24269760</v>
      </c>
      <c r="N1905">
        <v>0</v>
      </c>
      <c r="O1905">
        <v>24269760</v>
      </c>
      <c r="P1905">
        <v>1516860</v>
      </c>
      <c r="Q1905" t="s">
        <v>3704</v>
      </c>
      <c r="R1905">
        <v>2620</v>
      </c>
      <c r="S1905" t="s">
        <v>2271</v>
      </c>
      <c r="T1905" t="s">
        <v>2595</v>
      </c>
      <c r="U1905" t="s">
        <v>5399</v>
      </c>
      <c r="V1905" t="s">
        <v>5400</v>
      </c>
      <c r="W1905">
        <v>0</v>
      </c>
      <c r="X1905" t="str">
        <f t="shared" si="29"/>
        <v>Inversión</v>
      </c>
    </row>
    <row r="1906" spans="1:24" x14ac:dyDescent="0.25">
      <c r="A1906">
        <v>2520</v>
      </c>
      <c r="B1906">
        <v>43943</v>
      </c>
      <c r="C1906" s="71">
        <v>43943.714583333334</v>
      </c>
      <c r="D1906" t="s">
        <v>588</v>
      </c>
      <c r="E1906" t="s">
        <v>649</v>
      </c>
      <c r="F1906">
        <v>16</v>
      </c>
      <c r="G1906" t="s">
        <v>3653</v>
      </c>
      <c r="H1906" t="s">
        <v>166</v>
      </c>
      <c r="I1906" t="s">
        <v>120</v>
      </c>
      <c r="J1906" t="s">
        <v>37</v>
      </c>
      <c r="K1906" t="s">
        <v>591</v>
      </c>
      <c r="L1906" t="s">
        <v>39</v>
      </c>
      <c r="M1906">
        <v>48586048</v>
      </c>
      <c r="N1906">
        <v>-48586048</v>
      </c>
      <c r="O1906">
        <v>0</v>
      </c>
      <c r="P1906">
        <v>0</v>
      </c>
      <c r="Q1906" t="s">
        <v>3705</v>
      </c>
      <c r="R1906">
        <v>2720</v>
      </c>
      <c r="S1906" t="s">
        <v>593</v>
      </c>
      <c r="T1906" t="s">
        <v>593</v>
      </c>
      <c r="U1906" t="s">
        <v>593</v>
      </c>
      <c r="V1906" t="s">
        <v>593</v>
      </c>
      <c r="W1906">
        <v>0</v>
      </c>
      <c r="X1906" t="str">
        <f t="shared" si="29"/>
        <v>Funcionamiento</v>
      </c>
    </row>
    <row r="1907" spans="1:24" x14ac:dyDescent="0.25">
      <c r="A1907">
        <v>2520</v>
      </c>
      <c r="B1907">
        <v>43943</v>
      </c>
      <c r="C1907" s="71">
        <v>43943.714583333334</v>
      </c>
      <c r="D1907" t="s">
        <v>588</v>
      </c>
      <c r="E1907" t="s">
        <v>649</v>
      </c>
      <c r="F1907">
        <v>16</v>
      </c>
      <c r="G1907" t="s">
        <v>3653</v>
      </c>
      <c r="H1907" t="s">
        <v>169</v>
      </c>
      <c r="I1907" t="s">
        <v>123</v>
      </c>
      <c r="J1907" t="s">
        <v>37</v>
      </c>
      <c r="K1907" t="s">
        <v>591</v>
      </c>
      <c r="L1907" t="s">
        <v>39</v>
      </c>
      <c r="M1907">
        <v>1594237</v>
      </c>
      <c r="N1907">
        <v>-1594237</v>
      </c>
      <c r="O1907">
        <v>0</v>
      </c>
      <c r="P1907">
        <v>0</v>
      </c>
      <c r="Q1907" t="s">
        <v>3705</v>
      </c>
      <c r="R1907">
        <v>2720</v>
      </c>
      <c r="S1907" t="s">
        <v>593</v>
      </c>
      <c r="T1907" t="s">
        <v>593</v>
      </c>
      <c r="U1907" t="s">
        <v>593</v>
      </c>
      <c r="V1907" t="s">
        <v>593</v>
      </c>
      <c r="W1907">
        <v>0</v>
      </c>
      <c r="X1907" t="str">
        <f t="shared" si="29"/>
        <v>Funcionamiento</v>
      </c>
    </row>
    <row r="1908" spans="1:24" x14ac:dyDescent="0.25">
      <c r="A1908">
        <v>2520</v>
      </c>
      <c r="B1908">
        <v>43943</v>
      </c>
      <c r="C1908" s="71">
        <v>43943.714583333334</v>
      </c>
      <c r="D1908" t="s">
        <v>588</v>
      </c>
      <c r="E1908" t="s">
        <v>649</v>
      </c>
      <c r="F1908">
        <v>16</v>
      </c>
      <c r="G1908" t="s">
        <v>3653</v>
      </c>
      <c r="H1908" t="s">
        <v>173</v>
      </c>
      <c r="I1908" t="s">
        <v>127</v>
      </c>
      <c r="J1908" t="s">
        <v>37</v>
      </c>
      <c r="K1908" t="s">
        <v>591</v>
      </c>
      <c r="L1908" t="s">
        <v>39</v>
      </c>
      <c r="M1908">
        <v>1203820</v>
      </c>
      <c r="N1908">
        <v>-1203820</v>
      </c>
      <c r="O1908">
        <v>0</v>
      </c>
      <c r="P1908">
        <v>0</v>
      </c>
      <c r="Q1908" t="s">
        <v>3705</v>
      </c>
      <c r="R1908">
        <v>2720</v>
      </c>
      <c r="S1908" t="s">
        <v>593</v>
      </c>
      <c r="T1908" t="s">
        <v>593</v>
      </c>
      <c r="U1908" t="s">
        <v>593</v>
      </c>
      <c r="V1908" t="s">
        <v>593</v>
      </c>
      <c r="W1908">
        <v>0</v>
      </c>
      <c r="X1908" t="str">
        <f t="shared" si="29"/>
        <v>Funcionamiento</v>
      </c>
    </row>
    <row r="1909" spans="1:24" x14ac:dyDescent="0.25">
      <c r="A1909">
        <v>2520</v>
      </c>
      <c r="B1909">
        <v>43943</v>
      </c>
      <c r="C1909" s="71">
        <v>43943.714583333334</v>
      </c>
      <c r="D1909" t="s">
        <v>588</v>
      </c>
      <c r="E1909" t="s">
        <v>649</v>
      </c>
      <c r="F1909">
        <v>16</v>
      </c>
      <c r="G1909" t="s">
        <v>3653</v>
      </c>
      <c r="H1909" t="s">
        <v>180</v>
      </c>
      <c r="I1909" t="s">
        <v>134</v>
      </c>
      <c r="J1909" t="s">
        <v>37</v>
      </c>
      <c r="K1909" t="s">
        <v>591</v>
      </c>
      <c r="L1909" t="s">
        <v>39</v>
      </c>
      <c r="M1909">
        <v>1177068</v>
      </c>
      <c r="N1909">
        <v>-1177068</v>
      </c>
      <c r="O1909">
        <v>0</v>
      </c>
      <c r="P1909">
        <v>0</v>
      </c>
      <c r="Q1909" t="s">
        <v>3705</v>
      </c>
      <c r="R1909">
        <v>2720</v>
      </c>
      <c r="S1909" t="s">
        <v>593</v>
      </c>
      <c r="T1909" t="s">
        <v>593</v>
      </c>
      <c r="U1909" t="s">
        <v>593</v>
      </c>
      <c r="V1909" t="s">
        <v>593</v>
      </c>
      <c r="W1909">
        <v>0</v>
      </c>
      <c r="X1909" t="str">
        <f t="shared" si="29"/>
        <v>Funcionamiento</v>
      </c>
    </row>
    <row r="1910" spans="1:24" x14ac:dyDescent="0.25">
      <c r="A1910">
        <v>2520</v>
      </c>
      <c r="B1910">
        <v>43943</v>
      </c>
      <c r="C1910" s="71">
        <v>43943.714583333334</v>
      </c>
      <c r="D1910" t="s">
        <v>588</v>
      </c>
      <c r="E1910" t="s">
        <v>649</v>
      </c>
      <c r="F1910">
        <v>16</v>
      </c>
      <c r="G1910" t="s">
        <v>3653</v>
      </c>
      <c r="H1910" t="s">
        <v>167</v>
      </c>
      <c r="I1910" t="s">
        <v>121</v>
      </c>
      <c r="J1910" t="s">
        <v>37</v>
      </c>
      <c r="K1910" t="s">
        <v>591</v>
      </c>
      <c r="L1910" t="s">
        <v>39</v>
      </c>
      <c r="M1910">
        <v>2354967</v>
      </c>
      <c r="N1910">
        <v>-2354967</v>
      </c>
      <c r="O1910">
        <v>0</v>
      </c>
      <c r="P1910">
        <v>0</v>
      </c>
      <c r="Q1910" t="s">
        <v>3705</v>
      </c>
      <c r="R1910">
        <v>2720</v>
      </c>
      <c r="S1910" t="s">
        <v>593</v>
      </c>
      <c r="T1910" t="s">
        <v>593</v>
      </c>
      <c r="U1910" t="s">
        <v>593</v>
      </c>
      <c r="V1910" t="s">
        <v>593</v>
      </c>
      <c r="W1910">
        <v>0</v>
      </c>
      <c r="X1910" t="str">
        <f t="shared" si="29"/>
        <v>Funcionamiento</v>
      </c>
    </row>
    <row r="1911" spans="1:24" x14ac:dyDescent="0.25">
      <c r="A1911">
        <v>2520</v>
      </c>
      <c r="B1911">
        <v>43943</v>
      </c>
      <c r="C1911" s="71">
        <v>43943.714583333334</v>
      </c>
      <c r="D1911" t="s">
        <v>588</v>
      </c>
      <c r="E1911" t="s">
        <v>649</v>
      </c>
      <c r="F1911">
        <v>16</v>
      </c>
      <c r="G1911" t="s">
        <v>3653</v>
      </c>
      <c r="H1911" t="s">
        <v>168</v>
      </c>
      <c r="I1911" t="s">
        <v>122</v>
      </c>
      <c r="J1911" t="s">
        <v>37</v>
      </c>
      <c r="K1911" t="s">
        <v>591</v>
      </c>
      <c r="L1911" t="s">
        <v>39</v>
      </c>
      <c r="M1911">
        <v>1024519</v>
      </c>
      <c r="N1911">
        <v>-1024519</v>
      </c>
      <c r="O1911">
        <v>0</v>
      </c>
      <c r="P1911">
        <v>0</v>
      </c>
      <c r="Q1911" t="s">
        <v>3705</v>
      </c>
      <c r="R1911">
        <v>2720</v>
      </c>
      <c r="S1911" t="s">
        <v>593</v>
      </c>
      <c r="T1911" t="s">
        <v>593</v>
      </c>
      <c r="U1911" t="s">
        <v>593</v>
      </c>
      <c r="V1911" t="s">
        <v>593</v>
      </c>
      <c r="W1911">
        <v>0</v>
      </c>
      <c r="X1911" t="str">
        <f t="shared" si="29"/>
        <v>Funcionamiento</v>
      </c>
    </row>
    <row r="1912" spans="1:24" x14ac:dyDescent="0.25">
      <c r="A1912">
        <v>2520</v>
      </c>
      <c r="B1912">
        <v>43943</v>
      </c>
      <c r="C1912" s="71">
        <v>43943.714583333334</v>
      </c>
      <c r="D1912" t="s">
        <v>588</v>
      </c>
      <c r="E1912" t="s">
        <v>649</v>
      </c>
      <c r="F1912">
        <v>16</v>
      </c>
      <c r="G1912" t="s">
        <v>3653</v>
      </c>
      <c r="H1912" t="s">
        <v>171</v>
      </c>
      <c r="I1912" t="s">
        <v>125</v>
      </c>
      <c r="J1912" t="s">
        <v>37</v>
      </c>
      <c r="K1912" t="s">
        <v>591</v>
      </c>
      <c r="L1912" t="s">
        <v>39</v>
      </c>
      <c r="M1912">
        <v>632231</v>
      </c>
      <c r="N1912">
        <v>-632231</v>
      </c>
      <c r="O1912">
        <v>0</v>
      </c>
      <c r="P1912">
        <v>0</v>
      </c>
      <c r="Q1912" t="s">
        <v>3705</v>
      </c>
      <c r="R1912">
        <v>2720</v>
      </c>
      <c r="S1912" t="s">
        <v>593</v>
      </c>
      <c r="T1912" t="s">
        <v>593</v>
      </c>
      <c r="U1912" t="s">
        <v>593</v>
      </c>
      <c r="V1912" t="s">
        <v>593</v>
      </c>
      <c r="W1912">
        <v>0</v>
      </c>
      <c r="X1912" t="str">
        <f t="shared" si="29"/>
        <v>Funcionamiento</v>
      </c>
    </row>
    <row r="1913" spans="1:24" x14ac:dyDescent="0.25">
      <c r="A1913">
        <v>2520</v>
      </c>
      <c r="B1913">
        <v>43943</v>
      </c>
      <c r="C1913" s="71">
        <v>43943.714583333334</v>
      </c>
      <c r="D1913" t="s">
        <v>588</v>
      </c>
      <c r="E1913" t="s">
        <v>649</v>
      </c>
      <c r="F1913">
        <v>16</v>
      </c>
      <c r="G1913" t="s">
        <v>3653</v>
      </c>
      <c r="H1913" t="s">
        <v>182</v>
      </c>
      <c r="I1913" t="s">
        <v>136</v>
      </c>
      <c r="J1913" t="s">
        <v>37</v>
      </c>
      <c r="K1913" t="s">
        <v>591</v>
      </c>
      <c r="L1913" t="s">
        <v>39</v>
      </c>
      <c r="M1913">
        <v>84297</v>
      </c>
      <c r="N1913">
        <v>-84297</v>
      </c>
      <c r="O1913">
        <v>0</v>
      </c>
      <c r="P1913">
        <v>0</v>
      </c>
      <c r="Q1913" t="s">
        <v>3705</v>
      </c>
      <c r="R1913">
        <v>2720</v>
      </c>
      <c r="S1913" t="s">
        <v>593</v>
      </c>
      <c r="T1913" t="s">
        <v>593</v>
      </c>
      <c r="U1913" t="s">
        <v>593</v>
      </c>
      <c r="V1913" t="s">
        <v>593</v>
      </c>
      <c r="W1913">
        <v>0</v>
      </c>
      <c r="X1913" t="str">
        <f t="shared" si="29"/>
        <v>Funcionamiento</v>
      </c>
    </row>
    <row r="1914" spans="1:24" x14ac:dyDescent="0.25">
      <c r="A1914">
        <v>2620</v>
      </c>
      <c r="B1914">
        <v>43944</v>
      </c>
      <c r="C1914" s="71">
        <v>43944.567361111112</v>
      </c>
      <c r="D1914" t="s">
        <v>588</v>
      </c>
      <c r="E1914" t="s">
        <v>589</v>
      </c>
      <c r="F1914">
        <v>16</v>
      </c>
      <c r="G1914" t="s">
        <v>3653</v>
      </c>
      <c r="H1914" t="s">
        <v>168</v>
      </c>
      <c r="I1914" t="s">
        <v>122</v>
      </c>
      <c r="J1914" t="s">
        <v>37</v>
      </c>
      <c r="K1914" t="s">
        <v>591</v>
      </c>
      <c r="L1914" t="s">
        <v>39</v>
      </c>
      <c r="M1914">
        <v>1024519</v>
      </c>
      <c r="N1914">
        <v>0</v>
      </c>
      <c r="O1914">
        <v>1024519</v>
      </c>
      <c r="P1914">
        <v>0</v>
      </c>
      <c r="Q1914" t="s">
        <v>3706</v>
      </c>
      <c r="R1914">
        <v>2720</v>
      </c>
      <c r="S1914" t="s">
        <v>2985</v>
      </c>
      <c r="T1914" t="s">
        <v>593</v>
      </c>
      <c r="U1914" t="s">
        <v>3707</v>
      </c>
      <c r="V1914" t="s">
        <v>3708</v>
      </c>
      <c r="W1914">
        <v>0</v>
      </c>
      <c r="X1914" t="str">
        <f t="shared" si="29"/>
        <v>Funcionamiento</v>
      </c>
    </row>
    <row r="1915" spans="1:24" x14ac:dyDescent="0.25">
      <c r="A1915">
        <v>2620</v>
      </c>
      <c r="B1915">
        <v>43944</v>
      </c>
      <c r="C1915" s="71">
        <v>43944.567361111112</v>
      </c>
      <c r="D1915" t="s">
        <v>588</v>
      </c>
      <c r="E1915" t="s">
        <v>589</v>
      </c>
      <c r="F1915">
        <v>16</v>
      </c>
      <c r="G1915" t="s">
        <v>3653</v>
      </c>
      <c r="H1915" t="s">
        <v>182</v>
      </c>
      <c r="I1915" t="s">
        <v>136</v>
      </c>
      <c r="J1915" t="s">
        <v>37</v>
      </c>
      <c r="K1915" t="s">
        <v>591</v>
      </c>
      <c r="L1915" t="s">
        <v>39</v>
      </c>
      <c r="M1915">
        <v>84297</v>
      </c>
      <c r="N1915">
        <v>0</v>
      </c>
      <c r="O1915">
        <v>84297</v>
      </c>
      <c r="P1915">
        <v>0</v>
      </c>
      <c r="Q1915" t="s">
        <v>3706</v>
      </c>
      <c r="R1915">
        <v>2720</v>
      </c>
      <c r="S1915" t="s">
        <v>2985</v>
      </c>
      <c r="T1915" t="s">
        <v>593</v>
      </c>
      <c r="U1915" t="s">
        <v>3707</v>
      </c>
      <c r="V1915" t="s">
        <v>3708</v>
      </c>
      <c r="W1915">
        <v>0</v>
      </c>
      <c r="X1915" t="str">
        <f t="shared" si="29"/>
        <v>Funcionamiento</v>
      </c>
    </row>
    <row r="1916" spans="1:24" x14ac:dyDescent="0.25">
      <c r="A1916">
        <v>2620</v>
      </c>
      <c r="B1916">
        <v>43944</v>
      </c>
      <c r="C1916" s="71">
        <v>43944.567361111112</v>
      </c>
      <c r="D1916" t="s">
        <v>588</v>
      </c>
      <c r="E1916" t="s">
        <v>589</v>
      </c>
      <c r="F1916">
        <v>16</v>
      </c>
      <c r="G1916" t="s">
        <v>3653</v>
      </c>
      <c r="H1916" t="s">
        <v>183</v>
      </c>
      <c r="I1916" t="s">
        <v>137</v>
      </c>
      <c r="J1916" t="s">
        <v>37</v>
      </c>
      <c r="K1916" t="s">
        <v>591</v>
      </c>
      <c r="L1916" t="s">
        <v>39</v>
      </c>
      <c r="M1916">
        <v>2354967</v>
      </c>
      <c r="N1916">
        <v>0</v>
      </c>
      <c r="O1916">
        <v>2354967</v>
      </c>
      <c r="P1916">
        <v>0</v>
      </c>
      <c r="Q1916" t="s">
        <v>3706</v>
      </c>
      <c r="R1916">
        <v>2720</v>
      </c>
      <c r="S1916" t="s">
        <v>2985</v>
      </c>
      <c r="T1916" t="s">
        <v>593</v>
      </c>
      <c r="U1916" t="s">
        <v>3707</v>
      </c>
      <c r="V1916" t="s">
        <v>3708</v>
      </c>
      <c r="W1916">
        <v>0</v>
      </c>
      <c r="X1916" t="str">
        <f t="shared" si="29"/>
        <v>Funcionamiento</v>
      </c>
    </row>
    <row r="1917" spans="1:24" x14ac:dyDescent="0.25">
      <c r="A1917">
        <v>2620</v>
      </c>
      <c r="B1917">
        <v>43944</v>
      </c>
      <c r="C1917" s="71">
        <v>43944.567361111112</v>
      </c>
      <c r="D1917" t="s">
        <v>588</v>
      </c>
      <c r="E1917" t="s">
        <v>589</v>
      </c>
      <c r="F1917">
        <v>16</v>
      </c>
      <c r="G1917" t="s">
        <v>3653</v>
      </c>
      <c r="H1917" t="s">
        <v>173</v>
      </c>
      <c r="I1917" t="s">
        <v>127</v>
      </c>
      <c r="J1917" t="s">
        <v>37</v>
      </c>
      <c r="K1917" t="s">
        <v>591</v>
      </c>
      <c r="L1917" t="s">
        <v>39</v>
      </c>
      <c r="M1917">
        <v>1203820</v>
      </c>
      <c r="N1917">
        <v>0</v>
      </c>
      <c r="O1917">
        <v>1203820</v>
      </c>
      <c r="P1917">
        <v>0</v>
      </c>
      <c r="Q1917" t="s">
        <v>3706</v>
      </c>
      <c r="R1917">
        <v>2720</v>
      </c>
      <c r="S1917" t="s">
        <v>2985</v>
      </c>
      <c r="T1917" t="s">
        <v>593</v>
      </c>
      <c r="U1917" t="s">
        <v>3707</v>
      </c>
      <c r="V1917" t="s">
        <v>3708</v>
      </c>
      <c r="W1917">
        <v>0</v>
      </c>
      <c r="X1917" t="str">
        <f t="shared" si="29"/>
        <v>Funcionamiento</v>
      </c>
    </row>
    <row r="1918" spans="1:24" x14ac:dyDescent="0.25">
      <c r="A1918">
        <v>2620</v>
      </c>
      <c r="B1918">
        <v>43944</v>
      </c>
      <c r="C1918" s="71">
        <v>43944.567361111112</v>
      </c>
      <c r="D1918" t="s">
        <v>588</v>
      </c>
      <c r="E1918" t="s">
        <v>589</v>
      </c>
      <c r="F1918">
        <v>16</v>
      </c>
      <c r="G1918" t="s">
        <v>3653</v>
      </c>
      <c r="H1918" t="s">
        <v>180</v>
      </c>
      <c r="I1918" t="s">
        <v>134</v>
      </c>
      <c r="J1918" t="s">
        <v>37</v>
      </c>
      <c r="K1918" t="s">
        <v>591</v>
      </c>
      <c r="L1918" t="s">
        <v>39</v>
      </c>
      <c r="M1918">
        <v>1177068</v>
      </c>
      <c r="N1918">
        <v>0</v>
      </c>
      <c r="O1918">
        <v>1177068</v>
      </c>
      <c r="P1918">
        <v>0</v>
      </c>
      <c r="Q1918" t="s">
        <v>3706</v>
      </c>
      <c r="R1918">
        <v>2720</v>
      </c>
      <c r="S1918" t="s">
        <v>2985</v>
      </c>
      <c r="T1918" t="s">
        <v>593</v>
      </c>
      <c r="U1918" t="s">
        <v>3707</v>
      </c>
      <c r="V1918" t="s">
        <v>3708</v>
      </c>
      <c r="W1918">
        <v>0</v>
      </c>
      <c r="X1918" t="str">
        <f t="shared" si="29"/>
        <v>Funcionamiento</v>
      </c>
    </row>
    <row r="1919" spans="1:24" x14ac:dyDescent="0.25">
      <c r="A1919">
        <v>2620</v>
      </c>
      <c r="B1919">
        <v>43944</v>
      </c>
      <c r="C1919" s="71">
        <v>43944.567361111112</v>
      </c>
      <c r="D1919" t="s">
        <v>588</v>
      </c>
      <c r="E1919" t="s">
        <v>589</v>
      </c>
      <c r="F1919">
        <v>16</v>
      </c>
      <c r="G1919" t="s">
        <v>3653</v>
      </c>
      <c r="H1919" t="s">
        <v>166</v>
      </c>
      <c r="I1919" t="s">
        <v>120</v>
      </c>
      <c r="J1919" t="s">
        <v>37</v>
      </c>
      <c r="K1919" t="s">
        <v>591</v>
      </c>
      <c r="L1919" t="s">
        <v>39</v>
      </c>
      <c r="M1919">
        <v>48586048</v>
      </c>
      <c r="N1919">
        <v>0</v>
      </c>
      <c r="O1919">
        <v>48586048</v>
      </c>
      <c r="P1919">
        <v>0</v>
      </c>
      <c r="Q1919" t="s">
        <v>3706</v>
      </c>
      <c r="R1919">
        <v>2720</v>
      </c>
      <c r="S1919" t="s">
        <v>2985</v>
      </c>
      <c r="T1919" t="s">
        <v>593</v>
      </c>
      <c r="U1919" t="s">
        <v>3707</v>
      </c>
      <c r="V1919" t="s">
        <v>3708</v>
      </c>
      <c r="W1919">
        <v>0</v>
      </c>
      <c r="X1919" t="str">
        <f t="shared" si="29"/>
        <v>Funcionamiento</v>
      </c>
    </row>
    <row r="1920" spans="1:24" x14ac:dyDescent="0.25">
      <c r="A1920">
        <v>2620</v>
      </c>
      <c r="B1920">
        <v>43944</v>
      </c>
      <c r="C1920" s="71">
        <v>43944.567361111112</v>
      </c>
      <c r="D1920" t="s">
        <v>588</v>
      </c>
      <c r="E1920" t="s">
        <v>589</v>
      </c>
      <c r="F1920">
        <v>16</v>
      </c>
      <c r="G1920" t="s">
        <v>3653</v>
      </c>
      <c r="H1920" t="s">
        <v>169</v>
      </c>
      <c r="I1920" t="s">
        <v>123</v>
      </c>
      <c r="J1920" t="s">
        <v>37</v>
      </c>
      <c r="K1920" t="s">
        <v>591</v>
      </c>
      <c r="L1920" t="s">
        <v>39</v>
      </c>
      <c r="M1920">
        <v>1594237</v>
      </c>
      <c r="N1920">
        <v>0</v>
      </c>
      <c r="O1920">
        <v>1594237</v>
      </c>
      <c r="P1920">
        <v>0</v>
      </c>
      <c r="Q1920" t="s">
        <v>3706</v>
      </c>
      <c r="R1920">
        <v>2720</v>
      </c>
      <c r="S1920" t="s">
        <v>2985</v>
      </c>
      <c r="T1920" t="s">
        <v>593</v>
      </c>
      <c r="U1920" t="s">
        <v>3707</v>
      </c>
      <c r="V1920" t="s">
        <v>3708</v>
      </c>
      <c r="W1920">
        <v>0</v>
      </c>
      <c r="X1920" t="str">
        <f t="shared" si="29"/>
        <v>Funcionamiento</v>
      </c>
    </row>
    <row r="1921" spans="1:24" x14ac:dyDescent="0.25">
      <c r="A1921">
        <v>2620</v>
      </c>
      <c r="B1921">
        <v>43944</v>
      </c>
      <c r="C1921" s="71">
        <v>43944.567361111112</v>
      </c>
      <c r="D1921" t="s">
        <v>588</v>
      </c>
      <c r="E1921" t="s">
        <v>589</v>
      </c>
      <c r="F1921">
        <v>16</v>
      </c>
      <c r="G1921" t="s">
        <v>3653</v>
      </c>
      <c r="H1921" t="s">
        <v>171</v>
      </c>
      <c r="I1921" t="s">
        <v>125</v>
      </c>
      <c r="J1921" t="s">
        <v>37</v>
      </c>
      <c r="K1921" t="s">
        <v>591</v>
      </c>
      <c r="L1921" t="s">
        <v>39</v>
      </c>
      <c r="M1921">
        <v>632231</v>
      </c>
      <c r="N1921">
        <v>0</v>
      </c>
      <c r="O1921">
        <v>632231</v>
      </c>
      <c r="P1921">
        <v>0</v>
      </c>
      <c r="Q1921" t="s">
        <v>3706</v>
      </c>
      <c r="R1921">
        <v>2720</v>
      </c>
      <c r="S1921" t="s">
        <v>2985</v>
      </c>
      <c r="T1921" t="s">
        <v>593</v>
      </c>
      <c r="U1921" t="s">
        <v>3707</v>
      </c>
      <c r="V1921" t="s">
        <v>3708</v>
      </c>
      <c r="W1921">
        <v>0</v>
      </c>
      <c r="X1921" t="str">
        <f t="shared" si="29"/>
        <v>Funcionamiento</v>
      </c>
    </row>
    <row r="1922" spans="1:24" x14ac:dyDescent="0.25">
      <c r="A1922">
        <v>2720</v>
      </c>
      <c r="B1922">
        <v>43944</v>
      </c>
      <c r="C1922" s="71">
        <v>43944.571527777778</v>
      </c>
      <c r="D1922" t="s">
        <v>588</v>
      </c>
      <c r="E1922" t="s">
        <v>589</v>
      </c>
      <c r="F1922">
        <v>16</v>
      </c>
      <c r="G1922" t="s">
        <v>3653</v>
      </c>
      <c r="H1922" t="s">
        <v>176</v>
      </c>
      <c r="I1922" t="s">
        <v>130</v>
      </c>
      <c r="J1922" t="s">
        <v>37</v>
      </c>
      <c r="K1922" t="s">
        <v>591</v>
      </c>
      <c r="L1922" t="s">
        <v>39</v>
      </c>
      <c r="M1922">
        <v>2307700</v>
      </c>
      <c r="N1922">
        <v>0</v>
      </c>
      <c r="O1922">
        <v>2307700</v>
      </c>
      <c r="P1922">
        <v>0</v>
      </c>
      <c r="Q1922" t="s">
        <v>3709</v>
      </c>
      <c r="R1922">
        <v>2820</v>
      </c>
      <c r="S1922" t="s">
        <v>2584</v>
      </c>
      <c r="T1922" t="s">
        <v>593</v>
      </c>
      <c r="U1922" t="s">
        <v>3710</v>
      </c>
      <c r="V1922" t="s">
        <v>3711</v>
      </c>
      <c r="W1922">
        <v>0</v>
      </c>
      <c r="X1922" t="str">
        <f t="shared" si="29"/>
        <v>Funcionamiento</v>
      </c>
    </row>
    <row r="1923" spans="1:24" x14ac:dyDescent="0.25">
      <c r="A1923">
        <v>2720</v>
      </c>
      <c r="B1923">
        <v>43944</v>
      </c>
      <c r="C1923" s="71">
        <v>43944.571527777778</v>
      </c>
      <c r="D1923" t="s">
        <v>588</v>
      </c>
      <c r="E1923" t="s">
        <v>589</v>
      </c>
      <c r="F1923">
        <v>16</v>
      </c>
      <c r="G1923" t="s">
        <v>3653</v>
      </c>
      <c r="H1923" t="s">
        <v>178</v>
      </c>
      <c r="I1923" t="s">
        <v>132</v>
      </c>
      <c r="J1923" t="s">
        <v>37</v>
      </c>
      <c r="K1923" t="s">
        <v>591</v>
      </c>
      <c r="L1923" t="s">
        <v>39</v>
      </c>
      <c r="M1923">
        <v>1731700</v>
      </c>
      <c r="N1923">
        <v>0</v>
      </c>
      <c r="O1923">
        <v>1731700</v>
      </c>
      <c r="P1923">
        <v>0</v>
      </c>
      <c r="Q1923" t="s">
        <v>3709</v>
      </c>
      <c r="R1923">
        <v>2820</v>
      </c>
      <c r="S1923" t="s">
        <v>2584</v>
      </c>
      <c r="T1923" t="s">
        <v>593</v>
      </c>
      <c r="U1923" t="s">
        <v>3710</v>
      </c>
      <c r="V1923" t="s">
        <v>3711</v>
      </c>
      <c r="W1923">
        <v>0</v>
      </c>
      <c r="X1923" t="str">
        <f t="shared" ref="X1923:X1986" si="30">IF(LEFT(H1923,1)="C","Inversión","Funcionamiento")</f>
        <v>Funcionamiento</v>
      </c>
    </row>
    <row r="1924" spans="1:24" x14ac:dyDescent="0.25">
      <c r="A1924">
        <v>2720</v>
      </c>
      <c r="B1924">
        <v>43944</v>
      </c>
      <c r="C1924" s="71">
        <v>43944.571527777778</v>
      </c>
      <c r="D1924" t="s">
        <v>588</v>
      </c>
      <c r="E1924" t="s">
        <v>589</v>
      </c>
      <c r="F1924">
        <v>16</v>
      </c>
      <c r="G1924" t="s">
        <v>3653</v>
      </c>
      <c r="H1924" t="s">
        <v>175</v>
      </c>
      <c r="I1924" t="s">
        <v>129</v>
      </c>
      <c r="J1924" t="s">
        <v>37</v>
      </c>
      <c r="K1924" t="s">
        <v>591</v>
      </c>
      <c r="L1924" t="s">
        <v>39</v>
      </c>
      <c r="M1924">
        <v>4417800</v>
      </c>
      <c r="N1924">
        <v>0</v>
      </c>
      <c r="O1924">
        <v>4417800</v>
      </c>
      <c r="P1924">
        <v>0</v>
      </c>
      <c r="Q1924" t="s">
        <v>3709</v>
      </c>
      <c r="R1924">
        <v>2820</v>
      </c>
      <c r="S1924" t="s">
        <v>2584</v>
      </c>
      <c r="T1924" t="s">
        <v>593</v>
      </c>
      <c r="U1924" t="s">
        <v>3710</v>
      </c>
      <c r="V1924" t="s">
        <v>3711</v>
      </c>
      <c r="W1924">
        <v>0</v>
      </c>
      <c r="X1924" t="str">
        <f t="shared" si="30"/>
        <v>Funcionamiento</v>
      </c>
    </row>
    <row r="1925" spans="1:24" x14ac:dyDescent="0.25">
      <c r="A1925">
        <v>2720</v>
      </c>
      <c r="B1925">
        <v>43944</v>
      </c>
      <c r="C1925" s="71">
        <v>43944.571527777778</v>
      </c>
      <c r="D1925" t="s">
        <v>588</v>
      </c>
      <c r="E1925" t="s">
        <v>589</v>
      </c>
      <c r="F1925">
        <v>16</v>
      </c>
      <c r="G1925" t="s">
        <v>3653</v>
      </c>
      <c r="H1925" t="s">
        <v>174</v>
      </c>
      <c r="I1925" t="s">
        <v>128</v>
      </c>
      <c r="J1925" t="s">
        <v>37</v>
      </c>
      <c r="K1925" t="s">
        <v>591</v>
      </c>
      <c r="L1925" t="s">
        <v>39</v>
      </c>
      <c r="M1925">
        <v>1169300</v>
      </c>
      <c r="N1925">
        <v>0</v>
      </c>
      <c r="O1925">
        <v>1169300</v>
      </c>
      <c r="P1925">
        <v>0</v>
      </c>
      <c r="Q1925" t="s">
        <v>3709</v>
      </c>
      <c r="R1925">
        <v>2820</v>
      </c>
      <c r="S1925" t="s">
        <v>2584</v>
      </c>
      <c r="T1925" t="s">
        <v>593</v>
      </c>
      <c r="U1925" t="s">
        <v>3710</v>
      </c>
      <c r="V1925" t="s">
        <v>3711</v>
      </c>
      <c r="W1925">
        <v>0</v>
      </c>
      <c r="X1925" t="str">
        <f t="shared" si="30"/>
        <v>Funcionamiento</v>
      </c>
    </row>
    <row r="1926" spans="1:24" x14ac:dyDescent="0.25">
      <c r="A1926">
        <v>2720</v>
      </c>
      <c r="B1926">
        <v>43944</v>
      </c>
      <c r="C1926" s="71">
        <v>43944.571527777778</v>
      </c>
      <c r="D1926" t="s">
        <v>588</v>
      </c>
      <c r="E1926" t="s">
        <v>589</v>
      </c>
      <c r="F1926">
        <v>16</v>
      </c>
      <c r="G1926" t="s">
        <v>3653</v>
      </c>
      <c r="H1926" t="s">
        <v>179</v>
      </c>
      <c r="I1926" t="s">
        <v>133</v>
      </c>
      <c r="J1926" t="s">
        <v>37</v>
      </c>
      <c r="K1926" t="s">
        <v>591</v>
      </c>
      <c r="L1926" t="s">
        <v>39</v>
      </c>
      <c r="M1926">
        <v>1154500</v>
      </c>
      <c r="N1926">
        <v>0</v>
      </c>
      <c r="O1926">
        <v>1154500</v>
      </c>
      <c r="P1926">
        <v>0</v>
      </c>
      <c r="Q1926" t="s">
        <v>3709</v>
      </c>
      <c r="R1926">
        <v>2820</v>
      </c>
      <c r="S1926" t="s">
        <v>2584</v>
      </c>
      <c r="T1926" t="s">
        <v>593</v>
      </c>
      <c r="U1926" t="s">
        <v>3710</v>
      </c>
      <c r="V1926" t="s">
        <v>3711</v>
      </c>
      <c r="W1926">
        <v>0</v>
      </c>
      <c r="X1926" t="str">
        <f t="shared" si="30"/>
        <v>Funcionamiento</v>
      </c>
    </row>
    <row r="1927" spans="1:24" x14ac:dyDescent="0.25">
      <c r="A1927">
        <v>2720</v>
      </c>
      <c r="B1927">
        <v>43944</v>
      </c>
      <c r="C1927" s="71">
        <v>43944.571527777778</v>
      </c>
      <c r="D1927" t="s">
        <v>588</v>
      </c>
      <c r="E1927" t="s">
        <v>589</v>
      </c>
      <c r="F1927">
        <v>16</v>
      </c>
      <c r="G1927" t="s">
        <v>3653</v>
      </c>
      <c r="H1927" t="s">
        <v>177</v>
      </c>
      <c r="I1927" t="s">
        <v>131</v>
      </c>
      <c r="J1927" t="s">
        <v>37</v>
      </c>
      <c r="K1927" t="s">
        <v>591</v>
      </c>
      <c r="L1927" t="s">
        <v>39</v>
      </c>
      <c r="M1927">
        <v>572000</v>
      </c>
      <c r="N1927">
        <v>0</v>
      </c>
      <c r="O1927">
        <v>572000</v>
      </c>
      <c r="P1927">
        <v>0</v>
      </c>
      <c r="Q1927" t="s">
        <v>3709</v>
      </c>
      <c r="R1927">
        <v>2820</v>
      </c>
      <c r="S1927" t="s">
        <v>2584</v>
      </c>
      <c r="T1927" t="s">
        <v>593</v>
      </c>
      <c r="U1927" t="s">
        <v>3710</v>
      </c>
      <c r="V1927" t="s">
        <v>3711</v>
      </c>
      <c r="W1927">
        <v>0</v>
      </c>
      <c r="X1927" t="str">
        <f t="shared" si="30"/>
        <v>Funcionamiento</v>
      </c>
    </row>
    <row r="1928" spans="1:24" x14ac:dyDescent="0.25">
      <c r="A1928">
        <v>2820</v>
      </c>
      <c r="B1928">
        <v>43958</v>
      </c>
      <c r="C1928" s="71">
        <v>43958.588888888888</v>
      </c>
      <c r="D1928" t="s">
        <v>588</v>
      </c>
      <c r="E1928" t="s">
        <v>589</v>
      </c>
      <c r="F1928">
        <v>500</v>
      </c>
      <c r="G1928" t="s">
        <v>631</v>
      </c>
      <c r="H1928" t="s">
        <v>199</v>
      </c>
      <c r="I1928" t="s">
        <v>157</v>
      </c>
      <c r="J1928" t="s">
        <v>37</v>
      </c>
      <c r="K1928" t="s">
        <v>591</v>
      </c>
      <c r="L1928" t="s">
        <v>39</v>
      </c>
      <c r="M1928">
        <v>42472080</v>
      </c>
      <c r="N1928">
        <v>0</v>
      </c>
      <c r="O1928">
        <v>42472080</v>
      </c>
      <c r="P1928">
        <v>0</v>
      </c>
      <c r="Q1928" t="s">
        <v>3712</v>
      </c>
      <c r="R1928">
        <v>2920</v>
      </c>
      <c r="S1928" t="s">
        <v>3713</v>
      </c>
      <c r="T1928" t="s">
        <v>2520</v>
      </c>
      <c r="U1928" t="s">
        <v>5970</v>
      </c>
      <c r="V1928" t="s">
        <v>5971</v>
      </c>
      <c r="W1928">
        <v>0</v>
      </c>
      <c r="X1928" t="str">
        <f t="shared" si="30"/>
        <v>Inversión</v>
      </c>
    </row>
    <row r="1929" spans="1:24" x14ac:dyDescent="0.25">
      <c r="A1929">
        <v>2920</v>
      </c>
      <c r="B1929">
        <v>43958</v>
      </c>
      <c r="C1929" s="71">
        <v>43958.589583333334</v>
      </c>
      <c r="D1929" t="s">
        <v>588</v>
      </c>
      <c r="E1929" t="s">
        <v>589</v>
      </c>
      <c r="F1929">
        <v>500</v>
      </c>
      <c r="G1929" t="s">
        <v>631</v>
      </c>
      <c r="H1929" t="s">
        <v>199</v>
      </c>
      <c r="I1929" t="s">
        <v>157</v>
      </c>
      <c r="J1929" t="s">
        <v>37</v>
      </c>
      <c r="K1929" t="s">
        <v>591</v>
      </c>
      <c r="L1929" t="s">
        <v>39</v>
      </c>
      <c r="M1929">
        <v>36404640</v>
      </c>
      <c r="N1929">
        <v>0</v>
      </c>
      <c r="O1929">
        <v>36404640</v>
      </c>
      <c r="P1929">
        <v>0</v>
      </c>
      <c r="Q1929" t="s">
        <v>3714</v>
      </c>
      <c r="R1929">
        <v>3020</v>
      </c>
      <c r="S1929" t="s">
        <v>3715</v>
      </c>
      <c r="T1929" t="s">
        <v>3716</v>
      </c>
      <c r="U1929" t="s">
        <v>5972</v>
      </c>
      <c r="V1929" t="s">
        <v>5973</v>
      </c>
      <c r="W1929">
        <v>0</v>
      </c>
      <c r="X1929" t="str">
        <f t="shared" si="30"/>
        <v>Inversión</v>
      </c>
    </row>
    <row r="1930" spans="1:24" x14ac:dyDescent="0.25">
      <c r="A1930">
        <v>3020</v>
      </c>
      <c r="B1930">
        <v>43962</v>
      </c>
      <c r="C1930" s="71">
        <v>43962.512499999997</v>
      </c>
      <c r="D1930" t="s">
        <v>588</v>
      </c>
      <c r="E1930" t="s">
        <v>589</v>
      </c>
      <c r="F1930">
        <v>16</v>
      </c>
      <c r="G1930" t="s">
        <v>3653</v>
      </c>
      <c r="H1930" t="s">
        <v>178</v>
      </c>
      <c r="I1930" t="s">
        <v>132</v>
      </c>
      <c r="J1930" t="s">
        <v>37</v>
      </c>
      <c r="K1930" t="s">
        <v>591</v>
      </c>
      <c r="L1930" t="s">
        <v>39</v>
      </c>
      <c r="M1930">
        <v>173900</v>
      </c>
      <c r="N1930">
        <v>0</v>
      </c>
      <c r="O1930">
        <v>173900</v>
      </c>
      <c r="P1930">
        <v>0</v>
      </c>
      <c r="Q1930" t="s">
        <v>3717</v>
      </c>
      <c r="R1930">
        <v>3120</v>
      </c>
      <c r="S1930" t="s">
        <v>2590</v>
      </c>
      <c r="T1930" t="s">
        <v>593</v>
      </c>
      <c r="U1930" t="s">
        <v>3718</v>
      </c>
      <c r="V1930" t="s">
        <v>3719</v>
      </c>
      <c r="W1930">
        <v>0</v>
      </c>
      <c r="X1930" t="str">
        <f t="shared" si="30"/>
        <v>Funcionamiento</v>
      </c>
    </row>
    <row r="1931" spans="1:24" x14ac:dyDescent="0.25">
      <c r="A1931">
        <v>3020</v>
      </c>
      <c r="B1931">
        <v>43962</v>
      </c>
      <c r="C1931" s="71">
        <v>43962.512499999997</v>
      </c>
      <c r="D1931" t="s">
        <v>588</v>
      </c>
      <c r="E1931" t="s">
        <v>589</v>
      </c>
      <c r="F1931">
        <v>16</v>
      </c>
      <c r="G1931" t="s">
        <v>3653</v>
      </c>
      <c r="H1931" t="s">
        <v>174</v>
      </c>
      <c r="I1931" t="s">
        <v>128</v>
      </c>
      <c r="J1931" t="s">
        <v>37</v>
      </c>
      <c r="K1931" t="s">
        <v>591</v>
      </c>
      <c r="L1931" t="s">
        <v>39</v>
      </c>
      <c r="M1931">
        <v>639571</v>
      </c>
      <c r="N1931">
        <v>0</v>
      </c>
      <c r="O1931">
        <v>639571</v>
      </c>
      <c r="P1931">
        <v>0</v>
      </c>
      <c r="Q1931" t="s">
        <v>3717</v>
      </c>
      <c r="R1931">
        <v>3120</v>
      </c>
      <c r="S1931" t="s">
        <v>2590</v>
      </c>
      <c r="T1931" t="s">
        <v>593</v>
      </c>
      <c r="U1931" t="s">
        <v>3718</v>
      </c>
      <c r="V1931" t="s">
        <v>3719</v>
      </c>
      <c r="W1931">
        <v>0</v>
      </c>
      <c r="X1931" t="str">
        <f t="shared" si="30"/>
        <v>Funcionamiento</v>
      </c>
    </row>
    <row r="1932" spans="1:24" x14ac:dyDescent="0.25">
      <c r="A1932">
        <v>3020</v>
      </c>
      <c r="B1932">
        <v>43962</v>
      </c>
      <c r="C1932" s="71">
        <v>43962.512499999997</v>
      </c>
      <c r="D1932" t="s">
        <v>588</v>
      </c>
      <c r="E1932" t="s">
        <v>589</v>
      </c>
      <c r="F1932">
        <v>16</v>
      </c>
      <c r="G1932" t="s">
        <v>3653</v>
      </c>
      <c r="H1932" t="s">
        <v>175</v>
      </c>
      <c r="I1932" t="s">
        <v>129</v>
      </c>
      <c r="J1932" t="s">
        <v>37</v>
      </c>
      <c r="K1932" t="s">
        <v>591</v>
      </c>
      <c r="L1932" t="s">
        <v>39</v>
      </c>
      <c r="M1932">
        <v>444029</v>
      </c>
      <c r="N1932">
        <v>0</v>
      </c>
      <c r="O1932">
        <v>444029</v>
      </c>
      <c r="P1932">
        <v>0</v>
      </c>
      <c r="Q1932" t="s">
        <v>3717</v>
      </c>
      <c r="R1932">
        <v>3120</v>
      </c>
      <c r="S1932" t="s">
        <v>2590</v>
      </c>
      <c r="T1932" t="s">
        <v>593</v>
      </c>
      <c r="U1932" t="s">
        <v>3718</v>
      </c>
      <c r="V1932" t="s">
        <v>3719</v>
      </c>
      <c r="W1932">
        <v>0</v>
      </c>
      <c r="X1932" t="str">
        <f t="shared" si="30"/>
        <v>Funcionamiento</v>
      </c>
    </row>
    <row r="1933" spans="1:24" x14ac:dyDescent="0.25">
      <c r="A1933">
        <v>3020</v>
      </c>
      <c r="B1933">
        <v>43962</v>
      </c>
      <c r="C1933" s="71">
        <v>43962.512499999997</v>
      </c>
      <c r="D1933" t="s">
        <v>588</v>
      </c>
      <c r="E1933" t="s">
        <v>589</v>
      </c>
      <c r="F1933">
        <v>16</v>
      </c>
      <c r="G1933" t="s">
        <v>3653</v>
      </c>
      <c r="H1933" t="s">
        <v>177</v>
      </c>
      <c r="I1933" t="s">
        <v>131</v>
      </c>
      <c r="J1933" t="s">
        <v>37</v>
      </c>
      <c r="K1933" t="s">
        <v>591</v>
      </c>
      <c r="L1933" t="s">
        <v>39</v>
      </c>
      <c r="M1933">
        <v>53900</v>
      </c>
      <c r="N1933">
        <v>0</v>
      </c>
      <c r="O1933">
        <v>53900</v>
      </c>
      <c r="P1933">
        <v>0</v>
      </c>
      <c r="Q1933" t="s">
        <v>3717</v>
      </c>
      <c r="R1933">
        <v>3120</v>
      </c>
      <c r="S1933" t="s">
        <v>2590</v>
      </c>
      <c r="T1933" t="s">
        <v>593</v>
      </c>
      <c r="U1933" t="s">
        <v>3718</v>
      </c>
      <c r="V1933" t="s">
        <v>3719</v>
      </c>
      <c r="W1933">
        <v>0</v>
      </c>
      <c r="X1933" t="str">
        <f t="shared" si="30"/>
        <v>Funcionamiento</v>
      </c>
    </row>
    <row r="1934" spans="1:24" x14ac:dyDescent="0.25">
      <c r="A1934">
        <v>3020</v>
      </c>
      <c r="B1934">
        <v>43962</v>
      </c>
      <c r="C1934" s="71">
        <v>43962.512499999997</v>
      </c>
      <c r="D1934" t="s">
        <v>588</v>
      </c>
      <c r="E1934" t="s">
        <v>589</v>
      </c>
      <c r="F1934">
        <v>16</v>
      </c>
      <c r="G1934" t="s">
        <v>3653</v>
      </c>
      <c r="H1934" t="s">
        <v>179</v>
      </c>
      <c r="I1934" t="s">
        <v>133</v>
      </c>
      <c r="J1934" t="s">
        <v>37</v>
      </c>
      <c r="K1934" t="s">
        <v>591</v>
      </c>
      <c r="L1934" t="s">
        <v>39</v>
      </c>
      <c r="M1934">
        <v>116400</v>
      </c>
      <c r="N1934">
        <v>0</v>
      </c>
      <c r="O1934">
        <v>116400</v>
      </c>
      <c r="P1934">
        <v>0</v>
      </c>
      <c r="Q1934" t="s">
        <v>3717</v>
      </c>
      <c r="R1934">
        <v>3120</v>
      </c>
      <c r="S1934" t="s">
        <v>2590</v>
      </c>
      <c r="T1934" t="s">
        <v>593</v>
      </c>
      <c r="U1934" t="s">
        <v>3718</v>
      </c>
      <c r="V1934" t="s">
        <v>3719</v>
      </c>
      <c r="W1934">
        <v>0</v>
      </c>
      <c r="X1934" t="str">
        <f t="shared" si="30"/>
        <v>Funcionamiento</v>
      </c>
    </row>
    <row r="1935" spans="1:24" x14ac:dyDescent="0.25">
      <c r="A1935">
        <v>3020</v>
      </c>
      <c r="B1935">
        <v>43962</v>
      </c>
      <c r="C1935" s="71">
        <v>43962.512499999997</v>
      </c>
      <c r="D1935" t="s">
        <v>588</v>
      </c>
      <c r="E1935" t="s">
        <v>589</v>
      </c>
      <c r="F1935">
        <v>16</v>
      </c>
      <c r="G1935" t="s">
        <v>3653</v>
      </c>
      <c r="H1935" t="s">
        <v>176</v>
      </c>
      <c r="I1935" t="s">
        <v>130</v>
      </c>
      <c r="J1935" t="s">
        <v>37</v>
      </c>
      <c r="K1935" t="s">
        <v>591</v>
      </c>
      <c r="L1935" t="s">
        <v>39</v>
      </c>
      <c r="M1935">
        <v>232700</v>
      </c>
      <c r="N1935">
        <v>0</v>
      </c>
      <c r="O1935">
        <v>232700</v>
      </c>
      <c r="P1935">
        <v>0</v>
      </c>
      <c r="Q1935" t="s">
        <v>3717</v>
      </c>
      <c r="R1935">
        <v>3120</v>
      </c>
      <c r="S1935" t="s">
        <v>2590</v>
      </c>
      <c r="T1935" t="s">
        <v>593</v>
      </c>
      <c r="U1935" t="s">
        <v>3718</v>
      </c>
      <c r="V1935" t="s">
        <v>3719</v>
      </c>
      <c r="W1935">
        <v>0</v>
      </c>
      <c r="X1935" t="str">
        <f t="shared" si="30"/>
        <v>Funcionamiento</v>
      </c>
    </row>
    <row r="1936" spans="1:24" x14ac:dyDescent="0.25">
      <c r="A1936">
        <v>3120</v>
      </c>
      <c r="B1936">
        <v>43970</v>
      </c>
      <c r="C1936" s="71">
        <v>43970.843055555553</v>
      </c>
      <c r="D1936" t="s">
        <v>588</v>
      </c>
      <c r="E1936" t="s">
        <v>589</v>
      </c>
      <c r="F1936">
        <v>16</v>
      </c>
      <c r="G1936" t="s">
        <v>3653</v>
      </c>
      <c r="H1936" t="s">
        <v>171</v>
      </c>
      <c r="I1936" t="s">
        <v>125</v>
      </c>
      <c r="J1936" t="s">
        <v>37</v>
      </c>
      <c r="K1936" t="s">
        <v>591</v>
      </c>
      <c r="L1936" t="s">
        <v>39</v>
      </c>
      <c r="M1936">
        <v>3542750</v>
      </c>
      <c r="N1936">
        <v>0</v>
      </c>
      <c r="O1936">
        <v>3542750</v>
      </c>
      <c r="P1936">
        <v>0</v>
      </c>
      <c r="Q1936" t="s">
        <v>3720</v>
      </c>
      <c r="R1936">
        <v>3220</v>
      </c>
      <c r="S1936" t="s">
        <v>2278</v>
      </c>
      <c r="T1936" t="s">
        <v>593</v>
      </c>
      <c r="U1936" t="s">
        <v>3721</v>
      </c>
      <c r="V1936" t="s">
        <v>3722</v>
      </c>
      <c r="W1936">
        <v>0</v>
      </c>
      <c r="X1936" t="str">
        <f t="shared" si="30"/>
        <v>Funcionamiento</v>
      </c>
    </row>
    <row r="1937" spans="1:24" x14ac:dyDescent="0.25">
      <c r="A1937">
        <v>3120</v>
      </c>
      <c r="B1937">
        <v>43970</v>
      </c>
      <c r="C1937" s="71">
        <v>43970.843055555553</v>
      </c>
      <c r="D1937" t="s">
        <v>588</v>
      </c>
      <c r="E1937" t="s">
        <v>589</v>
      </c>
      <c r="F1937">
        <v>16</v>
      </c>
      <c r="G1937" t="s">
        <v>3653</v>
      </c>
      <c r="H1937" t="s">
        <v>166</v>
      </c>
      <c r="I1937" t="s">
        <v>120</v>
      </c>
      <c r="J1937" t="s">
        <v>37</v>
      </c>
      <c r="K1937" t="s">
        <v>591</v>
      </c>
      <c r="L1937" t="s">
        <v>39</v>
      </c>
      <c r="M1937">
        <v>50404732</v>
      </c>
      <c r="N1937">
        <v>0</v>
      </c>
      <c r="O1937">
        <v>50404732</v>
      </c>
      <c r="P1937">
        <v>0</v>
      </c>
      <c r="Q1937" t="s">
        <v>3720</v>
      </c>
      <c r="R1937">
        <v>3220</v>
      </c>
      <c r="S1937" t="s">
        <v>2278</v>
      </c>
      <c r="T1937" t="s">
        <v>593</v>
      </c>
      <c r="U1937" t="s">
        <v>3721</v>
      </c>
      <c r="V1937" t="s">
        <v>3722</v>
      </c>
      <c r="W1937">
        <v>0</v>
      </c>
      <c r="X1937" t="str">
        <f t="shared" si="30"/>
        <v>Funcionamiento</v>
      </c>
    </row>
    <row r="1938" spans="1:24" x14ac:dyDescent="0.25">
      <c r="A1938">
        <v>3120</v>
      </c>
      <c r="B1938">
        <v>43970</v>
      </c>
      <c r="C1938" s="71">
        <v>43970.843055555553</v>
      </c>
      <c r="D1938" t="s">
        <v>588</v>
      </c>
      <c r="E1938" t="s">
        <v>589</v>
      </c>
      <c r="F1938">
        <v>16</v>
      </c>
      <c r="G1938" t="s">
        <v>3653</v>
      </c>
      <c r="H1938" t="s">
        <v>169</v>
      </c>
      <c r="I1938" t="s">
        <v>123</v>
      </c>
      <c r="J1938" t="s">
        <v>37</v>
      </c>
      <c r="K1938" t="s">
        <v>591</v>
      </c>
      <c r="L1938" t="s">
        <v>39</v>
      </c>
      <c r="M1938">
        <v>1570238</v>
      </c>
      <c r="N1938">
        <v>0</v>
      </c>
      <c r="O1938">
        <v>1570238</v>
      </c>
      <c r="P1938">
        <v>0</v>
      </c>
      <c r="Q1938" t="s">
        <v>3720</v>
      </c>
      <c r="R1938">
        <v>3220</v>
      </c>
      <c r="S1938" t="s">
        <v>2278</v>
      </c>
      <c r="T1938" t="s">
        <v>593</v>
      </c>
      <c r="U1938" t="s">
        <v>3721</v>
      </c>
      <c r="V1938" t="s">
        <v>3722</v>
      </c>
      <c r="W1938">
        <v>0</v>
      </c>
      <c r="X1938" t="str">
        <f t="shared" si="30"/>
        <v>Funcionamiento</v>
      </c>
    </row>
    <row r="1939" spans="1:24" x14ac:dyDescent="0.25">
      <c r="A1939">
        <v>3120</v>
      </c>
      <c r="B1939">
        <v>43970</v>
      </c>
      <c r="C1939" s="71">
        <v>43970.843055555553</v>
      </c>
      <c r="D1939" t="s">
        <v>588</v>
      </c>
      <c r="E1939" t="s">
        <v>589</v>
      </c>
      <c r="F1939">
        <v>16</v>
      </c>
      <c r="G1939" t="s">
        <v>3653</v>
      </c>
      <c r="H1939" t="s">
        <v>182</v>
      </c>
      <c r="I1939" t="s">
        <v>136</v>
      </c>
      <c r="J1939" t="s">
        <v>37</v>
      </c>
      <c r="K1939" t="s">
        <v>591</v>
      </c>
      <c r="L1939" t="s">
        <v>39</v>
      </c>
      <c r="M1939">
        <v>674586</v>
      </c>
      <c r="N1939">
        <v>0</v>
      </c>
      <c r="O1939">
        <v>674586</v>
      </c>
      <c r="P1939">
        <v>0</v>
      </c>
      <c r="Q1939" t="s">
        <v>3720</v>
      </c>
      <c r="R1939">
        <v>3220</v>
      </c>
      <c r="S1939" t="s">
        <v>2278</v>
      </c>
      <c r="T1939" t="s">
        <v>593</v>
      </c>
      <c r="U1939" t="s">
        <v>3721</v>
      </c>
      <c r="V1939" t="s">
        <v>3722</v>
      </c>
      <c r="W1939">
        <v>0</v>
      </c>
      <c r="X1939" t="str">
        <f t="shared" si="30"/>
        <v>Funcionamiento</v>
      </c>
    </row>
    <row r="1940" spans="1:24" x14ac:dyDescent="0.25">
      <c r="A1940">
        <v>3120</v>
      </c>
      <c r="B1940">
        <v>43970</v>
      </c>
      <c r="C1940" s="71">
        <v>43970.843055555553</v>
      </c>
      <c r="D1940" t="s">
        <v>588</v>
      </c>
      <c r="E1940" t="s">
        <v>589</v>
      </c>
      <c r="F1940">
        <v>16</v>
      </c>
      <c r="G1940" t="s">
        <v>3653</v>
      </c>
      <c r="H1940" t="s">
        <v>168</v>
      </c>
      <c r="I1940" t="s">
        <v>122</v>
      </c>
      <c r="J1940" t="s">
        <v>37</v>
      </c>
      <c r="K1940" t="s">
        <v>591</v>
      </c>
      <c r="L1940" t="s">
        <v>39</v>
      </c>
      <c r="M1940">
        <v>1009096</v>
      </c>
      <c r="N1940">
        <v>0</v>
      </c>
      <c r="O1940">
        <v>1009096</v>
      </c>
      <c r="P1940">
        <v>0</v>
      </c>
      <c r="Q1940" t="s">
        <v>3720</v>
      </c>
      <c r="R1940">
        <v>3220</v>
      </c>
      <c r="S1940" t="s">
        <v>2278</v>
      </c>
      <c r="T1940" t="s">
        <v>593</v>
      </c>
      <c r="U1940" t="s">
        <v>3721</v>
      </c>
      <c r="V1940" t="s">
        <v>3722</v>
      </c>
      <c r="W1940">
        <v>0</v>
      </c>
      <c r="X1940" t="str">
        <f t="shared" si="30"/>
        <v>Funcionamiento</v>
      </c>
    </row>
    <row r="1941" spans="1:24" x14ac:dyDescent="0.25">
      <c r="A1941">
        <v>3120</v>
      </c>
      <c r="B1941">
        <v>43970</v>
      </c>
      <c r="C1941" s="71">
        <v>43970.843055555553</v>
      </c>
      <c r="D1941" t="s">
        <v>588</v>
      </c>
      <c r="E1941" t="s">
        <v>589</v>
      </c>
      <c r="F1941">
        <v>16</v>
      </c>
      <c r="G1941" t="s">
        <v>3653</v>
      </c>
      <c r="H1941" t="s">
        <v>173</v>
      </c>
      <c r="I1941" t="s">
        <v>127</v>
      </c>
      <c r="J1941" t="s">
        <v>37</v>
      </c>
      <c r="K1941" t="s">
        <v>591</v>
      </c>
      <c r="L1941" t="s">
        <v>39</v>
      </c>
      <c r="M1941">
        <v>6762297</v>
      </c>
      <c r="N1941">
        <v>0</v>
      </c>
      <c r="O1941">
        <v>6762297</v>
      </c>
      <c r="P1941">
        <v>0</v>
      </c>
      <c r="Q1941" t="s">
        <v>3720</v>
      </c>
      <c r="R1941">
        <v>3220</v>
      </c>
      <c r="S1941" t="s">
        <v>2278</v>
      </c>
      <c r="T1941" t="s">
        <v>593</v>
      </c>
      <c r="U1941" t="s">
        <v>3721</v>
      </c>
      <c r="V1941" t="s">
        <v>3722</v>
      </c>
      <c r="W1941">
        <v>0</v>
      </c>
      <c r="X1941" t="str">
        <f t="shared" si="30"/>
        <v>Funcionamiento</v>
      </c>
    </row>
    <row r="1942" spans="1:24" x14ac:dyDescent="0.25">
      <c r="A1942">
        <v>3120</v>
      </c>
      <c r="B1942">
        <v>43970</v>
      </c>
      <c r="C1942" s="71">
        <v>43970.843055555553</v>
      </c>
      <c r="D1942" t="s">
        <v>588</v>
      </c>
      <c r="E1942" t="s">
        <v>589</v>
      </c>
      <c r="F1942">
        <v>16</v>
      </c>
      <c r="G1942" t="s">
        <v>3653</v>
      </c>
      <c r="H1942" t="s">
        <v>180</v>
      </c>
      <c r="I1942" t="s">
        <v>134</v>
      </c>
      <c r="J1942" t="s">
        <v>37</v>
      </c>
      <c r="K1942" t="s">
        <v>591</v>
      </c>
      <c r="L1942" t="s">
        <v>39</v>
      </c>
      <c r="M1942">
        <v>9012497</v>
      </c>
      <c r="N1942">
        <v>0</v>
      </c>
      <c r="O1942">
        <v>9012497</v>
      </c>
      <c r="P1942">
        <v>0</v>
      </c>
      <c r="Q1942" t="s">
        <v>3720</v>
      </c>
      <c r="R1942">
        <v>3220</v>
      </c>
      <c r="S1942" t="s">
        <v>2278</v>
      </c>
      <c r="T1942" t="s">
        <v>593</v>
      </c>
      <c r="U1942" t="s">
        <v>3721</v>
      </c>
      <c r="V1942" t="s">
        <v>3722</v>
      </c>
      <c r="W1942">
        <v>0</v>
      </c>
      <c r="X1942" t="str">
        <f t="shared" si="30"/>
        <v>Funcionamiento</v>
      </c>
    </row>
    <row r="1943" spans="1:24" x14ac:dyDescent="0.25">
      <c r="A1943">
        <v>3120</v>
      </c>
      <c r="B1943">
        <v>43970</v>
      </c>
      <c r="C1943" s="71">
        <v>43970.843055555553</v>
      </c>
      <c r="D1943" t="s">
        <v>588</v>
      </c>
      <c r="E1943" t="s">
        <v>589</v>
      </c>
      <c r="F1943">
        <v>16</v>
      </c>
      <c r="G1943" t="s">
        <v>3653</v>
      </c>
      <c r="H1943" t="s">
        <v>183</v>
      </c>
      <c r="I1943" t="s">
        <v>137</v>
      </c>
      <c r="J1943" t="s">
        <v>37</v>
      </c>
      <c r="K1943" t="s">
        <v>591</v>
      </c>
      <c r="L1943" t="s">
        <v>39</v>
      </c>
      <c r="M1943">
        <v>2354967</v>
      </c>
      <c r="N1943">
        <v>0</v>
      </c>
      <c r="O1943">
        <v>2354967</v>
      </c>
      <c r="P1943">
        <v>0</v>
      </c>
      <c r="Q1943" t="s">
        <v>3720</v>
      </c>
      <c r="R1943">
        <v>3220</v>
      </c>
      <c r="S1943" t="s">
        <v>2278</v>
      </c>
      <c r="T1943" t="s">
        <v>593</v>
      </c>
      <c r="U1943" t="s">
        <v>3721</v>
      </c>
      <c r="V1943" t="s">
        <v>3722</v>
      </c>
      <c r="W1943">
        <v>0</v>
      </c>
      <c r="X1943" t="str">
        <f t="shared" si="30"/>
        <v>Funcionamiento</v>
      </c>
    </row>
    <row r="1944" spans="1:24" x14ac:dyDescent="0.25">
      <c r="A1944">
        <v>3220</v>
      </c>
      <c r="B1944">
        <v>43970</v>
      </c>
      <c r="C1944" s="71">
        <v>43970.851388888892</v>
      </c>
      <c r="D1944" t="s">
        <v>588</v>
      </c>
      <c r="E1944" t="s">
        <v>589</v>
      </c>
      <c r="F1944">
        <v>16</v>
      </c>
      <c r="G1944" t="s">
        <v>3653</v>
      </c>
      <c r="H1944" t="s">
        <v>174</v>
      </c>
      <c r="I1944" t="s">
        <v>128</v>
      </c>
      <c r="J1944" t="s">
        <v>37</v>
      </c>
      <c r="K1944" t="s">
        <v>591</v>
      </c>
      <c r="L1944" t="s">
        <v>39</v>
      </c>
      <c r="M1944">
        <v>6585100</v>
      </c>
      <c r="N1944">
        <v>0</v>
      </c>
      <c r="O1944">
        <v>6585100</v>
      </c>
      <c r="P1944">
        <v>0</v>
      </c>
      <c r="Q1944" t="s">
        <v>3723</v>
      </c>
      <c r="R1944">
        <v>3320</v>
      </c>
      <c r="S1944" t="s">
        <v>2282</v>
      </c>
      <c r="T1944" t="s">
        <v>593</v>
      </c>
      <c r="U1944" t="s">
        <v>3724</v>
      </c>
      <c r="V1944" t="s">
        <v>3725</v>
      </c>
      <c r="W1944">
        <v>0</v>
      </c>
      <c r="X1944" t="str">
        <f t="shared" si="30"/>
        <v>Funcionamiento</v>
      </c>
    </row>
    <row r="1945" spans="1:24" x14ac:dyDescent="0.25">
      <c r="A1945">
        <v>3220</v>
      </c>
      <c r="B1945">
        <v>43970</v>
      </c>
      <c r="C1945" s="71">
        <v>43970.851388888892</v>
      </c>
      <c r="D1945" t="s">
        <v>588</v>
      </c>
      <c r="E1945" t="s">
        <v>589</v>
      </c>
      <c r="F1945">
        <v>16</v>
      </c>
      <c r="G1945" t="s">
        <v>3653</v>
      </c>
      <c r="H1945" t="s">
        <v>178</v>
      </c>
      <c r="I1945" t="s">
        <v>132</v>
      </c>
      <c r="J1945" t="s">
        <v>37</v>
      </c>
      <c r="K1945" t="s">
        <v>591</v>
      </c>
      <c r="L1945" t="s">
        <v>39</v>
      </c>
      <c r="M1945">
        <v>1928100</v>
      </c>
      <c r="N1945">
        <v>0</v>
      </c>
      <c r="O1945">
        <v>1928100</v>
      </c>
      <c r="P1945">
        <v>0</v>
      </c>
      <c r="Q1945" t="s">
        <v>3723</v>
      </c>
      <c r="R1945">
        <v>3320</v>
      </c>
      <c r="S1945" t="s">
        <v>2282</v>
      </c>
      <c r="T1945" t="s">
        <v>593</v>
      </c>
      <c r="U1945" t="s">
        <v>3724</v>
      </c>
      <c r="V1945" t="s">
        <v>3725</v>
      </c>
      <c r="W1945">
        <v>0</v>
      </c>
      <c r="X1945" t="str">
        <f t="shared" si="30"/>
        <v>Funcionamiento</v>
      </c>
    </row>
    <row r="1946" spans="1:24" x14ac:dyDescent="0.25">
      <c r="A1946">
        <v>3220</v>
      </c>
      <c r="B1946">
        <v>43970</v>
      </c>
      <c r="C1946" s="71">
        <v>43970.851388888892</v>
      </c>
      <c r="D1946" t="s">
        <v>588</v>
      </c>
      <c r="E1946" t="s">
        <v>589</v>
      </c>
      <c r="F1946">
        <v>16</v>
      </c>
      <c r="G1946" t="s">
        <v>3653</v>
      </c>
      <c r="H1946" t="s">
        <v>175</v>
      </c>
      <c r="I1946" t="s">
        <v>129</v>
      </c>
      <c r="J1946" t="s">
        <v>37</v>
      </c>
      <c r="K1946" t="s">
        <v>591</v>
      </c>
      <c r="L1946" t="s">
        <v>39</v>
      </c>
      <c r="M1946">
        <v>4665000</v>
      </c>
      <c r="N1946">
        <v>0</v>
      </c>
      <c r="O1946">
        <v>4665000</v>
      </c>
      <c r="P1946">
        <v>0</v>
      </c>
      <c r="Q1946" t="s">
        <v>3723</v>
      </c>
      <c r="R1946">
        <v>3320</v>
      </c>
      <c r="S1946" t="s">
        <v>2282</v>
      </c>
      <c r="T1946" t="s">
        <v>593</v>
      </c>
      <c r="U1946" t="s">
        <v>3724</v>
      </c>
      <c r="V1946" t="s">
        <v>3725</v>
      </c>
      <c r="W1946">
        <v>0</v>
      </c>
      <c r="X1946" t="str">
        <f t="shared" si="30"/>
        <v>Funcionamiento</v>
      </c>
    </row>
    <row r="1947" spans="1:24" x14ac:dyDescent="0.25">
      <c r="A1947">
        <v>3220</v>
      </c>
      <c r="B1947">
        <v>43970</v>
      </c>
      <c r="C1947" s="71">
        <v>43970.851388888892</v>
      </c>
      <c r="D1947" t="s">
        <v>588</v>
      </c>
      <c r="E1947" t="s">
        <v>589</v>
      </c>
      <c r="F1947">
        <v>16</v>
      </c>
      <c r="G1947" t="s">
        <v>3653</v>
      </c>
      <c r="H1947" t="s">
        <v>176</v>
      </c>
      <c r="I1947" t="s">
        <v>130</v>
      </c>
      <c r="J1947" t="s">
        <v>37</v>
      </c>
      <c r="K1947" t="s">
        <v>591</v>
      </c>
      <c r="L1947" t="s">
        <v>39</v>
      </c>
      <c r="M1947">
        <v>2570000</v>
      </c>
      <c r="N1947">
        <v>0</v>
      </c>
      <c r="O1947">
        <v>2570000</v>
      </c>
      <c r="P1947">
        <v>0</v>
      </c>
      <c r="Q1947" t="s">
        <v>3723</v>
      </c>
      <c r="R1947">
        <v>3320</v>
      </c>
      <c r="S1947" t="s">
        <v>2282</v>
      </c>
      <c r="T1947" t="s">
        <v>593</v>
      </c>
      <c r="U1947" t="s">
        <v>3724</v>
      </c>
      <c r="V1947" t="s">
        <v>3725</v>
      </c>
      <c r="W1947">
        <v>0</v>
      </c>
      <c r="X1947" t="str">
        <f t="shared" si="30"/>
        <v>Funcionamiento</v>
      </c>
    </row>
    <row r="1948" spans="1:24" x14ac:dyDescent="0.25">
      <c r="A1948">
        <v>3220</v>
      </c>
      <c r="B1948">
        <v>43970</v>
      </c>
      <c r="C1948" s="71">
        <v>43970.851388888892</v>
      </c>
      <c r="D1948" t="s">
        <v>588</v>
      </c>
      <c r="E1948" t="s">
        <v>589</v>
      </c>
      <c r="F1948">
        <v>16</v>
      </c>
      <c r="G1948" t="s">
        <v>3653</v>
      </c>
      <c r="H1948" t="s">
        <v>177</v>
      </c>
      <c r="I1948" t="s">
        <v>131</v>
      </c>
      <c r="J1948" t="s">
        <v>37</v>
      </c>
      <c r="K1948" t="s">
        <v>591</v>
      </c>
      <c r="L1948" t="s">
        <v>39</v>
      </c>
      <c r="M1948">
        <v>623300</v>
      </c>
      <c r="N1948">
        <v>0</v>
      </c>
      <c r="O1948">
        <v>623300</v>
      </c>
      <c r="P1948">
        <v>0</v>
      </c>
      <c r="Q1948" t="s">
        <v>3723</v>
      </c>
      <c r="R1948">
        <v>3320</v>
      </c>
      <c r="S1948" t="s">
        <v>2282</v>
      </c>
      <c r="T1948" t="s">
        <v>593</v>
      </c>
      <c r="U1948" t="s">
        <v>3724</v>
      </c>
      <c r="V1948" t="s">
        <v>3725</v>
      </c>
      <c r="W1948">
        <v>0</v>
      </c>
      <c r="X1948" t="str">
        <f t="shared" si="30"/>
        <v>Funcionamiento</v>
      </c>
    </row>
    <row r="1949" spans="1:24" x14ac:dyDescent="0.25">
      <c r="A1949">
        <v>3220</v>
      </c>
      <c r="B1949">
        <v>43970</v>
      </c>
      <c r="C1949" s="71">
        <v>43970.851388888892</v>
      </c>
      <c r="D1949" t="s">
        <v>588</v>
      </c>
      <c r="E1949" t="s">
        <v>589</v>
      </c>
      <c r="F1949">
        <v>16</v>
      </c>
      <c r="G1949" t="s">
        <v>3653</v>
      </c>
      <c r="H1949" t="s">
        <v>179</v>
      </c>
      <c r="I1949" t="s">
        <v>133</v>
      </c>
      <c r="J1949" t="s">
        <v>37</v>
      </c>
      <c r="K1949" t="s">
        <v>591</v>
      </c>
      <c r="L1949" t="s">
        <v>39</v>
      </c>
      <c r="M1949">
        <v>1285600</v>
      </c>
      <c r="N1949">
        <v>0</v>
      </c>
      <c r="O1949">
        <v>1285600</v>
      </c>
      <c r="P1949">
        <v>0</v>
      </c>
      <c r="Q1949" t="s">
        <v>3723</v>
      </c>
      <c r="R1949">
        <v>3320</v>
      </c>
      <c r="S1949" t="s">
        <v>2282</v>
      </c>
      <c r="T1949" t="s">
        <v>593</v>
      </c>
      <c r="U1949" t="s">
        <v>3724</v>
      </c>
      <c r="V1949" t="s">
        <v>3725</v>
      </c>
      <c r="W1949">
        <v>0</v>
      </c>
      <c r="X1949" t="str">
        <f t="shared" si="30"/>
        <v>Funcionamiento</v>
      </c>
    </row>
    <row r="1950" spans="1:24" x14ac:dyDescent="0.25">
      <c r="A1950">
        <v>3320</v>
      </c>
      <c r="B1950">
        <v>43978</v>
      </c>
      <c r="C1950" s="71">
        <v>43978.499305555553</v>
      </c>
      <c r="D1950" t="s">
        <v>588</v>
      </c>
      <c r="E1950" t="s">
        <v>589</v>
      </c>
      <c r="F1950">
        <v>200</v>
      </c>
      <c r="G1950" t="s">
        <v>590</v>
      </c>
      <c r="H1950" t="s">
        <v>202</v>
      </c>
      <c r="I1950" t="s">
        <v>163</v>
      </c>
      <c r="J1950" t="s">
        <v>37</v>
      </c>
      <c r="K1950" t="s">
        <v>591</v>
      </c>
      <c r="L1950" t="s">
        <v>39</v>
      </c>
      <c r="M1950">
        <v>3578330</v>
      </c>
      <c r="N1950">
        <v>0</v>
      </c>
      <c r="O1950">
        <v>3578330</v>
      </c>
      <c r="P1950">
        <v>91666</v>
      </c>
      <c r="Q1950" t="s">
        <v>3726</v>
      </c>
      <c r="R1950">
        <v>3420</v>
      </c>
      <c r="S1950" t="s">
        <v>2286</v>
      </c>
      <c r="T1950" t="s">
        <v>3727</v>
      </c>
      <c r="U1950" t="s">
        <v>3728</v>
      </c>
      <c r="V1950" t="s">
        <v>3729</v>
      </c>
      <c r="W1950">
        <v>0</v>
      </c>
      <c r="X1950" t="str">
        <f t="shared" si="30"/>
        <v>Inversión</v>
      </c>
    </row>
    <row r="1951" spans="1:24" x14ac:dyDescent="0.25">
      <c r="A1951">
        <v>3420</v>
      </c>
      <c r="B1951">
        <v>43984</v>
      </c>
      <c r="C1951" s="71">
        <v>43984.625694444447</v>
      </c>
      <c r="D1951" t="s">
        <v>588</v>
      </c>
      <c r="E1951" t="s">
        <v>589</v>
      </c>
      <c r="F1951">
        <v>16</v>
      </c>
      <c r="G1951" t="s">
        <v>3653</v>
      </c>
      <c r="H1951" t="s">
        <v>170</v>
      </c>
      <c r="I1951" t="s">
        <v>124</v>
      </c>
      <c r="J1951" t="s">
        <v>37</v>
      </c>
      <c r="K1951" t="s">
        <v>591</v>
      </c>
      <c r="L1951" t="s">
        <v>39</v>
      </c>
      <c r="M1951">
        <v>57468472</v>
      </c>
      <c r="N1951">
        <v>0</v>
      </c>
      <c r="O1951">
        <v>57468472</v>
      </c>
      <c r="P1951">
        <v>0</v>
      </c>
      <c r="Q1951" t="s">
        <v>3730</v>
      </c>
      <c r="R1951">
        <v>3520</v>
      </c>
      <c r="S1951" t="s">
        <v>2823</v>
      </c>
      <c r="T1951" t="s">
        <v>593</v>
      </c>
      <c r="U1951" t="s">
        <v>3731</v>
      </c>
      <c r="V1951" t="s">
        <v>3732</v>
      </c>
      <c r="W1951">
        <v>0</v>
      </c>
      <c r="X1951" t="str">
        <f t="shared" si="30"/>
        <v>Funcionamiento</v>
      </c>
    </row>
    <row r="1952" spans="1:24" x14ac:dyDescent="0.25">
      <c r="A1952">
        <v>3520</v>
      </c>
      <c r="B1952">
        <v>43998</v>
      </c>
      <c r="C1952" s="71">
        <v>43998.415277777778</v>
      </c>
      <c r="D1952" t="s">
        <v>588</v>
      </c>
      <c r="E1952" t="s">
        <v>589</v>
      </c>
      <c r="F1952">
        <v>510</v>
      </c>
      <c r="G1952" t="s">
        <v>713</v>
      </c>
      <c r="H1952" t="s">
        <v>200</v>
      </c>
      <c r="I1952" t="s">
        <v>159</v>
      </c>
      <c r="J1952" t="s">
        <v>48</v>
      </c>
      <c r="K1952" t="s">
        <v>601</v>
      </c>
      <c r="L1952" t="s">
        <v>39</v>
      </c>
      <c r="M1952">
        <v>25972365</v>
      </c>
      <c r="N1952">
        <v>0</v>
      </c>
      <c r="O1952">
        <v>25972365</v>
      </c>
      <c r="P1952">
        <v>0</v>
      </c>
      <c r="Q1952" t="s">
        <v>3733</v>
      </c>
      <c r="R1952">
        <v>3620</v>
      </c>
      <c r="S1952" t="s">
        <v>2664</v>
      </c>
      <c r="T1952" t="s">
        <v>3734</v>
      </c>
      <c r="U1952" t="s">
        <v>3735</v>
      </c>
      <c r="V1952" t="s">
        <v>3736</v>
      </c>
      <c r="W1952">
        <v>0</v>
      </c>
      <c r="X1952" t="str">
        <f t="shared" si="30"/>
        <v>Inversión</v>
      </c>
    </row>
    <row r="1953" spans="1:24" x14ac:dyDescent="0.25">
      <c r="A1953">
        <v>3620</v>
      </c>
      <c r="B1953">
        <v>44001</v>
      </c>
      <c r="C1953" s="71">
        <v>44001.621527777781</v>
      </c>
      <c r="D1953" t="s">
        <v>588</v>
      </c>
      <c r="E1953" t="s">
        <v>589</v>
      </c>
      <c r="F1953">
        <v>16</v>
      </c>
      <c r="G1953" t="s">
        <v>3653</v>
      </c>
      <c r="H1953" t="s">
        <v>169</v>
      </c>
      <c r="I1953" t="s">
        <v>123</v>
      </c>
      <c r="J1953" t="s">
        <v>37</v>
      </c>
      <c r="K1953" t="s">
        <v>591</v>
      </c>
      <c r="L1953" t="s">
        <v>39</v>
      </c>
      <c r="M1953">
        <v>1450241</v>
      </c>
      <c r="N1953">
        <v>0</v>
      </c>
      <c r="O1953">
        <v>1450241</v>
      </c>
      <c r="P1953">
        <v>0</v>
      </c>
      <c r="Q1953" t="s">
        <v>3737</v>
      </c>
      <c r="R1953">
        <v>3720</v>
      </c>
      <c r="S1953" t="s">
        <v>3738</v>
      </c>
      <c r="T1953" t="s">
        <v>593</v>
      </c>
      <c r="U1953" t="s">
        <v>3739</v>
      </c>
      <c r="V1953" t="s">
        <v>3740</v>
      </c>
      <c r="W1953">
        <v>0</v>
      </c>
      <c r="X1953" t="str">
        <f t="shared" si="30"/>
        <v>Funcionamiento</v>
      </c>
    </row>
    <row r="1954" spans="1:24" x14ac:dyDescent="0.25">
      <c r="A1954">
        <v>3620</v>
      </c>
      <c r="B1954">
        <v>44001</v>
      </c>
      <c r="C1954" s="71">
        <v>44001.621527777781</v>
      </c>
      <c r="D1954" t="s">
        <v>588</v>
      </c>
      <c r="E1954" t="s">
        <v>589</v>
      </c>
      <c r="F1954">
        <v>16</v>
      </c>
      <c r="G1954" t="s">
        <v>3653</v>
      </c>
      <c r="H1954" t="s">
        <v>173</v>
      </c>
      <c r="I1954" t="s">
        <v>127</v>
      </c>
      <c r="J1954" t="s">
        <v>37</v>
      </c>
      <c r="K1954" t="s">
        <v>591</v>
      </c>
      <c r="L1954" t="s">
        <v>39</v>
      </c>
      <c r="M1954">
        <v>7092487</v>
      </c>
      <c r="N1954">
        <v>0</v>
      </c>
      <c r="O1954">
        <v>7092487</v>
      </c>
      <c r="P1954">
        <v>0</v>
      </c>
      <c r="Q1954" t="s">
        <v>3737</v>
      </c>
      <c r="R1954">
        <v>3720</v>
      </c>
      <c r="S1954" t="s">
        <v>3738</v>
      </c>
      <c r="T1954" t="s">
        <v>593</v>
      </c>
      <c r="U1954" t="s">
        <v>3739</v>
      </c>
      <c r="V1954" t="s">
        <v>3740</v>
      </c>
      <c r="W1954">
        <v>0</v>
      </c>
      <c r="X1954" t="str">
        <f t="shared" si="30"/>
        <v>Funcionamiento</v>
      </c>
    </row>
    <row r="1955" spans="1:24" x14ac:dyDescent="0.25">
      <c r="A1955">
        <v>3620</v>
      </c>
      <c r="B1955">
        <v>44001</v>
      </c>
      <c r="C1955" s="71">
        <v>44001.621527777781</v>
      </c>
      <c r="D1955" t="s">
        <v>588</v>
      </c>
      <c r="E1955" t="s">
        <v>589</v>
      </c>
      <c r="F1955">
        <v>16</v>
      </c>
      <c r="G1955" t="s">
        <v>3653</v>
      </c>
      <c r="H1955" t="s">
        <v>180</v>
      </c>
      <c r="I1955" t="s">
        <v>134</v>
      </c>
      <c r="J1955" t="s">
        <v>37</v>
      </c>
      <c r="K1955" t="s">
        <v>591</v>
      </c>
      <c r="L1955" t="s">
        <v>39</v>
      </c>
      <c r="M1955">
        <v>7342044</v>
      </c>
      <c r="N1955">
        <v>0</v>
      </c>
      <c r="O1955">
        <v>7342044</v>
      </c>
      <c r="P1955">
        <v>0</v>
      </c>
      <c r="Q1955" t="s">
        <v>3737</v>
      </c>
      <c r="R1955">
        <v>3720</v>
      </c>
      <c r="S1955" t="s">
        <v>3738</v>
      </c>
      <c r="T1955" t="s">
        <v>593</v>
      </c>
      <c r="U1955" t="s">
        <v>3739</v>
      </c>
      <c r="V1955" t="s">
        <v>3740</v>
      </c>
      <c r="W1955">
        <v>0</v>
      </c>
      <c r="X1955" t="str">
        <f t="shared" si="30"/>
        <v>Funcionamiento</v>
      </c>
    </row>
    <row r="1956" spans="1:24" x14ac:dyDescent="0.25">
      <c r="A1956">
        <v>3620</v>
      </c>
      <c r="B1956">
        <v>44001</v>
      </c>
      <c r="C1956" s="71">
        <v>44001.621527777781</v>
      </c>
      <c r="D1956" t="s">
        <v>588</v>
      </c>
      <c r="E1956" t="s">
        <v>589</v>
      </c>
      <c r="F1956">
        <v>16</v>
      </c>
      <c r="G1956" t="s">
        <v>3653</v>
      </c>
      <c r="H1956" t="s">
        <v>182</v>
      </c>
      <c r="I1956" t="s">
        <v>136</v>
      </c>
      <c r="J1956" t="s">
        <v>37</v>
      </c>
      <c r="K1956" t="s">
        <v>591</v>
      </c>
      <c r="L1956" t="s">
        <v>39</v>
      </c>
      <c r="M1956">
        <v>557983</v>
      </c>
      <c r="N1956">
        <v>0</v>
      </c>
      <c r="O1956">
        <v>557983</v>
      </c>
      <c r="P1956">
        <v>0</v>
      </c>
      <c r="Q1956" t="s">
        <v>3737</v>
      </c>
      <c r="R1956">
        <v>3720</v>
      </c>
      <c r="S1956" t="s">
        <v>3738</v>
      </c>
      <c r="T1956" t="s">
        <v>593</v>
      </c>
      <c r="U1956" t="s">
        <v>3739</v>
      </c>
      <c r="V1956" t="s">
        <v>3740</v>
      </c>
      <c r="W1956">
        <v>0</v>
      </c>
      <c r="X1956" t="str">
        <f t="shared" si="30"/>
        <v>Funcionamiento</v>
      </c>
    </row>
    <row r="1957" spans="1:24" x14ac:dyDescent="0.25">
      <c r="A1957">
        <v>3620</v>
      </c>
      <c r="B1957">
        <v>44001</v>
      </c>
      <c r="C1957" s="71">
        <v>44001.621527777781</v>
      </c>
      <c r="D1957" t="s">
        <v>588</v>
      </c>
      <c r="E1957" t="s">
        <v>589</v>
      </c>
      <c r="F1957">
        <v>16</v>
      </c>
      <c r="G1957" t="s">
        <v>3653</v>
      </c>
      <c r="H1957" t="s">
        <v>183</v>
      </c>
      <c r="I1957" t="s">
        <v>137</v>
      </c>
      <c r="J1957" t="s">
        <v>37</v>
      </c>
      <c r="K1957" t="s">
        <v>591</v>
      </c>
      <c r="L1957" t="s">
        <v>39</v>
      </c>
      <c r="M1957">
        <v>2354967</v>
      </c>
      <c r="N1957">
        <v>0</v>
      </c>
      <c r="O1957">
        <v>2354967</v>
      </c>
      <c r="P1957">
        <v>0</v>
      </c>
      <c r="Q1957" t="s">
        <v>3737</v>
      </c>
      <c r="R1957">
        <v>3720</v>
      </c>
      <c r="S1957" t="s">
        <v>3738</v>
      </c>
      <c r="T1957" t="s">
        <v>593</v>
      </c>
      <c r="U1957" t="s">
        <v>3739</v>
      </c>
      <c r="V1957" t="s">
        <v>3740</v>
      </c>
      <c r="W1957">
        <v>0</v>
      </c>
      <c r="X1957" t="str">
        <f t="shared" si="30"/>
        <v>Funcionamiento</v>
      </c>
    </row>
    <row r="1958" spans="1:24" x14ac:dyDescent="0.25">
      <c r="A1958">
        <v>3620</v>
      </c>
      <c r="B1958">
        <v>44001</v>
      </c>
      <c r="C1958" s="71">
        <v>44001.621527777781</v>
      </c>
      <c r="D1958" t="s">
        <v>588</v>
      </c>
      <c r="E1958" t="s">
        <v>589</v>
      </c>
      <c r="F1958">
        <v>16</v>
      </c>
      <c r="G1958" t="s">
        <v>3653</v>
      </c>
      <c r="H1958" t="s">
        <v>166</v>
      </c>
      <c r="I1958" t="s">
        <v>120</v>
      </c>
      <c r="J1958" t="s">
        <v>37</v>
      </c>
      <c r="K1958" t="s">
        <v>591</v>
      </c>
      <c r="L1958" t="s">
        <v>39</v>
      </c>
      <c r="M1958">
        <v>48736795</v>
      </c>
      <c r="N1958">
        <v>0</v>
      </c>
      <c r="O1958">
        <v>48736795</v>
      </c>
      <c r="P1958">
        <v>0</v>
      </c>
      <c r="Q1958" t="s">
        <v>3737</v>
      </c>
      <c r="R1958">
        <v>3720</v>
      </c>
      <c r="S1958" t="s">
        <v>3738</v>
      </c>
      <c r="T1958" t="s">
        <v>593</v>
      </c>
      <c r="U1958" t="s">
        <v>3739</v>
      </c>
      <c r="V1958" t="s">
        <v>3740</v>
      </c>
      <c r="W1958">
        <v>0</v>
      </c>
      <c r="X1958" t="str">
        <f t="shared" si="30"/>
        <v>Funcionamiento</v>
      </c>
    </row>
    <row r="1959" spans="1:24" x14ac:dyDescent="0.25">
      <c r="A1959">
        <v>3620</v>
      </c>
      <c r="B1959">
        <v>44001</v>
      </c>
      <c r="C1959" s="71">
        <v>44001.621527777781</v>
      </c>
      <c r="D1959" t="s">
        <v>588</v>
      </c>
      <c r="E1959" t="s">
        <v>589</v>
      </c>
      <c r="F1959">
        <v>16</v>
      </c>
      <c r="G1959" t="s">
        <v>3653</v>
      </c>
      <c r="H1959" t="s">
        <v>168</v>
      </c>
      <c r="I1959" t="s">
        <v>122</v>
      </c>
      <c r="J1959" t="s">
        <v>37</v>
      </c>
      <c r="K1959" t="s">
        <v>591</v>
      </c>
      <c r="L1959" t="s">
        <v>39</v>
      </c>
      <c r="M1959">
        <v>931982</v>
      </c>
      <c r="N1959">
        <v>0</v>
      </c>
      <c r="O1959">
        <v>931982</v>
      </c>
      <c r="P1959">
        <v>0</v>
      </c>
      <c r="Q1959" t="s">
        <v>3737</v>
      </c>
      <c r="R1959">
        <v>3720</v>
      </c>
      <c r="S1959" t="s">
        <v>3738</v>
      </c>
      <c r="T1959" t="s">
        <v>593</v>
      </c>
      <c r="U1959" t="s">
        <v>3739</v>
      </c>
      <c r="V1959" t="s">
        <v>3740</v>
      </c>
      <c r="W1959">
        <v>0</v>
      </c>
      <c r="X1959" t="str">
        <f t="shared" si="30"/>
        <v>Funcionamiento</v>
      </c>
    </row>
    <row r="1960" spans="1:24" x14ac:dyDescent="0.25">
      <c r="A1960">
        <v>3720</v>
      </c>
      <c r="B1960">
        <v>44001</v>
      </c>
      <c r="C1960" s="71">
        <v>44001.625</v>
      </c>
      <c r="D1960" t="s">
        <v>588</v>
      </c>
      <c r="E1960" t="s">
        <v>589</v>
      </c>
      <c r="F1960">
        <v>16</v>
      </c>
      <c r="G1960" t="s">
        <v>3653</v>
      </c>
      <c r="H1960" t="s">
        <v>175</v>
      </c>
      <c r="I1960" t="s">
        <v>129</v>
      </c>
      <c r="J1960" t="s">
        <v>37</v>
      </c>
      <c r="K1960" t="s">
        <v>591</v>
      </c>
      <c r="L1960" t="s">
        <v>39</v>
      </c>
      <c r="M1960">
        <v>4505600</v>
      </c>
      <c r="N1960">
        <v>0</v>
      </c>
      <c r="O1960">
        <v>4505600</v>
      </c>
      <c r="P1960">
        <v>0</v>
      </c>
      <c r="Q1960" t="s">
        <v>3741</v>
      </c>
      <c r="R1960">
        <v>3820</v>
      </c>
      <c r="S1960" t="s">
        <v>2290</v>
      </c>
      <c r="T1960" t="s">
        <v>593</v>
      </c>
      <c r="U1960" t="s">
        <v>3742</v>
      </c>
      <c r="V1960" t="s">
        <v>3743</v>
      </c>
      <c r="W1960">
        <v>0</v>
      </c>
      <c r="X1960" t="str">
        <f t="shared" si="30"/>
        <v>Funcionamiento</v>
      </c>
    </row>
    <row r="1961" spans="1:24" x14ac:dyDescent="0.25">
      <c r="A1961">
        <v>3720</v>
      </c>
      <c r="B1961">
        <v>44001</v>
      </c>
      <c r="C1961" s="71">
        <v>44001.625</v>
      </c>
      <c r="D1961" t="s">
        <v>588</v>
      </c>
      <c r="E1961" t="s">
        <v>589</v>
      </c>
      <c r="F1961">
        <v>16</v>
      </c>
      <c r="G1961" t="s">
        <v>3653</v>
      </c>
      <c r="H1961" t="s">
        <v>179</v>
      </c>
      <c r="I1961" t="s">
        <v>133</v>
      </c>
      <c r="J1961" t="s">
        <v>37</v>
      </c>
      <c r="K1961" t="s">
        <v>591</v>
      </c>
      <c r="L1961" t="s">
        <v>39</v>
      </c>
      <c r="M1961">
        <v>2393900</v>
      </c>
      <c r="N1961">
        <v>0</v>
      </c>
      <c r="O1961">
        <v>2393900</v>
      </c>
      <c r="P1961">
        <v>0</v>
      </c>
      <c r="Q1961" t="s">
        <v>3741</v>
      </c>
      <c r="R1961">
        <v>3820</v>
      </c>
      <c r="S1961" t="s">
        <v>2290</v>
      </c>
      <c r="T1961" t="s">
        <v>593</v>
      </c>
      <c r="U1961" t="s">
        <v>3742</v>
      </c>
      <c r="V1961" t="s">
        <v>3743</v>
      </c>
      <c r="W1961">
        <v>0</v>
      </c>
      <c r="X1961" t="str">
        <f t="shared" si="30"/>
        <v>Funcionamiento</v>
      </c>
    </row>
    <row r="1962" spans="1:24" x14ac:dyDescent="0.25">
      <c r="A1962">
        <v>3720</v>
      </c>
      <c r="B1962">
        <v>44001</v>
      </c>
      <c r="C1962" s="71">
        <v>44001.625</v>
      </c>
      <c r="D1962" t="s">
        <v>588</v>
      </c>
      <c r="E1962" t="s">
        <v>589</v>
      </c>
      <c r="F1962">
        <v>16</v>
      </c>
      <c r="G1962" t="s">
        <v>3653</v>
      </c>
      <c r="H1962" t="s">
        <v>174</v>
      </c>
      <c r="I1962" t="s">
        <v>128</v>
      </c>
      <c r="J1962" t="s">
        <v>37</v>
      </c>
      <c r="K1962" t="s">
        <v>591</v>
      </c>
      <c r="L1962" t="s">
        <v>39</v>
      </c>
      <c r="M1962">
        <v>6360500</v>
      </c>
      <c r="N1962">
        <v>0</v>
      </c>
      <c r="O1962">
        <v>6360500</v>
      </c>
      <c r="P1962">
        <v>0</v>
      </c>
      <c r="Q1962" t="s">
        <v>3741</v>
      </c>
      <c r="R1962">
        <v>3820</v>
      </c>
      <c r="S1962" t="s">
        <v>2290</v>
      </c>
      <c r="T1962" t="s">
        <v>593</v>
      </c>
      <c r="U1962" t="s">
        <v>3742</v>
      </c>
      <c r="V1962" t="s">
        <v>3743</v>
      </c>
      <c r="W1962">
        <v>0</v>
      </c>
      <c r="X1962" t="str">
        <f t="shared" si="30"/>
        <v>Funcionamiento</v>
      </c>
    </row>
    <row r="1963" spans="1:24" x14ac:dyDescent="0.25">
      <c r="A1963">
        <v>3720</v>
      </c>
      <c r="B1963">
        <v>44001</v>
      </c>
      <c r="C1963" s="71">
        <v>44001.625</v>
      </c>
      <c r="D1963" t="s">
        <v>588</v>
      </c>
      <c r="E1963" t="s">
        <v>589</v>
      </c>
      <c r="F1963">
        <v>16</v>
      </c>
      <c r="G1963" t="s">
        <v>3653</v>
      </c>
      <c r="H1963" t="s">
        <v>177</v>
      </c>
      <c r="I1963" t="s">
        <v>131</v>
      </c>
      <c r="J1963" t="s">
        <v>37</v>
      </c>
      <c r="K1963" t="s">
        <v>591</v>
      </c>
      <c r="L1963" t="s">
        <v>39</v>
      </c>
      <c r="M1963">
        <v>558100</v>
      </c>
      <c r="N1963">
        <v>0</v>
      </c>
      <c r="O1963">
        <v>558100</v>
      </c>
      <c r="P1963">
        <v>0</v>
      </c>
      <c r="Q1963" t="s">
        <v>3741</v>
      </c>
      <c r="R1963">
        <v>3820</v>
      </c>
      <c r="S1963" t="s">
        <v>2290</v>
      </c>
      <c r="T1963" t="s">
        <v>593</v>
      </c>
      <c r="U1963" t="s">
        <v>3742</v>
      </c>
      <c r="V1963" t="s">
        <v>3743</v>
      </c>
      <c r="W1963">
        <v>0</v>
      </c>
      <c r="X1963" t="str">
        <f t="shared" si="30"/>
        <v>Funcionamiento</v>
      </c>
    </row>
    <row r="1964" spans="1:24" x14ac:dyDescent="0.25">
      <c r="A1964">
        <v>3720</v>
      </c>
      <c r="B1964">
        <v>44001</v>
      </c>
      <c r="C1964" s="71">
        <v>44001.625</v>
      </c>
      <c r="D1964" t="s">
        <v>588</v>
      </c>
      <c r="E1964" t="s">
        <v>589</v>
      </c>
      <c r="F1964">
        <v>16</v>
      </c>
      <c r="G1964" t="s">
        <v>3653</v>
      </c>
      <c r="H1964" t="s">
        <v>176</v>
      </c>
      <c r="I1964" t="s">
        <v>130</v>
      </c>
      <c r="J1964" t="s">
        <v>37</v>
      </c>
      <c r="K1964" t="s">
        <v>591</v>
      </c>
      <c r="L1964" t="s">
        <v>39</v>
      </c>
      <c r="M1964">
        <v>4786000</v>
      </c>
      <c r="N1964">
        <v>0</v>
      </c>
      <c r="O1964">
        <v>4786000</v>
      </c>
      <c r="P1964">
        <v>0</v>
      </c>
      <c r="Q1964" t="s">
        <v>3741</v>
      </c>
      <c r="R1964">
        <v>3820</v>
      </c>
      <c r="S1964" t="s">
        <v>2290</v>
      </c>
      <c r="T1964" t="s">
        <v>593</v>
      </c>
      <c r="U1964" t="s">
        <v>3742</v>
      </c>
      <c r="V1964" t="s">
        <v>3743</v>
      </c>
      <c r="W1964">
        <v>0</v>
      </c>
      <c r="X1964" t="str">
        <f t="shared" si="30"/>
        <v>Funcionamiento</v>
      </c>
    </row>
    <row r="1965" spans="1:24" x14ac:dyDescent="0.25">
      <c r="A1965">
        <v>3720</v>
      </c>
      <c r="B1965">
        <v>44001</v>
      </c>
      <c r="C1965" s="71">
        <v>44001.625</v>
      </c>
      <c r="D1965" t="s">
        <v>588</v>
      </c>
      <c r="E1965" t="s">
        <v>589</v>
      </c>
      <c r="F1965">
        <v>16</v>
      </c>
      <c r="G1965" t="s">
        <v>3653</v>
      </c>
      <c r="H1965" t="s">
        <v>178</v>
      </c>
      <c r="I1965" t="s">
        <v>132</v>
      </c>
      <c r="J1965" t="s">
        <v>37</v>
      </c>
      <c r="K1965" t="s">
        <v>591</v>
      </c>
      <c r="L1965" t="s">
        <v>39</v>
      </c>
      <c r="M1965">
        <v>3590000</v>
      </c>
      <c r="N1965">
        <v>0</v>
      </c>
      <c r="O1965">
        <v>3590000</v>
      </c>
      <c r="P1965">
        <v>0</v>
      </c>
      <c r="Q1965" t="s">
        <v>3741</v>
      </c>
      <c r="R1965">
        <v>3820</v>
      </c>
      <c r="S1965" t="s">
        <v>2290</v>
      </c>
      <c r="T1965" t="s">
        <v>593</v>
      </c>
      <c r="U1965" t="s">
        <v>3742</v>
      </c>
      <c r="V1965" t="s">
        <v>3743</v>
      </c>
      <c r="W1965">
        <v>0</v>
      </c>
      <c r="X1965" t="str">
        <f t="shared" si="30"/>
        <v>Funcionamiento</v>
      </c>
    </row>
    <row r="1966" spans="1:24" x14ac:dyDescent="0.25">
      <c r="A1966">
        <v>3820</v>
      </c>
      <c r="B1966">
        <v>44034</v>
      </c>
      <c r="C1966" s="71">
        <v>44034.661805555559</v>
      </c>
      <c r="D1966" t="s">
        <v>588</v>
      </c>
      <c r="E1966" t="s">
        <v>589</v>
      </c>
      <c r="F1966">
        <v>16</v>
      </c>
      <c r="G1966" t="s">
        <v>3653</v>
      </c>
      <c r="H1966" t="s">
        <v>180</v>
      </c>
      <c r="I1966" t="s">
        <v>134</v>
      </c>
      <c r="J1966" t="s">
        <v>37</v>
      </c>
      <c r="K1966" t="s">
        <v>591</v>
      </c>
      <c r="L1966" t="s">
        <v>39</v>
      </c>
      <c r="M1966">
        <v>2515341</v>
      </c>
      <c r="N1966">
        <v>0</v>
      </c>
      <c r="O1966">
        <v>2515341</v>
      </c>
      <c r="P1966">
        <v>0</v>
      </c>
      <c r="Q1966" t="s">
        <v>3744</v>
      </c>
      <c r="R1966">
        <v>4120</v>
      </c>
      <c r="S1966" t="s">
        <v>3745</v>
      </c>
      <c r="T1966" t="s">
        <v>593</v>
      </c>
      <c r="U1966" t="s">
        <v>3746</v>
      </c>
      <c r="V1966" t="s">
        <v>3747</v>
      </c>
      <c r="W1966">
        <v>0</v>
      </c>
      <c r="X1966" t="str">
        <f t="shared" si="30"/>
        <v>Funcionamiento</v>
      </c>
    </row>
    <row r="1967" spans="1:24" x14ac:dyDescent="0.25">
      <c r="A1967">
        <v>3820</v>
      </c>
      <c r="B1967">
        <v>44034</v>
      </c>
      <c r="C1967" s="71">
        <v>44034.661805555559</v>
      </c>
      <c r="D1967" t="s">
        <v>588</v>
      </c>
      <c r="E1967" t="s">
        <v>589</v>
      </c>
      <c r="F1967">
        <v>16</v>
      </c>
      <c r="G1967" t="s">
        <v>3653</v>
      </c>
      <c r="H1967" t="s">
        <v>194</v>
      </c>
      <c r="I1967" t="s">
        <v>149</v>
      </c>
      <c r="J1967" t="s">
        <v>37</v>
      </c>
      <c r="K1967" t="s">
        <v>591</v>
      </c>
      <c r="L1967" t="s">
        <v>39</v>
      </c>
      <c r="M1967">
        <v>1907470</v>
      </c>
      <c r="N1967">
        <v>0</v>
      </c>
      <c r="O1967">
        <v>1907470</v>
      </c>
      <c r="P1967">
        <v>0</v>
      </c>
      <c r="Q1967" t="s">
        <v>3744</v>
      </c>
      <c r="R1967">
        <v>4120</v>
      </c>
      <c r="S1967" t="s">
        <v>3745</v>
      </c>
      <c r="T1967" t="s">
        <v>593</v>
      </c>
      <c r="U1967" t="s">
        <v>3746</v>
      </c>
      <c r="V1967" t="s">
        <v>3747</v>
      </c>
      <c r="W1967">
        <v>0</v>
      </c>
      <c r="X1967" t="str">
        <f t="shared" si="30"/>
        <v>Funcionamiento</v>
      </c>
    </row>
    <row r="1968" spans="1:24" x14ac:dyDescent="0.25">
      <c r="A1968">
        <v>3820</v>
      </c>
      <c r="B1968">
        <v>44034</v>
      </c>
      <c r="C1968" s="71">
        <v>44034.661805555559</v>
      </c>
      <c r="D1968" t="s">
        <v>588</v>
      </c>
      <c r="E1968" t="s">
        <v>589</v>
      </c>
      <c r="F1968">
        <v>16</v>
      </c>
      <c r="G1968" t="s">
        <v>3653</v>
      </c>
      <c r="H1968" t="s">
        <v>171</v>
      </c>
      <c r="I1968" t="s">
        <v>125</v>
      </c>
      <c r="J1968" t="s">
        <v>37</v>
      </c>
      <c r="K1968" t="s">
        <v>591</v>
      </c>
      <c r="L1968" t="s">
        <v>39</v>
      </c>
      <c r="M1968">
        <v>2235967</v>
      </c>
      <c r="N1968">
        <v>0</v>
      </c>
      <c r="O1968">
        <v>2235967</v>
      </c>
      <c r="P1968">
        <v>0</v>
      </c>
      <c r="Q1968" t="s">
        <v>3744</v>
      </c>
      <c r="R1968">
        <v>4120</v>
      </c>
      <c r="S1968" t="s">
        <v>3745</v>
      </c>
      <c r="T1968" t="s">
        <v>593</v>
      </c>
      <c r="U1968" t="s">
        <v>3746</v>
      </c>
      <c r="V1968" t="s">
        <v>3747</v>
      </c>
      <c r="W1968">
        <v>0</v>
      </c>
      <c r="X1968" t="str">
        <f t="shared" si="30"/>
        <v>Funcionamiento</v>
      </c>
    </row>
    <row r="1969" spans="1:24" x14ac:dyDescent="0.25">
      <c r="A1969">
        <v>3820</v>
      </c>
      <c r="B1969">
        <v>44034</v>
      </c>
      <c r="C1969" s="71">
        <v>44034.661805555559</v>
      </c>
      <c r="D1969" t="s">
        <v>588</v>
      </c>
      <c r="E1969" t="s">
        <v>589</v>
      </c>
      <c r="F1969">
        <v>16</v>
      </c>
      <c r="G1969" t="s">
        <v>3653</v>
      </c>
      <c r="H1969" t="s">
        <v>166</v>
      </c>
      <c r="I1969" t="s">
        <v>120</v>
      </c>
      <c r="J1969" t="s">
        <v>37</v>
      </c>
      <c r="K1969" t="s">
        <v>591</v>
      </c>
      <c r="L1969" t="s">
        <v>39</v>
      </c>
      <c r="M1969">
        <v>44719079</v>
      </c>
      <c r="N1969">
        <v>0</v>
      </c>
      <c r="O1969">
        <v>44719079</v>
      </c>
      <c r="P1969">
        <v>0</v>
      </c>
      <c r="Q1969" t="s">
        <v>3744</v>
      </c>
      <c r="R1969">
        <v>4120</v>
      </c>
      <c r="S1969" t="s">
        <v>3745</v>
      </c>
      <c r="T1969" t="s">
        <v>593</v>
      </c>
      <c r="U1969" t="s">
        <v>3746</v>
      </c>
      <c r="V1969" t="s">
        <v>3747</v>
      </c>
      <c r="W1969">
        <v>0</v>
      </c>
      <c r="X1969" t="str">
        <f t="shared" si="30"/>
        <v>Funcionamiento</v>
      </c>
    </row>
    <row r="1970" spans="1:24" x14ac:dyDescent="0.25">
      <c r="A1970">
        <v>3820</v>
      </c>
      <c r="B1970">
        <v>44034</v>
      </c>
      <c r="C1970" s="71">
        <v>44034.661805555559</v>
      </c>
      <c r="D1970" t="s">
        <v>588</v>
      </c>
      <c r="E1970" t="s">
        <v>589</v>
      </c>
      <c r="F1970">
        <v>16</v>
      </c>
      <c r="G1970" t="s">
        <v>3653</v>
      </c>
      <c r="H1970" t="s">
        <v>168</v>
      </c>
      <c r="I1970" t="s">
        <v>122</v>
      </c>
      <c r="J1970" t="s">
        <v>37</v>
      </c>
      <c r="K1970" t="s">
        <v>591</v>
      </c>
      <c r="L1970" t="s">
        <v>39</v>
      </c>
      <c r="M1970">
        <v>841647</v>
      </c>
      <c r="N1970">
        <v>0</v>
      </c>
      <c r="O1970">
        <v>841647</v>
      </c>
      <c r="P1970">
        <v>0</v>
      </c>
      <c r="Q1970" t="s">
        <v>3744</v>
      </c>
      <c r="R1970">
        <v>4120</v>
      </c>
      <c r="S1970" t="s">
        <v>3745</v>
      </c>
      <c r="T1970" t="s">
        <v>593</v>
      </c>
      <c r="U1970" t="s">
        <v>3746</v>
      </c>
      <c r="V1970" t="s">
        <v>3747</v>
      </c>
      <c r="W1970">
        <v>0</v>
      </c>
      <c r="X1970" t="str">
        <f t="shared" si="30"/>
        <v>Funcionamiento</v>
      </c>
    </row>
    <row r="1971" spans="1:24" x14ac:dyDescent="0.25">
      <c r="A1971">
        <v>3820</v>
      </c>
      <c r="B1971">
        <v>44034</v>
      </c>
      <c r="C1971" s="71">
        <v>44034.661805555559</v>
      </c>
      <c r="D1971" t="s">
        <v>588</v>
      </c>
      <c r="E1971" t="s">
        <v>589</v>
      </c>
      <c r="F1971">
        <v>16</v>
      </c>
      <c r="G1971" t="s">
        <v>3653</v>
      </c>
      <c r="H1971" t="s">
        <v>173</v>
      </c>
      <c r="I1971" t="s">
        <v>127</v>
      </c>
      <c r="J1971" t="s">
        <v>37</v>
      </c>
      <c r="K1971" t="s">
        <v>591</v>
      </c>
      <c r="L1971" t="s">
        <v>39</v>
      </c>
      <c r="M1971">
        <v>2184129</v>
      </c>
      <c r="N1971">
        <v>0</v>
      </c>
      <c r="O1971">
        <v>2184129</v>
      </c>
      <c r="P1971">
        <v>0</v>
      </c>
      <c r="Q1971" t="s">
        <v>3744</v>
      </c>
      <c r="R1971">
        <v>4120</v>
      </c>
      <c r="S1971" t="s">
        <v>3745</v>
      </c>
      <c r="T1971" t="s">
        <v>593</v>
      </c>
      <c r="U1971" t="s">
        <v>3746</v>
      </c>
      <c r="V1971" t="s">
        <v>3747</v>
      </c>
      <c r="W1971">
        <v>0</v>
      </c>
      <c r="X1971" t="str">
        <f t="shared" si="30"/>
        <v>Funcionamiento</v>
      </c>
    </row>
    <row r="1972" spans="1:24" x14ac:dyDescent="0.25">
      <c r="A1972">
        <v>3820</v>
      </c>
      <c r="B1972">
        <v>44034</v>
      </c>
      <c r="C1972" s="71">
        <v>44034.661805555559</v>
      </c>
      <c r="D1972" t="s">
        <v>588</v>
      </c>
      <c r="E1972" t="s">
        <v>589</v>
      </c>
      <c r="F1972">
        <v>16</v>
      </c>
      <c r="G1972" t="s">
        <v>3653</v>
      </c>
      <c r="H1972" t="s">
        <v>563</v>
      </c>
      <c r="I1972" t="s">
        <v>564</v>
      </c>
      <c r="J1972" t="s">
        <v>37</v>
      </c>
      <c r="K1972" t="s">
        <v>591</v>
      </c>
      <c r="L1972" t="s">
        <v>39</v>
      </c>
      <c r="M1972">
        <v>1309674</v>
      </c>
      <c r="N1972">
        <v>0</v>
      </c>
      <c r="O1972">
        <v>1309674</v>
      </c>
      <c r="P1972">
        <v>0</v>
      </c>
      <c r="Q1972" t="s">
        <v>3744</v>
      </c>
      <c r="R1972">
        <v>4120</v>
      </c>
      <c r="S1972" t="s">
        <v>3745</v>
      </c>
      <c r="T1972" t="s">
        <v>593</v>
      </c>
      <c r="U1972" t="s">
        <v>3746</v>
      </c>
      <c r="V1972" t="s">
        <v>3747</v>
      </c>
      <c r="W1972">
        <v>0</v>
      </c>
      <c r="X1972" t="str">
        <f t="shared" si="30"/>
        <v>Funcionamiento</v>
      </c>
    </row>
    <row r="1973" spans="1:24" x14ac:dyDescent="0.25">
      <c r="A1973">
        <v>3820</v>
      </c>
      <c r="B1973">
        <v>44034</v>
      </c>
      <c r="C1973" s="71">
        <v>44034.661805555559</v>
      </c>
      <c r="D1973" t="s">
        <v>588</v>
      </c>
      <c r="E1973" t="s">
        <v>589</v>
      </c>
      <c r="F1973">
        <v>16</v>
      </c>
      <c r="G1973" t="s">
        <v>3653</v>
      </c>
      <c r="H1973" t="s">
        <v>182</v>
      </c>
      <c r="I1973" t="s">
        <v>136</v>
      </c>
      <c r="J1973" t="s">
        <v>37</v>
      </c>
      <c r="K1973" t="s">
        <v>591</v>
      </c>
      <c r="L1973" t="s">
        <v>39</v>
      </c>
      <c r="M1973">
        <v>181978</v>
      </c>
      <c r="N1973">
        <v>0</v>
      </c>
      <c r="O1973">
        <v>181978</v>
      </c>
      <c r="P1973">
        <v>0</v>
      </c>
      <c r="Q1973" t="s">
        <v>3744</v>
      </c>
      <c r="R1973">
        <v>4120</v>
      </c>
      <c r="S1973" t="s">
        <v>3745</v>
      </c>
      <c r="T1973" t="s">
        <v>593</v>
      </c>
      <c r="U1973" t="s">
        <v>3746</v>
      </c>
      <c r="V1973" t="s">
        <v>3747</v>
      </c>
      <c r="W1973">
        <v>0</v>
      </c>
      <c r="X1973" t="str">
        <f t="shared" si="30"/>
        <v>Funcionamiento</v>
      </c>
    </row>
    <row r="1974" spans="1:24" x14ac:dyDescent="0.25">
      <c r="A1974">
        <v>3820</v>
      </c>
      <c r="B1974">
        <v>44034</v>
      </c>
      <c r="C1974" s="71">
        <v>44034.661805555559</v>
      </c>
      <c r="D1974" t="s">
        <v>588</v>
      </c>
      <c r="E1974" t="s">
        <v>589</v>
      </c>
      <c r="F1974">
        <v>16</v>
      </c>
      <c r="G1974" t="s">
        <v>3653</v>
      </c>
      <c r="H1974" t="s">
        <v>183</v>
      </c>
      <c r="I1974" t="s">
        <v>137</v>
      </c>
      <c r="J1974" t="s">
        <v>37</v>
      </c>
      <c r="K1974" t="s">
        <v>591</v>
      </c>
      <c r="L1974" t="s">
        <v>39</v>
      </c>
      <c r="M1974">
        <v>2354967</v>
      </c>
      <c r="N1974">
        <v>0</v>
      </c>
      <c r="O1974">
        <v>2354967</v>
      </c>
      <c r="P1974">
        <v>0</v>
      </c>
      <c r="Q1974" t="s">
        <v>3744</v>
      </c>
      <c r="R1974">
        <v>4120</v>
      </c>
      <c r="S1974" t="s">
        <v>3745</v>
      </c>
      <c r="T1974" t="s">
        <v>593</v>
      </c>
      <c r="U1974" t="s">
        <v>3746</v>
      </c>
      <c r="V1974" t="s">
        <v>3747</v>
      </c>
      <c r="W1974">
        <v>0</v>
      </c>
      <c r="X1974" t="str">
        <f t="shared" si="30"/>
        <v>Funcionamiento</v>
      </c>
    </row>
    <row r="1975" spans="1:24" x14ac:dyDescent="0.25">
      <c r="A1975">
        <v>3920</v>
      </c>
      <c r="B1975">
        <v>44034</v>
      </c>
      <c r="C1975" s="71">
        <v>44034.667361111111</v>
      </c>
      <c r="D1975" t="s">
        <v>588</v>
      </c>
      <c r="E1975" t="s">
        <v>589</v>
      </c>
      <c r="F1975">
        <v>16</v>
      </c>
      <c r="G1975" t="s">
        <v>3653</v>
      </c>
      <c r="H1975" t="s">
        <v>177</v>
      </c>
      <c r="I1975" t="s">
        <v>131</v>
      </c>
      <c r="J1975" t="s">
        <v>37</v>
      </c>
      <c r="K1975" t="s">
        <v>591</v>
      </c>
      <c r="L1975" t="s">
        <v>39</v>
      </c>
      <c r="M1975">
        <v>554800</v>
      </c>
      <c r="N1975">
        <v>0</v>
      </c>
      <c r="O1975">
        <v>554800</v>
      </c>
      <c r="P1975">
        <v>0</v>
      </c>
      <c r="Q1975" t="s">
        <v>3748</v>
      </c>
      <c r="R1975">
        <v>4020</v>
      </c>
      <c r="S1975" t="s">
        <v>3749</v>
      </c>
      <c r="T1975" t="s">
        <v>593</v>
      </c>
      <c r="U1975" t="s">
        <v>3750</v>
      </c>
      <c r="V1975" t="s">
        <v>3751</v>
      </c>
      <c r="W1975">
        <v>0</v>
      </c>
      <c r="X1975" t="str">
        <f t="shared" si="30"/>
        <v>Funcionamiento</v>
      </c>
    </row>
    <row r="1976" spans="1:24" x14ac:dyDescent="0.25">
      <c r="A1976">
        <v>3920</v>
      </c>
      <c r="B1976">
        <v>44034</v>
      </c>
      <c r="C1976" s="71">
        <v>44034.667361111111</v>
      </c>
      <c r="D1976" t="s">
        <v>588</v>
      </c>
      <c r="E1976" t="s">
        <v>589</v>
      </c>
      <c r="F1976">
        <v>16</v>
      </c>
      <c r="G1976" t="s">
        <v>3653</v>
      </c>
      <c r="H1976" t="s">
        <v>174</v>
      </c>
      <c r="I1976" t="s">
        <v>128</v>
      </c>
      <c r="J1976" t="s">
        <v>37</v>
      </c>
      <c r="K1976" t="s">
        <v>591</v>
      </c>
      <c r="L1976" t="s">
        <v>39</v>
      </c>
      <c r="M1976">
        <v>6799500</v>
      </c>
      <c r="N1976">
        <v>0</v>
      </c>
      <c r="O1976">
        <v>6799500</v>
      </c>
      <c r="P1976">
        <v>0</v>
      </c>
      <c r="Q1976" t="s">
        <v>3748</v>
      </c>
      <c r="R1976">
        <v>4020</v>
      </c>
      <c r="S1976" t="s">
        <v>3749</v>
      </c>
      <c r="T1976" t="s">
        <v>593</v>
      </c>
      <c r="U1976" t="s">
        <v>3750</v>
      </c>
      <c r="V1976" t="s">
        <v>3751</v>
      </c>
      <c r="W1976">
        <v>0</v>
      </c>
      <c r="X1976" t="str">
        <f t="shared" si="30"/>
        <v>Funcionamiento</v>
      </c>
    </row>
    <row r="1977" spans="1:24" x14ac:dyDescent="0.25">
      <c r="A1977">
        <v>3920</v>
      </c>
      <c r="B1977">
        <v>44034</v>
      </c>
      <c r="C1977" s="71">
        <v>44034.667361111111</v>
      </c>
      <c r="D1977" t="s">
        <v>588</v>
      </c>
      <c r="E1977" t="s">
        <v>589</v>
      </c>
      <c r="F1977">
        <v>16</v>
      </c>
      <c r="G1977" t="s">
        <v>3653</v>
      </c>
      <c r="H1977" t="s">
        <v>176</v>
      </c>
      <c r="I1977" t="s">
        <v>130</v>
      </c>
      <c r="J1977" t="s">
        <v>37</v>
      </c>
      <c r="K1977" t="s">
        <v>591</v>
      </c>
      <c r="L1977" t="s">
        <v>39</v>
      </c>
      <c r="M1977">
        <v>2364300</v>
      </c>
      <c r="N1977">
        <v>0</v>
      </c>
      <c r="O1977">
        <v>2364300</v>
      </c>
      <c r="P1977">
        <v>0</v>
      </c>
      <c r="Q1977" t="s">
        <v>3748</v>
      </c>
      <c r="R1977">
        <v>4020</v>
      </c>
      <c r="S1977" t="s">
        <v>3749</v>
      </c>
      <c r="T1977" t="s">
        <v>593</v>
      </c>
      <c r="U1977" t="s">
        <v>3750</v>
      </c>
      <c r="V1977" t="s">
        <v>3751</v>
      </c>
      <c r="W1977">
        <v>0</v>
      </c>
      <c r="X1977" t="str">
        <f t="shared" si="30"/>
        <v>Funcionamiento</v>
      </c>
    </row>
    <row r="1978" spans="1:24" x14ac:dyDescent="0.25">
      <c r="A1978">
        <v>3920</v>
      </c>
      <c r="B1978">
        <v>44034</v>
      </c>
      <c r="C1978" s="71">
        <v>44034.667361111111</v>
      </c>
      <c r="D1978" t="s">
        <v>588</v>
      </c>
      <c r="E1978" t="s">
        <v>589</v>
      </c>
      <c r="F1978">
        <v>16</v>
      </c>
      <c r="G1978" t="s">
        <v>3653</v>
      </c>
      <c r="H1978" t="s">
        <v>178</v>
      </c>
      <c r="I1978" t="s">
        <v>132</v>
      </c>
      <c r="J1978" t="s">
        <v>37</v>
      </c>
      <c r="K1978" t="s">
        <v>591</v>
      </c>
      <c r="L1978" t="s">
        <v>39</v>
      </c>
      <c r="M1978">
        <v>1773600</v>
      </c>
      <c r="N1978">
        <v>0</v>
      </c>
      <c r="O1978">
        <v>1773600</v>
      </c>
      <c r="P1978">
        <v>0</v>
      </c>
      <c r="Q1978" t="s">
        <v>3748</v>
      </c>
      <c r="R1978">
        <v>4020</v>
      </c>
      <c r="S1978" t="s">
        <v>3749</v>
      </c>
      <c r="T1978" t="s">
        <v>593</v>
      </c>
      <c r="U1978" t="s">
        <v>3750</v>
      </c>
      <c r="V1978" t="s">
        <v>3751</v>
      </c>
      <c r="W1978">
        <v>0</v>
      </c>
      <c r="X1978" t="str">
        <f t="shared" si="30"/>
        <v>Funcionamiento</v>
      </c>
    </row>
    <row r="1979" spans="1:24" x14ac:dyDescent="0.25">
      <c r="A1979">
        <v>3920</v>
      </c>
      <c r="B1979">
        <v>44034</v>
      </c>
      <c r="C1979" s="71">
        <v>44034.667361111111</v>
      </c>
      <c r="D1979" t="s">
        <v>588</v>
      </c>
      <c r="E1979" t="s">
        <v>589</v>
      </c>
      <c r="F1979">
        <v>16</v>
      </c>
      <c r="G1979" t="s">
        <v>3653</v>
      </c>
      <c r="H1979" t="s">
        <v>175</v>
      </c>
      <c r="I1979" t="s">
        <v>129</v>
      </c>
      <c r="J1979" t="s">
        <v>37</v>
      </c>
      <c r="K1979" t="s">
        <v>591</v>
      </c>
      <c r="L1979" t="s">
        <v>39</v>
      </c>
      <c r="M1979">
        <v>4816400</v>
      </c>
      <c r="N1979">
        <v>0</v>
      </c>
      <c r="O1979">
        <v>4816400</v>
      </c>
      <c r="P1979">
        <v>0</v>
      </c>
      <c r="Q1979" t="s">
        <v>3748</v>
      </c>
      <c r="R1979">
        <v>4020</v>
      </c>
      <c r="S1979" t="s">
        <v>3749</v>
      </c>
      <c r="T1979" t="s">
        <v>593</v>
      </c>
      <c r="U1979" t="s">
        <v>3750</v>
      </c>
      <c r="V1979" t="s">
        <v>3751</v>
      </c>
      <c r="W1979">
        <v>0</v>
      </c>
      <c r="X1979" t="str">
        <f t="shared" si="30"/>
        <v>Funcionamiento</v>
      </c>
    </row>
    <row r="1980" spans="1:24" x14ac:dyDescent="0.25">
      <c r="A1980">
        <v>3920</v>
      </c>
      <c r="B1980">
        <v>44034</v>
      </c>
      <c r="C1980" s="71">
        <v>44034.667361111111</v>
      </c>
      <c r="D1980" t="s">
        <v>588</v>
      </c>
      <c r="E1980" t="s">
        <v>589</v>
      </c>
      <c r="F1980">
        <v>16</v>
      </c>
      <c r="G1980" t="s">
        <v>3653</v>
      </c>
      <c r="H1980" t="s">
        <v>179</v>
      </c>
      <c r="I1980" t="s">
        <v>133</v>
      </c>
      <c r="J1980" t="s">
        <v>37</v>
      </c>
      <c r="K1980" t="s">
        <v>591</v>
      </c>
      <c r="L1980" t="s">
        <v>39</v>
      </c>
      <c r="M1980">
        <v>1182800</v>
      </c>
      <c r="N1980">
        <v>0</v>
      </c>
      <c r="O1980">
        <v>1182800</v>
      </c>
      <c r="P1980">
        <v>0</v>
      </c>
      <c r="Q1980" t="s">
        <v>3748</v>
      </c>
      <c r="R1980">
        <v>4020</v>
      </c>
      <c r="S1980" t="s">
        <v>3749</v>
      </c>
      <c r="T1980" t="s">
        <v>593</v>
      </c>
      <c r="U1980" t="s">
        <v>3750</v>
      </c>
      <c r="V1980" t="s">
        <v>3751</v>
      </c>
      <c r="W1980">
        <v>0</v>
      </c>
      <c r="X1980" t="str">
        <f t="shared" si="30"/>
        <v>Funcionamiento</v>
      </c>
    </row>
    <row r="1981" spans="1:24" x14ac:dyDescent="0.25">
      <c r="A1981">
        <v>4020</v>
      </c>
      <c r="B1981">
        <v>44053</v>
      </c>
      <c r="C1981" s="71">
        <v>44053.317361111112</v>
      </c>
      <c r="D1981" t="s">
        <v>588</v>
      </c>
      <c r="E1981" t="s">
        <v>607</v>
      </c>
      <c r="F1981">
        <v>500</v>
      </c>
      <c r="G1981" t="s">
        <v>631</v>
      </c>
      <c r="H1981" t="s">
        <v>199</v>
      </c>
      <c r="I1981" t="s">
        <v>157</v>
      </c>
      <c r="J1981" t="s">
        <v>37</v>
      </c>
      <c r="K1981" t="s">
        <v>591</v>
      </c>
      <c r="L1981" t="s">
        <v>39</v>
      </c>
      <c r="M1981">
        <v>48539520</v>
      </c>
      <c r="N1981">
        <v>0</v>
      </c>
      <c r="O1981">
        <v>48539520</v>
      </c>
      <c r="P1981">
        <v>48539520</v>
      </c>
      <c r="Q1981" t="s">
        <v>5974</v>
      </c>
      <c r="R1981">
        <v>4220</v>
      </c>
      <c r="S1981" t="s">
        <v>593</v>
      </c>
      <c r="T1981" t="s">
        <v>593</v>
      </c>
      <c r="U1981" t="s">
        <v>593</v>
      </c>
      <c r="V1981" t="s">
        <v>593</v>
      </c>
      <c r="W1981">
        <v>0</v>
      </c>
      <c r="X1981" t="str">
        <f t="shared" si="30"/>
        <v>Inversión</v>
      </c>
    </row>
    <row r="1982" spans="1:24" x14ac:dyDescent="0.25">
      <c r="A1982">
        <v>120</v>
      </c>
      <c r="B1982">
        <v>43840</v>
      </c>
      <c r="C1982" s="71">
        <v>43840.365277777775</v>
      </c>
      <c r="D1982" t="s">
        <v>588</v>
      </c>
      <c r="E1982" t="s">
        <v>589</v>
      </c>
      <c r="F1982">
        <v>17</v>
      </c>
      <c r="G1982" t="s">
        <v>3752</v>
      </c>
      <c r="H1982" t="s">
        <v>188</v>
      </c>
      <c r="I1982" t="s">
        <v>142</v>
      </c>
      <c r="J1982" t="s">
        <v>37</v>
      </c>
      <c r="K1982" t="s">
        <v>591</v>
      </c>
      <c r="L1982" t="s">
        <v>39</v>
      </c>
      <c r="M1982">
        <v>20000000</v>
      </c>
      <c r="N1982">
        <v>0</v>
      </c>
      <c r="O1982">
        <v>20000000</v>
      </c>
      <c r="P1982">
        <v>8815507</v>
      </c>
      <c r="Q1982" t="s">
        <v>3753</v>
      </c>
      <c r="R1982">
        <v>120</v>
      </c>
      <c r="S1982" t="s">
        <v>3754</v>
      </c>
      <c r="T1982" t="s">
        <v>3755</v>
      </c>
      <c r="U1982" t="s">
        <v>3756</v>
      </c>
      <c r="V1982" t="s">
        <v>3757</v>
      </c>
      <c r="W1982">
        <v>0</v>
      </c>
      <c r="X1982" t="str">
        <f t="shared" si="30"/>
        <v>Funcionamiento</v>
      </c>
    </row>
    <row r="1983" spans="1:24" x14ac:dyDescent="0.25">
      <c r="A1983">
        <v>220</v>
      </c>
      <c r="B1983">
        <v>43840</v>
      </c>
      <c r="C1983" s="71">
        <v>43840.365972222222</v>
      </c>
      <c r="D1983" t="s">
        <v>588</v>
      </c>
      <c r="E1983" t="s">
        <v>589</v>
      </c>
      <c r="F1983">
        <v>17</v>
      </c>
      <c r="G1983" t="s">
        <v>3752</v>
      </c>
      <c r="H1983" t="s">
        <v>101</v>
      </c>
      <c r="I1983" t="s">
        <v>144</v>
      </c>
      <c r="J1983" t="s">
        <v>37</v>
      </c>
      <c r="K1983" t="s">
        <v>591</v>
      </c>
      <c r="L1983" t="s">
        <v>39</v>
      </c>
      <c r="M1983">
        <v>0</v>
      </c>
      <c r="N1983">
        <v>11902000</v>
      </c>
      <c r="O1983">
        <v>11902000</v>
      </c>
      <c r="P1983">
        <v>0</v>
      </c>
      <c r="Q1983" t="s">
        <v>3758</v>
      </c>
      <c r="R1983">
        <v>220</v>
      </c>
      <c r="S1983" t="s">
        <v>2575</v>
      </c>
      <c r="T1983" t="s">
        <v>2182</v>
      </c>
      <c r="U1983" t="s">
        <v>3759</v>
      </c>
      <c r="V1983" t="s">
        <v>3760</v>
      </c>
      <c r="W1983">
        <v>0</v>
      </c>
      <c r="X1983" t="str">
        <f t="shared" si="30"/>
        <v>Funcionamiento</v>
      </c>
    </row>
    <row r="1984" spans="1:24" x14ac:dyDescent="0.25">
      <c r="A1984">
        <v>220</v>
      </c>
      <c r="B1984">
        <v>43840</v>
      </c>
      <c r="C1984" s="71">
        <v>43840.365972222222</v>
      </c>
      <c r="D1984" t="s">
        <v>588</v>
      </c>
      <c r="E1984" t="s">
        <v>589</v>
      </c>
      <c r="F1984">
        <v>17</v>
      </c>
      <c r="G1984" t="s">
        <v>3752</v>
      </c>
      <c r="H1984" t="s">
        <v>189</v>
      </c>
      <c r="I1984" t="s">
        <v>143</v>
      </c>
      <c r="J1984" t="s">
        <v>37</v>
      </c>
      <c r="K1984" t="s">
        <v>591</v>
      </c>
      <c r="L1984" t="s">
        <v>39</v>
      </c>
      <c r="M1984">
        <v>11520000</v>
      </c>
      <c r="N1984">
        <v>-11520000</v>
      </c>
      <c r="O1984">
        <v>0</v>
      </c>
      <c r="P1984">
        <v>0</v>
      </c>
      <c r="Q1984" t="s">
        <v>3758</v>
      </c>
      <c r="R1984">
        <v>220</v>
      </c>
      <c r="S1984" t="s">
        <v>2575</v>
      </c>
      <c r="T1984" t="s">
        <v>2182</v>
      </c>
      <c r="U1984" t="s">
        <v>3759</v>
      </c>
      <c r="V1984" t="s">
        <v>3760</v>
      </c>
      <c r="W1984">
        <v>0</v>
      </c>
      <c r="X1984" t="str">
        <f t="shared" si="30"/>
        <v>Funcionamiento</v>
      </c>
    </row>
    <row r="1985" spans="1:24" x14ac:dyDescent="0.25">
      <c r="A1985">
        <v>320</v>
      </c>
      <c r="B1985">
        <v>43840</v>
      </c>
      <c r="C1985" s="71">
        <v>43840.366666666669</v>
      </c>
      <c r="D1985" t="s">
        <v>588</v>
      </c>
      <c r="E1985" t="s">
        <v>589</v>
      </c>
      <c r="F1985">
        <v>17</v>
      </c>
      <c r="G1985" t="s">
        <v>3752</v>
      </c>
      <c r="H1985" t="s">
        <v>191</v>
      </c>
      <c r="I1985" t="s">
        <v>146</v>
      </c>
      <c r="J1985" t="s">
        <v>37</v>
      </c>
      <c r="K1985" t="s">
        <v>591</v>
      </c>
      <c r="L1985" t="s">
        <v>39</v>
      </c>
      <c r="M1985">
        <v>900000</v>
      </c>
      <c r="N1985">
        <v>0</v>
      </c>
      <c r="O1985">
        <v>900000</v>
      </c>
      <c r="P1985">
        <v>321111</v>
      </c>
      <c r="Q1985" t="s">
        <v>3761</v>
      </c>
      <c r="R1985">
        <v>320</v>
      </c>
      <c r="S1985" t="s">
        <v>5975</v>
      </c>
      <c r="T1985" t="s">
        <v>5976</v>
      </c>
      <c r="U1985" t="s">
        <v>5977</v>
      </c>
      <c r="V1985" t="s">
        <v>5978</v>
      </c>
      <c r="W1985">
        <v>0</v>
      </c>
      <c r="X1985" t="str">
        <f t="shared" si="30"/>
        <v>Funcionamiento</v>
      </c>
    </row>
    <row r="1986" spans="1:24" x14ac:dyDescent="0.25">
      <c r="A1986">
        <v>420</v>
      </c>
      <c r="B1986">
        <v>43840</v>
      </c>
      <c r="C1986" s="71">
        <v>43840.367361111108</v>
      </c>
      <c r="D1986" t="s">
        <v>588</v>
      </c>
      <c r="E1986" t="s">
        <v>589</v>
      </c>
      <c r="F1986">
        <v>17</v>
      </c>
      <c r="G1986" t="s">
        <v>3752</v>
      </c>
      <c r="H1986" t="s">
        <v>192</v>
      </c>
      <c r="I1986" t="s">
        <v>147</v>
      </c>
      <c r="J1986" t="s">
        <v>37</v>
      </c>
      <c r="K1986" t="s">
        <v>591</v>
      </c>
      <c r="L1986" t="s">
        <v>39</v>
      </c>
      <c r="M1986">
        <v>1700000</v>
      </c>
      <c r="N1986">
        <v>0</v>
      </c>
      <c r="O1986">
        <v>1700000</v>
      </c>
      <c r="P1986">
        <v>296790</v>
      </c>
      <c r="Q1986" t="s">
        <v>3762</v>
      </c>
      <c r="R1986">
        <v>420</v>
      </c>
      <c r="S1986" t="s">
        <v>3763</v>
      </c>
      <c r="T1986" t="s">
        <v>3764</v>
      </c>
      <c r="U1986" t="s">
        <v>3765</v>
      </c>
      <c r="V1986" t="s">
        <v>3766</v>
      </c>
      <c r="W1986">
        <v>0</v>
      </c>
      <c r="X1986" t="str">
        <f t="shared" si="30"/>
        <v>Funcionamiento</v>
      </c>
    </row>
    <row r="1987" spans="1:24" x14ac:dyDescent="0.25">
      <c r="A1987">
        <v>520</v>
      </c>
      <c r="B1987">
        <v>43857</v>
      </c>
      <c r="C1987" s="71">
        <v>43857.712500000001</v>
      </c>
      <c r="D1987" t="s">
        <v>588</v>
      </c>
      <c r="E1987" t="s">
        <v>589</v>
      </c>
      <c r="F1987">
        <v>17</v>
      </c>
      <c r="G1987" t="s">
        <v>3752</v>
      </c>
      <c r="H1987" t="s">
        <v>166</v>
      </c>
      <c r="I1987" t="s">
        <v>120</v>
      </c>
      <c r="J1987" t="s">
        <v>37</v>
      </c>
      <c r="K1987" t="s">
        <v>591</v>
      </c>
      <c r="L1987" t="s">
        <v>39</v>
      </c>
      <c r="M1987">
        <v>31322076</v>
      </c>
      <c r="N1987">
        <v>0</v>
      </c>
      <c r="O1987">
        <v>31322076</v>
      </c>
      <c r="P1987">
        <v>0</v>
      </c>
      <c r="Q1987" t="s">
        <v>3767</v>
      </c>
      <c r="R1987">
        <v>520</v>
      </c>
      <c r="S1987" t="s">
        <v>2751</v>
      </c>
      <c r="T1987" t="s">
        <v>593</v>
      </c>
      <c r="U1987" t="s">
        <v>3768</v>
      </c>
      <c r="V1987" t="s">
        <v>3769</v>
      </c>
      <c r="W1987">
        <v>120</v>
      </c>
      <c r="X1987" t="str">
        <f t="shared" ref="X1987:X2050" si="31">IF(LEFT(H1987,1)="C","Inversión","Funcionamiento")</f>
        <v>Funcionamiento</v>
      </c>
    </row>
    <row r="1988" spans="1:24" x14ac:dyDescent="0.25">
      <c r="A1988">
        <v>520</v>
      </c>
      <c r="B1988">
        <v>43857</v>
      </c>
      <c r="C1988" s="71">
        <v>43857.712500000001</v>
      </c>
      <c r="D1988" t="s">
        <v>588</v>
      </c>
      <c r="E1988" t="s">
        <v>589</v>
      </c>
      <c r="F1988">
        <v>17</v>
      </c>
      <c r="G1988" t="s">
        <v>3752</v>
      </c>
      <c r="H1988" t="s">
        <v>169</v>
      </c>
      <c r="I1988" t="s">
        <v>123</v>
      </c>
      <c r="J1988" t="s">
        <v>37</v>
      </c>
      <c r="K1988" t="s">
        <v>591</v>
      </c>
      <c r="L1988" t="s">
        <v>39</v>
      </c>
      <c r="M1988">
        <v>486843</v>
      </c>
      <c r="N1988">
        <v>0</v>
      </c>
      <c r="O1988">
        <v>486843</v>
      </c>
      <c r="P1988">
        <v>0</v>
      </c>
      <c r="Q1988" t="s">
        <v>3767</v>
      </c>
      <c r="R1988">
        <v>520</v>
      </c>
      <c r="S1988" t="s">
        <v>2751</v>
      </c>
      <c r="T1988" t="s">
        <v>593</v>
      </c>
      <c r="U1988" t="s">
        <v>3768</v>
      </c>
      <c r="V1988" t="s">
        <v>3769</v>
      </c>
      <c r="W1988">
        <v>120</v>
      </c>
      <c r="X1988" t="str">
        <f t="shared" si="31"/>
        <v>Funcionamiento</v>
      </c>
    </row>
    <row r="1989" spans="1:24" x14ac:dyDescent="0.25">
      <c r="A1989">
        <v>520</v>
      </c>
      <c r="B1989">
        <v>43857</v>
      </c>
      <c r="C1989" s="71">
        <v>43857.712500000001</v>
      </c>
      <c r="D1989" t="s">
        <v>588</v>
      </c>
      <c r="E1989" t="s">
        <v>589</v>
      </c>
      <c r="F1989">
        <v>17</v>
      </c>
      <c r="G1989" t="s">
        <v>3752</v>
      </c>
      <c r="H1989" t="s">
        <v>182</v>
      </c>
      <c r="I1989" t="s">
        <v>136</v>
      </c>
      <c r="J1989" t="s">
        <v>37</v>
      </c>
      <c r="K1989" t="s">
        <v>591</v>
      </c>
      <c r="L1989" t="s">
        <v>39</v>
      </c>
      <c r="M1989">
        <v>262259</v>
      </c>
      <c r="N1989">
        <v>0</v>
      </c>
      <c r="O1989">
        <v>262259</v>
      </c>
      <c r="P1989">
        <v>0</v>
      </c>
      <c r="Q1989" t="s">
        <v>3767</v>
      </c>
      <c r="R1989">
        <v>520</v>
      </c>
      <c r="S1989" t="s">
        <v>2751</v>
      </c>
      <c r="T1989" t="s">
        <v>593</v>
      </c>
      <c r="U1989" t="s">
        <v>3768</v>
      </c>
      <c r="V1989" t="s">
        <v>3769</v>
      </c>
      <c r="W1989">
        <v>120</v>
      </c>
      <c r="X1989" t="str">
        <f t="shared" si="31"/>
        <v>Funcionamiento</v>
      </c>
    </row>
    <row r="1990" spans="1:24" x14ac:dyDescent="0.25">
      <c r="A1990">
        <v>520</v>
      </c>
      <c r="B1990">
        <v>43857</v>
      </c>
      <c r="C1990" s="71">
        <v>43857.712500000001</v>
      </c>
      <c r="D1990" t="s">
        <v>588</v>
      </c>
      <c r="E1990" t="s">
        <v>589</v>
      </c>
      <c r="F1990">
        <v>17</v>
      </c>
      <c r="G1990" t="s">
        <v>3752</v>
      </c>
      <c r="H1990" t="s">
        <v>168</v>
      </c>
      <c r="I1990" t="s">
        <v>122</v>
      </c>
      <c r="J1990" t="s">
        <v>37</v>
      </c>
      <c r="K1990" t="s">
        <v>591</v>
      </c>
      <c r="L1990" t="s">
        <v>39</v>
      </c>
      <c r="M1990">
        <v>549133</v>
      </c>
      <c r="N1990">
        <v>0</v>
      </c>
      <c r="O1990">
        <v>549133</v>
      </c>
      <c r="P1990">
        <v>0</v>
      </c>
      <c r="Q1990" t="s">
        <v>3767</v>
      </c>
      <c r="R1990">
        <v>520</v>
      </c>
      <c r="S1990" t="s">
        <v>2751</v>
      </c>
      <c r="T1990" t="s">
        <v>593</v>
      </c>
      <c r="U1990" t="s">
        <v>3768</v>
      </c>
      <c r="V1990" t="s">
        <v>3769</v>
      </c>
      <c r="W1990">
        <v>120</v>
      </c>
      <c r="X1990" t="str">
        <f t="shared" si="31"/>
        <v>Funcionamiento</v>
      </c>
    </row>
    <row r="1991" spans="1:24" x14ac:dyDescent="0.25">
      <c r="A1991">
        <v>520</v>
      </c>
      <c r="B1991">
        <v>43857</v>
      </c>
      <c r="C1991" s="71">
        <v>43857.712500000001</v>
      </c>
      <c r="D1991" t="s">
        <v>588</v>
      </c>
      <c r="E1991" t="s">
        <v>589</v>
      </c>
      <c r="F1991">
        <v>17</v>
      </c>
      <c r="G1991" t="s">
        <v>3752</v>
      </c>
      <c r="H1991" t="s">
        <v>181</v>
      </c>
      <c r="I1991" t="s">
        <v>135</v>
      </c>
      <c r="J1991" t="s">
        <v>37</v>
      </c>
      <c r="K1991" t="s">
        <v>591</v>
      </c>
      <c r="L1991" t="s">
        <v>39</v>
      </c>
      <c r="M1991">
        <v>3066437</v>
      </c>
      <c r="N1991">
        <v>0</v>
      </c>
      <c r="O1991">
        <v>3066437</v>
      </c>
      <c r="P1991">
        <v>0</v>
      </c>
      <c r="Q1991" t="s">
        <v>3767</v>
      </c>
      <c r="R1991">
        <v>520</v>
      </c>
      <c r="S1991" t="s">
        <v>2751</v>
      </c>
      <c r="T1991" t="s">
        <v>593</v>
      </c>
      <c r="U1991" t="s">
        <v>3768</v>
      </c>
      <c r="V1991" t="s">
        <v>3769</v>
      </c>
      <c r="W1991">
        <v>120</v>
      </c>
      <c r="X1991" t="str">
        <f t="shared" si="31"/>
        <v>Funcionamiento</v>
      </c>
    </row>
    <row r="1992" spans="1:24" x14ac:dyDescent="0.25">
      <c r="A1992">
        <v>520</v>
      </c>
      <c r="B1992">
        <v>43857</v>
      </c>
      <c r="C1992" s="71">
        <v>43857.712500000001</v>
      </c>
      <c r="D1992" t="s">
        <v>588</v>
      </c>
      <c r="E1992" t="s">
        <v>589</v>
      </c>
      <c r="F1992">
        <v>17</v>
      </c>
      <c r="G1992" t="s">
        <v>3752</v>
      </c>
      <c r="H1992" t="s">
        <v>194</v>
      </c>
      <c r="I1992" t="s">
        <v>149</v>
      </c>
      <c r="J1992" t="s">
        <v>37</v>
      </c>
      <c r="K1992" t="s">
        <v>591</v>
      </c>
      <c r="L1992" t="s">
        <v>39</v>
      </c>
      <c r="M1992">
        <v>0</v>
      </c>
      <c r="N1992">
        <v>1483039</v>
      </c>
      <c r="O1992">
        <v>1483039</v>
      </c>
      <c r="P1992">
        <v>0</v>
      </c>
      <c r="Q1992" t="s">
        <v>3767</v>
      </c>
      <c r="R1992">
        <v>520</v>
      </c>
      <c r="S1992" t="s">
        <v>2751</v>
      </c>
      <c r="T1992" t="s">
        <v>593</v>
      </c>
      <c r="U1992" t="s">
        <v>3768</v>
      </c>
      <c r="V1992" t="s">
        <v>3769</v>
      </c>
      <c r="W1992">
        <v>120</v>
      </c>
      <c r="X1992" t="str">
        <f t="shared" si="31"/>
        <v>Funcionamiento</v>
      </c>
    </row>
    <row r="1993" spans="1:24" x14ac:dyDescent="0.25">
      <c r="A1993">
        <v>520</v>
      </c>
      <c r="B1993">
        <v>43857</v>
      </c>
      <c r="C1993" s="71">
        <v>43857.712500000001</v>
      </c>
      <c r="D1993" t="s">
        <v>588</v>
      </c>
      <c r="E1993" t="s">
        <v>589</v>
      </c>
      <c r="F1993">
        <v>17</v>
      </c>
      <c r="G1993" t="s">
        <v>3752</v>
      </c>
      <c r="H1993" t="s">
        <v>173</v>
      </c>
      <c r="I1993" t="s">
        <v>127</v>
      </c>
      <c r="J1993" t="s">
        <v>37</v>
      </c>
      <c r="K1993" t="s">
        <v>591</v>
      </c>
      <c r="L1993" t="s">
        <v>39</v>
      </c>
      <c r="M1993">
        <v>3294200</v>
      </c>
      <c r="N1993">
        <v>0</v>
      </c>
      <c r="O1993">
        <v>3294200</v>
      </c>
      <c r="P1993">
        <v>0</v>
      </c>
      <c r="Q1993" t="s">
        <v>3767</v>
      </c>
      <c r="R1993">
        <v>520</v>
      </c>
      <c r="S1993" t="s">
        <v>2751</v>
      </c>
      <c r="T1993" t="s">
        <v>593</v>
      </c>
      <c r="U1993" t="s">
        <v>3768</v>
      </c>
      <c r="V1993" t="s">
        <v>3769</v>
      </c>
      <c r="W1993">
        <v>120</v>
      </c>
      <c r="X1993" t="str">
        <f t="shared" si="31"/>
        <v>Funcionamiento</v>
      </c>
    </row>
    <row r="1994" spans="1:24" x14ac:dyDescent="0.25">
      <c r="A1994">
        <v>520</v>
      </c>
      <c r="B1994">
        <v>43857</v>
      </c>
      <c r="C1994" s="71">
        <v>43857.712500000001</v>
      </c>
      <c r="D1994" t="s">
        <v>588</v>
      </c>
      <c r="E1994" t="s">
        <v>589</v>
      </c>
      <c r="F1994">
        <v>17</v>
      </c>
      <c r="G1994" t="s">
        <v>3752</v>
      </c>
      <c r="H1994" t="s">
        <v>183</v>
      </c>
      <c r="I1994" t="s">
        <v>137</v>
      </c>
      <c r="J1994" t="s">
        <v>37</v>
      </c>
      <c r="K1994" t="s">
        <v>591</v>
      </c>
      <c r="L1994" t="s">
        <v>39</v>
      </c>
      <c r="M1994">
        <v>2240265</v>
      </c>
      <c r="N1994">
        <v>0</v>
      </c>
      <c r="O1994">
        <v>2240265</v>
      </c>
      <c r="P1994">
        <v>0</v>
      </c>
      <c r="Q1994" t="s">
        <v>3767</v>
      </c>
      <c r="R1994">
        <v>520</v>
      </c>
      <c r="S1994" t="s">
        <v>2751</v>
      </c>
      <c r="T1994" t="s">
        <v>593</v>
      </c>
      <c r="U1994" t="s">
        <v>3768</v>
      </c>
      <c r="V1994" t="s">
        <v>3769</v>
      </c>
      <c r="W1994">
        <v>120</v>
      </c>
      <c r="X1994" t="str">
        <f t="shared" si="31"/>
        <v>Funcionamiento</v>
      </c>
    </row>
    <row r="1995" spans="1:24" x14ac:dyDescent="0.25">
      <c r="A1995">
        <v>520</v>
      </c>
      <c r="B1995">
        <v>43857</v>
      </c>
      <c r="C1995" s="71">
        <v>43857.712500000001</v>
      </c>
      <c r="D1995" t="s">
        <v>588</v>
      </c>
      <c r="E1995" t="s">
        <v>589</v>
      </c>
      <c r="F1995">
        <v>17</v>
      </c>
      <c r="G1995" t="s">
        <v>3752</v>
      </c>
      <c r="H1995" t="s">
        <v>171</v>
      </c>
      <c r="I1995" t="s">
        <v>125</v>
      </c>
      <c r="J1995" t="s">
        <v>37</v>
      </c>
      <c r="K1995" t="s">
        <v>591</v>
      </c>
      <c r="L1995" t="s">
        <v>39</v>
      </c>
      <c r="M1995">
        <v>2110585</v>
      </c>
      <c r="N1995">
        <v>0</v>
      </c>
      <c r="O1995">
        <v>2110585</v>
      </c>
      <c r="P1995">
        <v>0</v>
      </c>
      <c r="Q1995" t="s">
        <v>3767</v>
      </c>
      <c r="R1995">
        <v>520</v>
      </c>
      <c r="S1995" t="s">
        <v>2751</v>
      </c>
      <c r="T1995" t="s">
        <v>593</v>
      </c>
      <c r="U1995" t="s">
        <v>3768</v>
      </c>
      <c r="V1995" t="s">
        <v>3769</v>
      </c>
      <c r="W1995">
        <v>120</v>
      </c>
      <c r="X1995" t="str">
        <f t="shared" si="31"/>
        <v>Funcionamiento</v>
      </c>
    </row>
    <row r="1996" spans="1:24" x14ac:dyDescent="0.25">
      <c r="A1996">
        <v>520</v>
      </c>
      <c r="B1996">
        <v>43857</v>
      </c>
      <c r="C1996" s="71">
        <v>43857.712500000001</v>
      </c>
      <c r="D1996" t="s">
        <v>588</v>
      </c>
      <c r="E1996" t="s">
        <v>589</v>
      </c>
      <c r="F1996">
        <v>17</v>
      </c>
      <c r="G1996" t="s">
        <v>3752</v>
      </c>
      <c r="H1996" t="s">
        <v>180</v>
      </c>
      <c r="I1996" t="s">
        <v>134</v>
      </c>
      <c r="J1996" t="s">
        <v>37</v>
      </c>
      <c r="K1996" t="s">
        <v>591</v>
      </c>
      <c r="L1996" t="s">
        <v>39</v>
      </c>
      <c r="M1996">
        <v>8344</v>
      </c>
      <c r="N1996">
        <v>0</v>
      </c>
      <c r="O1996">
        <v>8344</v>
      </c>
      <c r="P1996">
        <v>0</v>
      </c>
      <c r="Q1996" t="s">
        <v>3767</v>
      </c>
      <c r="R1996">
        <v>520</v>
      </c>
      <c r="S1996" t="s">
        <v>2751</v>
      </c>
      <c r="T1996" t="s">
        <v>593</v>
      </c>
      <c r="U1996" t="s">
        <v>3768</v>
      </c>
      <c r="V1996" t="s">
        <v>3769</v>
      </c>
      <c r="W1996">
        <v>120</v>
      </c>
      <c r="X1996" t="str">
        <f t="shared" si="31"/>
        <v>Funcionamiento</v>
      </c>
    </row>
    <row r="1997" spans="1:24" x14ac:dyDescent="0.25">
      <c r="A1997">
        <v>620</v>
      </c>
      <c r="B1997">
        <v>43859</v>
      </c>
      <c r="C1997" s="71">
        <v>43859.622916666667</v>
      </c>
      <c r="D1997" t="s">
        <v>588</v>
      </c>
      <c r="E1997" t="s">
        <v>589</v>
      </c>
      <c r="F1997">
        <v>17</v>
      </c>
      <c r="G1997" t="s">
        <v>3752</v>
      </c>
      <c r="H1997" t="s">
        <v>174</v>
      </c>
      <c r="I1997" t="s">
        <v>128</v>
      </c>
      <c r="J1997" t="s">
        <v>37</v>
      </c>
      <c r="K1997" t="s">
        <v>591</v>
      </c>
      <c r="L1997" t="s">
        <v>39</v>
      </c>
      <c r="M1997">
        <v>4449500</v>
      </c>
      <c r="N1997">
        <v>0</v>
      </c>
      <c r="O1997">
        <v>4449500</v>
      </c>
      <c r="P1997">
        <v>0</v>
      </c>
      <c r="Q1997" t="s">
        <v>3770</v>
      </c>
      <c r="R1997">
        <v>620</v>
      </c>
      <c r="S1997" t="s">
        <v>2175</v>
      </c>
      <c r="T1997" t="s">
        <v>593</v>
      </c>
      <c r="U1997" t="s">
        <v>3771</v>
      </c>
      <c r="V1997" t="s">
        <v>3772</v>
      </c>
      <c r="W1997">
        <v>0</v>
      </c>
      <c r="X1997" t="str">
        <f t="shared" si="31"/>
        <v>Funcionamiento</v>
      </c>
    </row>
    <row r="1998" spans="1:24" x14ac:dyDescent="0.25">
      <c r="A1998">
        <v>620</v>
      </c>
      <c r="B1998">
        <v>43859</v>
      </c>
      <c r="C1998" s="71">
        <v>43859.622916666667</v>
      </c>
      <c r="D1998" t="s">
        <v>588</v>
      </c>
      <c r="E1998" t="s">
        <v>589</v>
      </c>
      <c r="F1998">
        <v>17</v>
      </c>
      <c r="G1998" t="s">
        <v>3752</v>
      </c>
      <c r="H1998" t="s">
        <v>177</v>
      </c>
      <c r="I1998" t="s">
        <v>131</v>
      </c>
      <c r="J1998" t="s">
        <v>37</v>
      </c>
      <c r="K1998" t="s">
        <v>591</v>
      </c>
      <c r="L1998" t="s">
        <v>39</v>
      </c>
      <c r="M1998">
        <v>423700</v>
      </c>
      <c r="N1998">
        <v>0</v>
      </c>
      <c r="O1998">
        <v>423700</v>
      </c>
      <c r="P1998">
        <v>0</v>
      </c>
      <c r="Q1998" t="s">
        <v>3770</v>
      </c>
      <c r="R1998">
        <v>620</v>
      </c>
      <c r="S1998" t="s">
        <v>2175</v>
      </c>
      <c r="T1998" t="s">
        <v>593</v>
      </c>
      <c r="U1998" t="s">
        <v>3771</v>
      </c>
      <c r="V1998" t="s">
        <v>3772</v>
      </c>
      <c r="W1998">
        <v>0</v>
      </c>
      <c r="X1998" t="str">
        <f t="shared" si="31"/>
        <v>Funcionamiento</v>
      </c>
    </row>
    <row r="1999" spans="1:24" x14ac:dyDescent="0.25">
      <c r="A1999">
        <v>620</v>
      </c>
      <c r="B1999">
        <v>43859</v>
      </c>
      <c r="C1999" s="71">
        <v>43859.622916666667</v>
      </c>
      <c r="D1999" t="s">
        <v>588</v>
      </c>
      <c r="E1999" t="s">
        <v>589</v>
      </c>
      <c r="F1999">
        <v>17</v>
      </c>
      <c r="G1999" t="s">
        <v>3752</v>
      </c>
      <c r="H1999" t="s">
        <v>179</v>
      </c>
      <c r="I1999" t="s">
        <v>133</v>
      </c>
      <c r="J1999" t="s">
        <v>37</v>
      </c>
      <c r="K1999" t="s">
        <v>591</v>
      </c>
      <c r="L1999" t="s">
        <v>39</v>
      </c>
      <c r="M1999">
        <v>871800</v>
      </c>
      <c r="N1999">
        <v>0</v>
      </c>
      <c r="O1999">
        <v>871800</v>
      </c>
      <c r="P1999">
        <v>0</v>
      </c>
      <c r="Q1999" t="s">
        <v>3770</v>
      </c>
      <c r="R1999">
        <v>620</v>
      </c>
      <c r="S1999" t="s">
        <v>2175</v>
      </c>
      <c r="T1999" t="s">
        <v>593</v>
      </c>
      <c r="U1999" t="s">
        <v>3771</v>
      </c>
      <c r="V1999" t="s">
        <v>3772</v>
      </c>
      <c r="W1999">
        <v>0</v>
      </c>
      <c r="X1999" t="str">
        <f t="shared" si="31"/>
        <v>Funcionamiento</v>
      </c>
    </row>
    <row r="2000" spans="1:24" x14ac:dyDescent="0.25">
      <c r="A2000">
        <v>620</v>
      </c>
      <c r="B2000">
        <v>43859</v>
      </c>
      <c r="C2000" s="71">
        <v>43859.622916666667</v>
      </c>
      <c r="D2000" t="s">
        <v>588</v>
      </c>
      <c r="E2000" t="s">
        <v>589</v>
      </c>
      <c r="F2000">
        <v>17</v>
      </c>
      <c r="G2000" t="s">
        <v>3752</v>
      </c>
      <c r="H2000" t="s">
        <v>175</v>
      </c>
      <c r="I2000" t="s">
        <v>129</v>
      </c>
      <c r="J2000" t="s">
        <v>37</v>
      </c>
      <c r="K2000" t="s">
        <v>591</v>
      </c>
      <c r="L2000" t="s">
        <v>39</v>
      </c>
      <c r="M2000">
        <v>3151600</v>
      </c>
      <c r="N2000">
        <v>0</v>
      </c>
      <c r="O2000">
        <v>3151600</v>
      </c>
      <c r="P2000">
        <v>0</v>
      </c>
      <c r="Q2000" t="s">
        <v>3770</v>
      </c>
      <c r="R2000">
        <v>620</v>
      </c>
      <c r="S2000" t="s">
        <v>2175</v>
      </c>
      <c r="T2000" t="s">
        <v>593</v>
      </c>
      <c r="U2000" t="s">
        <v>3771</v>
      </c>
      <c r="V2000" t="s">
        <v>3772</v>
      </c>
      <c r="W2000">
        <v>0</v>
      </c>
      <c r="X2000" t="str">
        <f t="shared" si="31"/>
        <v>Funcionamiento</v>
      </c>
    </row>
    <row r="2001" spans="1:24" x14ac:dyDescent="0.25">
      <c r="A2001">
        <v>620</v>
      </c>
      <c r="B2001">
        <v>43859</v>
      </c>
      <c r="C2001" s="71">
        <v>43859.622916666667</v>
      </c>
      <c r="D2001" t="s">
        <v>588</v>
      </c>
      <c r="E2001" t="s">
        <v>589</v>
      </c>
      <c r="F2001">
        <v>17</v>
      </c>
      <c r="G2001" t="s">
        <v>3752</v>
      </c>
      <c r="H2001" t="s">
        <v>176</v>
      </c>
      <c r="I2001" t="s">
        <v>130</v>
      </c>
      <c r="J2001" t="s">
        <v>37</v>
      </c>
      <c r="K2001" t="s">
        <v>591</v>
      </c>
      <c r="L2001" t="s">
        <v>39</v>
      </c>
      <c r="M2001">
        <v>1743000</v>
      </c>
      <c r="N2001">
        <v>0</v>
      </c>
      <c r="O2001">
        <v>1743000</v>
      </c>
      <c r="P2001">
        <v>0</v>
      </c>
      <c r="Q2001" t="s">
        <v>3770</v>
      </c>
      <c r="R2001">
        <v>620</v>
      </c>
      <c r="S2001" t="s">
        <v>2175</v>
      </c>
      <c r="T2001" t="s">
        <v>593</v>
      </c>
      <c r="U2001" t="s">
        <v>3771</v>
      </c>
      <c r="V2001" t="s">
        <v>3772</v>
      </c>
      <c r="W2001">
        <v>0</v>
      </c>
      <c r="X2001" t="str">
        <f t="shared" si="31"/>
        <v>Funcionamiento</v>
      </c>
    </row>
    <row r="2002" spans="1:24" x14ac:dyDescent="0.25">
      <c r="A2002">
        <v>620</v>
      </c>
      <c r="B2002">
        <v>43859</v>
      </c>
      <c r="C2002" s="71">
        <v>43859.622916666667</v>
      </c>
      <c r="D2002" t="s">
        <v>588</v>
      </c>
      <c r="E2002" t="s">
        <v>589</v>
      </c>
      <c r="F2002">
        <v>17</v>
      </c>
      <c r="G2002" t="s">
        <v>3752</v>
      </c>
      <c r="H2002" t="s">
        <v>178</v>
      </c>
      <c r="I2002" t="s">
        <v>132</v>
      </c>
      <c r="J2002" t="s">
        <v>37</v>
      </c>
      <c r="K2002" t="s">
        <v>591</v>
      </c>
      <c r="L2002" t="s">
        <v>39</v>
      </c>
      <c r="M2002">
        <v>1307800</v>
      </c>
      <c r="N2002">
        <v>0</v>
      </c>
      <c r="O2002">
        <v>1307800</v>
      </c>
      <c r="P2002">
        <v>0</v>
      </c>
      <c r="Q2002" t="s">
        <v>3770</v>
      </c>
      <c r="R2002">
        <v>620</v>
      </c>
      <c r="S2002" t="s">
        <v>2175</v>
      </c>
      <c r="T2002" t="s">
        <v>593</v>
      </c>
      <c r="U2002" t="s">
        <v>3771</v>
      </c>
      <c r="V2002" t="s">
        <v>3772</v>
      </c>
      <c r="W2002">
        <v>0</v>
      </c>
      <c r="X2002" t="str">
        <f t="shared" si="31"/>
        <v>Funcionamiento</v>
      </c>
    </row>
    <row r="2003" spans="1:24" x14ac:dyDescent="0.25">
      <c r="A2003">
        <v>720</v>
      </c>
      <c r="B2003">
        <v>43872</v>
      </c>
      <c r="C2003" s="71">
        <v>43872.42291666667</v>
      </c>
      <c r="D2003" t="s">
        <v>588</v>
      </c>
      <c r="E2003" t="s">
        <v>589</v>
      </c>
      <c r="F2003">
        <v>17</v>
      </c>
      <c r="G2003" t="s">
        <v>3752</v>
      </c>
      <c r="H2003" t="s">
        <v>193</v>
      </c>
      <c r="I2003" t="s">
        <v>148</v>
      </c>
      <c r="J2003" t="s">
        <v>37</v>
      </c>
      <c r="K2003" t="s">
        <v>591</v>
      </c>
      <c r="L2003" t="s">
        <v>39</v>
      </c>
      <c r="M2003">
        <v>258320</v>
      </c>
      <c r="N2003">
        <v>0</v>
      </c>
      <c r="O2003">
        <v>258320</v>
      </c>
      <c r="P2003">
        <v>0</v>
      </c>
      <c r="Q2003" t="s">
        <v>3773</v>
      </c>
      <c r="R2003">
        <v>720</v>
      </c>
      <c r="S2003" t="s">
        <v>2337</v>
      </c>
      <c r="T2003" t="s">
        <v>2186</v>
      </c>
      <c r="U2003" t="s">
        <v>2329</v>
      </c>
      <c r="V2003" t="s">
        <v>3774</v>
      </c>
      <c r="W2003">
        <v>0</v>
      </c>
      <c r="X2003" t="str">
        <f t="shared" si="31"/>
        <v>Funcionamiento</v>
      </c>
    </row>
    <row r="2004" spans="1:24" x14ac:dyDescent="0.25">
      <c r="A2004">
        <v>720</v>
      </c>
      <c r="B2004">
        <v>43872</v>
      </c>
      <c r="C2004" s="71">
        <v>43872.42291666667</v>
      </c>
      <c r="D2004" t="s">
        <v>588</v>
      </c>
      <c r="E2004" t="s">
        <v>589</v>
      </c>
      <c r="F2004">
        <v>17</v>
      </c>
      <c r="G2004" t="s">
        <v>3752</v>
      </c>
      <c r="H2004" t="s">
        <v>187</v>
      </c>
      <c r="I2004" t="s">
        <v>141</v>
      </c>
      <c r="J2004" t="s">
        <v>37</v>
      </c>
      <c r="K2004" t="s">
        <v>591</v>
      </c>
      <c r="L2004" t="s">
        <v>39</v>
      </c>
      <c r="M2004">
        <v>78400</v>
      </c>
      <c r="N2004">
        <v>0</v>
      </c>
      <c r="O2004">
        <v>78400</v>
      </c>
      <c r="P2004">
        <v>0</v>
      </c>
      <c r="Q2004" t="s">
        <v>3773</v>
      </c>
      <c r="R2004">
        <v>720</v>
      </c>
      <c r="S2004" t="s">
        <v>2337</v>
      </c>
      <c r="T2004" t="s">
        <v>2186</v>
      </c>
      <c r="U2004" t="s">
        <v>2329</v>
      </c>
      <c r="V2004" t="s">
        <v>3774</v>
      </c>
      <c r="W2004">
        <v>0</v>
      </c>
      <c r="X2004" t="str">
        <f t="shared" si="31"/>
        <v>Funcionamiento</v>
      </c>
    </row>
    <row r="2005" spans="1:24" x14ac:dyDescent="0.25">
      <c r="A2005">
        <v>820</v>
      </c>
      <c r="B2005">
        <v>43874</v>
      </c>
      <c r="C2005" s="71">
        <v>43874.678472222222</v>
      </c>
      <c r="D2005" t="s">
        <v>588</v>
      </c>
      <c r="E2005" t="s">
        <v>589</v>
      </c>
      <c r="F2005">
        <v>500</v>
      </c>
      <c r="G2005" t="s">
        <v>631</v>
      </c>
      <c r="H2005" t="s">
        <v>199</v>
      </c>
      <c r="I2005" t="s">
        <v>157</v>
      </c>
      <c r="J2005" t="s">
        <v>37</v>
      </c>
      <c r="K2005" t="s">
        <v>714</v>
      </c>
      <c r="L2005" t="s">
        <v>39</v>
      </c>
      <c r="M2005">
        <v>14047426</v>
      </c>
      <c r="N2005">
        <v>-9910152</v>
      </c>
      <c r="O2005">
        <v>4137274</v>
      </c>
      <c r="P2005">
        <v>3698717</v>
      </c>
      <c r="Q2005" t="s">
        <v>3775</v>
      </c>
      <c r="R2005">
        <v>820</v>
      </c>
      <c r="S2005" t="s">
        <v>5401</v>
      </c>
      <c r="T2005" t="s">
        <v>5402</v>
      </c>
      <c r="U2005" t="s">
        <v>5403</v>
      </c>
      <c r="V2005" t="s">
        <v>5979</v>
      </c>
      <c r="W2005">
        <v>0</v>
      </c>
      <c r="X2005" t="str">
        <f t="shared" si="31"/>
        <v>Inversión</v>
      </c>
    </row>
    <row r="2006" spans="1:24" x14ac:dyDescent="0.25">
      <c r="A2006">
        <v>920</v>
      </c>
      <c r="B2006">
        <v>43874</v>
      </c>
      <c r="C2006" s="71">
        <v>43874.685416666667</v>
      </c>
      <c r="D2006" t="s">
        <v>588</v>
      </c>
      <c r="E2006" t="s">
        <v>607</v>
      </c>
      <c r="F2006">
        <v>510</v>
      </c>
      <c r="G2006" t="s">
        <v>713</v>
      </c>
      <c r="H2006" t="s">
        <v>200</v>
      </c>
      <c r="I2006" t="s">
        <v>159</v>
      </c>
      <c r="J2006" t="s">
        <v>48</v>
      </c>
      <c r="K2006" t="s">
        <v>601</v>
      </c>
      <c r="L2006" t="s">
        <v>39</v>
      </c>
      <c r="M2006">
        <v>2000000</v>
      </c>
      <c r="N2006">
        <v>0</v>
      </c>
      <c r="O2006">
        <v>2000000</v>
      </c>
      <c r="P2006">
        <v>2000000</v>
      </c>
      <c r="Q2006" t="s">
        <v>3776</v>
      </c>
      <c r="R2006">
        <v>920</v>
      </c>
      <c r="S2006" t="s">
        <v>593</v>
      </c>
      <c r="T2006" t="s">
        <v>593</v>
      </c>
      <c r="U2006" t="s">
        <v>593</v>
      </c>
      <c r="V2006" t="s">
        <v>593</v>
      </c>
      <c r="W2006">
        <v>0</v>
      </c>
      <c r="X2006" t="str">
        <f t="shared" si="31"/>
        <v>Inversión</v>
      </c>
    </row>
    <row r="2007" spans="1:24" x14ac:dyDescent="0.25">
      <c r="A2007">
        <v>1020</v>
      </c>
      <c r="B2007">
        <v>43885</v>
      </c>
      <c r="C2007" s="71">
        <v>43885.739583333336</v>
      </c>
      <c r="D2007" t="s">
        <v>588</v>
      </c>
      <c r="E2007" t="s">
        <v>589</v>
      </c>
      <c r="F2007">
        <v>17</v>
      </c>
      <c r="G2007" t="s">
        <v>3752</v>
      </c>
      <c r="H2007" t="s">
        <v>166</v>
      </c>
      <c r="I2007" t="s">
        <v>120</v>
      </c>
      <c r="J2007" t="s">
        <v>37</v>
      </c>
      <c r="K2007" t="s">
        <v>591</v>
      </c>
      <c r="L2007" t="s">
        <v>39</v>
      </c>
      <c r="M2007">
        <v>34956004</v>
      </c>
      <c r="N2007">
        <v>0</v>
      </c>
      <c r="O2007">
        <v>34956004</v>
      </c>
      <c r="P2007">
        <v>0</v>
      </c>
      <c r="Q2007" t="s">
        <v>3777</v>
      </c>
      <c r="R2007">
        <v>1020</v>
      </c>
      <c r="S2007" t="s">
        <v>2549</v>
      </c>
      <c r="T2007" t="s">
        <v>593</v>
      </c>
      <c r="U2007" t="s">
        <v>3778</v>
      </c>
      <c r="V2007" t="s">
        <v>3779</v>
      </c>
      <c r="W2007">
        <v>0</v>
      </c>
      <c r="X2007" t="str">
        <f t="shared" si="31"/>
        <v>Funcionamiento</v>
      </c>
    </row>
    <row r="2008" spans="1:24" x14ac:dyDescent="0.25">
      <c r="A2008">
        <v>1020</v>
      </c>
      <c r="B2008">
        <v>43885</v>
      </c>
      <c r="C2008" s="71">
        <v>43885.739583333336</v>
      </c>
      <c r="D2008" t="s">
        <v>588</v>
      </c>
      <c r="E2008" t="s">
        <v>589</v>
      </c>
      <c r="F2008">
        <v>17</v>
      </c>
      <c r="G2008" t="s">
        <v>3752</v>
      </c>
      <c r="H2008" t="s">
        <v>171</v>
      </c>
      <c r="I2008" t="s">
        <v>125</v>
      </c>
      <c r="J2008" t="s">
        <v>37</v>
      </c>
      <c r="K2008" t="s">
        <v>591</v>
      </c>
      <c r="L2008" t="s">
        <v>39</v>
      </c>
      <c r="M2008">
        <v>1134508</v>
      </c>
      <c r="N2008">
        <v>0</v>
      </c>
      <c r="O2008">
        <v>1134508</v>
      </c>
      <c r="P2008">
        <v>0</v>
      </c>
      <c r="Q2008" t="s">
        <v>3777</v>
      </c>
      <c r="R2008">
        <v>1020</v>
      </c>
      <c r="S2008" t="s">
        <v>2549</v>
      </c>
      <c r="T2008" t="s">
        <v>593</v>
      </c>
      <c r="U2008" t="s">
        <v>3778</v>
      </c>
      <c r="V2008" t="s">
        <v>3779</v>
      </c>
      <c r="W2008">
        <v>0</v>
      </c>
      <c r="X2008" t="str">
        <f t="shared" si="31"/>
        <v>Funcionamiento</v>
      </c>
    </row>
    <row r="2009" spans="1:24" x14ac:dyDescent="0.25">
      <c r="A2009">
        <v>1020</v>
      </c>
      <c r="B2009">
        <v>43885</v>
      </c>
      <c r="C2009" s="71">
        <v>43885.739583333336</v>
      </c>
      <c r="D2009" t="s">
        <v>588</v>
      </c>
      <c r="E2009" t="s">
        <v>589</v>
      </c>
      <c r="F2009">
        <v>17</v>
      </c>
      <c r="G2009" t="s">
        <v>3752</v>
      </c>
      <c r="H2009" t="s">
        <v>173</v>
      </c>
      <c r="I2009" t="s">
        <v>127</v>
      </c>
      <c r="J2009" t="s">
        <v>37</v>
      </c>
      <c r="K2009" t="s">
        <v>591</v>
      </c>
      <c r="L2009" t="s">
        <v>39</v>
      </c>
      <c r="M2009">
        <v>1457776</v>
      </c>
      <c r="N2009">
        <v>0</v>
      </c>
      <c r="O2009">
        <v>1457776</v>
      </c>
      <c r="P2009">
        <v>0</v>
      </c>
      <c r="Q2009" t="s">
        <v>3777</v>
      </c>
      <c r="R2009">
        <v>1020</v>
      </c>
      <c r="S2009" t="s">
        <v>2549</v>
      </c>
      <c r="T2009" t="s">
        <v>593</v>
      </c>
      <c r="U2009" t="s">
        <v>3778</v>
      </c>
      <c r="V2009" t="s">
        <v>3779</v>
      </c>
      <c r="W2009">
        <v>0</v>
      </c>
      <c r="X2009" t="str">
        <f t="shared" si="31"/>
        <v>Funcionamiento</v>
      </c>
    </row>
    <row r="2010" spans="1:24" x14ac:dyDescent="0.25">
      <c r="A2010">
        <v>1020</v>
      </c>
      <c r="B2010">
        <v>43885</v>
      </c>
      <c r="C2010" s="71">
        <v>43885.739583333336</v>
      </c>
      <c r="D2010" t="s">
        <v>588</v>
      </c>
      <c r="E2010" t="s">
        <v>589</v>
      </c>
      <c r="F2010">
        <v>17</v>
      </c>
      <c r="G2010" t="s">
        <v>3752</v>
      </c>
      <c r="H2010" t="s">
        <v>183</v>
      </c>
      <c r="I2010" t="s">
        <v>137</v>
      </c>
      <c r="J2010" t="s">
        <v>37</v>
      </c>
      <c r="K2010" t="s">
        <v>591</v>
      </c>
      <c r="L2010" t="s">
        <v>39</v>
      </c>
      <c r="M2010">
        <v>2240265</v>
      </c>
      <c r="N2010">
        <v>0</v>
      </c>
      <c r="O2010">
        <v>2240265</v>
      </c>
      <c r="P2010">
        <v>0</v>
      </c>
      <c r="Q2010" t="s">
        <v>3777</v>
      </c>
      <c r="R2010">
        <v>1020</v>
      </c>
      <c r="S2010" t="s">
        <v>2549</v>
      </c>
      <c r="T2010" t="s">
        <v>593</v>
      </c>
      <c r="U2010" t="s">
        <v>3778</v>
      </c>
      <c r="V2010" t="s">
        <v>3779</v>
      </c>
      <c r="W2010">
        <v>0</v>
      </c>
      <c r="X2010" t="str">
        <f t="shared" si="31"/>
        <v>Funcionamiento</v>
      </c>
    </row>
    <row r="2011" spans="1:24" x14ac:dyDescent="0.25">
      <c r="A2011">
        <v>1020</v>
      </c>
      <c r="B2011">
        <v>43885</v>
      </c>
      <c r="C2011" s="71">
        <v>43885.739583333336</v>
      </c>
      <c r="D2011" t="s">
        <v>588</v>
      </c>
      <c r="E2011" t="s">
        <v>589</v>
      </c>
      <c r="F2011">
        <v>17</v>
      </c>
      <c r="G2011" t="s">
        <v>3752</v>
      </c>
      <c r="H2011" t="s">
        <v>169</v>
      </c>
      <c r="I2011" t="s">
        <v>123</v>
      </c>
      <c r="J2011" t="s">
        <v>37</v>
      </c>
      <c r="K2011" t="s">
        <v>591</v>
      </c>
      <c r="L2011" t="s">
        <v>39</v>
      </c>
      <c r="M2011">
        <v>689122</v>
      </c>
      <c r="N2011">
        <v>0</v>
      </c>
      <c r="O2011">
        <v>689122</v>
      </c>
      <c r="P2011">
        <v>0</v>
      </c>
      <c r="Q2011" t="s">
        <v>3777</v>
      </c>
      <c r="R2011">
        <v>1020</v>
      </c>
      <c r="S2011" t="s">
        <v>2549</v>
      </c>
      <c r="T2011" t="s">
        <v>593</v>
      </c>
      <c r="U2011" t="s">
        <v>3778</v>
      </c>
      <c r="V2011" t="s">
        <v>3779</v>
      </c>
      <c r="W2011">
        <v>0</v>
      </c>
      <c r="X2011" t="str">
        <f t="shared" si="31"/>
        <v>Funcionamiento</v>
      </c>
    </row>
    <row r="2012" spans="1:24" x14ac:dyDescent="0.25">
      <c r="A2012">
        <v>1020</v>
      </c>
      <c r="B2012">
        <v>43885</v>
      </c>
      <c r="C2012" s="71">
        <v>43885.739583333336</v>
      </c>
      <c r="D2012" t="s">
        <v>588</v>
      </c>
      <c r="E2012" t="s">
        <v>589</v>
      </c>
      <c r="F2012">
        <v>17</v>
      </c>
      <c r="G2012" t="s">
        <v>3752</v>
      </c>
      <c r="H2012" t="s">
        <v>168</v>
      </c>
      <c r="I2012" t="s">
        <v>122</v>
      </c>
      <c r="J2012" t="s">
        <v>37</v>
      </c>
      <c r="K2012" t="s">
        <v>591</v>
      </c>
      <c r="L2012" t="s">
        <v>39</v>
      </c>
      <c r="M2012">
        <v>672795</v>
      </c>
      <c r="N2012">
        <v>0</v>
      </c>
      <c r="O2012">
        <v>672795</v>
      </c>
      <c r="P2012">
        <v>0</v>
      </c>
      <c r="Q2012" t="s">
        <v>3777</v>
      </c>
      <c r="R2012">
        <v>1020</v>
      </c>
      <c r="S2012" t="s">
        <v>2549</v>
      </c>
      <c r="T2012" t="s">
        <v>593</v>
      </c>
      <c r="U2012" t="s">
        <v>3778</v>
      </c>
      <c r="V2012" t="s">
        <v>3779</v>
      </c>
      <c r="W2012">
        <v>0</v>
      </c>
      <c r="X2012" t="str">
        <f t="shared" si="31"/>
        <v>Funcionamiento</v>
      </c>
    </row>
    <row r="2013" spans="1:24" x14ac:dyDescent="0.25">
      <c r="A2013">
        <v>1020</v>
      </c>
      <c r="B2013">
        <v>43885</v>
      </c>
      <c r="C2013" s="71">
        <v>43885.739583333336</v>
      </c>
      <c r="D2013" t="s">
        <v>588</v>
      </c>
      <c r="E2013" t="s">
        <v>589</v>
      </c>
      <c r="F2013">
        <v>17</v>
      </c>
      <c r="G2013" t="s">
        <v>3752</v>
      </c>
      <c r="H2013" t="s">
        <v>180</v>
      </c>
      <c r="I2013" t="s">
        <v>134</v>
      </c>
      <c r="J2013" t="s">
        <v>37</v>
      </c>
      <c r="K2013" t="s">
        <v>591</v>
      </c>
      <c r="L2013" t="s">
        <v>39</v>
      </c>
      <c r="M2013">
        <v>1231011</v>
      </c>
      <c r="N2013">
        <v>0</v>
      </c>
      <c r="O2013">
        <v>1231011</v>
      </c>
      <c r="P2013">
        <v>0</v>
      </c>
      <c r="Q2013" t="s">
        <v>3777</v>
      </c>
      <c r="R2013">
        <v>1020</v>
      </c>
      <c r="S2013" t="s">
        <v>2549</v>
      </c>
      <c r="T2013" t="s">
        <v>593</v>
      </c>
      <c r="U2013" t="s">
        <v>3778</v>
      </c>
      <c r="V2013" t="s">
        <v>3779</v>
      </c>
      <c r="W2013">
        <v>0</v>
      </c>
      <c r="X2013" t="str">
        <f t="shared" si="31"/>
        <v>Funcionamiento</v>
      </c>
    </row>
    <row r="2014" spans="1:24" x14ac:dyDescent="0.25">
      <c r="A2014">
        <v>1020</v>
      </c>
      <c r="B2014">
        <v>43885</v>
      </c>
      <c r="C2014" s="71">
        <v>43885.739583333336</v>
      </c>
      <c r="D2014" t="s">
        <v>588</v>
      </c>
      <c r="E2014" t="s">
        <v>589</v>
      </c>
      <c r="F2014">
        <v>17</v>
      </c>
      <c r="G2014" t="s">
        <v>3752</v>
      </c>
      <c r="H2014" t="s">
        <v>182</v>
      </c>
      <c r="I2014" t="s">
        <v>136</v>
      </c>
      <c r="J2014" t="s">
        <v>37</v>
      </c>
      <c r="K2014" t="s">
        <v>591</v>
      </c>
      <c r="L2014" t="s">
        <v>39</v>
      </c>
      <c r="M2014">
        <v>110493</v>
      </c>
      <c r="N2014">
        <v>0</v>
      </c>
      <c r="O2014">
        <v>110493</v>
      </c>
      <c r="P2014">
        <v>0</v>
      </c>
      <c r="Q2014" t="s">
        <v>3777</v>
      </c>
      <c r="R2014">
        <v>1020</v>
      </c>
      <c r="S2014" t="s">
        <v>2549</v>
      </c>
      <c r="T2014" t="s">
        <v>593</v>
      </c>
      <c r="U2014" t="s">
        <v>3778</v>
      </c>
      <c r="V2014" t="s">
        <v>3779</v>
      </c>
      <c r="W2014">
        <v>0</v>
      </c>
      <c r="X2014" t="str">
        <f t="shared" si="31"/>
        <v>Funcionamiento</v>
      </c>
    </row>
    <row r="2015" spans="1:24" x14ac:dyDescent="0.25">
      <c r="A2015">
        <v>1020</v>
      </c>
      <c r="B2015">
        <v>43885</v>
      </c>
      <c r="C2015" s="71">
        <v>43885.739583333336</v>
      </c>
      <c r="D2015" t="s">
        <v>588</v>
      </c>
      <c r="E2015" t="s">
        <v>589</v>
      </c>
      <c r="F2015">
        <v>17</v>
      </c>
      <c r="G2015" t="s">
        <v>3752</v>
      </c>
      <c r="H2015" t="s">
        <v>194</v>
      </c>
      <c r="I2015" t="s">
        <v>149</v>
      </c>
      <c r="J2015" t="s">
        <v>37</v>
      </c>
      <c r="K2015" t="s">
        <v>591</v>
      </c>
      <c r="L2015" t="s">
        <v>39</v>
      </c>
      <c r="M2015">
        <v>564346</v>
      </c>
      <c r="N2015">
        <v>0</v>
      </c>
      <c r="O2015">
        <v>564346</v>
      </c>
      <c r="P2015">
        <v>0</v>
      </c>
      <c r="Q2015" t="s">
        <v>3777</v>
      </c>
      <c r="R2015">
        <v>1020</v>
      </c>
      <c r="S2015" t="s">
        <v>2549</v>
      </c>
      <c r="T2015" t="s">
        <v>593</v>
      </c>
      <c r="U2015" t="s">
        <v>3778</v>
      </c>
      <c r="V2015" t="s">
        <v>3779</v>
      </c>
      <c r="W2015">
        <v>0</v>
      </c>
      <c r="X2015" t="str">
        <f t="shared" si="31"/>
        <v>Funcionamiento</v>
      </c>
    </row>
    <row r="2016" spans="1:24" x14ac:dyDescent="0.25">
      <c r="A2016">
        <v>1120</v>
      </c>
      <c r="B2016">
        <v>43886</v>
      </c>
      <c r="C2016" s="71">
        <v>43886.720138888886</v>
      </c>
      <c r="D2016" t="s">
        <v>588</v>
      </c>
      <c r="E2016" t="s">
        <v>589</v>
      </c>
      <c r="F2016">
        <v>17</v>
      </c>
      <c r="G2016" t="s">
        <v>3752</v>
      </c>
      <c r="H2016" t="s">
        <v>177</v>
      </c>
      <c r="I2016" t="s">
        <v>131</v>
      </c>
      <c r="J2016" t="s">
        <v>37</v>
      </c>
      <c r="K2016" t="s">
        <v>591</v>
      </c>
      <c r="L2016" t="s">
        <v>39</v>
      </c>
      <c r="M2016">
        <v>477700</v>
      </c>
      <c r="N2016">
        <v>0</v>
      </c>
      <c r="O2016">
        <v>477700</v>
      </c>
      <c r="P2016">
        <v>0</v>
      </c>
      <c r="Q2016" t="s">
        <v>3780</v>
      </c>
      <c r="R2016">
        <v>1120</v>
      </c>
      <c r="S2016" t="s">
        <v>2185</v>
      </c>
      <c r="T2016" t="s">
        <v>593</v>
      </c>
      <c r="U2016" t="s">
        <v>3781</v>
      </c>
      <c r="V2016" t="s">
        <v>3782</v>
      </c>
      <c r="W2016">
        <v>0</v>
      </c>
      <c r="X2016" t="str">
        <f t="shared" si="31"/>
        <v>Funcionamiento</v>
      </c>
    </row>
    <row r="2017" spans="1:24" x14ac:dyDescent="0.25">
      <c r="A2017">
        <v>1120</v>
      </c>
      <c r="B2017">
        <v>43886</v>
      </c>
      <c r="C2017" s="71">
        <v>43886.720138888886</v>
      </c>
      <c r="D2017" t="s">
        <v>588</v>
      </c>
      <c r="E2017" t="s">
        <v>589</v>
      </c>
      <c r="F2017">
        <v>17</v>
      </c>
      <c r="G2017" t="s">
        <v>3752</v>
      </c>
      <c r="H2017" t="s">
        <v>176</v>
      </c>
      <c r="I2017" t="s">
        <v>130</v>
      </c>
      <c r="J2017" t="s">
        <v>37</v>
      </c>
      <c r="K2017" t="s">
        <v>591</v>
      </c>
      <c r="L2017" t="s">
        <v>39</v>
      </c>
      <c r="M2017">
        <v>1556000</v>
      </c>
      <c r="N2017">
        <v>0</v>
      </c>
      <c r="O2017">
        <v>1556000</v>
      </c>
      <c r="P2017">
        <v>0</v>
      </c>
      <c r="Q2017" t="s">
        <v>3780</v>
      </c>
      <c r="R2017">
        <v>1120</v>
      </c>
      <c r="S2017" t="s">
        <v>2185</v>
      </c>
      <c r="T2017" t="s">
        <v>593</v>
      </c>
      <c r="U2017" t="s">
        <v>3781</v>
      </c>
      <c r="V2017" t="s">
        <v>3782</v>
      </c>
      <c r="W2017">
        <v>0</v>
      </c>
      <c r="X2017" t="str">
        <f t="shared" si="31"/>
        <v>Funcionamiento</v>
      </c>
    </row>
    <row r="2018" spans="1:24" x14ac:dyDescent="0.25">
      <c r="A2018">
        <v>1120</v>
      </c>
      <c r="B2018">
        <v>43886</v>
      </c>
      <c r="C2018" s="71">
        <v>43886.720138888886</v>
      </c>
      <c r="D2018" t="s">
        <v>588</v>
      </c>
      <c r="E2018" t="s">
        <v>589</v>
      </c>
      <c r="F2018">
        <v>17</v>
      </c>
      <c r="G2018" t="s">
        <v>3752</v>
      </c>
      <c r="H2018" t="s">
        <v>179</v>
      </c>
      <c r="I2018" t="s">
        <v>133</v>
      </c>
      <c r="J2018" t="s">
        <v>37</v>
      </c>
      <c r="K2018" t="s">
        <v>591</v>
      </c>
      <c r="L2018" t="s">
        <v>39</v>
      </c>
      <c r="M2018">
        <v>778300</v>
      </c>
      <c r="N2018">
        <v>0</v>
      </c>
      <c r="O2018">
        <v>778300</v>
      </c>
      <c r="P2018">
        <v>0</v>
      </c>
      <c r="Q2018" t="s">
        <v>3780</v>
      </c>
      <c r="R2018">
        <v>1120</v>
      </c>
      <c r="S2018" t="s">
        <v>2185</v>
      </c>
      <c r="T2018" t="s">
        <v>593</v>
      </c>
      <c r="U2018" t="s">
        <v>3781</v>
      </c>
      <c r="V2018" t="s">
        <v>3782</v>
      </c>
      <c r="W2018">
        <v>0</v>
      </c>
      <c r="X2018" t="str">
        <f t="shared" si="31"/>
        <v>Funcionamiento</v>
      </c>
    </row>
    <row r="2019" spans="1:24" x14ac:dyDescent="0.25">
      <c r="A2019">
        <v>1120</v>
      </c>
      <c r="B2019">
        <v>43886</v>
      </c>
      <c r="C2019" s="71">
        <v>43886.720138888886</v>
      </c>
      <c r="D2019" t="s">
        <v>588</v>
      </c>
      <c r="E2019" t="s">
        <v>589</v>
      </c>
      <c r="F2019">
        <v>17</v>
      </c>
      <c r="G2019" t="s">
        <v>3752</v>
      </c>
      <c r="H2019" t="s">
        <v>174</v>
      </c>
      <c r="I2019" t="s">
        <v>128</v>
      </c>
      <c r="J2019" t="s">
        <v>37</v>
      </c>
      <c r="K2019" t="s">
        <v>591</v>
      </c>
      <c r="L2019" t="s">
        <v>39</v>
      </c>
      <c r="M2019">
        <v>4398500</v>
      </c>
      <c r="N2019">
        <v>0</v>
      </c>
      <c r="O2019">
        <v>4398500</v>
      </c>
      <c r="P2019">
        <v>0</v>
      </c>
      <c r="Q2019" t="s">
        <v>3780</v>
      </c>
      <c r="R2019">
        <v>1120</v>
      </c>
      <c r="S2019" t="s">
        <v>2185</v>
      </c>
      <c r="T2019" t="s">
        <v>593</v>
      </c>
      <c r="U2019" t="s">
        <v>3781</v>
      </c>
      <c r="V2019" t="s">
        <v>3782</v>
      </c>
      <c r="W2019">
        <v>0</v>
      </c>
      <c r="X2019" t="str">
        <f t="shared" si="31"/>
        <v>Funcionamiento</v>
      </c>
    </row>
    <row r="2020" spans="1:24" x14ac:dyDescent="0.25">
      <c r="A2020">
        <v>1120</v>
      </c>
      <c r="B2020">
        <v>43886</v>
      </c>
      <c r="C2020" s="71">
        <v>43886.720138888886</v>
      </c>
      <c r="D2020" t="s">
        <v>588</v>
      </c>
      <c r="E2020" t="s">
        <v>589</v>
      </c>
      <c r="F2020">
        <v>17</v>
      </c>
      <c r="G2020" t="s">
        <v>3752</v>
      </c>
      <c r="H2020" t="s">
        <v>175</v>
      </c>
      <c r="I2020" t="s">
        <v>129</v>
      </c>
      <c r="J2020" t="s">
        <v>37</v>
      </c>
      <c r="K2020" t="s">
        <v>591</v>
      </c>
      <c r="L2020" t="s">
        <v>39</v>
      </c>
      <c r="M2020">
        <v>3115700</v>
      </c>
      <c r="N2020">
        <v>0</v>
      </c>
      <c r="O2020">
        <v>3115700</v>
      </c>
      <c r="P2020">
        <v>0</v>
      </c>
      <c r="Q2020" t="s">
        <v>3780</v>
      </c>
      <c r="R2020">
        <v>1120</v>
      </c>
      <c r="S2020" t="s">
        <v>2185</v>
      </c>
      <c r="T2020" t="s">
        <v>593</v>
      </c>
      <c r="U2020" t="s">
        <v>3781</v>
      </c>
      <c r="V2020" t="s">
        <v>3782</v>
      </c>
      <c r="W2020">
        <v>0</v>
      </c>
      <c r="X2020" t="str">
        <f t="shared" si="31"/>
        <v>Funcionamiento</v>
      </c>
    </row>
    <row r="2021" spans="1:24" x14ac:dyDescent="0.25">
      <c r="A2021">
        <v>1120</v>
      </c>
      <c r="B2021">
        <v>43886</v>
      </c>
      <c r="C2021" s="71">
        <v>43886.720138888886</v>
      </c>
      <c r="D2021" t="s">
        <v>588</v>
      </c>
      <c r="E2021" t="s">
        <v>589</v>
      </c>
      <c r="F2021">
        <v>17</v>
      </c>
      <c r="G2021" t="s">
        <v>3752</v>
      </c>
      <c r="H2021" t="s">
        <v>178</v>
      </c>
      <c r="I2021" t="s">
        <v>132</v>
      </c>
      <c r="J2021" t="s">
        <v>37</v>
      </c>
      <c r="K2021" t="s">
        <v>591</v>
      </c>
      <c r="L2021" t="s">
        <v>39</v>
      </c>
      <c r="M2021">
        <v>1167500</v>
      </c>
      <c r="N2021">
        <v>0</v>
      </c>
      <c r="O2021">
        <v>1167500</v>
      </c>
      <c r="P2021">
        <v>0</v>
      </c>
      <c r="Q2021" t="s">
        <v>3780</v>
      </c>
      <c r="R2021">
        <v>1120</v>
      </c>
      <c r="S2021" t="s">
        <v>2185</v>
      </c>
      <c r="T2021" t="s">
        <v>593</v>
      </c>
      <c r="U2021" t="s">
        <v>3781</v>
      </c>
      <c r="V2021" t="s">
        <v>3782</v>
      </c>
      <c r="W2021">
        <v>0</v>
      </c>
      <c r="X2021" t="str">
        <f t="shared" si="31"/>
        <v>Funcionamiento</v>
      </c>
    </row>
    <row r="2022" spans="1:24" x14ac:dyDescent="0.25">
      <c r="A2022">
        <v>1220</v>
      </c>
      <c r="B2022">
        <v>43895</v>
      </c>
      <c r="C2022" s="71">
        <v>43895.604166666664</v>
      </c>
      <c r="D2022" t="s">
        <v>588</v>
      </c>
      <c r="E2022" t="s">
        <v>589</v>
      </c>
      <c r="F2022">
        <v>500</v>
      </c>
      <c r="G2022" t="s">
        <v>631</v>
      </c>
      <c r="H2022" t="s">
        <v>199</v>
      </c>
      <c r="I2022" t="s">
        <v>157</v>
      </c>
      <c r="J2022" t="s">
        <v>37</v>
      </c>
      <c r="K2022" t="s">
        <v>591</v>
      </c>
      <c r="L2022" t="s">
        <v>39</v>
      </c>
      <c r="M2022">
        <v>54606960</v>
      </c>
      <c r="N2022">
        <v>0</v>
      </c>
      <c r="O2022">
        <v>54606960</v>
      </c>
      <c r="P2022">
        <v>0</v>
      </c>
      <c r="Q2022" t="s">
        <v>3783</v>
      </c>
      <c r="R2022">
        <v>1220</v>
      </c>
      <c r="S2022" t="s">
        <v>2346</v>
      </c>
      <c r="T2022" t="s">
        <v>3784</v>
      </c>
      <c r="U2022" t="s">
        <v>5980</v>
      </c>
      <c r="V2022" t="s">
        <v>5981</v>
      </c>
      <c r="W2022">
        <v>0</v>
      </c>
      <c r="X2022" t="str">
        <f t="shared" si="31"/>
        <v>Inversión</v>
      </c>
    </row>
    <row r="2023" spans="1:24" x14ac:dyDescent="0.25">
      <c r="A2023">
        <v>1320</v>
      </c>
      <c r="B2023">
        <v>43895</v>
      </c>
      <c r="C2023" s="71">
        <v>43895.607638888891</v>
      </c>
      <c r="D2023" t="s">
        <v>588</v>
      </c>
      <c r="E2023" t="s">
        <v>589</v>
      </c>
      <c r="F2023">
        <v>500</v>
      </c>
      <c r="G2023" t="s">
        <v>631</v>
      </c>
      <c r="H2023" t="s">
        <v>199</v>
      </c>
      <c r="I2023" t="s">
        <v>157</v>
      </c>
      <c r="J2023" t="s">
        <v>37</v>
      </c>
      <c r="K2023" t="s">
        <v>591</v>
      </c>
      <c r="L2023" t="s">
        <v>39</v>
      </c>
      <c r="M2023">
        <v>73225012</v>
      </c>
      <c r="N2023">
        <v>0</v>
      </c>
      <c r="O2023">
        <v>73225012</v>
      </c>
      <c r="P2023">
        <v>2</v>
      </c>
      <c r="Q2023" t="s">
        <v>3785</v>
      </c>
      <c r="R2023">
        <v>1320</v>
      </c>
      <c r="S2023" t="s">
        <v>5982</v>
      </c>
      <c r="T2023" t="s">
        <v>3786</v>
      </c>
      <c r="U2023" t="s">
        <v>5983</v>
      </c>
      <c r="V2023" t="s">
        <v>5984</v>
      </c>
      <c r="W2023">
        <v>0</v>
      </c>
      <c r="X2023" t="str">
        <f t="shared" si="31"/>
        <v>Inversión</v>
      </c>
    </row>
    <row r="2024" spans="1:24" x14ac:dyDescent="0.25">
      <c r="A2024">
        <v>1320</v>
      </c>
      <c r="B2024">
        <v>43895</v>
      </c>
      <c r="C2024" s="71">
        <v>43895.607638888891</v>
      </c>
      <c r="D2024" t="s">
        <v>588</v>
      </c>
      <c r="E2024" t="s">
        <v>589</v>
      </c>
      <c r="F2024">
        <v>500</v>
      </c>
      <c r="G2024" t="s">
        <v>631</v>
      </c>
      <c r="H2024" t="s">
        <v>199</v>
      </c>
      <c r="I2024" t="s">
        <v>157</v>
      </c>
      <c r="J2024" t="s">
        <v>37</v>
      </c>
      <c r="K2024" t="s">
        <v>714</v>
      </c>
      <c r="L2024" t="s">
        <v>39</v>
      </c>
      <c r="M2024">
        <v>0</v>
      </c>
      <c r="N2024">
        <v>9910152</v>
      </c>
      <c r="O2024">
        <v>9910152</v>
      </c>
      <c r="P2024">
        <v>4955076</v>
      </c>
      <c r="Q2024" t="s">
        <v>3785</v>
      </c>
      <c r="R2024">
        <v>1320</v>
      </c>
      <c r="S2024" t="s">
        <v>5982</v>
      </c>
      <c r="T2024" t="s">
        <v>3786</v>
      </c>
      <c r="U2024" t="s">
        <v>5983</v>
      </c>
      <c r="V2024" t="s">
        <v>5984</v>
      </c>
      <c r="W2024">
        <v>0</v>
      </c>
      <c r="X2024" t="str">
        <f t="shared" si="31"/>
        <v>Inversión</v>
      </c>
    </row>
    <row r="2025" spans="1:24" x14ac:dyDescent="0.25">
      <c r="A2025">
        <v>1420</v>
      </c>
      <c r="B2025">
        <v>43899</v>
      </c>
      <c r="C2025" s="71">
        <v>43899.643055555556</v>
      </c>
      <c r="D2025" t="s">
        <v>588</v>
      </c>
      <c r="E2025" t="s">
        <v>589</v>
      </c>
      <c r="F2025">
        <v>17</v>
      </c>
      <c r="G2025" t="s">
        <v>3752</v>
      </c>
      <c r="H2025" t="s">
        <v>196</v>
      </c>
      <c r="I2025" t="s">
        <v>151</v>
      </c>
      <c r="J2025" t="s">
        <v>37</v>
      </c>
      <c r="K2025" t="s">
        <v>591</v>
      </c>
      <c r="L2025" t="s">
        <v>39</v>
      </c>
      <c r="M2025">
        <v>7212854</v>
      </c>
      <c r="N2025">
        <v>0</v>
      </c>
      <c r="O2025">
        <v>7212854</v>
      </c>
      <c r="P2025">
        <v>0</v>
      </c>
      <c r="Q2025" t="s">
        <v>3787</v>
      </c>
      <c r="R2025">
        <v>1420</v>
      </c>
      <c r="S2025" t="s">
        <v>2225</v>
      </c>
      <c r="T2025" t="s">
        <v>2361</v>
      </c>
      <c r="U2025" t="s">
        <v>2392</v>
      </c>
      <c r="V2025" t="s">
        <v>3788</v>
      </c>
      <c r="W2025">
        <v>0</v>
      </c>
      <c r="X2025" t="str">
        <f t="shared" si="31"/>
        <v>Funcionamiento</v>
      </c>
    </row>
    <row r="2026" spans="1:24" x14ac:dyDescent="0.25">
      <c r="A2026">
        <v>1520</v>
      </c>
      <c r="B2026">
        <v>43901</v>
      </c>
      <c r="C2026" s="71">
        <v>43901.645138888889</v>
      </c>
      <c r="D2026" t="s">
        <v>588</v>
      </c>
      <c r="E2026" t="s">
        <v>589</v>
      </c>
      <c r="F2026">
        <v>17</v>
      </c>
      <c r="G2026" t="s">
        <v>3752</v>
      </c>
      <c r="H2026" t="s">
        <v>197</v>
      </c>
      <c r="I2026" t="s">
        <v>152</v>
      </c>
      <c r="J2026" t="s">
        <v>48</v>
      </c>
      <c r="K2026" t="s">
        <v>601</v>
      </c>
      <c r="L2026" t="s">
        <v>39</v>
      </c>
      <c r="M2026">
        <v>3116279</v>
      </c>
      <c r="N2026">
        <v>0</v>
      </c>
      <c r="O2026">
        <v>3116279</v>
      </c>
      <c r="P2026">
        <v>0</v>
      </c>
      <c r="Q2026" t="s">
        <v>3789</v>
      </c>
      <c r="R2026">
        <v>1520</v>
      </c>
      <c r="S2026" t="s">
        <v>2208</v>
      </c>
      <c r="T2026" t="s">
        <v>2364</v>
      </c>
      <c r="U2026" t="s">
        <v>2502</v>
      </c>
      <c r="V2026" t="s">
        <v>3790</v>
      </c>
      <c r="W2026">
        <v>0</v>
      </c>
      <c r="X2026" t="str">
        <f t="shared" si="31"/>
        <v>Funcionamiento</v>
      </c>
    </row>
    <row r="2027" spans="1:24" x14ac:dyDescent="0.25">
      <c r="A2027">
        <v>1620</v>
      </c>
      <c r="B2027">
        <v>43914</v>
      </c>
      <c r="C2027" s="71">
        <v>43914.872916666667</v>
      </c>
      <c r="D2027" t="s">
        <v>588</v>
      </c>
      <c r="E2027" t="s">
        <v>589</v>
      </c>
      <c r="F2027">
        <v>17</v>
      </c>
      <c r="G2027" t="s">
        <v>3752</v>
      </c>
      <c r="H2027" t="s">
        <v>183</v>
      </c>
      <c r="I2027" t="s">
        <v>137</v>
      </c>
      <c r="J2027" t="s">
        <v>37</v>
      </c>
      <c r="K2027" t="s">
        <v>591</v>
      </c>
      <c r="L2027" t="s">
        <v>39</v>
      </c>
      <c r="M2027">
        <v>2584371</v>
      </c>
      <c r="N2027">
        <v>0</v>
      </c>
      <c r="O2027">
        <v>2584371</v>
      </c>
      <c r="P2027">
        <v>0</v>
      </c>
      <c r="Q2027" t="s">
        <v>3791</v>
      </c>
      <c r="R2027">
        <v>1620</v>
      </c>
      <c r="S2027" t="s">
        <v>3792</v>
      </c>
      <c r="T2027" t="s">
        <v>593</v>
      </c>
      <c r="U2027" t="s">
        <v>3793</v>
      </c>
      <c r="V2027" t="s">
        <v>3794</v>
      </c>
      <c r="W2027">
        <v>0</v>
      </c>
      <c r="X2027" t="str">
        <f t="shared" si="31"/>
        <v>Funcionamiento</v>
      </c>
    </row>
    <row r="2028" spans="1:24" x14ac:dyDescent="0.25">
      <c r="A2028">
        <v>1620</v>
      </c>
      <c r="B2028">
        <v>43914</v>
      </c>
      <c r="C2028" s="71">
        <v>43914.872916666667</v>
      </c>
      <c r="D2028" t="s">
        <v>588</v>
      </c>
      <c r="E2028" t="s">
        <v>589</v>
      </c>
      <c r="F2028">
        <v>17</v>
      </c>
      <c r="G2028" t="s">
        <v>3752</v>
      </c>
      <c r="H2028" t="s">
        <v>166</v>
      </c>
      <c r="I2028" t="s">
        <v>120</v>
      </c>
      <c r="J2028" t="s">
        <v>37</v>
      </c>
      <c r="K2028" t="s">
        <v>591</v>
      </c>
      <c r="L2028" t="s">
        <v>39</v>
      </c>
      <c r="M2028">
        <v>36495618</v>
      </c>
      <c r="N2028">
        <v>0</v>
      </c>
      <c r="O2028">
        <v>36495618</v>
      </c>
      <c r="P2028">
        <v>0</v>
      </c>
      <c r="Q2028" t="s">
        <v>3791</v>
      </c>
      <c r="R2028">
        <v>1620</v>
      </c>
      <c r="S2028" t="s">
        <v>3792</v>
      </c>
      <c r="T2028" t="s">
        <v>593</v>
      </c>
      <c r="U2028" t="s">
        <v>3793</v>
      </c>
      <c r="V2028" t="s">
        <v>3794</v>
      </c>
      <c r="W2028">
        <v>0</v>
      </c>
      <c r="X2028" t="str">
        <f t="shared" si="31"/>
        <v>Funcionamiento</v>
      </c>
    </row>
    <row r="2029" spans="1:24" x14ac:dyDescent="0.25">
      <c r="A2029">
        <v>1620</v>
      </c>
      <c r="B2029">
        <v>43914</v>
      </c>
      <c r="C2029" s="71">
        <v>43914.872916666667</v>
      </c>
      <c r="D2029" t="s">
        <v>588</v>
      </c>
      <c r="E2029" t="s">
        <v>589</v>
      </c>
      <c r="F2029">
        <v>17</v>
      </c>
      <c r="G2029" t="s">
        <v>3752</v>
      </c>
      <c r="H2029" t="s">
        <v>168</v>
      </c>
      <c r="I2029" t="s">
        <v>122</v>
      </c>
      <c r="J2029" t="s">
        <v>37</v>
      </c>
      <c r="K2029" t="s">
        <v>591</v>
      </c>
      <c r="L2029" t="s">
        <v>39</v>
      </c>
      <c r="M2029">
        <v>603071</v>
      </c>
      <c r="N2029">
        <v>0</v>
      </c>
      <c r="O2029">
        <v>603071</v>
      </c>
      <c r="P2029">
        <v>0</v>
      </c>
      <c r="Q2029" t="s">
        <v>3791</v>
      </c>
      <c r="R2029">
        <v>1620</v>
      </c>
      <c r="S2029" t="s">
        <v>3792</v>
      </c>
      <c r="T2029" t="s">
        <v>593</v>
      </c>
      <c r="U2029" t="s">
        <v>3793</v>
      </c>
      <c r="V2029" t="s">
        <v>3794</v>
      </c>
      <c r="W2029">
        <v>0</v>
      </c>
      <c r="X2029" t="str">
        <f t="shared" si="31"/>
        <v>Funcionamiento</v>
      </c>
    </row>
    <row r="2030" spans="1:24" x14ac:dyDescent="0.25">
      <c r="A2030">
        <v>1620</v>
      </c>
      <c r="B2030">
        <v>43914</v>
      </c>
      <c r="C2030" s="71">
        <v>43914.872916666667</v>
      </c>
      <c r="D2030" t="s">
        <v>588</v>
      </c>
      <c r="E2030" t="s">
        <v>589</v>
      </c>
      <c r="F2030">
        <v>17</v>
      </c>
      <c r="G2030" t="s">
        <v>3752</v>
      </c>
      <c r="H2030" t="s">
        <v>169</v>
      </c>
      <c r="I2030" t="s">
        <v>123</v>
      </c>
      <c r="J2030" t="s">
        <v>37</v>
      </c>
      <c r="K2030" t="s">
        <v>591</v>
      </c>
      <c r="L2030" t="s">
        <v>39</v>
      </c>
      <c r="M2030">
        <v>1069681</v>
      </c>
      <c r="N2030">
        <v>0</v>
      </c>
      <c r="O2030">
        <v>1069681</v>
      </c>
      <c r="P2030">
        <v>0</v>
      </c>
      <c r="Q2030" t="s">
        <v>3791</v>
      </c>
      <c r="R2030">
        <v>1620</v>
      </c>
      <c r="S2030" t="s">
        <v>3792</v>
      </c>
      <c r="T2030" t="s">
        <v>593</v>
      </c>
      <c r="U2030" t="s">
        <v>3793</v>
      </c>
      <c r="V2030" t="s">
        <v>3794</v>
      </c>
      <c r="W2030">
        <v>0</v>
      </c>
      <c r="X2030" t="str">
        <f t="shared" si="31"/>
        <v>Funcionamiento</v>
      </c>
    </row>
    <row r="2031" spans="1:24" x14ac:dyDescent="0.25">
      <c r="A2031">
        <v>1620</v>
      </c>
      <c r="B2031">
        <v>43914</v>
      </c>
      <c r="C2031" s="71">
        <v>43914.872916666667</v>
      </c>
      <c r="D2031" t="s">
        <v>588</v>
      </c>
      <c r="E2031" t="s">
        <v>589</v>
      </c>
      <c r="F2031">
        <v>17</v>
      </c>
      <c r="G2031" t="s">
        <v>3752</v>
      </c>
      <c r="H2031" t="s">
        <v>173</v>
      </c>
      <c r="I2031" t="s">
        <v>127</v>
      </c>
      <c r="J2031" t="s">
        <v>37</v>
      </c>
      <c r="K2031" t="s">
        <v>591</v>
      </c>
      <c r="L2031" t="s">
        <v>39</v>
      </c>
      <c r="M2031">
        <v>258200</v>
      </c>
      <c r="N2031">
        <v>0</v>
      </c>
      <c r="O2031">
        <v>258200</v>
      </c>
      <c r="P2031">
        <v>0</v>
      </c>
      <c r="Q2031" t="s">
        <v>3791</v>
      </c>
      <c r="R2031">
        <v>1620</v>
      </c>
      <c r="S2031" t="s">
        <v>3792</v>
      </c>
      <c r="T2031" t="s">
        <v>593</v>
      </c>
      <c r="U2031" t="s">
        <v>3793</v>
      </c>
      <c r="V2031" t="s">
        <v>3794</v>
      </c>
      <c r="W2031">
        <v>0</v>
      </c>
      <c r="X2031" t="str">
        <f t="shared" si="31"/>
        <v>Funcionamiento</v>
      </c>
    </row>
    <row r="2032" spans="1:24" x14ac:dyDescent="0.25">
      <c r="A2032">
        <v>1620</v>
      </c>
      <c r="B2032">
        <v>43914</v>
      </c>
      <c r="C2032" s="71">
        <v>43914.872916666667</v>
      </c>
      <c r="D2032" t="s">
        <v>588</v>
      </c>
      <c r="E2032" t="s">
        <v>589</v>
      </c>
      <c r="F2032">
        <v>17</v>
      </c>
      <c r="G2032" t="s">
        <v>3752</v>
      </c>
      <c r="H2032" t="s">
        <v>180</v>
      </c>
      <c r="I2032" t="s">
        <v>134</v>
      </c>
      <c r="J2032" t="s">
        <v>37</v>
      </c>
      <c r="K2032" t="s">
        <v>591</v>
      </c>
      <c r="L2032" t="s">
        <v>39</v>
      </c>
      <c r="M2032">
        <v>237085</v>
      </c>
      <c r="N2032">
        <v>0</v>
      </c>
      <c r="O2032">
        <v>237085</v>
      </c>
      <c r="P2032">
        <v>0</v>
      </c>
      <c r="Q2032" t="s">
        <v>3791</v>
      </c>
      <c r="R2032">
        <v>1620</v>
      </c>
      <c r="S2032" t="s">
        <v>3792</v>
      </c>
      <c r="T2032" t="s">
        <v>593</v>
      </c>
      <c r="U2032" t="s">
        <v>3793</v>
      </c>
      <c r="V2032" t="s">
        <v>3794</v>
      </c>
      <c r="W2032">
        <v>0</v>
      </c>
      <c r="X2032" t="str">
        <f t="shared" si="31"/>
        <v>Funcionamiento</v>
      </c>
    </row>
    <row r="2033" spans="1:24" x14ac:dyDescent="0.25">
      <c r="A2033">
        <v>1620</v>
      </c>
      <c r="B2033">
        <v>43914</v>
      </c>
      <c r="C2033" s="71">
        <v>43914.872916666667</v>
      </c>
      <c r="D2033" t="s">
        <v>588</v>
      </c>
      <c r="E2033" t="s">
        <v>589</v>
      </c>
      <c r="F2033">
        <v>17</v>
      </c>
      <c r="G2033" t="s">
        <v>3752</v>
      </c>
      <c r="H2033" t="s">
        <v>194</v>
      </c>
      <c r="I2033" t="s">
        <v>149</v>
      </c>
      <c r="J2033" t="s">
        <v>37</v>
      </c>
      <c r="K2033" t="s">
        <v>591</v>
      </c>
      <c r="L2033" t="s">
        <v>39</v>
      </c>
      <c r="M2033">
        <v>431678</v>
      </c>
      <c r="N2033">
        <v>0</v>
      </c>
      <c r="O2033">
        <v>431678</v>
      </c>
      <c r="P2033">
        <v>0</v>
      </c>
      <c r="Q2033" t="s">
        <v>3791</v>
      </c>
      <c r="R2033">
        <v>1620</v>
      </c>
      <c r="S2033" t="s">
        <v>3792</v>
      </c>
      <c r="T2033" t="s">
        <v>593</v>
      </c>
      <c r="U2033" t="s">
        <v>3793</v>
      </c>
      <c r="V2033" t="s">
        <v>3794</v>
      </c>
      <c r="W2033">
        <v>0</v>
      </c>
      <c r="X2033" t="str">
        <f t="shared" si="31"/>
        <v>Funcionamiento</v>
      </c>
    </row>
    <row r="2034" spans="1:24" x14ac:dyDescent="0.25">
      <c r="A2034">
        <v>1620</v>
      </c>
      <c r="B2034">
        <v>43914</v>
      </c>
      <c r="C2034" s="71">
        <v>43914.872916666667</v>
      </c>
      <c r="D2034" t="s">
        <v>588</v>
      </c>
      <c r="E2034" t="s">
        <v>589</v>
      </c>
      <c r="F2034">
        <v>17</v>
      </c>
      <c r="G2034" t="s">
        <v>3752</v>
      </c>
      <c r="H2034" t="s">
        <v>171</v>
      </c>
      <c r="I2034" t="s">
        <v>125</v>
      </c>
      <c r="J2034" t="s">
        <v>37</v>
      </c>
      <c r="K2034" t="s">
        <v>591</v>
      </c>
      <c r="L2034" t="s">
        <v>39</v>
      </c>
      <c r="M2034">
        <v>1015562</v>
      </c>
      <c r="N2034">
        <v>0</v>
      </c>
      <c r="O2034">
        <v>1015562</v>
      </c>
      <c r="P2034">
        <v>0</v>
      </c>
      <c r="Q2034" t="s">
        <v>3791</v>
      </c>
      <c r="R2034">
        <v>1620</v>
      </c>
      <c r="S2034" t="s">
        <v>3792</v>
      </c>
      <c r="T2034" t="s">
        <v>593</v>
      </c>
      <c r="U2034" t="s">
        <v>3793</v>
      </c>
      <c r="V2034" t="s">
        <v>3794</v>
      </c>
      <c r="W2034">
        <v>0</v>
      </c>
      <c r="X2034" t="str">
        <f t="shared" si="31"/>
        <v>Funcionamiento</v>
      </c>
    </row>
    <row r="2035" spans="1:24" x14ac:dyDescent="0.25">
      <c r="A2035">
        <v>1620</v>
      </c>
      <c r="B2035">
        <v>43914</v>
      </c>
      <c r="C2035" s="71">
        <v>43914.872916666667</v>
      </c>
      <c r="D2035" t="s">
        <v>588</v>
      </c>
      <c r="E2035" t="s">
        <v>589</v>
      </c>
      <c r="F2035">
        <v>17</v>
      </c>
      <c r="G2035" t="s">
        <v>3752</v>
      </c>
      <c r="H2035" t="s">
        <v>182</v>
      </c>
      <c r="I2035" t="s">
        <v>136</v>
      </c>
      <c r="J2035" t="s">
        <v>37</v>
      </c>
      <c r="K2035" t="s">
        <v>591</v>
      </c>
      <c r="L2035" t="s">
        <v>39</v>
      </c>
      <c r="M2035">
        <v>15407</v>
      </c>
      <c r="N2035">
        <v>0</v>
      </c>
      <c r="O2035">
        <v>15407</v>
      </c>
      <c r="P2035">
        <v>0</v>
      </c>
      <c r="Q2035" t="s">
        <v>3791</v>
      </c>
      <c r="R2035">
        <v>1620</v>
      </c>
      <c r="S2035" t="s">
        <v>3792</v>
      </c>
      <c r="T2035" t="s">
        <v>593</v>
      </c>
      <c r="U2035" t="s">
        <v>3793</v>
      </c>
      <c r="V2035" t="s">
        <v>3794</v>
      </c>
      <c r="W2035">
        <v>0</v>
      </c>
      <c r="X2035" t="str">
        <f t="shared" si="31"/>
        <v>Funcionamiento</v>
      </c>
    </row>
    <row r="2036" spans="1:24" x14ac:dyDescent="0.25">
      <c r="A2036">
        <v>1720</v>
      </c>
      <c r="B2036">
        <v>43915</v>
      </c>
      <c r="C2036" s="71">
        <v>43915.790277777778</v>
      </c>
      <c r="D2036" t="s">
        <v>588</v>
      </c>
      <c r="E2036" t="s">
        <v>589</v>
      </c>
      <c r="F2036">
        <v>17</v>
      </c>
      <c r="G2036" t="s">
        <v>3752</v>
      </c>
      <c r="H2036" t="s">
        <v>174</v>
      </c>
      <c r="I2036" t="s">
        <v>128</v>
      </c>
      <c r="J2036" t="s">
        <v>37</v>
      </c>
      <c r="K2036" t="s">
        <v>591</v>
      </c>
      <c r="L2036" t="s">
        <v>39</v>
      </c>
      <c r="M2036">
        <v>4718300</v>
      </c>
      <c r="N2036">
        <v>0</v>
      </c>
      <c r="O2036">
        <v>4718300</v>
      </c>
      <c r="P2036">
        <v>0</v>
      </c>
      <c r="Q2036" t="s">
        <v>3795</v>
      </c>
      <c r="R2036">
        <v>1720</v>
      </c>
      <c r="S2036" t="s">
        <v>2377</v>
      </c>
      <c r="T2036" t="s">
        <v>593</v>
      </c>
      <c r="U2036" t="s">
        <v>3796</v>
      </c>
      <c r="V2036" t="s">
        <v>3797</v>
      </c>
      <c r="W2036">
        <v>0</v>
      </c>
      <c r="X2036" t="str">
        <f t="shared" si="31"/>
        <v>Funcionamiento</v>
      </c>
    </row>
    <row r="2037" spans="1:24" x14ac:dyDescent="0.25">
      <c r="A2037">
        <v>1720</v>
      </c>
      <c r="B2037">
        <v>43915</v>
      </c>
      <c r="C2037" s="71">
        <v>43915.790277777778</v>
      </c>
      <c r="D2037" t="s">
        <v>588</v>
      </c>
      <c r="E2037" t="s">
        <v>589</v>
      </c>
      <c r="F2037">
        <v>17</v>
      </c>
      <c r="G2037" t="s">
        <v>3752</v>
      </c>
      <c r="H2037" t="s">
        <v>177</v>
      </c>
      <c r="I2037" t="s">
        <v>131</v>
      </c>
      <c r="J2037" t="s">
        <v>37</v>
      </c>
      <c r="K2037" t="s">
        <v>591</v>
      </c>
      <c r="L2037" t="s">
        <v>39</v>
      </c>
      <c r="M2037">
        <v>456200</v>
      </c>
      <c r="N2037">
        <v>0</v>
      </c>
      <c r="O2037">
        <v>456200</v>
      </c>
      <c r="P2037">
        <v>0</v>
      </c>
      <c r="Q2037" t="s">
        <v>3795</v>
      </c>
      <c r="R2037">
        <v>1720</v>
      </c>
      <c r="S2037" t="s">
        <v>2377</v>
      </c>
      <c r="T2037" t="s">
        <v>593</v>
      </c>
      <c r="U2037" t="s">
        <v>3796</v>
      </c>
      <c r="V2037" t="s">
        <v>3797</v>
      </c>
      <c r="W2037">
        <v>0</v>
      </c>
      <c r="X2037" t="str">
        <f t="shared" si="31"/>
        <v>Funcionamiento</v>
      </c>
    </row>
    <row r="2038" spans="1:24" x14ac:dyDescent="0.25">
      <c r="A2038">
        <v>1720</v>
      </c>
      <c r="B2038">
        <v>43915</v>
      </c>
      <c r="C2038" s="71">
        <v>43915.790277777778</v>
      </c>
      <c r="D2038" t="s">
        <v>588</v>
      </c>
      <c r="E2038" t="s">
        <v>589</v>
      </c>
      <c r="F2038">
        <v>17</v>
      </c>
      <c r="G2038" t="s">
        <v>3752</v>
      </c>
      <c r="H2038" t="s">
        <v>176</v>
      </c>
      <c r="I2038" t="s">
        <v>130</v>
      </c>
      <c r="J2038" t="s">
        <v>37</v>
      </c>
      <c r="K2038" t="s">
        <v>591</v>
      </c>
      <c r="L2038" t="s">
        <v>39</v>
      </c>
      <c r="M2038">
        <v>1437500</v>
      </c>
      <c r="N2038">
        <v>0</v>
      </c>
      <c r="O2038">
        <v>1437500</v>
      </c>
      <c r="P2038">
        <v>0</v>
      </c>
      <c r="Q2038" t="s">
        <v>3795</v>
      </c>
      <c r="R2038">
        <v>1720</v>
      </c>
      <c r="S2038" t="s">
        <v>2377</v>
      </c>
      <c r="T2038" t="s">
        <v>593</v>
      </c>
      <c r="U2038" t="s">
        <v>3796</v>
      </c>
      <c r="V2038" t="s">
        <v>3797</v>
      </c>
      <c r="W2038">
        <v>0</v>
      </c>
      <c r="X2038" t="str">
        <f t="shared" si="31"/>
        <v>Funcionamiento</v>
      </c>
    </row>
    <row r="2039" spans="1:24" x14ac:dyDescent="0.25">
      <c r="A2039">
        <v>1720</v>
      </c>
      <c r="B2039">
        <v>43915</v>
      </c>
      <c r="C2039" s="71">
        <v>43915.790277777778</v>
      </c>
      <c r="D2039" t="s">
        <v>588</v>
      </c>
      <c r="E2039" t="s">
        <v>589</v>
      </c>
      <c r="F2039">
        <v>17</v>
      </c>
      <c r="G2039" t="s">
        <v>3752</v>
      </c>
      <c r="H2039" t="s">
        <v>178</v>
      </c>
      <c r="I2039" t="s">
        <v>132</v>
      </c>
      <c r="J2039" t="s">
        <v>37</v>
      </c>
      <c r="K2039" t="s">
        <v>591</v>
      </c>
      <c r="L2039" t="s">
        <v>39</v>
      </c>
      <c r="M2039">
        <v>1078500</v>
      </c>
      <c r="N2039">
        <v>0</v>
      </c>
      <c r="O2039">
        <v>1078500</v>
      </c>
      <c r="P2039">
        <v>0</v>
      </c>
      <c r="Q2039" t="s">
        <v>3795</v>
      </c>
      <c r="R2039">
        <v>1720</v>
      </c>
      <c r="S2039" t="s">
        <v>2377</v>
      </c>
      <c r="T2039" t="s">
        <v>593</v>
      </c>
      <c r="U2039" t="s">
        <v>3796</v>
      </c>
      <c r="V2039" t="s">
        <v>3797</v>
      </c>
      <c r="W2039">
        <v>0</v>
      </c>
      <c r="X2039" t="str">
        <f t="shared" si="31"/>
        <v>Funcionamiento</v>
      </c>
    </row>
    <row r="2040" spans="1:24" x14ac:dyDescent="0.25">
      <c r="A2040">
        <v>1720</v>
      </c>
      <c r="B2040">
        <v>43915</v>
      </c>
      <c r="C2040" s="71">
        <v>43915.790277777778</v>
      </c>
      <c r="D2040" t="s">
        <v>588</v>
      </c>
      <c r="E2040" t="s">
        <v>589</v>
      </c>
      <c r="F2040">
        <v>17</v>
      </c>
      <c r="G2040" t="s">
        <v>3752</v>
      </c>
      <c r="H2040" t="s">
        <v>175</v>
      </c>
      <c r="I2040" t="s">
        <v>129</v>
      </c>
      <c r="J2040" t="s">
        <v>37</v>
      </c>
      <c r="K2040" t="s">
        <v>591</v>
      </c>
      <c r="L2040" t="s">
        <v>39</v>
      </c>
      <c r="M2040">
        <v>3342600</v>
      </c>
      <c r="N2040">
        <v>0</v>
      </c>
      <c r="O2040">
        <v>3342600</v>
      </c>
      <c r="P2040">
        <v>0</v>
      </c>
      <c r="Q2040" t="s">
        <v>3795</v>
      </c>
      <c r="R2040">
        <v>1720</v>
      </c>
      <c r="S2040" t="s">
        <v>2377</v>
      </c>
      <c r="T2040" t="s">
        <v>593</v>
      </c>
      <c r="U2040" t="s">
        <v>3796</v>
      </c>
      <c r="V2040" t="s">
        <v>3797</v>
      </c>
      <c r="W2040">
        <v>0</v>
      </c>
      <c r="X2040" t="str">
        <f t="shared" si="31"/>
        <v>Funcionamiento</v>
      </c>
    </row>
    <row r="2041" spans="1:24" x14ac:dyDescent="0.25">
      <c r="A2041">
        <v>1720</v>
      </c>
      <c r="B2041">
        <v>43915</v>
      </c>
      <c r="C2041" s="71">
        <v>43915.790277777778</v>
      </c>
      <c r="D2041" t="s">
        <v>588</v>
      </c>
      <c r="E2041" t="s">
        <v>589</v>
      </c>
      <c r="F2041">
        <v>17</v>
      </c>
      <c r="G2041" t="s">
        <v>3752</v>
      </c>
      <c r="H2041" t="s">
        <v>179</v>
      </c>
      <c r="I2041" t="s">
        <v>133</v>
      </c>
      <c r="J2041" t="s">
        <v>37</v>
      </c>
      <c r="K2041" t="s">
        <v>591</v>
      </c>
      <c r="L2041" t="s">
        <v>39</v>
      </c>
      <c r="M2041">
        <v>719200</v>
      </c>
      <c r="N2041">
        <v>0</v>
      </c>
      <c r="O2041">
        <v>719200</v>
      </c>
      <c r="P2041">
        <v>0</v>
      </c>
      <c r="Q2041" t="s">
        <v>3795</v>
      </c>
      <c r="R2041">
        <v>1720</v>
      </c>
      <c r="S2041" t="s">
        <v>2377</v>
      </c>
      <c r="T2041" t="s">
        <v>593</v>
      </c>
      <c r="U2041" t="s">
        <v>3796</v>
      </c>
      <c r="V2041" t="s">
        <v>3797</v>
      </c>
      <c r="W2041">
        <v>0</v>
      </c>
      <c r="X2041" t="str">
        <f t="shared" si="31"/>
        <v>Funcionamiento</v>
      </c>
    </row>
    <row r="2042" spans="1:24" x14ac:dyDescent="0.25">
      <c r="A2042">
        <v>1820</v>
      </c>
      <c r="B2042">
        <v>43937</v>
      </c>
      <c r="C2042" s="71">
        <v>43937.779166666667</v>
      </c>
      <c r="D2042" t="s">
        <v>588</v>
      </c>
      <c r="E2042" t="s">
        <v>589</v>
      </c>
      <c r="F2042">
        <v>200</v>
      </c>
      <c r="G2042" t="s">
        <v>590</v>
      </c>
      <c r="H2042" t="s">
        <v>201</v>
      </c>
      <c r="I2042" t="s">
        <v>161</v>
      </c>
      <c r="J2042" t="s">
        <v>48</v>
      </c>
      <c r="K2042" t="s">
        <v>601</v>
      </c>
      <c r="L2042" t="s">
        <v>39</v>
      </c>
      <c r="M2042">
        <v>24269760</v>
      </c>
      <c r="N2042">
        <v>0</v>
      </c>
      <c r="O2042">
        <v>24269760</v>
      </c>
      <c r="P2042">
        <v>0</v>
      </c>
      <c r="Q2042" t="s">
        <v>3798</v>
      </c>
      <c r="R2042">
        <v>1820</v>
      </c>
      <c r="S2042" t="s">
        <v>2254</v>
      </c>
      <c r="T2042" t="s">
        <v>2282</v>
      </c>
      <c r="U2042" t="s">
        <v>5985</v>
      </c>
      <c r="V2042" t="s">
        <v>5986</v>
      </c>
      <c r="W2042">
        <v>0</v>
      </c>
      <c r="X2042" t="str">
        <f t="shared" si="31"/>
        <v>Inversión</v>
      </c>
    </row>
    <row r="2043" spans="1:24" x14ac:dyDescent="0.25">
      <c r="A2043">
        <v>1920</v>
      </c>
      <c r="B2043">
        <v>43945</v>
      </c>
      <c r="C2043" s="71">
        <v>43945.79583333333</v>
      </c>
      <c r="D2043" t="s">
        <v>588</v>
      </c>
      <c r="E2043" t="s">
        <v>589</v>
      </c>
      <c r="F2043">
        <v>17</v>
      </c>
      <c r="G2043" t="s">
        <v>3752</v>
      </c>
      <c r="H2043" t="s">
        <v>168</v>
      </c>
      <c r="I2043" t="s">
        <v>122</v>
      </c>
      <c r="J2043" t="s">
        <v>37</v>
      </c>
      <c r="K2043" t="s">
        <v>591</v>
      </c>
      <c r="L2043" t="s">
        <v>39</v>
      </c>
      <c r="M2043">
        <v>630134</v>
      </c>
      <c r="N2043">
        <v>0</v>
      </c>
      <c r="O2043">
        <v>630134</v>
      </c>
      <c r="P2043">
        <v>0</v>
      </c>
      <c r="Q2043" t="s">
        <v>3799</v>
      </c>
      <c r="R2043">
        <v>1920</v>
      </c>
      <c r="S2043" t="s">
        <v>3322</v>
      </c>
      <c r="T2043" t="s">
        <v>593</v>
      </c>
      <c r="U2043" t="s">
        <v>3800</v>
      </c>
      <c r="V2043" t="s">
        <v>3801</v>
      </c>
      <c r="W2043">
        <v>0</v>
      </c>
      <c r="X2043" t="str">
        <f t="shared" si="31"/>
        <v>Funcionamiento</v>
      </c>
    </row>
    <row r="2044" spans="1:24" x14ac:dyDescent="0.25">
      <c r="A2044">
        <v>1920</v>
      </c>
      <c r="B2044">
        <v>43945</v>
      </c>
      <c r="C2044" s="71">
        <v>43945.79583333333</v>
      </c>
      <c r="D2044" t="s">
        <v>588</v>
      </c>
      <c r="E2044" t="s">
        <v>589</v>
      </c>
      <c r="F2044">
        <v>17</v>
      </c>
      <c r="G2044" t="s">
        <v>3752</v>
      </c>
      <c r="H2044" t="s">
        <v>172</v>
      </c>
      <c r="I2044" t="s">
        <v>126</v>
      </c>
      <c r="J2044" t="s">
        <v>37</v>
      </c>
      <c r="K2044" t="s">
        <v>591</v>
      </c>
      <c r="L2044" t="s">
        <v>39</v>
      </c>
      <c r="M2044">
        <v>522676</v>
      </c>
      <c r="N2044">
        <v>0</v>
      </c>
      <c r="O2044">
        <v>522676</v>
      </c>
      <c r="P2044">
        <v>0</v>
      </c>
      <c r="Q2044" t="s">
        <v>3799</v>
      </c>
      <c r="R2044">
        <v>1920</v>
      </c>
      <c r="S2044" t="s">
        <v>3322</v>
      </c>
      <c r="T2044" t="s">
        <v>593</v>
      </c>
      <c r="U2044" t="s">
        <v>3800</v>
      </c>
      <c r="V2044" t="s">
        <v>3801</v>
      </c>
      <c r="W2044">
        <v>0</v>
      </c>
      <c r="X2044" t="str">
        <f t="shared" si="31"/>
        <v>Funcionamiento</v>
      </c>
    </row>
    <row r="2045" spans="1:24" x14ac:dyDescent="0.25">
      <c r="A2045">
        <v>1920</v>
      </c>
      <c r="B2045">
        <v>43945</v>
      </c>
      <c r="C2045" s="71">
        <v>43945.79583333333</v>
      </c>
      <c r="D2045" t="s">
        <v>588</v>
      </c>
      <c r="E2045" t="s">
        <v>589</v>
      </c>
      <c r="F2045">
        <v>17</v>
      </c>
      <c r="G2045" t="s">
        <v>3752</v>
      </c>
      <c r="H2045" t="s">
        <v>182</v>
      </c>
      <c r="I2045" t="s">
        <v>136</v>
      </c>
      <c r="J2045" t="s">
        <v>37</v>
      </c>
      <c r="K2045" t="s">
        <v>591</v>
      </c>
      <c r="L2045" t="s">
        <v>39</v>
      </c>
      <c r="M2045">
        <v>290224</v>
      </c>
      <c r="N2045">
        <v>0</v>
      </c>
      <c r="O2045">
        <v>290224</v>
      </c>
      <c r="P2045">
        <v>0</v>
      </c>
      <c r="Q2045" t="s">
        <v>3799</v>
      </c>
      <c r="R2045">
        <v>1920</v>
      </c>
      <c r="S2045" t="s">
        <v>3322</v>
      </c>
      <c r="T2045" t="s">
        <v>593</v>
      </c>
      <c r="U2045" t="s">
        <v>3800</v>
      </c>
      <c r="V2045" t="s">
        <v>3801</v>
      </c>
      <c r="W2045">
        <v>0</v>
      </c>
      <c r="X2045" t="str">
        <f t="shared" si="31"/>
        <v>Funcionamiento</v>
      </c>
    </row>
    <row r="2046" spans="1:24" x14ac:dyDescent="0.25">
      <c r="A2046">
        <v>1920</v>
      </c>
      <c r="B2046">
        <v>43945</v>
      </c>
      <c r="C2046" s="71">
        <v>43945.79583333333</v>
      </c>
      <c r="D2046" t="s">
        <v>588</v>
      </c>
      <c r="E2046" t="s">
        <v>589</v>
      </c>
      <c r="F2046">
        <v>17</v>
      </c>
      <c r="G2046" t="s">
        <v>3752</v>
      </c>
      <c r="H2046" t="s">
        <v>171</v>
      </c>
      <c r="I2046" t="s">
        <v>125</v>
      </c>
      <c r="J2046" t="s">
        <v>37</v>
      </c>
      <c r="K2046" t="s">
        <v>591</v>
      </c>
      <c r="L2046" t="s">
        <v>39</v>
      </c>
      <c r="M2046">
        <v>964724</v>
      </c>
      <c r="N2046">
        <v>0</v>
      </c>
      <c r="O2046">
        <v>964724</v>
      </c>
      <c r="P2046">
        <v>0</v>
      </c>
      <c r="Q2046" t="s">
        <v>3799</v>
      </c>
      <c r="R2046">
        <v>1920</v>
      </c>
      <c r="S2046" t="s">
        <v>3322</v>
      </c>
      <c r="T2046" t="s">
        <v>593</v>
      </c>
      <c r="U2046" t="s">
        <v>3800</v>
      </c>
      <c r="V2046" t="s">
        <v>3801</v>
      </c>
      <c r="W2046">
        <v>0</v>
      </c>
      <c r="X2046" t="str">
        <f t="shared" si="31"/>
        <v>Funcionamiento</v>
      </c>
    </row>
    <row r="2047" spans="1:24" x14ac:dyDescent="0.25">
      <c r="A2047">
        <v>1920</v>
      </c>
      <c r="B2047">
        <v>43945</v>
      </c>
      <c r="C2047" s="71">
        <v>43945.79583333333</v>
      </c>
      <c r="D2047" t="s">
        <v>588</v>
      </c>
      <c r="E2047" t="s">
        <v>589</v>
      </c>
      <c r="F2047">
        <v>17</v>
      </c>
      <c r="G2047" t="s">
        <v>3752</v>
      </c>
      <c r="H2047" t="s">
        <v>173</v>
      </c>
      <c r="I2047" t="s">
        <v>127</v>
      </c>
      <c r="J2047" t="s">
        <v>37</v>
      </c>
      <c r="K2047" t="s">
        <v>591</v>
      </c>
      <c r="L2047" t="s">
        <v>39</v>
      </c>
      <c r="M2047">
        <v>2984904</v>
      </c>
      <c r="N2047">
        <v>0</v>
      </c>
      <c r="O2047">
        <v>2984904</v>
      </c>
      <c r="P2047">
        <v>0</v>
      </c>
      <c r="Q2047" t="s">
        <v>3799</v>
      </c>
      <c r="R2047">
        <v>1920</v>
      </c>
      <c r="S2047" t="s">
        <v>3322</v>
      </c>
      <c r="T2047" t="s">
        <v>593</v>
      </c>
      <c r="U2047" t="s">
        <v>3800</v>
      </c>
      <c r="V2047" t="s">
        <v>3801</v>
      </c>
      <c r="W2047">
        <v>0</v>
      </c>
      <c r="X2047" t="str">
        <f t="shared" si="31"/>
        <v>Funcionamiento</v>
      </c>
    </row>
    <row r="2048" spans="1:24" x14ac:dyDescent="0.25">
      <c r="A2048">
        <v>1920</v>
      </c>
      <c r="B2048">
        <v>43945</v>
      </c>
      <c r="C2048" s="71">
        <v>43945.79583333333</v>
      </c>
      <c r="D2048" t="s">
        <v>588</v>
      </c>
      <c r="E2048" t="s">
        <v>589</v>
      </c>
      <c r="F2048">
        <v>17</v>
      </c>
      <c r="G2048" t="s">
        <v>3752</v>
      </c>
      <c r="H2048" t="s">
        <v>180</v>
      </c>
      <c r="I2048" t="s">
        <v>134</v>
      </c>
      <c r="J2048" t="s">
        <v>37</v>
      </c>
      <c r="K2048" t="s">
        <v>591</v>
      </c>
      <c r="L2048" t="s">
        <v>39</v>
      </c>
      <c r="M2048">
        <v>1342285</v>
      </c>
      <c r="N2048">
        <v>0</v>
      </c>
      <c r="O2048">
        <v>1342285</v>
      </c>
      <c r="P2048">
        <v>0</v>
      </c>
      <c r="Q2048" t="s">
        <v>3799</v>
      </c>
      <c r="R2048">
        <v>1920</v>
      </c>
      <c r="S2048" t="s">
        <v>3322</v>
      </c>
      <c r="T2048" t="s">
        <v>593</v>
      </c>
      <c r="U2048" t="s">
        <v>3800</v>
      </c>
      <c r="V2048" t="s">
        <v>3801</v>
      </c>
      <c r="W2048">
        <v>0</v>
      </c>
      <c r="X2048" t="str">
        <f t="shared" si="31"/>
        <v>Funcionamiento</v>
      </c>
    </row>
    <row r="2049" spans="1:24" x14ac:dyDescent="0.25">
      <c r="A2049">
        <v>1920</v>
      </c>
      <c r="B2049">
        <v>43945</v>
      </c>
      <c r="C2049" s="71">
        <v>43945.79583333333</v>
      </c>
      <c r="D2049" t="s">
        <v>588</v>
      </c>
      <c r="E2049" t="s">
        <v>589</v>
      </c>
      <c r="F2049">
        <v>17</v>
      </c>
      <c r="G2049" t="s">
        <v>3752</v>
      </c>
      <c r="H2049" t="s">
        <v>169</v>
      </c>
      <c r="I2049" t="s">
        <v>123</v>
      </c>
      <c r="J2049" t="s">
        <v>37</v>
      </c>
      <c r="K2049" t="s">
        <v>591</v>
      </c>
      <c r="L2049" t="s">
        <v>39</v>
      </c>
      <c r="M2049">
        <v>774833</v>
      </c>
      <c r="N2049">
        <v>0</v>
      </c>
      <c r="O2049">
        <v>774833</v>
      </c>
      <c r="P2049">
        <v>0</v>
      </c>
      <c r="Q2049" t="s">
        <v>3799</v>
      </c>
      <c r="R2049">
        <v>1920</v>
      </c>
      <c r="S2049" t="s">
        <v>3322</v>
      </c>
      <c r="T2049" t="s">
        <v>593</v>
      </c>
      <c r="U2049" t="s">
        <v>3800</v>
      </c>
      <c r="V2049" t="s">
        <v>3801</v>
      </c>
      <c r="W2049">
        <v>0</v>
      </c>
      <c r="X2049" t="str">
        <f t="shared" si="31"/>
        <v>Funcionamiento</v>
      </c>
    </row>
    <row r="2050" spans="1:24" x14ac:dyDescent="0.25">
      <c r="A2050">
        <v>1920</v>
      </c>
      <c r="B2050">
        <v>43945</v>
      </c>
      <c r="C2050" s="71">
        <v>43945.79583333333</v>
      </c>
      <c r="D2050" t="s">
        <v>588</v>
      </c>
      <c r="E2050" t="s">
        <v>589</v>
      </c>
      <c r="F2050">
        <v>17</v>
      </c>
      <c r="G2050" t="s">
        <v>3752</v>
      </c>
      <c r="H2050" t="s">
        <v>181</v>
      </c>
      <c r="I2050" t="s">
        <v>135</v>
      </c>
      <c r="J2050" t="s">
        <v>37</v>
      </c>
      <c r="K2050" t="s">
        <v>591</v>
      </c>
      <c r="L2050" t="s">
        <v>39</v>
      </c>
      <c r="M2050">
        <v>1953499</v>
      </c>
      <c r="N2050">
        <v>0</v>
      </c>
      <c r="O2050">
        <v>1953499</v>
      </c>
      <c r="P2050">
        <v>0</v>
      </c>
      <c r="Q2050" t="s">
        <v>3799</v>
      </c>
      <c r="R2050">
        <v>1920</v>
      </c>
      <c r="S2050" t="s">
        <v>3322</v>
      </c>
      <c r="T2050" t="s">
        <v>593</v>
      </c>
      <c r="U2050" t="s">
        <v>3800</v>
      </c>
      <c r="V2050" t="s">
        <v>3801</v>
      </c>
      <c r="W2050">
        <v>0</v>
      </c>
      <c r="X2050" t="str">
        <f t="shared" si="31"/>
        <v>Funcionamiento</v>
      </c>
    </row>
    <row r="2051" spans="1:24" x14ac:dyDescent="0.25">
      <c r="A2051">
        <v>1920</v>
      </c>
      <c r="B2051">
        <v>43945</v>
      </c>
      <c r="C2051" s="71">
        <v>43945.79583333333</v>
      </c>
      <c r="D2051" t="s">
        <v>588</v>
      </c>
      <c r="E2051" t="s">
        <v>589</v>
      </c>
      <c r="F2051">
        <v>17</v>
      </c>
      <c r="G2051" t="s">
        <v>3752</v>
      </c>
      <c r="H2051" t="s">
        <v>166</v>
      </c>
      <c r="I2051" t="s">
        <v>120</v>
      </c>
      <c r="J2051" t="s">
        <v>37</v>
      </c>
      <c r="K2051" t="s">
        <v>591</v>
      </c>
      <c r="L2051" t="s">
        <v>39</v>
      </c>
      <c r="M2051">
        <v>37074902</v>
      </c>
      <c r="N2051">
        <v>0</v>
      </c>
      <c r="O2051">
        <v>37074902</v>
      </c>
      <c r="P2051">
        <v>0</v>
      </c>
      <c r="Q2051" t="s">
        <v>3799</v>
      </c>
      <c r="R2051">
        <v>1920</v>
      </c>
      <c r="S2051" t="s">
        <v>3322</v>
      </c>
      <c r="T2051" t="s">
        <v>593</v>
      </c>
      <c r="U2051" t="s">
        <v>3800</v>
      </c>
      <c r="V2051" t="s">
        <v>3801</v>
      </c>
      <c r="W2051">
        <v>0</v>
      </c>
      <c r="X2051" t="str">
        <f t="shared" ref="X2051:X2114" si="32">IF(LEFT(H2051,1)="C","Inversión","Funcionamiento")</f>
        <v>Funcionamiento</v>
      </c>
    </row>
    <row r="2052" spans="1:24" x14ac:dyDescent="0.25">
      <c r="A2052">
        <v>1920</v>
      </c>
      <c r="B2052">
        <v>43945</v>
      </c>
      <c r="C2052" s="71">
        <v>43945.79583333333</v>
      </c>
      <c r="D2052" t="s">
        <v>588</v>
      </c>
      <c r="E2052" t="s">
        <v>589</v>
      </c>
      <c r="F2052">
        <v>17</v>
      </c>
      <c r="G2052" t="s">
        <v>3752</v>
      </c>
      <c r="H2052" t="s">
        <v>183</v>
      </c>
      <c r="I2052" t="s">
        <v>137</v>
      </c>
      <c r="J2052" t="s">
        <v>37</v>
      </c>
      <c r="K2052" t="s">
        <v>591</v>
      </c>
      <c r="L2052" t="s">
        <v>39</v>
      </c>
      <c r="M2052">
        <v>2354967</v>
      </c>
      <c r="N2052">
        <v>0</v>
      </c>
      <c r="O2052">
        <v>2354967</v>
      </c>
      <c r="P2052">
        <v>0</v>
      </c>
      <c r="Q2052" t="s">
        <v>3799</v>
      </c>
      <c r="R2052">
        <v>1920</v>
      </c>
      <c r="S2052" t="s">
        <v>3322</v>
      </c>
      <c r="T2052" t="s">
        <v>593</v>
      </c>
      <c r="U2052" t="s">
        <v>3800</v>
      </c>
      <c r="V2052" t="s">
        <v>3801</v>
      </c>
      <c r="W2052">
        <v>0</v>
      </c>
      <c r="X2052" t="str">
        <f t="shared" si="32"/>
        <v>Funcionamiento</v>
      </c>
    </row>
    <row r="2053" spans="1:24" x14ac:dyDescent="0.25">
      <c r="A2053">
        <v>2020</v>
      </c>
      <c r="B2053">
        <v>43949</v>
      </c>
      <c r="C2053" s="71">
        <v>43949.838194444441</v>
      </c>
      <c r="D2053" t="s">
        <v>588</v>
      </c>
      <c r="E2053" t="s">
        <v>589</v>
      </c>
      <c r="F2053">
        <v>17</v>
      </c>
      <c r="G2053" t="s">
        <v>3752</v>
      </c>
      <c r="H2053" t="s">
        <v>176</v>
      </c>
      <c r="I2053" t="s">
        <v>130</v>
      </c>
      <c r="J2053" t="s">
        <v>37</v>
      </c>
      <c r="K2053" t="s">
        <v>591</v>
      </c>
      <c r="L2053" t="s">
        <v>39</v>
      </c>
      <c r="M2053">
        <v>1662200</v>
      </c>
      <c r="N2053">
        <v>0</v>
      </c>
      <c r="O2053">
        <v>1662200</v>
      </c>
      <c r="P2053">
        <v>0</v>
      </c>
      <c r="Q2053" t="s">
        <v>3802</v>
      </c>
      <c r="R2053">
        <v>2020</v>
      </c>
      <c r="S2053" t="s">
        <v>2370</v>
      </c>
      <c r="T2053" t="s">
        <v>593</v>
      </c>
      <c r="U2053" t="s">
        <v>3803</v>
      </c>
      <c r="V2053" t="s">
        <v>3804</v>
      </c>
      <c r="W2053">
        <v>0</v>
      </c>
      <c r="X2053" t="str">
        <f t="shared" si="32"/>
        <v>Funcionamiento</v>
      </c>
    </row>
    <row r="2054" spans="1:24" x14ac:dyDescent="0.25">
      <c r="A2054">
        <v>2020</v>
      </c>
      <c r="B2054">
        <v>43949</v>
      </c>
      <c r="C2054" s="71">
        <v>43949.838194444441</v>
      </c>
      <c r="D2054" t="s">
        <v>588</v>
      </c>
      <c r="E2054" t="s">
        <v>589</v>
      </c>
      <c r="F2054">
        <v>17</v>
      </c>
      <c r="G2054" t="s">
        <v>3752</v>
      </c>
      <c r="H2054" t="s">
        <v>177</v>
      </c>
      <c r="I2054" t="s">
        <v>131</v>
      </c>
      <c r="J2054" t="s">
        <v>37</v>
      </c>
      <c r="K2054" t="s">
        <v>591</v>
      </c>
      <c r="L2054" t="s">
        <v>39</v>
      </c>
      <c r="M2054">
        <v>516700</v>
      </c>
      <c r="N2054">
        <v>0</v>
      </c>
      <c r="O2054">
        <v>516700</v>
      </c>
      <c r="P2054">
        <v>0</v>
      </c>
      <c r="Q2054" t="s">
        <v>3802</v>
      </c>
      <c r="R2054">
        <v>2020</v>
      </c>
      <c r="S2054" t="s">
        <v>2370</v>
      </c>
      <c r="T2054" t="s">
        <v>593</v>
      </c>
      <c r="U2054" t="s">
        <v>3803</v>
      </c>
      <c r="V2054" t="s">
        <v>3804</v>
      </c>
      <c r="W2054">
        <v>0</v>
      </c>
      <c r="X2054" t="str">
        <f t="shared" si="32"/>
        <v>Funcionamiento</v>
      </c>
    </row>
    <row r="2055" spans="1:24" x14ac:dyDescent="0.25">
      <c r="A2055">
        <v>2020</v>
      </c>
      <c r="B2055">
        <v>43949</v>
      </c>
      <c r="C2055" s="71">
        <v>43949.838194444441</v>
      </c>
      <c r="D2055" t="s">
        <v>588</v>
      </c>
      <c r="E2055" t="s">
        <v>589</v>
      </c>
      <c r="F2055">
        <v>17</v>
      </c>
      <c r="G2055" t="s">
        <v>3752</v>
      </c>
      <c r="H2055" t="s">
        <v>179</v>
      </c>
      <c r="I2055" t="s">
        <v>133</v>
      </c>
      <c r="J2055" t="s">
        <v>37</v>
      </c>
      <c r="K2055" t="s">
        <v>591</v>
      </c>
      <c r="L2055" t="s">
        <v>39</v>
      </c>
      <c r="M2055">
        <v>831600</v>
      </c>
      <c r="N2055">
        <v>0</v>
      </c>
      <c r="O2055">
        <v>831600</v>
      </c>
      <c r="P2055">
        <v>0</v>
      </c>
      <c r="Q2055" t="s">
        <v>3802</v>
      </c>
      <c r="R2055">
        <v>2020</v>
      </c>
      <c r="S2055" t="s">
        <v>2370</v>
      </c>
      <c r="T2055" t="s">
        <v>593</v>
      </c>
      <c r="U2055" t="s">
        <v>3803</v>
      </c>
      <c r="V2055" t="s">
        <v>3804</v>
      </c>
      <c r="W2055">
        <v>0</v>
      </c>
      <c r="X2055" t="str">
        <f t="shared" si="32"/>
        <v>Funcionamiento</v>
      </c>
    </row>
    <row r="2056" spans="1:24" x14ac:dyDescent="0.25">
      <c r="A2056">
        <v>2020</v>
      </c>
      <c r="B2056">
        <v>43949</v>
      </c>
      <c r="C2056" s="71">
        <v>43949.838194444441</v>
      </c>
      <c r="D2056" t="s">
        <v>588</v>
      </c>
      <c r="E2056" t="s">
        <v>589</v>
      </c>
      <c r="F2056">
        <v>17</v>
      </c>
      <c r="G2056" t="s">
        <v>3752</v>
      </c>
      <c r="H2056" t="s">
        <v>178</v>
      </c>
      <c r="I2056" t="s">
        <v>132</v>
      </c>
      <c r="J2056" t="s">
        <v>37</v>
      </c>
      <c r="K2056" t="s">
        <v>591</v>
      </c>
      <c r="L2056" t="s">
        <v>39</v>
      </c>
      <c r="M2056">
        <v>1247000</v>
      </c>
      <c r="N2056">
        <v>0</v>
      </c>
      <c r="O2056">
        <v>1247000</v>
      </c>
      <c r="P2056">
        <v>0</v>
      </c>
      <c r="Q2056" t="s">
        <v>3802</v>
      </c>
      <c r="R2056">
        <v>2020</v>
      </c>
      <c r="S2056" t="s">
        <v>2370</v>
      </c>
      <c r="T2056" t="s">
        <v>593</v>
      </c>
      <c r="U2056" t="s">
        <v>3803</v>
      </c>
      <c r="V2056" t="s">
        <v>3804</v>
      </c>
      <c r="W2056">
        <v>0</v>
      </c>
      <c r="X2056" t="str">
        <f t="shared" si="32"/>
        <v>Funcionamiento</v>
      </c>
    </row>
    <row r="2057" spans="1:24" x14ac:dyDescent="0.25">
      <c r="A2057">
        <v>2020</v>
      </c>
      <c r="B2057">
        <v>43949</v>
      </c>
      <c r="C2057" s="71">
        <v>43949.838194444441</v>
      </c>
      <c r="D2057" t="s">
        <v>588</v>
      </c>
      <c r="E2057" t="s">
        <v>589</v>
      </c>
      <c r="F2057">
        <v>17</v>
      </c>
      <c r="G2057" t="s">
        <v>3752</v>
      </c>
      <c r="H2057" t="s">
        <v>174</v>
      </c>
      <c r="I2057" t="s">
        <v>128</v>
      </c>
      <c r="J2057" t="s">
        <v>37</v>
      </c>
      <c r="K2057" t="s">
        <v>591</v>
      </c>
      <c r="L2057" t="s">
        <v>39</v>
      </c>
      <c r="M2057">
        <v>900000</v>
      </c>
      <c r="N2057">
        <v>0</v>
      </c>
      <c r="O2057">
        <v>900000</v>
      </c>
      <c r="P2057">
        <v>0</v>
      </c>
      <c r="Q2057" t="s">
        <v>3802</v>
      </c>
      <c r="R2057">
        <v>2020</v>
      </c>
      <c r="S2057" t="s">
        <v>2370</v>
      </c>
      <c r="T2057" t="s">
        <v>593</v>
      </c>
      <c r="U2057" t="s">
        <v>3803</v>
      </c>
      <c r="V2057" t="s">
        <v>3804</v>
      </c>
      <c r="W2057">
        <v>0</v>
      </c>
      <c r="X2057" t="str">
        <f t="shared" si="32"/>
        <v>Funcionamiento</v>
      </c>
    </row>
    <row r="2058" spans="1:24" x14ac:dyDescent="0.25">
      <c r="A2058">
        <v>2020</v>
      </c>
      <c r="B2058">
        <v>43949</v>
      </c>
      <c r="C2058" s="71">
        <v>43949.838194444441</v>
      </c>
      <c r="D2058" t="s">
        <v>588</v>
      </c>
      <c r="E2058" t="s">
        <v>589</v>
      </c>
      <c r="F2058">
        <v>17</v>
      </c>
      <c r="G2058" t="s">
        <v>3752</v>
      </c>
      <c r="H2058" t="s">
        <v>175</v>
      </c>
      <c r="I2058" t="s">
        <v>129</v>
      </c>
      <c r="J2058" t="s">
        <v>37</v>
      </c>
      <c r="K2058" t="s">
        <v>591</v>
      </c>
      <c r="L2058" t="s">
        <v>39</v>
      </c>
      <c r="M2058">
        <v>3400000</v>
      </c>
      <c r="N2058">
        <v>0</v>
      </c>
      <c r="O2058">
        <v>3400000</v>
      </c>
      <c r="P2058">
        <v>0</v>
      </c>
      <c r="Q2058" t="s">
        <v>3802</v>
      </c>
      <c r="R2058">
        <v>2020</v>
      </c>
      <c r="S2058" t="s">
        <v>2370</v>
      </c>
      <c r="T2058" t="s">
        <v>593</v>
      </c>
      <c r="U2058" t="s">
        <v>3803</v>
      </c>
      <c r="V2058" t="s">
        <v>3804</v>
      </c>
      <c r="W2058">
        <v>0</v>
      </c>
      <c r="X2058" t="str">
        <f t="shared" si="32"/>
        <v>Funcionamiento</v>
      </c>
    </row>
    <row r="2059" spans="1:24" x14ac:dyDescent="0.25">
      <c r="A2059">
        <v>2120</v>
      </c>
      <c r="B2059">
        <v>43972</v>
      </c>
      <c r="C2059" s="71">
        <v>43972.866666666669</v>
      </c>
      <c r="D2059" t="s">
        <v>588</v>
      </c>
      <c r="E2059" t="s">
        <v>589</v>
      </c>
      <c r="F2059">
        <v>17</v>
      </c>
      <c r="G2059" t="s">
        <v>3752</v>
      </c>
      <c r="H2059" t="s">
        <v>166</v>
      </c>
      <c r="I2059" t="s">
        <v>120</v>
      </c>
      <c r="J2059" t="s">
        <v>37</v>
      </c>
      <c r="K2059" t="s">
        <v>591</v>
      </c>
      <c r="L2059" t="s">
        <v>39</v>
      </c>
      <c r="M2059">
        <v>37315333</v>
      </c>
      <c r="N2059">
        <v>0</v>
      </c>
      <c r="O2059">
        <v>37315333</v>
      </c>
      <c r="P2059">
        <v>0</v>
      </c>
      <c r="Q2059" t="s">
        <v>3805</v>
      </c>
      <c r="R2059">
        <v>2120</v>
      </c>
      <c r="S2059" t="s">
        <v>2383</v>
      </c>
      <c r="T2059" t="s">
        <v>593</v>
      </c>
      <c r="U2059" t="s">
        <v>3806</v>
      </c>
      <c r="V2059" t="s">
        <v>3807</v>
      </c>
      <c r="W2059">
        <v>0</v>
      </c>
      <c r="X2059" t="str">
        <f t="shared" si="32"/>
        <v>Funcionamiento</v>
      </c>
    </row>
    <row r="2060" spans="1:24" x14ac:dyDescent="0.25">
      <c r="A2060">
        <v>2120</v>
      </c>
      <c r="B2060">
        <v>43972</v>
      </c>
      <c r="C2060" s="71">
        <v>43972.866666666669</v>
      </c>
      <c r="D2060" t="s">
        <v>588</v>
      </c>
      <c r="E2060" t="s">
        <v>589</v>
      </c>
      <c r="F2060">
        <v>17</v>
      </c>
      <c r="G2060" t="s">
        <v>3752</v>
      </c>
      <c r="H2060" t="s">
        <v>170</v>
      </c>
      <c r="I2060" t="s">
        <v>124</v>
      </c>
      <c r="J2060" t="s">
        <v>37</v>
      </c>
      <c r="K2060" t="s">
        <v>591</v>
      </c>
      <c r="L2060" t="s">
        <v>39</v>
      </c>
      <c r="M2060">
        <v>538234</v>
      </c>
      <c r="N2060">
        <v>0</v>
      </c>
      <c r="O2060">
        <v>538234</v>
      </c>
      <c r="P2060">
        <v>0</v>
      </c>
      <c r="Q2060" t="s">
        <v>3805</v>
      </c>
      <c r="R2060">
        <v>2120</v>
      </c>
      <c r="S2060" t="s">
        <v>2383</v>
      </c>
      <c r="T2060" t="s">
        <v>593</v>
      </c>
      <c r="U2060" t="s">
        <v>3806</v>
      </c>
      <c r="V2060" t="s">
        <v>3807</v>
      </c>
      <c r="W2060">
        <v>0</v>
      </c>
      <c r="X2060" t="str">
        <f t="shared" si="32"/>
        <v>Funcionamiento</v>
      </c>
    </row>
    <row r="2061" spans="1:24" x14ac:dyDescent="0.25">
      <c r="A2061">
        <v>2120</v>
      </c>
      <c r="B2061">
        <v>43972</v>
      </c>
      <c r="C2061" s="71">
        <v>43972.866666666669</v>
      </c>
      <c r="D2061" t="s">
        <v>588</v>
      </c>
      <c r="E2061" t="s">
        <v>589</v>
      </c>
      <c r="F2061">
        <v>17</v>
      </c>
      <c r="G2061" t="s">
        <v>3752</v>
      </c>
      <c r="H2061" t="s">
        <v>171</v>
      </c>
      <c r="I2061" t="s">
        <v>125</v>
      </c>
      <c r="J2061" t="s">
        <v>37</v>
      </c>
      <c r="K2061" t="s">
        <v>591</v>
      </c>
      <c r="L2061" t="s">
        <v>39</v>
      </c>
      <c r="M2061">
        <v>1259678</v>
      </c>
      <c r="N2061">
        <v>0</v>
      </c>
      <c r="O2061">
        <v>1259678</v>
      </c>
      <c r="P2061">
        <v>0</v>
      </c>
      <c r="Q2061" t="s">
        <v>3805</v>
      </c>
      <c r="R2061">
        <v>2120</v>
      </c>
      <c r="S2061" t="s">
        <v>2383</v>
      </c>
      <c r="T2061" t="s">
        <v>593</v>
      </c>
      <c r="U2061" t="s">
        <v>3806</v>
      </c>
      <c r="V2061" t="s">
        <v>3807</v>
      </c>
      <c r="W2061">
        <v>0</v>
      </c>
      <c r="X2061" t="str">
        <f t="shared" si="32"/>
        <v>Funcionamiento</v>
      </c>
    </row>
    <row r="2062" spans="1:24" x14ac:dyDescent="0.25">
      <c r="A2062">
        <v>2120</v>
      </c>
      <c r="B2062">
        <v>43972</v>
      </c>
      <c r="C2062" s="71">
        <v>43972.866666666669</v>
      </c>
      <c r="D2062" t="s">
        <v>588</v>
      </c>
      <c r="E2062" t="s">
        <v>589</v>
      </c>
      <c r="F2062">
        <v>17</v>
      </c>
      <c r="G2062" t="s">
        <v>3752</v>
      </c>
      <c r="H2062" t="s">
        <v>182</v>
      </c>
      <c r="I2062" t="s">
        <v>136</v>
      </c>
      <c r="J2062" t="s">
        <v>37</v>
      </c>
      <c r="K2062" t="s">
        <v>591</v>
      </c>
      <c r="L2062" t="s">
        <v>39</v>
      </c>
      <c r="M2062">
        <v>569121</v>
      </c>
      <c r="N2062">
        <v>0</v>
      </c>
      <c r="O2062">
        <v>569121</v>
      </c>
      <c r="P2062">
        <v>0</v>
      </c>
      <c r="Q2062" t="s">
        <v>3805</v>
      </c>
      <c r="R2062">
        <v>2120</v>
      </c>
      <c r="S2062" t="s">
        <v>2383</v>
      </c>
      <c r="T2062" t="s">
        <v>593</v>
      </c>
      <c r="U2062" t="s">
        <v>3806</v>
      </c>
      <c r="V2062" t="s">
        <v>3807</v>
      </c>
      <c r="W2062">
        <v>0</v>
      </c>
      <c r="X2062" t="str">
        <f t="shared" si="32"/>
        <v>Funcionamiento</v>
      </c>
    </row>
    <row r="2063" spans="1:24" x14ac:dyDescent="0.25">
      <c r="A2063">
        <v>2120</v>
      </c>
      <c r="B2063">
        <v>43972</v>
      </c>
      <c r="C2063" s="71">
        <v>43972.866666666669</v>
      </c>
      <c r="D2063" t="s">
        <v>588</v>
      </c>
      <c r="E2063" t="s">
        <v>589</v>
      </c>
      <c r="F2063">
        <v>17</v>
      </c>
      <c r="G2063" t="s">
        <v>3752</v>
      </c>
      <c r="H2063" t="s">
        <v>183</v>
      </c>
      <c r="I2063" t="s">
        <v>137</v>
      </c>
      <c r="J2063" t="s">
        <v>37</v>
      </c>
      <c r="K2063" t="s">
        <v>591</v>
      </c>
      <c r="L2063" t="s">
        <v>39</v>
      </c>
      <c r="M2063">
        <v>2354967</v>
      </c>
      <c r="N2063">
        <v>0</v>
      </c>
      <c r="O2063">
        <v>2354967</v>
      </c>
      <c r="P2063">
        <v>0</v>
      </c>
      <c r="Q2063" t="s">
        <v>3805</v>
      </c>
      <c r="R2063">
        <v>2120</v>
      </c>
      <c r="S2063" t="s">
        <v>2383</v>
      </c>
      <c r="T2063" t="s">
        <v>593</v>
      </c>
      <c r="U2063" t="s">
        <v>3806</v>
      </c>
      <c r="V2063" t="s">
        <v>3807</v>
      </c>
      <c r="W2063">
        <v>0</v>
      </c>
      <c r="X2063" t="str">
        <f t="shared" si="32"/>
        <v>Funcionamiento</v>
      </c>
    </row>
    <row r="2064" spans="1:24" x14ac:dyDescent="0.25">
      <c r="A2064">
        <v>2120</v>
      </c>
      <c r="B2064">
        <v>43972</v>
      </c>
      <c r="C2064" s="71">
        <v>43972.866666666669</v>
      </c>
      <c r="D2064" t="s">
        <v>588</v>
      </c>
      <c r="E2064" t="s">
        <v>589</v>
      </c>
      <c r="F2064">
        <v>17</v>
      </c>
      <c r="G2064" t="s">
        <v>3752</v>
      </c>
      <c r="H2064" t="s">
        <v>173</v>
      </c>
      <c r="I2064" t="s">
        <v>127</v>
      </c>
      <c r="J2064" t="s">
        <v>37</v>
      </c>
      <c r="K2064" t="s">
        <v>591</v>
      </c>
      <c r="L2064" t="s">
        <v>39</v>
      </c>
      <c r="M2064">
        <v>6916863</v>
      </c>
      <c r="N2064">
        <v>0</v>
      </c>
      <c r="O2064">
        <v>6916863</v>
      </c>
      <c r="P2064">
        <v>0</v>
      </c>
      <c r="Q2064" t="s">
        <v>3805</v>
      </c>
      <c r="R2064">
        <v>2120</v>
      </c>
      <c r="S2064" t="s">
        <v>2383</v>
      </c>
      <c r="T2064" t="s">
        <v>593</v>
      </c>
      <c r="U2064" t="s">
        <v>3806</v>
      </c>
      <c r="V2064" t="s">
        <v>3807</v>
      </c>
      <c r="W2064">
        <v>0</v>
      </c>
      <c r="X2064" t="str">
        <f t="shared" si="32"/>
        <v>Funcionamiento</v>
      </c>
    </row>
    <row r="2065" spans="1:24" x14ac:dyDescent="0.25">
      <c r="A2065">
        <v>2120</v>
      </c>
      <c r="B2065">
        <v>43972</v>
      </c>
      <c r="C2065" s="71">
        <v>43972.866666666669</v>
      </c>
      <c r="D2065" t="s">
        <v>588</v>
      </c>
      <c r="E2065" t="s">
        <v>589</v>
      </c>
      <c r="F2065">
        <v>17</v>
      </c>
      <c r="G2065" t="s">
        <v>3752</v>
      </c>
      <c r="H2065" t="s">
        <v>180</v>
      </c>
      <c r="I2065" t="s">
        <v>134</v>
      </c>
      <c r="J2065" t="s">
        <v>37</v>
      </c>
      <c r="K2065" t="s">
        <v>591</v>
      </c>
      <c r="L2065" t="s">
        <v>39</v>
      </c>
      <c r="M2065">
        <v>6880620</v>
      </c>
      <c r="N2065">
        <v>0</v>
      </c>
      <c r="O2065">
        <v>6880620</v>
      </c>
      <c r="P2065">
        <v>0</v>
      </c>
      <c r="Q2065" t="s">
        <v>3805</v>
      </c>
      <c r="R2065">
        <v>2120</v>
      </c>
      <c r="S2065" t="s">
        <v>2383</v>
      </c>
      <c r="T2065" t="s">
        <v>593</v>
      </c>
      <c r="U2065" t="s">
        <v>3806</v>
      </c>
      <c r="V2065" t="s">
        <v>3807</v>
      </c>
      <c r="W2065">
        <v>0</v>
      </c>
      <c r="X2065" t="str">
        <f t="shared" si="32"/>
        <v>Funcionamiento</v>
      </c>
    </row>
    <row r="2066" spans="1:24" x14ac:dyDescent="0.25">
      <c r="A2066">
        <v>2120</v>
      </c>
      <c r="B2066">
        <v>43972</v>
      </c>
      <c r="C2066" s="71">
        <v>43972.866666666669</v>
      </c>
      <c r="D2066" t="s">
        <v>588</v>
      </c>
      <c r="E2066" t="s">
        <v>589</v>
      </c>
      <c r="F2066">
        <v>17</v>
      </c>
      <c r="G2066" t="s">
        <v>3752</v>
      </c>
      <c r="H2066" t="s">
        <v>168</v>
      </c>
      <c r="I2066" t="s">
        <v>122</v>
      </c>
      <c r="J2066" t="s">
        <v>37</v>
      </c>
      <c r="K2066" t="s">
        <v>591</v>
      </c>
      <c r="L2066" t="s">
        <v>39</v>
      </c>
      <c r="M2066">
        <v>627931</v>
      </c>
      <c r="N2066">
        <v>0</v>
      </c>
      <c r="O2066">
        <v>627931</v>
      </c>
      <c r="P2066">
        <v>0</v>
      </c>
      <c r="Q2066" t="s">
        <v>3805</v>
      </c>
      <c r="R2066">
        <v>2120</v>
      </c>
      <c r="S2066" t="s">
        <v>2383</v>
      </c>
      <c r="T2066" t="s">
        <v>593</v>
      </c>
      <c r="U2066" t="s">
        <v>3806</v>
      </c>
      <c r="V2066" t="s">
        <v>3807</v>
      </c>
      <c r="W2066">
        <v>0</v>
      </c>
      <c r="X2066" t="str">
        <f t="shared" si="32"/>
        <v>Funcionamiento</v>
      </c>
    </row>
    <row r="2067" spans="1:24" x14ac:dyDescent="0.25">
      <c r="A2067">
        <v>2120</v>
      </c>
      <c r="B2067">
        <v>43972</v>
      </c>
      <c r="C2067" s="71">
        <v>43972.866666666669</v>
      </c>
      <c r="D2067" t="s">
        <v>588</v>
      </c>
      <c r="E2067" t="s">
        <v>589</v>
      </c>
      <c r="F2067">
        <v>17</v>
      </c>
      <c r="G2067" t="s">
        <v>3752</v>
      </c>
      <c r="H2067" t="s">
        <v>169</v>
      </c>
      <c r="I2067" t="s">
        <v>123</v>
      </c>
      <c r="J2067" t="s">
        <v>37</v>
      </c>
      <c r="K2067" t="s">
        <v>591</v>
      </c>
      <c r="L2067" t="s">
        <v>39</v>
      </c>
      <c r="M2067">
        <v>836546</v>
      </c>
      <c r="N2067">
        <v>0</v>
      </c>
      <c r="O2067">
        <v>836546</v>
      </c>
      <c r="P2067">
        <v>0</v>
      </c>
      <c r="Q2067" t="s">
        <v>3805</v>
      </c>
      <c r="R2067">
        <v>2120</v>
      </c>
      <c r="S2067" t="s">
        <v>2383</v>
      </c>
      <c r="T2067" t="s">
        <v>593</v>
      </c>
      <c r="U2067" t="s">
        <v>3806</v>
      </c>
      <c r="V2067" t="s">
        <v>3807</v>
      </c>
      <c r="W2067">
        <v>0</v>
      </c>
      <c r="X2067" t="str">
        <f t="shared" si="32"/>
        <v>Funcionamiento</v>
      </c>
    </row>
    <row r="2068" spans="1:24" x14ac:dyDescent="0.25">
      <c r="A2068">
        <v>2120</v>
      </c>
      <c r="B2068">
        <v>43972</v>
      </c>
      <c r="C2068" s="71">
        <v>43972.866666666669</v>
      </c>
      <c r="D2068" t="s">
        <v>588</v>
      </c>
      <c r="E2068" t="s">
        <v>589</v>
      </c>
      <c r="F2068">
        <v>17</v>
      </c>
      <c r="G2068" t="s">
        <v>3752</v>
      </c>
      <c r="H2068" t="s">
        <v>181</v>
      </c>
      <c r="I2068" t="s">
        <v>135</v>
      </c>
      <c r="J2068" t="s">
        <v>37</v>
      </c>
      <c r="K2068" t="s">
        <v>591</v>
      </c>
      <c r="L2068" t="s">
        <v>39</v>
      </c>
      <c r="M2068">
        <v>1078194</v>
      </c>
      <c r="N2068">
        <v>0</v>
      </c>
      <c r="O2068">
        <v>1078194</v>
      </c>
      <c r="P2068">
        <v>0</v>
      </c>
      <c r="Q2068" t="s">
        <v>3805</v>
      </c>
      <c r="R2068">
        <v>2120</v>
      </c>
      <c r="S2068" t="s">
        <v>2383</v>
      </c>
      <c r="T2068" t="s">
        <v>593</v>
      </c>
      <c r="U2068" t="s">
        <v>3806</v>
      </c>
      <c r="V2068" t="s">
        <v>3807</v>
      </c>
      <c r="W2068">
        <v>0</v>
      </c>
      <c r="X2068" t="str">
        <f t="shared" si="32"/>
        <v>Funcionamiento</v>
      </c>
    </row>
    <row r="2069" spans="1:24" x14ac:dyDescent="0.25">
      <c r="A2069">
        <v>2220</v>
      </c>
      <c r="B2069">
        <v>43974</v>
      </c>
      <c r="C2069" s="71">
        <v>43974.518750000003</v>
      </c>
      <c r="D2069" t="s">
        <v>588</v>
      </c>
      <c r="E2069" t="s">
        <v>589</v>
      </c>
      <c r="F2069">
        <v>17</v>
      </c>
      <c r="G2069" t="s">
        <v>3752</v>
      </c>
      <c r="H2069" t="s">
        <v>174</v>
      </c>
      <c r="I2069" t="s">
        <v>128</v>
      </c>
      <c r="J2069" t="s">
        <v>37</v>
      </c>
      <c r="K2069" t="s">
        <v>591</v>
      </c>
      <c r="L2069" t="s">
        <v>39</v>
      </c>
      <c r="M2069">
        <v>4774100</v>
      </c>
      <c r="N2069">
        <v>0</v>
      </c>
      <c r="O2069">
        <v>4774100</v>
      </c>
      <c r="P2069">
        <v>0</v>
      </c>
      <c r="Q2069" t="s">
        <v>3808</v>
      </c>
      <c r="R2069">
        <v>2220</v>
      </c>
      <c r="S2069" t="s">
        <v>2258</v>
      </c>
      <c r="T2069" t="s">
        <v>593</v>
      </c>
      <c r="U2069" t="s">
        <v>3809</v>
      </c>
      <c r="V2069" t="s">
        <v>3810</v>
      </c>
      <c r="W2069">
        <v>0</v>
      </c>
      <c r="X2069" t="str">
        <f t="shared" si="32"/>
        <v>Funcionamiento</v>
      </c>
    </row>
    <row r="2070" spans="1:24" x14ac:dyDescent="0.25">
      <c r="A2070">
        <v>2220</v>
      </c>
      <c r="B2070">
        <v>43974</v>
      </c>
      <c r="C2070" s="71">
        <v>43974.518750000003</v>
      </c>
      <c r="D2070" t="s">
        <v>588</v>
      </c>
      <c r="E2070" t="s">
        <v>589</v>
      </c>
      <c r="F2070">
        <v>17</v>
      </c>
      <c r="G2070" t="s">
        <v>3752</v>
      </c>
      <c r="H2070" t="s">
        <v>176</v>
      </c>
      <c r="I2070" t="s">
        <v>130</v>
      </c>
      <c r="J2070" t="s">
        <v>37</v>
      </c>
      <c r="K2070" t="s">
        <v>591</v>
      </c>
      <c r="L2070" t="s">
        <v>39</v>
      </c>
      <c r="M2070">
        <v>1968800</v>
      </c>
      <c r="N2070">
        <v>0</v>
      </c>
      <c r="O2070">
        <v>1968800</v>
      </c>
      <c r="P2070">
        <v>0</v>
      </c>
      <c r="Q2070" t="s">
        <v>3808</v>
      </c>
      <c r="R2070">
        <v>2220</v>
      </c>
      <c r="S2070" t="s">
        <v>2258</v>
      </c>
      <c r="T2070" t="s">
        <v>593</v>
      </c>
      <c r="U2070" t="s">
        <v>3809</v>
      </c>
      <c r="V2070" t="s">
        <v>3810</v>
      </c>
      <c r="W2070">
        <v>0</v>
      </c>
      <c r="X2070" t="str">
        <f t="shared" si="32"/>
        <v>Funcionamiento</v>
      </c>
    </row>
    <row r="2071" spans="1:24" x14ac:dyDescent="0.25">
      <c r="A2071">
        <v>2220</v>
      </c>
      <c r="B2071">
        <v>43974</v>
      </c>
      <c r="C2071" s="71">
        <v>43974.518750000003</v>
      </c>
      <c r="D2071" t="s">
        <v>588</v>
      </c>
      <c r="E2071" t="s">
        <v>589</v>
      </c>
      <c r="F2071">
        <v>17</v>
      </c>
      <c r="G2071" t="s">
        <v>3752</v>
      </c>
      <c r="H2071" t="s">
        <v>177</v>
      </c>
      <c r="I2071" t="s">
        <v>131</v>
      </c>
      <c r="J2071" t="s">
        <v>37</v>
      </c>
      <c r="K2071" t="s">
        <v>591</v>
      </c>
      <c r="L2071" t="s">
        <v>39</v>
      </c>
      <c r="M2071">
        <v>476600</v>
      </c>
      <c r="N2071">
        <v>0</v>
      </c>
      <c r="O2071">
        <v>476600</v>
      </c>
      <c r="P2071">
        <v>0</v>
      </c>
      <c r="Q2071" t="s">
        <v>3808</v>
      </c>
      <c r="R2071">
        <v>2220</v>
      </c>
      <c r="S2071" t="s">
        <v>2258</v>
      </c>
      <c r="T2071" t="s">
        <v>593</v>
      </c>
      <c r="U2071" t="s">
        <v>3809</v>
      </c>
      <c r="V2071" t="s">
        <v>3810</v>
      </c>
      <c r="W2071">
        <v>0</v>
      </c>
      <c r="X2071" t="str">
        <f t="shared" si="32"/>
        <v>Funcionamiento</v>
      </c>
    </row>
    <row r="2072" spans="1:24" x14ac:dyDescent="0.25">
      <c r="A2072">
        <v>2220</v>
      </c>
      <c r="B2072">
        <v>43974</v>
      </c>
      <c r="C2072" s="71">
        <v>43974.518750000003</v>
      </c>
      <c r="D2072" t="s">
        <v>588</v>
      </c>
      <c r="E2072" t="s">
        <v>589</v>
      </c>
      <c r="F2072">
        <v>17</v>
      </c>
      <c r="G2072" t="s">
        <v>3752</v>
      </c>
      <c r="H2072" t="s">
        <v>175</v>
      </c>
      <c r="I2072" t="s">
        <v>129</v>
      </c>
      <c r="J2072" t="s">
        <v>37</v>
      </c>
      <c r="K2072" t="s">
        <v>591</v>
      </c>
      <c r="L2072" t="s">
        <v>39</v>
      </c>
      <c r="M2072">
        <v>3382000</v>
      </c>
      <c r="N2072">
        <v>0</v>
      </c>
      <c r="O2072">
        <v>3382000</v>
      </c>
      <c r="P2072">
        <v>0</v>
      </c>
      <c r="Q2072" t="s">
        <v>3808</v>
      </c>
      <c r="R2072">
        <v>2220</v>
      </c>
      <c r="S2072" t="s">
        <v>2258</v>
      </c>
      <c r="T2072" t="s">
        <v>593</v>
      </c>
      <c r="U2072" t="s">
        <v>3809</v>
      </c>
      <c r="V2072" t="s">
        <v>3810</v>
      </c>
      <c r="W2072">
        <v>0</v>
      </c>
      <c r="X2072" t="str">
        <f t="shared" si="32"/>
        <v>Funcionamiento</v>
      </c>
    </row>
    <row r="2073" spans="1:24" x14ac:dyDescent="0.25">
      <c r="A2073">
        <v>2220</v>
      </c>
      <c r="B2073">
        <v>43974</v>
      </c>
      <c r="C2073" s="71">
        <v>43974.518750000003</v>
      </c>
      <c r="D2073" t="s">
        <v>588</v>
      </c>
      <c r="E2073" t="s">
        <v>589</v>
      </c>
      <c r="F2073">
        <v>17</v>
      </c>
      <c r="G2073" t="s">
        <v>3752</v>
      </c>
      <c r="H2073" t="s">
        <v>178</v>
      </c>
      <c r="I2073" t="s">
        <v>132</v>
      </c>
      <c r="J2073" t="s">
        <v>37</v>
      </c>
      <c r="K2073" t="s">
        <v>591</v>
      </c>
      <c r="L2073" t="s">
        <v>39</v>
      </c>
      <c r="M2073">
        <v>1476800</v>
      </c>
      <c r="N2073">
        <v>0</v>
      </c>
      <c r="O2073">
        <v>1476800</v>
      </c>
      <c r="P2073">
        <v>0</v>
      </c>
      <c r="Q2073" t="s">
        <v>3808</v>
      </c>
      <c r="R2073">
        <v>2220</v>
      </c>
      <c r="S2073" t="s">
        <v>2258</v>
      </c>
      <c r="T2073" t="s">
        <v>593</v>
      </c>
      <c r="U2073" t="s">
        <v>3809</v>
      </c>
      <c r="V2073" t="s">
        <v>3810</v>
      </c>
      <c r="W2073">
        <v>0</v>
      </c>
      <c r="X2073" t="str">
        <f t="shared" si="32"/>
        <v>Funcionamiento</v>
      </c>
    </row>
    <row r="2074" spans="1:24" x14ac:dyDescent="0.25">
      <c r="A2074">
        <v>2220</v>
      </c>
      <c r="B2074">
        <v>43974</v>
      </c>
      <c r="C2074" s="71">
        <v>43974.518750000003</v>
      </c>
      <c r="D2074" t="s">
        <v>588</v>
      </c>
      <c r="E2074" t="s">
        <v>589</v>
      </c>
      <c r="F2074">
        <v>17</v>
      </c>
      <c r="G2074" t="s">
        <v>3752</v>
      </c>
      <c r="H2074" t="s">
        <v>179</v>
      </c>
      <c r="I2074" t="s">
        <v>133</v>
      </c>
      <c r="J2074" t="s">
        <v>37</v>
      </c>
      <c r="K2074" t="s">
        <v>591</v>
      </c>
      <c r="L2074" t="s">
        <v>39</v>
      </c>
      <c r="M2074">
        <v>985100</v>
      </c>
      <c r="N2074">
        <v>0</v>
      </c>
      <c r="O2074">
        <v>985100</v>
      </c>
      <c r="P2074">
        <v>0</v>
      </c>
      <c r="Q2074" t="s">
        <v>3808</v>
      </c>
      <c r="R2074">
        <v>2220</v>
      </c>
      <c r="S2074" t="s">
        <v>2258</v>
      </c>
      <c r="T2074" t="s">
        <v>593</v>
      </c>
      <c r="U2074" t="s">
        <v>3809</v>
      </c>
      <c r="V2074" t="s">
        <v>3810</v>
      </c>
      <c r="W2074">
        <v>0</v>
      </c>
      <c r="X2074" t="str">
        <f t="shared" si="32"/>
        <v>Funcionamiento</v>
      </c>
    </row>
    <row r="2075" spans="1:24" x14ac:dyDescent="0.25">
      <c r="A2075">
        <v>2320</v>
      </c>
      <c r="B2075">
        <v>43978</v>
      </c>
      <c r="C2075" s="71">
        <v>43978.750694444447</v>
      </c>
      <c r="D2075" t="s">
        <v>588</v>
      </c>
      <c r="E2075" t="s">
        <v>589</v>
      </c>
      <c r="F2075">
        <v>17</v>
      </c>
      <c r="G2075" t="s">
        <v>3752</v>
      </c>
      <c r="H2075" t="s">
        <v>176</v>
      </c>
      <c r="I2075" t="s">
        <v>130</v>
      </c>
      <c r="J2075" t="s">
        <v>37</v>
      </c>
      <c r="K2075" t="s">
        <v>591</v>
      </c>
      <c r="L2075" t="s">
        <v>39</v>
      </c>
      <c r="M2075">
        <v>172400</v>
      </c>
      <c r="N2075">
        <v>0</v>
      </c>
      <c r="O2075">
        <v>172400</v>
      </c>
      <c r="P2075">
        <v>0</v>
      </c>
      <c r="Q2075" t="s">
        <v>3811</v>
      </c>
      <c r="R2075">
        <v>2320</v>
      </c>
      <c r="S2075" t="s">
        <v>2584</v>
      </c>
      <c r="T2075" t="s">
        <v>593</v>
      </c>
      <c r="U2075" t="s">
        <v>3812</v>
      </c>
      <c r="V2075" t="s">
        <v>3813</v>
      </c>
      <c r="W2075">
        <v>0</v>
      </c>
      <c r="X2075" t="str">
        <f t="shared" si="32"/>
        <v>Funcionamiento</v>
      </c>
    </row>
    <row r="2076" spans="1:24" x14ac:dyDescent="0.25">
      <c r="A2076">
        <v>2320</v>
      </c>
      <c r="B2076">
        <v>43978</v>
      </c>
      <c r="C2076" s="71">
        <v>43978.750694444447</v>
      </c>
      <c r="D2076" t="s">
        <v>588</v>
      </c>
      <c r="E2076" t="s">
        <v>589</v>
      </c>
      <c r="F2076">
        <v>17</v>
      </c>
      <c r="G2076" t="s">
        <v>3752</v>
      </c>
      <c r="H2076" t="s">
        <v>179</v>
      </c>
      <c r="I2076" t="s">
        <v>133</v>
      </c>
      <c r="J2076" t="s">
        <v>37</v>
      </c>
      <c r="K2076" t="s">
        <v>591</v>
      </c>
      <c r="L2076" t="s">
        <v>39</v>
      </c>
      <c r="M2076">
        <v>86400</v>
      </c>
      <c r="N2076">
        <v>0</v>
      </c>
      <c r="O2076">
        <v>86400</v>
      </c>
      <c r="P2076">
        <v>0</v>
      </c>
      <c r="Q2076" t="s">
        <v>3811</v>
      </c>
      <c r="R2076">
        <v>2320</v>
      </c>
      <c r="S2076" t="s">
        <v>2584</v>
      </c>
      <c r="T2076" t="s">
        <v>593</v>
      </c>
      <c r="U2076" t="s">
        <v>3812</v>
      </c>
      <c r="V2076" t="s">
        <v>3813</v>
      </c>
      <c r="W2076">
        <v>0</v>
      </c>
      <c r="X2076" t="str">
        <f t="shared" si="32"/>
        <v>Funcionamiento</v>
      </c>
    </row>
    <row r="2077" spans="1:24" x14ac:dyDescent="0.25">
      <c r="A2077">
        <v>2320</v>
      </c>
      <c r="B2077">
        <v>43978</v>
      </c>
      <c r="C2077" s="71">
        <v>43978.750694444447</v>
      </c>
      <c r="D2077" t="s">
        <v>588</v>
      </c>
      <c r="E2077" t="s">
        <v>589</v>
      </c>
      <c r="F2077">
        <v>17</v>
      </c>
      <c r="G2077" t="s">
        <v>3752</v>
      </c>
      <c r="H2077" t="s">
        <v>174</v>
      </c>
      <c r="I2077" t="s">
        <v>128</v>
      </c>
      <c r="J2077" t="s">
        <v>37</v>
      </c>
      <c r="K2077" t="s">
        <v>591</v>
      </c>
      <c r="L2077" t="s">
        <v>39</v>
      </c>
      <c r="M2077">
        <v>460000</v>
      </c>
      <c r="N2077">
        <v>0</v>
      </c>
      <c r="O2077">
        <v>460000</v>
      </c>
      <c r="P2077">
        <v>0</v>
      </c>
      <c r="Q2077" t="s">
        <v>3811</v>
      </c>
      <c r="R2077">
        <v>2320</v>
      </c>
      <c r="S2077" t="s">
        <v>2584</v>
      </c>
      <c r="T2077" t="s">
        <v>593</v>
      </c>
      <c r="U2077" t="s">
        <v>3812</v>
      </c>
      <c r="V2077" t="s">
        <v>3813</v>
      </c>
      <c r="W2077">
        <v>0</v>
      </c>
      <c r="X2077" t="str">
        <f t="shared" si="32"/>
        <v>Funcionamiento</v>
      </c>
    </row>
    <row r="2078" spans="1:24" x14ac:dyDescent="0.25">
      <c r="A2078">
        <v>2320</v>
      </c>
      <c r="B2078">
        <v>43978</v>
      </c>
      <c r="C2078" s="71">
        <v>43978.750694444447</v>
      </c>
      <c r="D2078" t="s">
        <v>588</v>
      </c>
      <c r="E2078" t="s">
        <v>589</v>
      </c>
      <c r="F2078">
        <v>17</v>
      </c>
      <c r="G2078" t="s">
        <v>3752</v>
      </c>
      <c r="H2078" t="s">
        <v>175</v>
      </c>
      <c r="I2078" t="s">
        <v>129</v>
      </c>
      <c r="J2078" t="s">
        <v>37</v>
      </c>
      <c r="K2078" t="s">
        <v>591</v>
      </c>
      <c r="L2078" t="s">
        <v>39</v>
      </c>
      <c r="M2078">
        <v>318700</v>
      </c>
      <c r="N2078">
        <v>0</v>
      </c>
      <c r="O2078">
        <v>318700</v>
      </c>
      <c r="P2078">
        <v>0</v>
      </c>
      <c r="Q2078" t="s">
        <v>3811</v>
      </c>
      <c r="R2078">
        <v>2320</v>
      </c>
      <c r="S2078" t="s">
        <v>2584</v>
      </c>
      <c r="T2078" t="s">
        <v>593</v>
      </c>
      <c r="U2078" t="s">
        <v>3812</v>
      </c>
      <c r="V2078" t="s">
        <v>3813</v>
      </c>
      <c r="W2078">
        <v>0</v>
      </c>
      <c r="X2078" t="str">
        <f t="shared" si="32"/>
        <v>Funcionamiento</v>
      </c>
    </row>
    <row r="2079" spans="1:24" x14ac:dyDescent="0.25">
      <c r="A2079">
        <v>2320</v>
      </c>
      <c r="B2079">
        <v>43978</v>
      </c>
      <c r="C2079" s="71">
        <v>43978.750694444447</v>
      </c>
      <c r="D2079" t="s">
        <v>588</v>
      </c>
      <c r="E2079" t="s">
        <v>589</v>
      </c>
      <c r="F2079">
        <v>17</v>
      </c>
      <c r="G2079" t="s">
        <v>3752</v>
      </c>
      <c r="H2079" t="s">
        <v>177</v>
      </c>
      <c r="I2079" t="s">
        <v>131</v>
      </c>
      <c r="J2079" t="s">
        <v>37</v>
      </c>
      <c r="K2079" t="s">
        <v>591</v>
      </c>
      <c r="L2079" t="s">
        <v>39</v>
      </c>
      <c r="M2079">
        <v>48400</v>
      </c>
      <c r="N2079">
        <v>0</v>
      </c>
      <c r="O2079">
        <v>48400</v>
      </c>
      <c r="P2079">
        <v>0</v>
      </c>
      <c r="Q2079" t="s">
        <v>3811</v>
      </c>
      <c r="R2079">
        <v>2320</v>
      </c>
      <c r="S2079" t="s">
        <v>2584</v>
      </c>
      <c r="T2079" t="s">
        <v>593</v>
      </c>
      <c r="U2079" t="s">
        <v>3812</v>
      </c>
      <c r="V2079" t="s">
        <v>3813</v>
      </c>
      <c r="W2079">
        <v>0</v>
      </c>
      <c r="X2079" t="str">
        <f t="shared" si="32"/>
        <v>Funcionamiento</v>
      </c>
    </row>
    <row r="2080" spans="1:24" x14ac:dyDescent="0.25">
      <c r="A2080">
        <v>2320</v>
      </c>
      <c r="B2080">
        <v>43978</v>
      </c>
      <c r="C2080" s="71">
        <v>43978.750694444447</v>
      </c>
      <c r="D2080" t="s">
        <v>588</v>
      </c>
      <c r="E2080" t="s">
        <v>589</v>
      </c>
      <c r="F2080">
        <v>17</v>
      </c>
      <c r="G2080" t="s">
        <v>3752</v>
      </c>
      <c r="H2080" t="s">
        <v>178</v>
      </c>
      <c r="I2080" t="s">
        <v>132</v>
      </c>
      <c r="J2080" t="s">
        <v>37</v>
      </c>
      <c r="K2080" t="s">
        <v>591</v>
      </c>
      <c r="L2080" t="s">
        <v>39</v>
      </c>
      <c r="M2080">
        <v>128400</v>
      </c>
      <c r="N2080">
        <v>0</v>
      </c>
      <c r="O2080">
        <v>128400</v>
      </c>
      <c r="P2080">
        <v>0</v>
      </c>
      <c r="Q2080" t="s">
        <v>3811</v>
      </c>
      <c r="R2080">
        <v>2320</v>
      </c>
      <c r="S2080" t="s">
        <v>2584</v>
      </c>
      <c r="T2080" t="s">
        <v>593</v>
      </c>
      <c r="U2080" t="s">
        <v>3812</v>
      </c>
      <c r="V2080" t="s">
        <v>3813</v>
      </c>
      <c r="W2080">
        <v>0</v>
      </c>
      <c r="X2080" t="str">
        <f t="shared" si="32"/>
        <v>Funcionamiento</v>
      </c>
    </row>
    <row r="2081" spans="1:24" x14ac:dyDescent="0.25">
      <c r="A2081">
        <v>2420</v>
      </c>
      <c r="B2081">
        <v>43987</v>
      </c>
      <c r="C2081" s="71">
        <v>43987.823611111111</v>
      </c>
      <c r="D2081" t="s">
        <v>588</v>
      </c>
      <c r="E2081" t="s">
        <v>589</v>
      </c>
      <c r="F2081">
        <v>17</v>
      </c>
      <c r="G2081" t="s">
        <v>3752</v>
      </c>
      <c r="H2081" t="s">
        <v>170</v>
      </c>
      <c r="I2081" t="s">
        <v>124</v>
      </c>
      <c r="J2081" t="s">
        <v>37</v>
      </c>
      <c r="K2081" t="s">
        <v>591</v>
      </c>
      <c r="L2081" t="s">
        <v>39</v>
      </c>
      <c r="M2081">
        <v>40511107</v>
      </c>
      <c r="N2081">
        <v>0</v>
      </c>
      <c r="O2081">
        <v>40511107</v>
      </c>
      <c r="P2081">
        <v>0</v>
      </c>
      <c r="Q2081" t="s">
        <v>3814</v>
      </c>
      <c r="R2081">
        <v>2420</v>
      </c>
      <c r="S2081" t="s">
        <v>2267</v>
      </c>
      <c r="T2081" t="s">
        <v>593</v>
      </c>
      <c r="U2081" t="s">
        <v>3815</v>
      </c>
      <c r="V2081" t="s">
        <v>3816</v>
      </c>
      <c r="W2081">
        <v>0</v>
      </c>
      <c r="X2081" t="str">
        <f t="shared" si="32"/>
        <v>Funcionamiento</v>
      </c>
    </row>
    <row r="2082" spans="1:24" x14ac:dyDescent="0.25">
      <c r="A2082">
        <v>2520</v>
      </c>
      <c r="B2082">
        <v>44005</v>
      </c>
      <c r="C2082" s="71">
        <v>44005.80972222222</v>
      </c>
      <c r="D2082" t="s">
        <v>588</v>
      </c>
      <c r="E2082" t="s">
        <v>589</v>
      </c>
      <c r="F2082">
        <v>17</v>
      </c>
      <c r="G2082" t="s">
        <v>3752</v>
      </c>
      <c r="H2082" t="s">
        <v>166</v>
      </c>
      <c r="I2082" t="s">
        <v>120</v>
      </c>
      <c r="J2082" t="s">
        <v>37</v>
      </c>
      <c r="K2082" t="s">
        <v>591</v>
      </c>
      <c r="L2082" t="s">
        <v>39</v>
      </c>
      <c r="M2082">
        <v>33182394</v>
      </c>
      <c r="N2082">
        <v>0</v>
      </c>
      <c r="O2082">
        <v>33182394</v>
      </c>
      <c r="P2082">
        <v>0</v>
      </c>
      <c r="Q2082" t="s">
        <v>3817</v>
      </c>
      <c r="R2082">
        <v>2520</v>
      </c>
      <c r="S2082" t="s">
        <v>3713</v>
      </c>
      <c r="T2082" t="s">
        <v>593</v>
      </c>
      <c r="U2082" t="s">
        <v>3818</v>
      </c>
      <c r="V2082" t="s">
        <v>3819</v>
      </c>
      <c r="W2082">
        <v>0</v>
      </c>
      <c r="X2082" t="str">
        <f t="shared" si="32"/>
        <v>Funcionamiento</v>
      </c>
    </row>
    <row r="2083" spans="1:24" x14ac:dyDescent="0.25">
      <c r="A2083">
        <v>2520</v>
      </c>
      <c r="B2083">
        <v>44005</v>
      </c>
      <c r="C2083" s="71">
        <v>44005.80972222222</v>
      </c>
      <c r="D2083" t="s">
        <v>588</v>
      </c>
      <c r="E2083" t="s">
        <v>589</v>
      </c>
      <c r="F2083">
        <v>17</v>
      </c>
      <c r="G2083" t="s">
        <v>3752</v>
      </c>
      <c r="H2083" t="s">
        <v>171</v>
      </c>
      <c r="I2083" t="s">
        <v>125</v>
      </c>
      <c r="J2083" t="s">
        <v>37</v>
      </c>
      <c r="K2083" t="s">
        <v>591</v>
      </c>
      <c r="L2083" t="s">
        <v>39</v>
      </c>
      <c r="M2083">
        <v>2346828</v>
      </c>
      <c r="N2083">
        <v>0</v>
      </c>
      <c r="O2083">
        <v>2346828</v>
      </c>
      <c r="P2083">
        <v>0</v>
      </c>
      <c r="Q2083" t="s">
        <v>3817</v>
      </c>
      <c r="R2083">
        <v>2520</v>
      </c>
      <c r="S2083" t="s">
        <v>3713</v>
      </c>
      <c r="T2083" t="s">
        <v>593</v>
      </c>
      <c r="U2083" t="s">
        <v>3818</v>
      </c>
      <c r="V2083" t="s">
        <v>3819</v>
      </c>
      <c r="W2083">
        <v>0</v>
      </c>
      <c r="X2083" t="str">
        <f t="shared" si="32"/>
        <v>Funcionamiento</v>
      </c>
    </row>
    <row r="2084" spans="1:24" x14ac:dyDescent="0.25">
      <c r="A2084">
        <v>2520</v>
      </c>
      <c r="B2084">
        <v>44005</v>
      </c>
      <c r="C2084" s="71">
        <v>44005.80972222222</v>
      </c>
      <c r="D2084" t="s">
        <v>588</v>
      </c>
      <c r="E2084" t="s">
        <v>589</v>
      </c>
      <c r="F2084">
        <v>17</v>
      </c>
      <c r="G2084" t="s">
        <v>3752</v>
      </c>
      <c r="H2084" t="s">
        <v>180</v>
      </c>
      <c r="I2084" t="s">
        <v>134</v>
      </c>
      <c r="J2084" t="s">
        <v>37</v>
      </c>
      <c r="K2084" t="s">
        <v>591</v>
      </c>
      <c r="L2084" t="s">
        <v>39</v>
      </c>
      <c r="M2084">
        <v>2067384</v>
      </c>
      <c r="N2084">
        <v>0</v>
      </c>
      <c r="O2084">
        <v>2067384</v>
      </c>
      <c r="P2084">
        <v>0</v>
      </c>
      <c r="Q2084" t="s">
        <v>3817</v>
      </c>
      <c r="R2084">
        <v>2520</v>
      </c>
      <c r="S2084" t="s">
        <v>3713</v>
      </c>
      <c r="T2084" t="s">
        <v>593</v>
      </c>
      <c r="U2084" t="s">
        <v>3818</v>
      </c>
      <c r="V2084" t="s">
        <v>3819</v>
      </c>
      <c r="W2084">
        <v>0</v>
      </c>
      <c r="X2084" t="str">
        <f t="shared" si="32"/>
        <v>Funcionamiento</v>
      </c>
    </row>
    <row r="2085" spans="1:24" x14ac:dyDescent="0.25">
      <c r="A2085">
        <v>2520</v>
      </c>
      <c r="B2085">
        <v>44005</v>
      </c>
      <c r="C2085" s="71">
        <v>44005.80972222222</v>
      </c>
      <c r="D2085" t="s">
        <v>588</v>
      </c>
      <c r="E2085" t="s">
        <v>589</v>
      </c>
      <c r="F2085">
        <v>17</v>
      </c>
      <c r="G2085" t="s">
        <v>3752</v>
      </c>
      <c r="H2085" t="s">
        <v>168</v>
      </c>
      <c r="I2085" t="s">
        <v>122</v>
      </c>
      <c r="J2085" t="s">
        <v>37</v>
      </c>
      <c r="K2085" t="s">
        <v>591</v>
      </c>
      <c r="L2085" t="s">
        <v>39</v>
      </c>
      <c r="M2085">
        <v>634541</v>
      </c>
      <c r="N2085">
        <v>0</v>
      </c>
      <c r="O2085">
        <v>634541</v>
      </c>
      <c r="P2085">
        <v>0</v>
      </c>
      <c r="Q2085" t="s">
        <v>3817</v>
      </c>
      <c r="R2085">
        <v>2520</v>
      </c>
      <c r="S2085" t="s">
        <v>3713</v>
      </c>
      <c r="T2085" t="s">
        <v>593</v>
      </c>
      <c r="U2085" t="s">
        <v>3818</v>
      </c>
      <c r="V2085" t="s">
        <v>3819</v>
      </c>
      <c r="W2085">
        <v>0</v>
      </c>
      <c r="X2085" t="str">
        <f t="shared" si="32"/>
        <v>Funcionamiento</v>
      </c>
    </row>
    <row r="2086" spans="1:24" x14ac:dyDescent="0.25">
      <c r="A2086">
        <v>2520</v>
      </c>
      <c r="B2086">
        <v>44005</v>
      </c>
      <c r="C2086" s="71">
        <v>44005.80972222222</v>
      </c>
      <c r="D2086" t="s">
        <v>588</v>
      </c>
      <c r="E2086" t="s">
        <v>589</v>
      </c>
      <c r="F2086">
        <v>17</v>
      </c>
      <c r="G2086" t="s">
        <v>3752</v>
      </c>
      <c r="H2086" t="s">
        <v>173</v>
      </c>
      <c r="I2086" t="s">
        <v>127</v>
      </c>
      <c r="J2086" t="s">
        <v>37</v>
      </c>
      <c r="K2086" t="s">
        <v>591</v>
      </c>
      <c r="L2086" t="s">
        <v>39</v>
      </c>
      <c r="M2086">
        <v>2112935</v>
      </c>
      <c r="N2086">
        <v>0</v>
      </c>
      <c r="O2086">
        <v>2112935</v>
      </c>
      <c r="P2086">
        <v>0</v>
      </c>
      <c r="Q2086" t="s">
        <v>3817</v>
      </c>
      <c r="R2086">
        <v>2520</v>
      </c>
      <c r="S2086" t="s">
        <v>3713</v>
      </c>
      <c r="T2086" t="s">
        <v>593</v>
      </c>
      <c r="U2086" t="s">
        <v>3818</v>
      </c>
      <c r="V2086" t="s">
        <v>3819</v>
      </c>
      <c r="W2086">
        <v>0</v>
      </c>
      <c r="X2086" t="str">
        <f t="shared" si="32"/>
        <v>Funcionamiento</v>
      </c>
    </row>
    <row r="2087" spans="1:24" x14ac:dyDescent="0.25">
      <c r="A2087">
        <v>2520</v>
      </c>
      <c r="B2087">
        <v>44005</v>
      </c>
      <c r="C2087" s="71">
        <v>44005.80972222222</v>
      </c>
      <c r="D2087" t="s">
        <v>588</v>
      </c>
      <c r="E2087" t="s">
        <v>589</v>
      </c>
      <c r="F2087">
        <v>17</v>
      </c>
      <c r="G2087" t="s">
        <v>3752</v>
      </c>
      <c r="H2087" t="s">
        <v>169</v>
      </c>
      <c r="I2087" t="s">
        <v>123</v>
      </c>
      <c r="J2087" t="s">
        <v>37</v>
      </c>
      <c r="K2087" t="s">
        <v>591</v>
      </c>
      <c r="L2087" t="s">
        <v>39</v>
      </c>
      <c r="M2087">
        <v>822832</v>
      </c>
      <c r="N2087">
        <v>0</v>
      </c>
      <c r="O2087">
        <v>822832</v>
      </c>
      <c r="P2087">
        <v>0</v>
      </c>
      <c r="Q2087" t="s">
        <v>3817</v>
      </c>
      <c r="R2087">
        <v>2520</v>
      </c>
      <c r="S2087" t="s">
        <v>3713</v>
      </c>
      <c r="T2087" t="s">
        <v>593</v>
      </c>
      <c r="U2087" t="s">
        <v>3818</v>
      </c>
      <c r="V2087" t="s">
        <v>3819</v>
      </c>
      <c r="W2087">
        <v>0</v>
      </c>
      <c r="X2087" t="str">
        <f t="shared" si="32"/>
        <v>Funcionamiento</v>
      </c>
    </row>
    <row r="2088" spans="1:24" x14ac:dyDescent="0.25">
      <c r="A2088">
        <v>2520</v>
      </c>
      <c r="B2088">
        <v>44005</v>
      </c>
      <c r="C2088" s="71">
        <v>44005.80972222222</v>
      </c>
      <c r="D2088" t="s">
        <v>588</v>
      </c>
      <c r="E2088" t="s">
        <v>589</v>
      </c>
      <c r="F2088">
        <v>17</v>
      </c>
      <c r="G2088" t="s">
        <v>3752</v>
      </c>
      <c r="H2088" t="s">
        <v>182</v>
      </c>
      <c r="I2088" t="s">
        <v>136</v>
      </c>
      <c r="J2088" t="s">
        <v>37</v>
      </c>
      <c r="K2088" t="s">
        <v>591</v>
      </c>
      <c r="L2088" t="s">
        <v>39</v>
      </c>
      <c r="M2088">
        <v>167083</v>
      </c>
      <c r="N2088">
        <v>0</v>
      </c>
      <c r="O2088">
        <v>167083</v>
      </c>
      <c r="P2088">
        <v>0</v>
      </c>
      <c r="Q2088" t="s">
        <v>3817</v>
      </c>
      <c r="R2088">
        <v>2520</v>
      </c>
      <c r="S2088" t="s">
        <v>3713</v>
      </c>
      <c r="T2088" t="s">
        <v>593</v>
      </c>
      <c r="U2088" t="s">
        <v>3818</v>
      </c>
      <c r="V2088" t="s">
        <v>3819</v>
      </c>
      <c r="W2088">
        <v>0</v>
      </c>
      <c r="X2088" t="str">
        <f t="shared" si="32"/>
        <v>Funcionamiento</v>
      </c>
    </row>
    <row r="2089" spans="1:24" x14ac:dyDescent="0.25">
      <c r="A2089">
        <v>2520</v>
      </c>
      <c r="B2089">
        <v>44005</v>
      </c>
      <c r="C2089" s="71">
        <v>44005.80972222222</v>
      </c>
      <c r="D2089" t="s">
        <v>588</v>
      </c>
      <c r="E2089" t="s">
        <v>589</v>
      </c>
      <c r="F2089">
        <v>17</v>
      </c>
      <c r="G2089" t="s">
        <v>3752</v>
      </c>
      <c r="H2089" t="s">
        <v>183</v>
      </c>
      <c r="I2089" t="s">
        <v>137</v>
      </c>
      <c r="J2089" t="s">
        <v>37</v>
      </c>
      <c r="K2089" t="s">
        <v>591</v>
      </c>
      <c r="L2089" t="s">
        <v>39</v>
      </c>
      <c r="M2089">
        <v>2354967</v>
      </c>
      <c r="N2089">
        <v>0</v>
      </c>
      <c r="O2089">
        <v>2354967</v>
      </c>
      <c r="P2089">
        <v>0</v>
      </c>
      <c r="Q2089" t="s">
        <v>3817</v>
      </c>
      <c r="R2089">
        <v>2520</v>
      </c>
      <c r="S2089" t="s">
        <v>3713</v>
      </c>
      <c r="T2089" t="s">
        <v>593</v>
      </c>
      <c r="U2089" t="s">
        <v>3818</v>
      </c>
      <c r="V2089" t="s">
        <v>3819</v>
      </c>
      <c r="W2089">
        <v>0</v>
      </c>
      <c r="X2089" t="str">
        <f t="shared" si="32"/>
        <v>Funcionamiento</v>
      </c>
    </row>
    <row r="2090" spans="1:24" x14ac:dyDescent="0.25">
      <c r="A2090">
        <v>2620</v>
      </c>
      <c r="B2090">
        <v>44006</v>
      </c>
      <c r="C2090" s="71">
        <v>44006.807638888888</v>
      </c>
      <c r="D2090" t="s">
        <v>588</v>
      </c>
      <c r="E2090" t="s">
        <v>589</v>
      </c>
      <c r="F2090">
        <v>17</v>
      </c>
      <c r="G2090" t="s">
        <v>3752</v>
      </c>
      <c r="H2090" t="s">
        <v>174</v>
      </c>
      <c r="I2090" t="s">
        <v>128</v>
      </c>
      <c r="J2090" t="s">
        <v>37</v>
      </c>
      <c r="K2090" t="s">
        <v>591</v>
      </c>
      <c r="L2090" t="s">
        <v>39</v>
      </c>
      <c r="M2090">
        <v>4877400</v>
      </c>
      <c r="N2090">
        <v>0</v>
      </c>
      <c r="O2090">
        <v>4877400</v>
      </c>
      <c r="P2090">
        <v>0</v>
      </c>
      <c r="Q2090" t="s">
        <v>3820</v>
      </c>
      <c r="R2090">
        <v>2620</v>
      </c>
      <c r="S2090" t="s">
        <v>2970</v>
      </c>
      <c r="T2090" t="s">
        <v>593</v>
      </c>
      <c r="U2090" t="s">
        <v>3821</v>
      </c>
      <c r="V2090" t="s">
        <v>3822</v>
      </c>
      <c r="W2090">
        <v>0</v>
      </c>
      <c r="X2090" t="str">
        <f t="shared" si="32"/>
        <v>Funcionamiento</v>
      </c>
    </row>
    <row r="2091" spans="1:24" x14ac:dyDescent="0.25">
      <c r="A2091">
        <v>2620</v>
      </c>
      <c r="B2091">
        <v>44006</v>
      </c>
      <c r="C2091" s="71">
        <v>44006.807638888888</v>
      </c>
      <c r="D2091" t="s">
        <v>588</v>
      </c>
      <c r="E2091" t="s">
        <v>589</v>
      </c>
      <c r="F2091">
        <v>17</v>
      </c>
      <c r="G2091" t="s">
        <v>3752</v>
      </c>
      <c r="H2091" t="s">
        <v>175</v>
      </c>
      <c r="I2091" t="s">
        <v>129</v>
      </c>
      <c r="J2091" t="s">
        <v>37</v>
      </c>
      <c r="K2091" t="s">
        <v>591</v>
      </c>
      <c r="L2091" t="s">
        <v>39</v>
      </c>
      <c r="M2091">
        <v>3455200</v>
      </c>
      <c r="N2091">
        <v>0</v>
      </c>
      <c r="O2091">
        <v>3455200</v>
      </c>
      <c r="P2091">
        <v>0</v>
      </c>
      <c r="Q2091" t="s">
        <v>3820</v>
      </c>
      <c r="R2091">
        <v>2620</v>
      </c>
      <c r="S2091" t="s">
        <v>2970</v>
      </c>
      <c r="T2091" t="s">
        <v>593</v>
      </c>
      <c r="U2091" t="s">
        <v>3821</v>
      </c>
      <c r="V2091" t="s">
        <v>3822</v>
      </c>
      <c r="W2091">
        <v>0</v>
      </c>
      <c r="X2091" t="str">
        <f t="shared" si="32"/>
        <v>Funcionamiento</v>
      </c>
    </row>
    <row r="2092" spans="1:24" x14ac:dyDescent="0.25">
      <c r="A2092">
        <v>2620</v>
      </c>
      <c r="B2092">
        <v>44006</v>
      </c>
      <c r="C2092" s="71">
        <v>44006.807638888888</v>
      </c>
      <c r="D2092" t="s">
        <v>588</v>
      </c>
      <c r="E2092" t="s">
        <v>589</v>
      </c>
      <c r="F2092">
        <v>17</v>
      </c>
      <c r="G2092" t="s">
        <v>3752</v>
      </c>
      <c r="H2092" t="s">
        <v>177</v>
      </c>
      <c r="I2092" t="s">
        <v>131</v>
      </c>
      <c r="J2092" t="s">
        <v>37</v>
      </c>
      <c r="K2092" t="s">
        <v>591</v>
      </c>
      <c r="L2092" t="s">
        <v>39</v>
      </c>
      <c r="M2092">
        <v>441800</v>
      </c>
      <c r="N2092">
        <v>0</v>
      </c>
      <c r="O2092">
        <v>441800</v>
      </c>
      <c r="P2092">
        <v>0</v>
      </c>
      <c r="Q2092" t="s">
        <v>3820</v>
      </c>
      <c r="R2092">
        <v>2620</v>
      </c>
      <c r="S2092" t="s">
        <v>2970</v>
      </c>
      <c r="T2092" t="s">
        <v>593</v>
      </c>
      <c r="U2092" t="s">
        <v>3821</v>
      </c>
      <c r="V2092" t="s">
        <v>3822</v>
      </c>
      <c r="W2092">
        <v>0</v>
      </c>
      <c r="X2092" t="str">
        <f t="shared" si="32"/>
        <v>Funcionamiento</v>
      </c>
    </row>
    <row r="2093" spans="1:24" x14ac:dyDescent="0.25">
      <c r="A2093">
        <v>2620</v>
      </c>
      <c r="B2093">
        <v>44006</v>
      </c>
      <c r="C2093" s="71">
        <v>44006.807638888888</v>
      </c>
      <c r="D2093" t="s">
        <v>588</v>
      </c>
      <c r="E2093" t="s">
        <v>589</v>
      </c>
      <c r="F2093">
        <v>17</v>
      </c>
      <c r="G2093" t="s">
        <v>3752</v>
      </c>
      <c r="H2093" t="s">
        <v>179</v>
      </c>
      <c r="I2093" t="s">
        <v>133</v>
      </c>
      <c r="J2093" t="s">
        <v>37</v>
      </c>
      <c r="K2093" t="s">
        <v>591</v>
      </c>
      <c r="L2093" t="s">
        <v>39</v>
      </c>
      <c r="M2093">
        <v>1695400</v>
      </c>
      <c r="N2093">
        <v>0</v>
      </c>
      <c r="O2093">
        <v>1695400</v>
      </c>
      <c r="P2093">
        <v>0</v>
      </c>
      <c r="Q2093" t="s">
        <v>3820</v>
      </c>
      <c r="R2093">
        <v>2620</v>
      </c>
      <c r="S2093" t="s">
        <v>2970</v>
      </c>
      <c r="T2093" t="s">
        <v>593</v>
      </c>
      <c r="U2093" t="s">
        <v>3821</v>
      </c>
      <c r="V2093" t="s">
        <v>3822</v>
      </c>
      <c r="W2093">
        <v>0</v>
      </c>
      <c r="X2093" t="str">
        <f t="shared" si="32"/>
        <v>Funcionamiento</v>
      </c>
    </row>
    <row r="2094" spans="1:24" x14ac:dyDescent="0.25">
      <c r="A2094">
        <v>2620</v>
      </c>
      <c r="B2094">
        <v>44006</v>
      </c>
      <c r="C2094" s="71">
        <v>44006.807638888888</v>
      </c>
      <c r="D2094" t="s">
        <v>588</v>
      </c>
      <c r="E2094" t="s">
        <v>589</v>
      </c>
      <c r="F2094">
        <v>17</v>
      </c>
      <c r="G2094" t="s">
        <v>3752</v>
      </c>
      <c r="H2094" t="s">
        <v>176</v>
      </c>
      <c r="I2094" t="s">
        <v>130</v>
      </c>
      <c r="J2094" t="s">
        <v>37</v>
      </c>
      <c r="K2094" t="s">
        <v>591</v>
      </c>
      <c r="L2094" t="s">
        <v>39</v>
      </c>
      <c r="M2094">
        <v>3389500</v>
      </c>
      <c r="N2094">
        <v>0</v>
      </c>
      <c r="O2094">
        <v>3389500</v>
      </c>
      <c r="P2094">
        <v>0</v>
      </c>
      <c r="Q2094" t="s">
        <v>3820</v>
      </c>
      <c r="R2094">
        <v>2620</v>
      </c>
      <c r="S2094" t="s">
        <v>2970</v>
      </c>
      <c r="T2094" t="s">
        <v>593</v>
      </c>
      <c r="U2094" t="s">
        <v>3821</v>
      </c>
      <c r="V2094" t="s">
        <v>3822</v>
      </c>
      <c r="W2094">
        <v>0</v>
      </c>
      <c r="X2094" t="str">
        <f t="shared" si="32"/>
        <v>Funcionamiento</v>
      </c>
    </row>
    <row r="2095" spans="1:24" x14ac:dyDescent="0.25">
      <c r="A2095">
        <v>2620</v>
      </c>
      <c r="B2095">
        <v>44006</v>
      </c>
      <c r="C2095" s="71">
        <v>44006.807638888888</v>
      </c>
      <c r="D2095" t="s">
        <v>588</v>
      </c>
      <c r="E2095" t="s">
        <v>589</v>
      </c>
      <c r="F2095">
        <v>17</v>
      </c>
      <c r="G2095" t="s">
        <v>3752</v>
      </c>
      <c r="H2095" t="s">
        <v>178</v>
      </c>
      <c r="I2095" t="s">
        <v>132</v>
      </c>
      <c r="J2095" t="s">
        <v>37</v>
      </c>
      <c r="K2095" t="s">
        <v>591</v>
      </c>
      <c r="L2095" t="s">
        <v>39</v>
      </c>
      <c r="M2095">
        <v>2542300</v>
      </c>
      <c r="N2095">
        <v>0</v>
      </c>
      <c r="O2095">
        <v>2542300</v>
      </c>
      <c r="P2095">
        <v>0</v>
      </c>
      <c r="Q2095" t="s">
        <v>3820</v>
      </c>
      <c r="R2095">
        <v>2620</v>
      </c>
      <c r="S2095" t="s">
        <v>2970</v>
      </c>
      <c r="T2095" t="s">
        <v>593</v>
      </c>
      <c r="U2095" t="s">
        <v>3821</v>
      </c>
      <c r="V2095" t="s">
        <v>3822</v>
      </c>
      <c r="W2095">
        <v>0</v>
      </c>
      <c r="X2095" t="str">
        <f t="shared" si="32"/>
        <v>Funcionamiento</v>
      </c>
    </row>
    <row r="2096" spans="1:24" x14ac:dyDescent="0.25">
      <c r="A2096">
        <v>2720</v>
      </c>
      <c r="B2096">
        <v>44036</v>
      </c>
      <c r="C2096" s="71">
        <v>44036.738194444442</v>
      </c>
      <c r="D2096" t="s">
        <v>588</v>
      </c>
      <c r="E2096" t="s">
        <v>589</v>
      </c>
      <c r="F2096">
        <v>17</v>
      </c>
      <c r="G2096" t="s">
        <v>3752</v>
      </c>
      <c r="H2096" t="s">
        <v>173</v>
      </c>
      <c r="I2096" t="s">
        <v>127</v>
      </c>
      <c r="J2096" t="s">
        <v>37</v>
      </c>
      <c r="K2096" t="s">
        <v>591</v>
      </c>
      <c r="L2096" t="s">
        <v>39</v>
      </c>
      <c r="M2096">
        <v>1221727</v>
      </c>
      <c r="N2096">
        <v>0</v>
      </c>
      <c r="O2096">
        <v>1221727</v>
      </c>
      <c r="P2096">
        <v>0</v>
      </c>
      <c r="Q2096" t="s">
        <v>3823</v>
      </c>
      <c r="R2096">
        <v>2720</v>
      </c>
      <c r="S2096" t="s">
        <v>3824</v>
      </c>
      <c r="T2096" t="s">
        <v>593</v>
      </c>
      <c r="U2096" t="s">
        <v>3825</v>
      </c>
      <c r="V2096" t="s">
        <v>3826</v>
      </c>
      <c r="W2096">
        <v>0</v>
      </c>
      <c r="X2096" t="str">
        <f t="shared" si="32"/>
        <v>Funcionamiento</v>
      </c>
    </row>
    <row r="2097" spans="1:24" x14ac:dyDescent="0.25">
      <c r="A2097">
        <v>2720</v>
      </c>
      <c r="B2097">
        <v>44036</v>
      </c>
      <c r="C2097" s="71">
        <v>44036.738194444442</v>
      </c>
      <c r="D2097" t="s">
        <v>588</v>
      </c>
      <c r="E2097" t="s">
        <v>589</v>
      </c>
      <c r="F2097">
        <v>17</v>
      </c>
      <c r="G2097" t="s">
        <v>3752</v>
      </c>
      <c r="H2097" t="s">
        <v>563</v>
      </c>
      <c r="I2097" t="s">
        <v>564</v>
      </c>
      <c r="J2097" t="s">
        <v>37</v>
      </c>
      <c r="K2097" t="s">
        <v>591</v>
      </c>
      <c r="L2097" t="s">
        <v>39</v>
      </c>
      <c r="M2097">
        <v>822832</v>
      </c>
      <c r="N2097">
        <v>0</v>
      </c>
      <c r="O2097">
        <v>822832</v>
      </c>
      <c r="P2097">
        <v>0</v>
      </c>
      <c r="Q2097" t="s">
        <v>3823</v>
      </c>
      <c r="R2097">
        <v>2720</v>
      </c>
      <c r="S2097" t="s">
        <v>3824</v>
      </c>
      <c r="T2097" t="s">
        <v>593</v>
      </c>
      <c r="U2097" t="s">
        <v>3825</v>
      </c>
      <c r="V2097" t="s">
        <v>3826</v>
      </c>
      <c r="W2097">
        <v>0</v>
      </c>
      <c r="X2097" t="str">
        <f t="shared" si="32"/>
        <v>Funcionamiento</v>
      </c>
    </row>
    <row r="2098" spans="1:24" x14ac:dyDescent="0.25">
      <c r="A2098">
        <v>2720</v>
      </c>
      <c r="B2098">
        <v>44036</v>
      </c>
      <c r="C2098" s="71">
        <v>44036.738194444442</v>
      </c>
      <c r="D2098" t="s">
        <v>588</v>
      </c>
      <c r="E2098" t="s">
        <v>589</v>
      </c>
      <c r="F2098">
        <v>17</v>
      </c>
      <c r="G2098" t="s">
        <v>3752</v>
      </c>
      <c r="H2098" t="s">
        <v>182</v>
      </c>
      <c r="I2098" t="s">
        <v>136</v>
      </c>
      <c r="J2098" t="s">
        <v>37</v>
      </c>
      <c r="K2098" t="s">
        <v>591</v>
      </c>
      <c r="L2098" t="s">
        <v>39</v>
      </c>
      <c r="M2098">
        <v>84297</v>
      </c>
      <c r="N2098">
        <v>0</v>
      </c>
      <c r="O2098">
        <v>84297</v>
      </c>
      <c r="P2098">
        <v>0</v>
      </c>
      <c r="Q2098" t="s">
        <v>3823</v>
      </c>
      <c r="R2098">
        <v>2720</v>
      </c>
      <c r="S2098" t="s">
        <v>3824</v>
      </c>
      <c r="T2098" t="s">
        <v>593</v>
      </c>
      <c r="U2098" t="s">
        <v>3825</v>
      </c>
      <c r="V2098" t="s">
        <v>3826</v>
      </c>
      <c r="W2098">
        <v>0</v>
      </c>
      <c r="X2098" t="str">
        <f t="shared" si="32"/>
        <v>Funcionamiento</v>
      </c>
    </row>
    <row r="2099" spans="1:24" x14ac:dyDescent="0.25">
      <c r="A2099">
        <v>2720</v>
      </c>
      <c r="B2099">
        <v>44036</v>
      </c>
      <c r="C2099" s="71">
        <v>44036.738194444442</v>
      </c>
      <c r="D2099" t="s">
        <v>588</v>
      </c>
      <c r="E2099" t="s">
        <v>589</v>
      </c>
      <c r="F2099">
        <v>17</v>
      </c>
      <c r="G2099" t="s">
        <v>3752</v>
      </c>
      <c r="H2099" t="s">
        <v>166</v>
      </c>
      <c r="I2099" t="s">
        <v>120</v>
      </c>
      <c r="J2099" t="s">
        <v>37</v>
      </c>
      <c r="K2099" t="s">
        <v>591</v>
      </c>
      <c r="L2099" t="s">
        <v>39</v>
      </c>
      <c r="M2099">
        <v>35459014</v>
      </c>
      <c r="N2099">
        <v>0</v>
      </c>
      <c r="O2099">
        <v>35459014</v>
      </c>
      <c r="P2099">
        <v>0</v>
      </c>
      <c r="Q2099" t="s">
        <v>3823</v>
      </c>
      <c r="R2099">
        <v>2720</v>
      </c>
      <c r="S2099" t="s">
        <v>3824</v>
      </c>
      <c r="T2099" t="s">
        <v>593</v>
      </c>
      <c r="U2099" t="s">
        <v>3825</v>
      </c>
      <c r="V2099" t="s">
        <v>3826</v>
      </c>
      <c r="W2099">
        <v>0</v>
      </c>
      <c r="X2099" t="str">
        <f t="shared" si="32"/>
        <v>Funcionamiento</v>
      </c>
    </row>
    <row r="2100" spans="1:24" x14ac:dyDescent="0.25">
      <c r="A2100">
        <v>2720</v>
      </c>
      <c r="B2100">
        <v>44036</v>
      </c>
      <c r="C2100" s="71">
        <v>44036.738194444442</v>
      </c>
      <c r="D2100" t="s">
        <v>588</v>
      </c>
      <c r="E2100" t="s">
        <v>589</v>
      </c>
      <c r="F2100">
        <v>17</v>
      </c>
      <c r="G2100" t="s">
        <v>3752</v>
      </c>
      <c r="H2100" t="s">
        <v>168</v>
      </c>
      <c r="I2100" t="s">
        <v>122</v>
      </c>
      <c r="J2100" t="s">
        <v>37</v>
      </c>
      <c r="K2100" t="s">
        <v>591</v>
      </c>
      <c r="L2100" t="s">
        <v>39</v>
      </c>
      <c r="M2100">
        <v>632338</v>
      </c>
      <c r="N2100">
        <v>0</v>
      </c>
      <c r="O2100">
        <v>632338</v>
      </c>
      <c r="P2100">
        <v>0</v>
      </c>
      <c r="Q2100" t="s">
        <v>3823</v>
      </c>
      <c r="R2100">
        <v>2720</v>
      </c>
      <c r="S2100" t="s">
        <v>3824</v>
      </c>
      <c r="T2100" t="s">
        <v>593</v>
      </c>
      <c r="U2100" t="s">
        <v>3825</v>
      </c>
      <c r="V2100" t="s">
        <v>3826</v>
      </c>
      <c r="W2100">
        <v>0</v>
      </c>
      <c r="X2100" t="str">
        <f t="shared" si="32"/>
        <v>Funcionamiento</v>
      </c>
    </row>
    <row r="2101" spans="1:24" x14ac:dyDescent="0.25">
      <c r="A2101">
        <v>2720</v>
      </c>
      <c r="B2101">
        <v>44036</v>
      </c>
      <c r="C2101" s="71">
        <v>44036.738194444442</v>
      </c>
      <c r="D2101" t="s">
        <v>588</v>
      </c>
      <c r="E2101" t="s">
        <v>589</v>
      </c>
      <c r="F2101">
        <v>17</v>
      </c>
      <c r="G2101" t="s">
        <v>3752</v>
      </c>
      <c r="H2101" t="s">
        <v>180</v>
      </c>
      <c r="I2101" t="s">
        <v>134</v>
      </c>
      <c r="J2101" t="s">
        <v>37</v>
      </c>
      <c r="K2101" t="s">
        <v>591</v>
      </c>
      <c r="L2101" t="s">
        <v>39</v>
      </c>
      <c r="M2101">
        <v>1250340</v>
      </c>
      <c r="N2101">
        <v>0</v>
      </c>
      <c r="O2101">
        <v>1250340</v>
      </c>
      <c r="P2101">
        <v>0</v>
      </c>
      <c r="Q2101" t="s">
        <v>3823</v>
      </c>
      <c r="R2101">
        <v>2720</v>
      </c>
      <c r="S2101" t="s">
        <v>3824</v>
      </c>
      <c r="T2101" t="s">
        <v>593</v>
      </c>
      <c r="U2101" t="s">
        <v>3825</v>
      </c>
      <c r="V2101" t="s">
        <v>3826</v>
      </c>
      <c r="W2101">
        <v>0</v>
      </c>
      <c r="X2101" t="str">
        <f t="shared" si="32"/>
        <v>Funcionamiento</v>
      </c>
    </row>
    <row r="2102" spans="1:24" x14ac:dyDescent="0.25">
      <c r="A2102">
        <v>2720</v>
      </c>
      <c r="B2102">
        <v>44036</v>
      </c>
      <c r="C2102" s="71">
        <v>44036.738194444442</v>
      </c>
      <c r="D2102" t="s">
        <v>588</v>
      </c>
      <c r="E2102" t="s">
        <v>589</v>
      </c>
      <c r="F2102">
        <v>17</v>
      </c>
      <c r="G2102" t="s">
        <v>3752</v>
      </c>
      <c r="H2102" t="s">
        <v>183</v>
      </c>
      <c r="I2102" t="s">
        <v>137</v>
      </c>
      <c r="J2102" t="s">
        <v>37</v>
      </c>
      <c r="K2102" t="s">
        <v>591</v>
      </c>
      <c r="L2102" t="s">
        <v>39</v>
      </c>
      <c r="M2102">
        <v>2354967</v>
      </c>
      <c r="N2102">
        <v>0</v>
      </c>
      <c r="O2102">
        <v>2354967</v>
      </c>
      <c r="P2102">
        <v>0</v>
      </c>
      <c r="Q2102" t="s">
        <v>3823</v>
      </c>
      <c r="R2102">
        <v>2720</v>
      </c>
      <c r="S2102" t="s">
        <v>3824</v>
      </c>
      <c r="T2102" t="s">
        <v>593</v>
      </c>
      <c r="U2102" t="s">
        <v>3825</v>
      </c>
      <c r="V2102" t="s">
        <v>3826</v>
      </c>
      <c r="W2102">
        <v>0</v>
      </c>
      <c r="X2102" t="str">
        <f t="shared" si="32"/>
        <v>Funcionamiento</v>
      </c>
    </row>
    <row r="2103" spans="1:24" x14ac:dyDescent="0.25">
      <c r="A2103">
        <v>2820</v>
      </c>
      <c r="B2103">
        <v>44036</v>
      </c>
      <c r="C2103" s="71">
        <v>44036.806944444441</v>
      </c>
      <c r="D2103" t="s">
        <v>588</v>
      </c>
      <c r="E2103" t="s">
        <v>589</v>
      </c>
      <c r="F2103">
        <v>17</v>
      </c>
      <c r="G2103" t="s">
        <v>3752</v>
      </c>
      <c r="H2103" t="s">
        <v>178</v>
      </c>
      <c r="I2103" t="s">
        <v>132</v>
      </c>
      <c r="J2103" t="s">
        <v>37</v>
      </c>
      <c r="K2103" t="s">
        <v>591</v>
      </c>
      <c r="L2103" t="s">
        <v>39</v>
      </c>
      <c r="M2103">
        <v>1230000</v>
      </c>
      <c r="N2103">
        <v>0</v>
      </c>
      <c r="O2103">
        <v>1230000</v>
      </c>
      <c r="P2103">
        <v>0</v>
      </c>
      <c r="Q2103" t="s">
        <v>3827</v>
      </c>
      <c r="R2103">
        <v>2820</v>
      </c>
      <c r="S2103" t="s">
        <v>2286</v>
      </c>
      <c r="T2103" t="s">
        <v>593</v>
      </c>
      <c r="U2103" t="s">
        <v>3828</v>
      </c>
      <c r="V2103" t="s">
        <v>3829</v>
      </c>
      <c r="W2103">
        <v>0</v>
      </c>
      <c r="X2103" t="str">
        <f t="shared" si="32"/>
        <v>Funcionamiento</v>
      </c>
    </row>
    <row r="2104" spans="1:24" x14ac:dyDescent="0.25">
      <c r="A2104">
        <v>2820</v>
      </c>
      <c r="B2104">
        <v>44036</v>
      </c>
      <c r="C2104" s="71">
        <v>44036.806944444441</v>
      </c>
      <c r="D2104" t="s">
        <v>588</v>
      </c>
      <c r="E2104" t="s">
        <v>589</v>
      </c>
      <c r="F2104">
        <v>17</v>
      </c>
      <c r="G2104" t="s">
        <v>3752</v>
      </c>
      <c r="H2104" t="s">
        <v>174</v>
      </c>
      <c r="I2104" t="s">
        <v>128</v>
      </c>
      <c r="J2104" t="s">
        <v>37</v>
      </c>
      <c r="K2104" t="s">
        <v>591</v>
      </c>
      <c r="L2104" t="s">
        <v>39</v>
      </c>
      <c r="M2104">
        <v>4595700</v>
      </c>
      <c r="N2104">
        <v>0</v>
      </c>
      <c r="O2104">
        <v>4595700</v>
      </c>
      <c r="P2104">
        <v>0</v>
      </c>
      <c r="Q2104" t="s">
        <v>3827</v>
      </c>
      <c r="R2104">
        <v>2820</v>
      </c>
      <c r="S2104" t="s">
        <v>2286</v>
      </c>
      <c r="T2104" t="s">
        <v>593</v>
      </c>
      <c r="U2104" t="s">
        <v>3828</v>
      </c>
      <c r="V2104" t="s">
        <v>3829</v>
      </c>
      <c r="W2104">
        <v>0</v>
      </c>
      <c r="X2104" t="str">
        <f t="shared" si="32"/>
        <v>Funcionamiento</v>
      </c>
    </row>
    <row r="2105" spans="1:24" x14ac:dyDescent="0.25">
      <c r="A2105">
        <v>2820</v>
      </c>
      <c r="B2105">
        <v>44036</v>
      </c>
      <c r="C2105" s="71">
        <v>44036.806944444441</v>
      </c>
      <c r="D2105" t="s">
        <v>588</v>
      </c>
      <c r="E2105" t="s">
        <v>589</v>
      </c>
      <c r="F2105">
        <v>17</v>
      </c>
      <c r="G2105" t="s">
        <v>3752</v>
      </c>
      <c r="H2105" t="s">
        <v>179</v>
      </c>
      <c r="I2105" t="s">
        <v>133</v>
      </c>
      <c r="J2105" t="s">
        <v>37</v>
      </c>
      <c r="K2105" t="s">
        <v>591</v>
      </c>
      <c r="L2105" t="s">
        <v>39</v>
      </c>
      <c r="M2105">
        <v>820200</v>
      </c>
      <c r="N2105">
        <v>0</v>
      </c>
      <c r="O2105">
        <v>820200</v>
      </c>
      <c r="P2105">
        <v>0</v>
      </c>
      <c r="Q2105" t="s">
        <v>3827</v>
      </c>
      <c r="R2105">
        <v>2820</v>
      </c>
      <c r="S2105" t="s">
        <v>2286</v>
      </c>
      <c r="T2105" t="s">
        <v>593</v>
      </c>
      <c r="U2105" t="s">
        <v>3828</v>
      </c>
      <c r="V2105" t="s">
        <v>3829</v>
      </c>
      <c r="W2105">
        <v>0</v>
      </c>
      <c r="X2105" t="str">
        <f t="shared" si="32"/>
        <v>Funcionamiento</v>
      </c>
    </row>
    <row r="2106" spans="1:24" x14ac:dyDescent="0.25">
      <c r="A2106">
        <v>2820</v>
      </c>
      <c r="B2106">
        <v>44036</v>
      </c>
      <c r="C2106" s="71">
        <v>44036.806944444441</v>
      </c>
      <c r="D2106" t="s">
        <v>588</v>
      </c>
      <c r="E2106" t="s">
        <v>589</v>
      </c>
      <c r="F2106">
        <v>17</v>
      </c>
      <c r="G2106" t="s">
        <v>3752</v>
      </c>
      <c r="H2106" t="s">
        <v>175</v>
      </c>
      <c r="I2106" t="s">
        <v>129</v>
      </c>
      <c r="J2106" t="s">
        <v>37</v>
      </c>
      <c r="K2106" t="s">
        <v>591</v>
      </c>
      <c r="L2106" t="s">
        <v>39</v>
      </c>
      <c r="M2106">
        <v>3255600</v>
      </c>
      <c r="N2106">
        <v>0</v>
      </c>
      <c r="O2106">
        <v>3255600</v>
      </c>
      <c r="P2106">
        <v>0</v>
      </c>
      <c r="Q2106" t="s">
        <v>3827</v>
      </c>
      <c r="R2106">
        <v>2820</v>
      </c>
      <c r="S2106" t="s">
        <v>2286</v>
      </c>
      <c r="T2106" t="s">
        <v>593</v>
      </c>
      <c r="U2106" t="s">
        <v>3828</v>
      </c>
      <c r="V2106" t="s">
        <v>3829</v>
      </c>
      <c r="W2106">
        <v>0</v>
      </c>
      <c r="X2106" t="str">
        <f t="shared" si="32"/>
        <v>Funcionamiento</v>
      </c>
    </row>
    <row r="2107" spans="1:24" x14ac:dyDescent="0.25">
      <c r="A2107">
        <v>2820</v>
      </c>
      <c r="B2107">
        <v>44036</v>
      </c>
      <c r="C2107" s="71">
        <v>44036.806944444441</v>
      </c>
      <c r="D2107" t="s">
        <v>588</v>
      </c>
      <c r="E2107" t="s">
        <v>589</v>
      </c>
      <c r="F2107">
        <v>17</v>
      </c>
      <c r="G2107" t="s">
        <v>3752</v>
      </c>
      <c r="H2107" t="s">
        <v>176</v>
      </c>
      <c r="I2107" t="s">
        <v>130</v>
      </c>
      <c r="J2107" t="s">
        <v>37</v>
      </c>
      <c r="K2107" t="s">
        <v>591</v>
      </c>
      <c r="L2107" t="s">
        <v>39</v>
      </c>
      <c r="M2107">
        <v>1639400</v>
      </c>
      <c r="N2107">
        <v>0</v>
      </c>
      <c r="O2107">
        <v>1639400</v>
      </c>
      <c r="P2107">
        <v>0</v>
      </c>
      <c r="Q2107" t="s">
        <v>3827</v>
      </c>
      <c r="R2107">
        <v>2820</v>
      </c>
      <c r="S2107" t="s">
        <v>2286</v>
      </c>
      <c r="T2107" t="s">
        <v>593</v>
      </c>
      <c r="U2107" t="s">
        <v>3828</v>
      </c>
      <c r="V2107" t="s">
        <v>3829</v>
      </c>
      <c r="W2107">
        <v>0</v>
      </c>
      <c r="X2107" t="str">
        <f t="shared" si="32"/>
        <v>Funcionamiento</v>
      </c>
    </row>
    <row r="2108" spans="1:24" x14ac:dyDescent="0.25">
      <c r="A2108">
        <v>2820</v>
      </c>
      <c r="B2108">
        <v>44036</v>
      </c>
      <c r="C2108" s="71">
        <v>44036.806944444441</v>
      </c>
      <c r="D2108" t="s">
        <v>588</v>
      </c>
      <c r="E2108" t="s">
        <v>589</v>
      </c>
      <c r="F2108">
        <v>17</v>
      </c>
      <c r="G2108" t="s">
        <v>3752</v>
      </c>
      <c r="H2108" t="s">
        <v>177</v>
      </c>
      <c r="I2108" t="s">
        <v>131</v>
      </c>
      <c r="J2108" t="s">
        <v>37</v>
      </c>
      <c r="K2108" t="s">
        <v>591</v>
      </c>
      <c r="L2108" t="s">
        <v>39</v>
      </c>
      <c r="M2108">
        <v>478600</v>
      </c>
      <c r="N2108">
        <v>0</v>
      </c>
      <c r="O2108">
        <v>478600</v>
      </c>
      <c r="P2108">
        <v>0</v>
      </c>
      <c r="Q2108" t="s">
        <v>3827</v>
      </c>
      <c r="R2108">
        <v>2820</v>
      </c>
      <c r="S2108" t="s">
        <v>2286</v>
      </c>
      <c r="T2108" t="s">
        <v>593</v>
      </c>
      <c r="U2108" t="s">
        <v>3828</v>
      </c>
      <c r="V2108" t="s">
        <v>3829</v>
      </c>
      <c r="W2108">
        <v>0</v>
      </c>
      <c r="X2108" t="str">
        <f t="shared" si="32"/>
        <v>Funcionamiento</v>
      </c>
    </row>
    <row r="2109" spans="1:24" x14ac:dyDescent="0.25">
      <c r="A2109">
        <v>120</v>
      </c>
      <c r="B2109">
        <v>43837</v>
      </c>
      <c r="C2109" s="71">
        <v>43837.583333333336</v>
      </c>
      <c r="D2109" t="s">
        <v>588</v>
      </c>
      <c r="E2109" t="s">
        <v>589</v>
      </c>
      <c r="F2109">
        <v>18</v>
      </c>
      <c r="G2109" t="s">
        <v>3830</v>
      </c>
      <c r="H2109" t="s">
        <v>188</v>
      </c>
      <c r="I2109" t="s">
        <v>142</v>
      </c>
      <c r="J2109" t="s">
        <v>37</v>
      </c>
      <c r="K2109" t="s">
        <v>591</v>
      </c>
      <c r="L2109" t="s">
        <v>39</v>
      </c>
      <c r="M2109">
        <v>22000000</v>
      </c>
      <c r="N2109">
        <v>0</v>
      </c>
      <c r="O2109">
        <v>22000000</v>
      </c>
      <c r="P2109">
        <v>6335591</v>
      </c>
      <c r="Q2109" t="s">
        <v>3831</v>
      </c>
      <c r="R2109">
        <v>120</v>
      </c>
      <c r="S2109" t="s">
        <v>5987</v>
      </c>
      <c r="T2109" t="s">
        <v>5988</v>
      </c>
      <c r="U2109" t="s">
        <v>5989</v>
      </c>
      <c r="V2109" t="s">
        <v>5990</v>
      </c>
      <c r="W2109">
        <v>0</v>
      </c>
      <c r="X2109" t="str">
        <f t="shared" si="32"/>
        <v>Funcionamiento</v>
      </c>
    </row>
    <row r="2110" spans="1:24" x14ac:dyDescent="0.25">
      <c r="A2110">
        <v>220</v>
      </c>
      <c r="B2110">
        <v>43837</v>
      </c>
      <c r="C2110" s="71">
        <v>43837.585416666669</v>
      </c>
      <c r="D2110" t="s">
        <v>588</v>
      </c>
      <c r="E2110" t="s">
        <v>649</v>
      </c>
      <c r="F2110">
        <v>18</v>
      </c>
      <c r="G2110" t="s">
        <v>3830</v>
      </c>
      <c r="H2110" t="s">
        <v>189</v>
      </c>
      <c r="I2110" t="s">
        <v>143</v>
      </c>
      <c r="J2110" t="s">
        <v>37</v>
      </c>
      <c r="K2110" t="s">
        <v>591</v>
      </c>
      <c r="L2110" t="s">
        <v>39</v>
      </c>
      <c r="M2110">
        <v>45380400</v>
      </c>
      <c r="N2110">
        <v>-45380400</v>
      </c>
      <c r="O2110">
        <v>0</v>
      </c>
      <c r="P2110">
        <v>0</v>
      </c>
      <c r="Q2110" t="s">
        <v>3832</v>
      </c>
      <c r="R2110">
        <v>220</v>
      </c>
      <c r="S2110" t="s">
        <v>2831</v>
      </c>
      <c r="T2110" t="s">
        <v>593</v>
      </c>
      <c r="U2110" t="s">
        <v>593</v>
      </c>
      <c r="V2110" t="s">
        <v>593</v>
      </c>
      <c r="W2110">
        <v>0</v>
      </c>
      <c r="X2110" t="str">
        <f t="shared" si="32"/>
        <v>Funcionamiento</v>
      </c>
    </row>
    <row r="2111" spans="1:24" x14ac:dyDescent="0.25">
      <c r="A2111">
        <v>320</v>
      </c>
      <c r="B2111">
        <v>43837</v>
      </c>
      <c r="C2111" s="71">
        <v>43837.586805555555</v>
      </c>
      <c r="D2111" t="s">
        <v>588</v>
      </c>
      <c r="E2111" t="s">
        <v>649</v>
      </c>
      <c r="F2111">
        <v>18</v>
      </c>
      <c r="G2111" t="s">
        <v>3830</v>
      </c>
      <c r="H2111" t="s">
        <v>189</v>
      </c>
      <c r="I2111" t="s">
        <v>143</v>
      </c>
      <c r="J2111" t="s">
        <v>37</v>
      </c>
      <c r="K2111" t="s">
        <v>591</v>
      </c>
      <c r="L2111" t="s">
        <v>39</v>
      </c>
      <c r="M2111">
        <v>4698000</v>
      </c>
      <c r="N2111">
        <v>-4698000</v>
      </c>
      <c r="O2111">
        <v>0</v>
      </c>
      <c r="P2111">
        <v>0</v>
      </c>
      <c r="Q2111" t="s">
        <v>3833</v>
      </c>
      <c r="R2111">
        <v>320</v>
      </c>
      <c r="S2111" t="s">
        <v>593</v>
      </c>
      <c r="T2111" t="s">
        <v>593</v>
      </c>
      <c r="U2111" t="s">
        <v>593</v>
      </c>
      <c r="V2111" t="s">
        <v>593</v>
      </c>
      <c r="W2111">
        <v>0</v>
      </c>
      <c r="X2111" t="str">
        <f t="shared" si="32"/>
        <v>Funcionamiento</v>
      </c>
    </row>
    <row r="2112" spans="1:24" x14ac:dyDescent="0.25">
      <c r="A2112">
        <v>420</v>
      </c>
      <c r="B2112">
        <v>43837</v>
      </c>
      <c r="C2112" s="71">
        <v>43837.589583333334</v>
      </c>
      <c r="D2112" t="s">
        <v>588</v>
      </c>
      <c r="E2112" t="s">
        <v>589</v>
      </c>
      <c r="F2112">
        <v>18</v>
      </c>
      <c r="G2112" t="s">
        <v>3830</v>
      </c>
      <c r="H2112" t="s">
        <v>191</v>
      </c>
      <c r="I2112" t="s">
        <v>146</v>
      </c>
      <c r="J2112" t="s">
        <v>37</v>
      </c>
      <c r="K2112" t="s">
        <v>591</v>
      </c>
      <c r="L2112" t="s">
        <v>39</v>
      </c>
      <c r="M2112">
        <v>4000000</v>
      </c>
      <c r="N2112">
        <v>0</v>
      </c>
      <c r="O2112">
        <v>4000000</v>
      </c>
      <c r="P2112">
        <v>1213635</v>
      </c>
      <c r="Q2112" t="s">
        <v>3834</v>
      </c>
      <c r="R2112">
        <v>420</v>
      </c>
      <c r="S2112" t="s">
        <v>5404</v>
      </c>
      <c r="T2112" t="s">
        <v>5405</v>
      </c>
      <c r="U2112" t="s">
        <v>5406</v>
      </c>
      <c r="V2112" t="s">
        <v>5991</v>
      </c>
      <c r="W2112">
        <v>0</v>
      </c>
      <c r="X2112" t="str">
        <f t="shared" si="32"/>
        <v>Funcionamiento</v>
      </c>
    </row>
    <row r="2113" spans="1:24" x14ac:dyDescent="0.25">
      <c r="A2113">
        <v>520</v>
      </c>
      <c r="B2113">
        <v>43837</v>
      </c>
      <c r="C2113" s="71">
        <v>43837.59097222222</v>
      </c>
      <c r="D2113" t="s">
        <v>588</v>
      </c>
      <c r="E2113" t="s">
        <v>589</v>
      </c>
      <c r="F2113">
        <v>18</v>
      </c>
      <c r="G2113" t="s">
        <v>3830</v>
      </c>
      <c r="H2113" t="s">
        <v>192</v>
      </c>
      <c r="I2113" t="s">
        <v>147</v>
      </c>
      <c r="J2113" t="s">
        <v>37</v>
      </c>
      <c r="K2113" t="s">
        <v>591</v>
      </c>
      <c r="L2113" t="s">
        <v>39</v>
      </c>
      <c r="M2113">
        <v>1800000</v>
      </c>
      <c r="N2113">
        <v>0</v>
      </c>
      <c r="O2113">
        <v>1800000</v>
      </c>
      <c r="P2113">
        <v>910430</v>
      </c>
      <c r="Q2113" t="s">
        <v>3835</v>
      </c>
      <c r="R2113">
        <v>520</v>
      </c>
      <c r="S2113" t="s">
        <v>5407</v>
      </c>
      <c r="T2113" t="s">
        <v>5408</v>
      </c>
      <c r="U2113" t="s">
        <v>5409</v>
      </c>
      <c r="V2113" t="s">
        <v>5992</v>
      </c>
      <c r="W2113">
        <v>0</v>
      </c>
      <c r="X2113" t="str">
        <f t="shared" si="32"/>
        <v>Funcionamiento</v>
      </c>
    </row>
    <row r="2114" spans="1:24" x14ac:dyDescent="0.25">
      <c r="A2114">
        <v>620</v>
      </c>
      <c r="B2114">
        <v>43843</v>
      </c>
      <c r="C2114" s="71">
        <v>43843.520833333336</v>
      </c>
      <c r="D2114" t="s">
        <v>588</v>
      </c>
      <c r="E2114" t="s">
        <v>589</v>
      </c>
      <c r="F2114">
        <v>18</v>
      </c>
      <c r="G2114" t="s">
        <v>3830</v>
      </c>
      <c r="H2114" t="s">
        <v>197</v>
      </c>
      <c r="I2114" t="s">
        <v>152</v>
      </c>
      <c r="J2114" t="s">
        <v>48</v>
      </c>
      <c r="K2114" t="s">
        <v>601</v>
      </c>
      <c r="L2114" t="s">
        <v>39</v>
      </c>
      <c r="M2114">
        <v>653000</v>
      </c>
      <c r="N2114">
        <v>0</v>
      </c>
      <c r="O2114">
        <v>653000</v>
      </c>
      <c r="P2114">
        <v>0</v>
      </c>
      <c r="Q2114" t="s">
        <v>3836</v>
      </c>
      <c r="R2114">
        <v>620</v>
      </c>
      <c r="S2114" t="s">
        <v>2304</v>
      </c>
      <c r="T2114" t="s">
        <v>2649</v>
      </c>
      <c r="U2114" t="s">
        <v>2624</v>
      </c>
      <c r="V2114" t="s">
        <v>3837</v>
      </c>
      <c r="W2114">
        <v>0</v>
      </c>
      <c r="X2114" t="str">
        <f t="shared" si="32"/>
        <v>Funcionamiento</v>
      </c>
    </row>
    <row r="2115" spans="1:24" x14ac:dyDescent="0.25">
      <c r="A2115">
        <v>720</v>
      </c>
      <c r="B2115">
        <v>43845</v>
      </c>
      <c r="C2115" s="71">
        <v>43845.59652777778</v>
      </c>
      <c r="D2115" t="s">
        <v>588</v>
      </c>
      <c r="E2115" t="s">
        <v>589</v>
      </c>
      <c r="F2115">
        <v>18</v>
      </c>
      <c r="G2115" t="s">
        <v>3830</v>
      </c>
      <c r="H2115" t="s">
        <v>101</v>
      </c>
      <c r="I2115" t="s">
        <v>144</v>
      </c>
      <c r="J2115" t="s">
        <v>37</v>
      </c>
      <c r="K2115" t="s">
        <v>591</v>
      </c>
      <c r="L2115" t="s">
        <v>39</v>
      </c>
      <c r="M2115">
        <v>45380400</v>
      </c>
      <c r="N2115">
        <v>1725100</v>
      </c>
      <c r="O2115">
        <v>47105500</v>
      </c>
      <c r="P2115">
        <v>0</v>
      </c>
      <c r="Q2115" t="s">
        <v>3832</v>
      </c>
      <c r="R2115">
        <v>720</v>
      </c>
      <c r="S2115" t="s">
        <v>2181</v>
      </c>
      <c r="T2115" t="s">
        <v>2239</v>
      </c>
      <c r="U2115" t="s">
        <v>5993</v>
      </c>
      <c r="V2115" t="s">
        <v>5994</v>
      </c>
      <c r="W2115">
        <v>0</v>
      </c>
      <c r="X2115" t="str">
        <f t="shared" ref="X2115:X2178" si="33">IF(LEFT(H2115,1)="C","Inversión","Funcionamiento")</f>
        <v>Funcionamiento</v>
      </c>
    </row>
    <row r="2116" spans="1:24" x14ac:dyDescent="0.25">
      <c r="A2116">
        <v>820</v>
      </c>
      <c r="B2116">
        <v>43845</v>
      </c>
      <c r="C2116" s="71">
        <v>43845.598611111112</v>
      </c>
      <c r="D2116" t="s">
        <v>588</v>
      </c>
      <c r="E2116" t="s">
        <v>607</v>
      </c>
      <c r="F2116">
        <v>18</v>
      </c>
      <c r="G2116" t="s">
        <v>3830</v>
      </c>
      <c r="H2116" t="s">
        <v>101</v>
      </c>
      <c r="I2116" t="s">
        <v>144</v>
      </c>
      <c r="J2116" t="s">
        <v>37</v>
      </c>
      <c r="K2116" t="s">
        <v>591</v>
      </c>
      <c r="L2116" t="s">
        <v>39</v>
      </c>
      <c r="M2116">
        <v>4698000</v>
      </c>
      <c r="N2116">
        <v>-1725100</v>
      </c>
      <c r="O2116">
        <v>2972900</v>
      </c>
      <c r="P2116">
        <v>2972900</v>
      </c>
      <c r="Q2116" t="s">
        <v>3838</v>
      </c>
      <c r="R2116">
        <v>820</v>
      </c>
      <c r="S2116" t="s">
        <v>593</v>
      </c>
      <c r="T2116" t="s">
        <v>593</v>
      </c>
      <c r="U2116" t="s">
        <v>593</v>
      </c>
      <c r="V2116" t="s">
        <v>593</v>
      </c>
      <c r="W2116">
        <v>0</v>
      </c>
      <c r="X2116" t="str">
        <f t="shared" si="33"/>
        <v>Funcionamiento</v>
      </c>
    </row>
    <row r="2117" spans="1:24" x14ac:dyDescent="0.25">
      <c r="A2117">
        <v>920</v>
      </c>
      <c r="B2117">
        <v>43851</v>
      </c>
      <c r="C2117" s="71">
        <v>43851.39166666667</v>
      </c>
      <c r="D2117" t="s">
        <v>588</v>
      </c>
      <c r="E2117" t="s">
        <v>589</v>
      </c>
      <c r="F2117">
        <v>18</v>
      </c>
      <c r="G2117" t="s">
        <v>3830</v>
      </c>
      <c r="H2117" t="s">
        <v>166</v>
      </c>
      <c r="I2117" t="s">
        <v>120</v>
      </c>
      <c r="J2117" t="s">
        <v>37</v>
      </c>
      <c r="K2117" t="s">
        <v>591</v>
      </c>
      <c r="L2117" t="s">
        <v>39</v>
      </c>
      <c r="M2117">
        <v>44997651</v>
      </c>
      <c r="N2117">
        <v>0</v>
      </c>
      <c r="O2117">
        <v>44997651</v>
      </c>
      <c r="P2117">
        <v>0</v>
      </c>
      <c r="Q2117" t="s">
        <v>3839</v>
      </c>
      <c r="R2117">
        <v>920</v>
      </c>
      <c r="S2117" t="s">
        <v>3840</v>
      </c>
      <c r="T2117" t="s">
        <v>593</v>
      </c>
      <c r="U2117" t="s">
        <v>3841</v>
      </c>
      <c r="V2117" t="s">
        <v>3842</v>
      </c>
      <c r="W2117">
        <v>0</v>
      </c>
      <c r="X2117" t="str">
        <f t="shared" si="33"/>
        <v>Funcionamiento</v>
      </c>
    </row>
    <row r="2118" spans="1:24" x14ac:dyDescent="0.25">
      <c r="A2118">
        <v>920</v>
      </c>
      <c r="B2118">
        <v>43851</v>
      </c>
      <c r="C2118" s="71">
        <v>43851.39166666667</v>
      </c>
      <c r="D2118" t="s">
        <v>588</v>
      </c>
      <c r="E2118" t="s">
        <v>589</v>
      </c>
      <c r="F2118">
        <v>18</v>
      </c>
      <c r="G2118" t="s">
        <v>3830</v>
      </c>
      <c r="H2118" t="s">
        <v>181</v>
      </c>
      <c r="I2118" t="s">
        <v>135</v>
      </c>
      <c r="J2118" t="s">
        <v>37</v>
      </c>
      <c r="K2118" t="s">
        <v>591</v>
      </c>
      <c r="L2118" t="s">
        <v>39</v>
      </c>
      <c r="M2118">
        <v>628904</v>
      </c>
      <c r="N2118">
        <v>0</v>
      </c>
      <c r="O2118">
        <v>628904</v>
      </c>
      <c r="P2118">
        <v>0</v>
      </c>
      <c r="Q2118" t="s">
        <v>3839</v>
      </c>
      <c r="R2118">
        <v>920</v>
      </c>
      <c r="S2118" t="s">
        <v>3840</v>
      </c>
      <c r="T2118" t="s">
        <v>593</v>
      </c>
      <c r="U2118" t="s">
        <v>3841</v>
      </c>
      <c r="V2118" t="s">
        <v>3842</v>
      </c>
      <c r="W2118">
        <v>0</v>
      </c>
      <c r="X2118" t="str">
        <f t="shared" si="33"/>
        <v>Funcionamiento</v>
      </c>
    </row>
    <row r="2119" spans="1:24" x14ac:dyDescent="0.25">
      <c r="A2119">
        <v>920</v>
      </c>
      <c r="B2119">
        <v>43851</v>
      </c>
      <c r="C2119" s="71">
        <v>43851.39166666667</v>
      </c>
      <c r="D2119" t="s">
        <v>588</v>
      </c>
      <c r="E2119" t="s">
        <v>589</v>
      </c>
      <c r="F2119">
        <v>18</v>
      </c>
      <c r="G2119" t="s">
        <v>3830</v>
      </c>
      <c r="H2119" t="s">
        <v>168</v>
      </c>
      <c r="I2119" t="s">
        <v>122</v>
      </c>
      <c r="J2119" t="s">
        <v>37</v>
      </c>
      <c r="K2119" t="s">
        <v>591</v>
      </c>
      <c r="L2119" t="s">
        <v>39</v>
      </c>
      <c r="M2119">
        <v>964128</v>
      </c>
      <c r="N2119">
        <v>0</v>
      </c>
      <c r="O2119">
        <v>964128</v>
      </c>
      <c r="P2119">
        <v>0</v>
      </c>
      <c r="Q2119" t="s">
        <v>3839</v>
      </c>
      <c r="R2119">
        <v>920</v>
      </c>
      <c r="S2119" t="s">
        <v>3840</v>
      </c>
      <c r="T2119" t="s">
        <v>593</v>
      </c>
      <c r="U2119" t="s">
        <v>3841</v>
      </c>
      <c r="V2119" t="s">
        <v>3842</v>
      </c>
      <c r="W2119">
        <v>0</v>
      </c>
      <c r="X2119" t="str">
        <f t="shared" si="33"/>
        <v>Funcionamiento</v>
      </c>
    </row>
    <row r="2120" spans="1:24" x14ac:dyDescent="0.25">
      <c r="A2120">
        <v>920</v>
      </c>
      <c r="B2120">
        <v>43851</v>
      </c>
      <c r="C2120" s="71">
        <v>43851.39166666667</v>
      </c>
      <c r="D2120" t="s">
        <v>588</v>
      </c>
      <c r="E2120" t="s">
        <v>589</v>
      </c>
      <c r="F2120">
        <v>18</v>
      </c>
      <c r="G2120" t="s">
        <v>3830</v>
      </c>
      <c r="H2120" t="s">
        <v>173</v>
      </c>
      <c r="I2120" t="s">
        <v>127</v>
      </c>
      <c r="J2120" t="s">
        <v>37</v>
      </c>
      <c r="K2120" t="s">
        <v>591</v>
      </c>
      <c r="L2120" t="s">
        <v>39</v>
      </c>
      <c r="M2120">
        <v>678229</v>
      </c>
      <c r="N2120">
        <v>0</v>
      </c>
      <c r="O2120">
        <v>678229</v>
      </c>
      <c r="P2120">
        <v>0</v>
      </c>
      <c r="Q2120" t="s">
        <v>3839</v>
      </c>
      <c r="R2120">
        <v>920</v>
      </c>
      <c r="S2120" t="s">
        <v>3840</v>
      </c>
      <c r="T2120" t="s">
        <v>593</v>
      </c>
      <c r="U2120" t="s">
        <v>3841</v>
      </c>
      <c r="V2120" t="s">
        <v>3842</v>
      </c>
      <c r="W2120">
        <v>0</v>
      </c>
      <c r="X2120" t="str">
        <f t="shared" si="33"/>
        <v>Funcionamiento</v>
      </c>
    </row>
    <row r="2121" spans="1:24" x14ac:dyDescent="0.25">
      <c r="A2121">
        <v>920</v>
      </c>
      <c r="B2121">
        <v>43851</v>
      </c>
      <c r="C2121" s="71">
        <v>43851.39166666667</v>
      </c>
      <c r="D2121" t="s">
        <v>588</v>
      </c>
      <c r="E2121" t="s">
        <v>589</v>
      </c>
      <c r="F2121">
        <v>18</v>
      </c>
      <c r="G2121" t="s">
        <v>3830</v>
      </c>
      <c r="H2121" t="s">
        <v>183</v>
      </c>
      <c r="I2121" t="s">
        <v>137</v>
      </c>
      <c r="J2121" t="s">
        <v>37</v>
      </c>
      <c r="K2121" t="s">
        <v>591</v>
      </c>
      <c r="L2121" t="s">
        <v>39</v>
      </c>
      <c r="M2121">
        <v>2240265</v>
      </c>
      <c r="N2121">
        <v>0</v>
      </c>
      <c r="O2121">
        <v>2240265</v>
      </c>
      <c r="P2121">
        <v>0</v>
      </c>
      <c r="Q2121" t="s">
        <v>3839</v>
      </c>
      <c r="R2121">
        <v>920</v>
      </c>
      <c r="S2121" t="s">
        <v>3840</v>
      </c>
      <c r="T2121" t="s">
        <v>593</v>
      </c>
      <c r="U2121" t="s">
        <v>3841</v>
      </c>
      <c r="V2121" t="s">
        <v>3842</v>
      </c>
      <c r="W2121">
        <v>0</v>
      </c>
      <c r="X2121" t="str">
        <f t="shared" si="33"/>
        <v>Funcionamiento</v>
      </c>
    </row>
    <row r="2122" spans="1:24" x14ac:dyDescent="0.25">
      <c r="A2122">
        <v>920</v>
      </c>
      <c r="B2122">
        <v>43851</v>
      </c>
      <c r="C2122" s="71">
        <v>43851.39166666667</v>
      </c>
      <c r="D2122" t="s">
        <v>588</v>
      </c>
      <c r="E2122" t="s">
        <v>589</v>
      </c>
      <c r="F2122">
        <v>18</v>
      </c>
      <c r="G2122" t="s">
        <v>3830</v>
      </c>
      <c r="H2122" t="s">
        <v>194</v>
      </c>
      <c r="I2122" t="s">
        <v>149</v>
      </c>
      <c r="J2122" t="s">
        <v>37</v>
      </c>
      <c r="K2122" t="s">
        <v>591</v>
      </c>
      <c r="L2122" t="s">
        <v>39</v>
      </c>
      <c r="M2122">
        <v>39061</v>
      </c>
      <c r="N2122">
        <v>0</v>
      </c>
      <c r="O2122">
        <v>39061</v>
      </c>
      <c r="P2122">
        <v>0</v>
      </c>
      <c r="Q2122" t="s">
        <v>3839</v>
      </c>
      <c r="R2122">
        <v>920</v>
      </c>
      <c r="S2122" t="s">
        <v>3840</v>
      </c>
      <c r="T2122" t="s">
        <v>593</v>
      </c>
      <c r="U2122" t="s">
        <v>3841</v>
      </c>
      <c r="V2122" t="s">
        <v>3842</v>
      </c>
      <c r="W2122">
        <v>0</v>
      </c>
      <c r="X2122" t="str">
        <f t="shared" si="33"/>
        <v>Funcionamiento</v>
      </c>
    </row>
    <row r="2123" spans="1:24" x14ac:dyDescent="0.25">
      <c r="A2123">
        <v>920</v>
      </c>
      <c r="B2123">
        <v>43851</v>
      </c>
      <c r="C2123" s="71">
        <v>43851.39166666667</v>
      </c>
      <c r="D2123" t="s">
        <v>588</v>
      </c>
      <c r="E2123" t="s">
        <v>589</v>
      </c>
      <c r="F2123">
        <v>18</v>
      </c>
      <c r="G2123" t="s">
        <v>3830</v>
      </c>
      <c r="H2123" t="s">
        <v>171</v>
      </c>
      <c r="I2123" t="s">
        <v>125</v>
      </c>
      <c r="J2123" t="s">
        <v>37</v>
      </c>
      <c r="K2123" t="s">
        <v>591</v>
      </c>
      <c r="L2123" t="s">
        <v>39</v>
      </c>
      <c r="M2123">
        <v>2252308</v>
      </c>
      <c r="N2123">
        <v>0</v>
      </c>
      <c r="O2123">
        <v>2252308</v>
      </c>
      <c r="P2123">
        <v>0</v>
      </c>
      <c r="Q2123" t="s">
        <v>3839</v>
      </c>
      <c r="R2123">
        <v>920</v>
      </c>
      <c r="S2123" t="s">
        <v>3840</v>
      </c>
      <c r="T2123" t="s">
        <v>593</v>
      </c>
      <c r="U2123" t="s">
        <v>3841</v>
      </c>
      <c r="V2123" t="s">
        <v>3842</v>
      </c>
      <c r="W2123">
        <v>0</v>
      </c>
      <c r="X2123" t="str">
        <f t="shared" si="33"/>
        <v>Funcionamiento</v>
      </c>
    </row>
    <row r="2124" spans="1:24" x14ac:dyDescent="0.25">
      <c r="A2124">
        <v>920</v>
      </c>
      <c r="B2124">
        <v>43851</v>
      </c>
      <c r="C2124" s="71">
        <v>43851.39166666667</v>
      </c>
      <c r="D2124" t="s">
        <v>588</v>
      </c>
      <c r="E2124" t="s">
        <v>589</v>
      </c>
      <c r="F2124">
        <v>18</v>
      </c>
      <c r="G2124" t="s">
        <v>3830</v>
      </c>
      <c r="H2124" t="s">
        <v>180</v>
      </c>
      <c r="I2124" t="s">
        <v>134</v>
      </c>
      <c r="J2124" t="s">
        <v>37</v>
      </c>
      <c r="K2124" t="s">
        <v>591</v>
      </c>
      <c r="L2124" t="s">
        <v>39</v>
      </c>
      <c r="M2124">
        <v>4269</v>
      </c>
      <c r="N2124">
        <v>0</v>
      </c>
      <c r="O2124">
        <v>4269</v>
      </c>
      <c r="P2124">
        <v>0</v>
      </c>
      <c r="Q2124" t="s">
        <v>3839</v>
      </c>
      <c r="R2124">
        <v>920</v>
      </c>
      <c r="S2124" t="s">
        <v>3840</v>
      </c>
      <c r="T2124" t="s">
        <v>593</v>
      </c>
      <c r="U2124" t="s">
        <v>3841</v>
      </c>
      <c r="V2124" t="s">
        <v>3842</v>
      </c>
      <c r="W2124">
        <v>0</v>
      </c>
      <c r="X2124" t="str">
        <f t="shared" si="33"/>
        <v>Funcionamiento</v>
      </c>
    </row>
    <row r="2125" spans="1:24" x14ac:dyDescent="0.25">
      <c r="A2125">
        <v>920</v>
      </c>
      <c r="B2125">
        <v>43851</v>
      </c>
      <c r="C2125" s="71">
        <v>43851.39166666667</v>
      </c>
      <c r="D2125" t="s">
        <v>588</v>
      </c>
      <c r="E2125" t="s">
        <v>589</v>
      </c>
      <c r="F2125">
        <v>18</v>
      </c>
      <c r="G2125" t="s">
        <v>3830</v>
      </c>
      <c r="H2125" t="s">
        <v>169</v>
      </c>
      <c r="I2125" t="s">
        <v>123</v>
      </c>
      <c r="J2125" t="s">
        <v>37</v>
      </c>
      <c r="K2125" t="s">
        <v>591</v>
      </c>
      <c r="L2125" t="s">
        <v>39</v>
      </c>
      <c r="M2125">
        <v>1268534</v>
      </c>
      <c r="N2125">
        <v>0</v>
      </c>
      <c r="O2125">
        <v>1268534</v>
      </c>
      <c r="P2125">
        <v>0</v>
      </c>
      <c r="Q2125" t="s">
        <v>3839</v>
      </c>
      <c r="R2125">
        <v>920</v>
      </c>
      <c r="S2125" t="s">
        <v>3840</v>
      </c>
      <c r="T2125" t="s">
        <v>593</v>
      </c>
      <c r="U2125" t="s">
        <v>3841</v>
      </c>
      <c r="V2125" t="s">
        <v>3842</v>
      </c>
      <c r="W2125">
        <v>0</v>
      </c>
      <c r="X2125" t="str">
        <f t="shared" si="33"/>
        <v>Funcionamiento</v>
      </c>
    </row>
    <row r="2126" spans="1:24" x14ac:dyDescent="0.25">
      <c r="A2126">
        <v>920</v>
      </c>
      <c r="B2126">
        <v>43851</v>
      </c>
      <c r="C2126" s="71">
        <v>43851.39166666667</v>
      </c>
      <c r="D2126" t="s">
        <v>588</v>
      </c>
      <c r="E2126" t="s">
        <v>589</v>
      </c>
      <c r="F2126">
        <v>18</v>
      </c>
      <c r="G2126" t="s">
        <v>3830</v>
      </c>
      <c r="H2126" t="s">
        <v>182</v>
      </c>
      <c r="I2126" t="s">
        <v>136</v>
      </c>
      <c r="J2126" t="s">
        <v>37</v>
      </c>
      <c r="K2126" t="s">
        <v>591</v>
      </c>
      <c r="L2126" t="s">
        <v>39</v>
      </c>
      <c r="M2126">
        <v>46912</v>
      </c>
      <c r="N2126">
        <v>0</v>
      </c>
      <c r="O2126">
        <v>46912</v>
      </c>
      <c r="P2126">
        <v>0</v>
      </c>
      <c r="Q2126" t="s">
        <v>3839</v>
      </c>
      <c r="R2126">
        <v>920</v>
      </c>
      <c r="S2126" t="s">
        <v>3840</v>
      </c>
      <c r="T2126" t="s">
        <v>593</v>
      </c>
      <c r="U2126" t="s">
        <v>3841</v>
      </c>
      <c r="V2126" t="s">
        <v>3842</v>
      </c>
      <c r="W2126">
        <v>0</v>
      </c>
      <c r="X2126" t="str">
        <f t="shared" si="33"/>
        <v>Funcionamiento</v>
      </c>
    </row>
    <row r="2127" spans="1:24" x14ac:dyDescent="0.25">
      <c r="A2127">
        <v>1020</v>
      </c>
      <c r="B2127">
        <v>43851</v>
      </c>
      <c r="C2127" s="71">
        <v>43851.393750000003</v>
      </c>
      <c r="D2127" t="s">
        <v>588</v>
      </c>
      <c r="E2127" t="s">
        <v>589</v>
      </c>
      <c r="F2127">
        <v>18</v>
      </c>
      <c r="G2127" t="s">
        <v>3830</v>
      </c>
      <c r="H2127" t="s">
        <v>174</v>
      </c>
      <c r="I2127" t="s">
        <v>128</v>
      </c>
      <c r="J2127" t="s">
        <v>37</v>
      </c>
      <c r="K2127" t="s">
        <v>591</v>
      </c>
      <c r="L2127" t="s">
        <v>39</v>
      </c>
      <c r="M2127">
        <v>6236200</v>
      </c>
      <c r="N2127">
        <v>0</v>
      </c>
      <c r="O2127">
        <v>6236200</v>
      </c>
      <c r="P2127">
        <v>0</v>
      </c>
      <c r="Q2127" t="s">
        <v>3843</v>
      </c>
      <c r="R2127">
        <v>1020</v>
      </c>
      <c r="S2127" t="s">
        <v>2336</v>
      </c>
      <c r="T2127" t="s">
        <v>593</v>
      </c>
      <c r="U2127" t="s">
        <v>3844</v>
      </c>
      <c r="V2127" t="s">
        <v>3845</v>
      </c>
      <c r="W2127">
        <v>0</v>
      </c>
      <c r="X2127" t="str">
        <f t="shared" si="33"/>
        <v>Funcionamiento</v>
      </c>
    </row>
    <row r="2128" spans="1:24" x14ac:dyDescent="0.25">
      <c r="A2128">
        <v>1020</v>
      </c>
      <c r="B2128">
        <v>43851</v>
      </c>
      <c r="C2128" s="71">
        <v>43851.393750000003</v>
      </c>
      <c r="D2128" t="s">
        <v>588</v>
      </c>
      <c r="E2128" t="s">
        <v>589</v>
      </c>
      <c r="F2128">
        <v>18</v>
      </c>
      <c r="G2128" t="s">
        <v>3830</v>
      </c>
      <c r="H2128" t="s">
        <v>175</v>
      </c>
      <c r="I2128" t="s">
        <v>129</v>
      </c>
      <c r="J2128" t="s">
        <v>37</v>
      </c>
      <c r="K2128" t="s">
        <v>591</v>
      </c>
      <c r="L2128" t="s">
        <v>39</v>
      </c>
      <c r="M2128">
        <v>4417400</v>
      </c>
      <c r="N2128">
        <v>0</v>
      </c>
      <c r="O2128">
        <v>4417400</v>
      </c>
      <c r="P2128">
        <v>0</v>
      </c>
      <c r="Q2128" t="s">
        <v>3843</v>
      </c>
      <c r="R2128">
        <v>1020</v>
      </c>
      <c r="S2128" t="s">
        <v>2336</v>
      </c>
      <c r="T2128" t="s">
        <v>593</v>
      </c>
      <c r="U2128" t="s">
        <v>3844</v>
      </c>
      <c r="V2128" t="s">
        <v>3845</v>
      </c>
      <c r="W2128">
        <v>0</v>
      </c>
      <c r="X2128" t="str">
        <f t="shared" si="33"/>
        <v>Funcionamiento</v>
      </c>
    </row>
    <row r="2129" spans="1:24" x14ac:dyDescent="0.25">
      <c r="A2129">
        <v>1020</v>
      </c>
      <c r="B2129">
        <v>43851</v>
      </c>
      <c r="C2129" s="71">
        <v>43851.393750000003</v>
      </c>
      <c r="D2129" t="s">
        <v>588</v>
      </c>
      <c r="E2129" t="s">
        <v>589</v>
      </c>
      <c r="F2129">
        <v>18</v>
      </c>
      <c r="G2129" t="s">
        <v>3830</v>
      </c>
      <c r="H2129" t="s">
        <v>178</v>
      </c>
      <c r="I2129" t="s">
        <v>132</v>
      </c>
      <c r="J2129" t="s">
        <v>37</v>
      </c>
      <c r="K2129" t="s">
        <v>591</v>
      </c>
      <c r="L2129" t="s">
        <v>39</v>
      </c>
      <c r="M2129">
        <v>1651400</v>
      </c>
      <c r="N2129">
        <v>0</v>
      </c>
      <c r="O2129">
        <v>1651400</v>
      </c>
      <c r="P2129">
        <v>0</v>
      </c>
      <c r="Q2129" t="s">
        <v>3843</v>
      </c>
      <c r="R2129">
        <v>1020</v>
      </c>
      <c r="S2129" t="s">
        <v>2336</v>
      </c>
      <c r="T2129" t="s">
        <v>593</v>
      </c>
      <c r="U2129" t="s">
        <v>3844</v>
      </c>
      <c r="V2129" t="s">
        <v>3845</v>
      </c>
      <c r="W2129">
        <v>0</v>
      </c>
      <c r="X2129" t="str">
        <f t="shared" si="33"/>
        <v>Funcionamiento</v>
      </c>
    </row>
    <row r="2130" spans="1:24" x14ac:dyDescent="0.25">
      <c r="A2130">
        <v>1020</v>
      </c>
      <c r="B2130">
        <v>43851</v>
      </c>
      <c r="C2130" s="71">
        <v>43851.393750000003</v>
      </c>
      <c r="D2130" t="s">
        <v>588</v>
      </c>
      <c r="E2130" t="s">
        <v>589</v>
      </c>
      <c r="F2130">
        <v>18</v>
      </c>
      <c r="G2130" t="s">
        <v>3830</v>
      </c>
      <c r="H2130" t="s">
        <v>179</v>
      </c>
      <c r="I2130" t="s">
        <v>133</v>
      </c>
      <c r="J2130" t="s">
        <v>37</v>
      </c>
      <c r="K2130" t="s">
        <v>591</v>
      </c>
      <c r="L2130" t="s">
        <v>39</v>
      </c>
      <c r="M2130">
        <v>1101200</v>
      </c>
      <c r="N2130">
        <v>0</v>
      </c>
      <c r="O2130">
        <v>1101200</v>
      </c>
      <c r="P2130">
        <v>0</v>
      </c>
      <c r="Q2130" t="s">
        <v>3843</v>
      </c>
      <c r="R2130">
        <v>1020</v>
      </c>
      <c r="S2130" t="s">
        <v>2336</v>
      </c>
      <c r="T2130" t="s">
        <v>593</v>
      </c>
      <c r="U2130" t="s">
        <v>3844</v>
      </c>
      <c r="V2130" t="s">
        <v>3845</v>
      </c>
      <c r="W2130">
        <v>0</v>
      </c>
      <c r="X2130" t="str">
        <f t="shared" si="33"/>
        <v>Funcionamiento</v>
      </c>
    </row>
    <row r="2131" spans="1:24" x14ac:dyDescent="0.25">
      <c r="A2131">
        <v>1020</v>
      </c>
      <c r="B2131">
        <v>43851</v>
      </c>
      <c r="C2131" s="71">
        <v>43851.393750000003</v>
      </c>
      <c r="D2131" t="s">
        <v>588</v>
      </c>
      <c r="E2131" t="s">
        <v>589</v>
      </c>
      <c r="F2131">
        <v>18</v>
      </c>
      <c r="G2131" t="s">
        <v>3830</v>
      </c>
      <c r="H2131" t="s">
        <v>176</v>
      </c>
      <c r="I2131" t="s">
        <v>130</v>
      </c>
      <c r="J2131" t="s">
        <v>37</v>
      </c>
      <c r="K2131" t="s">
        <v>591</v>
      </c>
      <c r="L2131" t="s">
        <v>39</v>
      </c>
      <c r="M2131">
        <v>2201000</v>
      </c>
      <c r="N2131">
        <v>0</v>
      </c>
      <c r="O2131">
        <v>2201000</v>
      </c>
      <c r="P2131">
        <v>0</v>
      </c>
      <c r="Q2131" t="s">
        <v>3843</v>
      </c>
      <c r="R2131">
        <v>1020</v>
      </c>
      <c r="S2131" t="s">
        <v>2336</v>
      </c>
      <c r="T2131" t="s">
        <v>593</v>
      </c>
      <c r="U2131" t="s">
        <v>3844</v>
      </c>
      <c r="V2131" t="s">
        <v>3845</v>
      </c>
      <c r="W2131">
        <v>0</v>
      </c>
      <c r="X2131" t="str">
        <f t="shared" si="33"/>
        <v>Funcionamiento</v>
      </c>
    </row>
    <row r="2132" spans="1:24" x14ac:dyDescent="0.25">
      <c r="A2132">
        <v>1020</v>
      </c>
      <c r="B2132">
        <v>43851</v>
      </c>
      <c r="C2132" s="71">
        <v>43851.393750000003</v>
      </c>
      <c r="D2132" t="s">
        <v>588</v>
      </c>
      <c r="E2132" t="s">
        <v>589</v>
      </c>
      <c r="F2132">
        <v>18</v>
      </c>
      <c r="G2132" t="s">
        <v>3830</v>
      </c>
      <c r="H2132" t="s">
        <v>177</v>
      </c>
      <c r="I2132" t="s">
        <v>131</v>
      </c>
      <c r="J2132" t="s">
        <v>37</v>
      </c>
      <c r="K2132" t="s">
        <v>591</v>
      </c>
      <c r="L2132" t="s">
        <v>39</v>
      </c>
      <c r="M2132">
        <v>583500</v>
      </c>
      <c r="N2132">
        <v>0</v>
      </c>
      <c r="O2132">
        <v>583500</v>
      </c>
      <c r="P2132">
        <v>0</v>
      </c>
      <c r="Q2132" t="s">
        <v>3843</v>
      </c>
      <c r="R2132">
        <v>1020</v>
      </c>
      <c r="S2132" t="s">
        <v>2336</v>
      </c>
      <c r="T2132" t="s">
        <v>593</v>
      </c>
      <c r="U2132" t="s">
        <v>3844</v>
      </c>
      <c r="V2132" t="s">
        <v>3845</v>
      </c>
      <c r="W2132">
        <v>0</v>
      </c>
      <c r="X2132" t="str">
        <f t="shared" si="33"/>
        <v>Funcionamiento</v>
      </c>
    </row>
    <row r="2133" spans="1:24" x14ac:dyDescent="0.25">
      <c r="A2133">
        <v>1120</v>
      </c>
      <c r="B2133">
        <v>43858</v>
      </c>
      <c r="C2133" s="71">
        <v>43858.388888888891</v>
      </c>
      <c r="D2133" t="s">
        <v>588</v>
      </c>
      <c r="E2133" t="s">
        <v>589</v>
      </c>
      <c r="F2133">
        <v>18</v>
      </c>
      <c r="G2133" t="s">
        <v>3830</v>
      </c>
      <c r="H2133" t="s">
        <v>196</v>
      </c>
      <c r="I2133" t="s">
        <v>151</v>
      </c>
      <c r="J2133" t="s">
        <v>37</v>
      </c>
      <c r="K2133" t="s">
        <v>591</v>
      </c>
      <c r="L2133" t="s">
        <v>39</v>
      </c>
      <c r="M2133">
        <v>16730044</v>
      </c>
      <c r="N2133">
        <v>0</v>
      </c>
      <c r="O2133">
        <v>16730044</v>
      </c>
      <c r="P2133">
        <v>0</v>
      </c>
      <c r="Q2133" t="s">
        <v>3846</v>
      </c>
      <c r="R2133">
        <v>1120</v>
      </c>
      <c r="S2133" t="s">
        <v>2226</v>
      </c>
      <c r="T2133" t="s">
        <v>2246</v>
      </c>
      <c r="U2133" t="s">
        <v>3847</v>
      </c>
      <c r="V2133" t="s">
        <v>3848</v>
      </c>
      <c r="W2133">
        <v>0</v>
      </c>
      <c r="X2133" t="str">
        <f t="shared" si="33"/>
        <v>Funcionamiento</v>
      </c>
    </row>
    <row r="2134" spans="1:24" x14ac:dyDescent="0.25">
      <c r="A2134">
        <v>1220</v>
      </c>
      <c r="B2134">
        <v>43871</v>
      </c>
      <c r="C2134" s="71">
        <v>43871.524305555555</v>
      </c>
      <c r="D2134" t="s">
        <v>588</v>
      </c>
      <c r="E2134" t="s">
        <v>589</v>
      </c>
      <c r="F2134">
        <v>18</v>
      </c>
      <c r="G2134" t="s">
        <v>3830</v>
      </c>
      <c r="H2134" t="s">
        <v>101</v>
      </c>
      <c r="I2134" t="s">
        <v>144</v>
      </c>
      <c r="J2134" t="s">
        <v>48</v>
      </c>
      <c r="K2134" t="s">
        <v>601</v>
      </c>
      <c r="L2134" t="s">
        <v>39</v>
      </c>
      <c r="M2134">
        <v>51646570</v>
      </c>
      <c r="N2134">
        <v>0</v>
      </c>
      <c r="O2134">
        <v>51646570</v>
      </c>
      <c r="P2134">
        <v>1549397</v>
      </c>
      <c r="Q2134" t="s">
        <v>3849</v>
      </c>
      <c r="R2134">
        <v>1220</v>
      </c>
      <c r="S2134" t="s">
        <v>2362</v>
      </c>
      <c r="T2134" t="s">
        <v>2299</v>
      </c>
      <c r="U2134" t="s">
        <v>3850</v>
      </c>
      <c r="V2134" t="s">
        <v>3851</v>
      </c>
      <c r="W2134">
        <v>0</v>
      </c>
      <c r="X2134" t="str">
        <f t="shared" si="33"/>
        <v>Funcionamiento</v>
      </c>
    </row>
    <row r="2135" spans="1:24" x14ac:dyDescent="0.25">
      <c r="A2135">
        <v>1320</v>
      </c>
      <c r="B2135">
        <v>43872</v>
      </c>
      <c r="C2135" s="71">
        <v>43872.383333333331</v>
      </c>
      <c r="D2135" t="s">
        <v>588</v>
      </c>
      <c r="E2135" t="s">
        <v>589</v>
      </c>
      <c r="F2135">
        <v>18</v>
      </c>
      <c r="G2135" t="s">
        <v>3830</v>
      </c>
      <c r="H2135" t="s">
        <v>193</v>
      </c>
      <c r="I2135" t="s">
        <v>148</v>
      </c>
      <c r="J2135" t="s">
        <v>37</v>
      </c>
      <c r="K2135" t="s">
        <v>591</v>
      </c>
      <c r="L2135" t="s">
        <v>39</v>
      </c>
      <c r="M2135">
        <v>258320</v>
      </c>
      <c r="N2135">
        <v>0</v>
      </c>
      <c r="O2135">
        <v>258320</v>
      </c>
      <c r="P2135">
        <v>0</v>
      </c>
      <c r="Q2135" t="s">
        <v>3852</v>
      </c>
      <c r="R2135">
        <v>1320</v>
      </c>
      <c r="S2135" t="s">
        <v>2225</v>
      </c>
      <c r="T2135" t="s">
        <v>2222</v>
      </c>
      <c r="U2135" t="s">
        <v>2664</v>
      </c>
      <c r="V2135" t="s">
        <v>3853</v>
      </c>
      <c r="W2135">
        <v>0</v>
      </c>
      <c r="X2135" t="str">
        <f t="shared" si="33"/>
        <v>Funcionamiento</v>
      </c>
    </row>
    <row r="2136" spans="1:24" x14ac:dyDescent="0.25">
      <c r="A2136">
        <v>1320</v>
      </c>
      <c r="B2136">
        <v>43872</v>
      </c>
      <c r="C2136" s="71">
        <v>43872.383333333331</v>
      </c>
      <c r="D2136" t="s">
        <v>588</v>
      </c>
      <c r="E2136" t="s">
        <v>589</v>
      </c>
      <c r="F2136">
        <v>18</v>
      </c>
      <c r="G2136" t="s">
        <v>3830</v>
      </c>
      <c r="H2136" t="s">
        <v>187</v>
      </c>
      <c r="I2136" t="s">
        <v>141</v>
      </c>
      <c r="J2136" t="s">
        <v>37</v>
      </c>
      <c r="K2136" t="s">
        <v>591</v>
      </c>
      <c r="L2136" t="s">
        <v>39</v>
      </c>
      <c r="M2136">
        <v>78400</v>
      </c>
      <c r="N2136">
        <v>0</v>
      </c>
      <c r="O2136">
        <v>78400</v>
      </c>
      <c r="P2136">
        <v>0</v>
      </c>
      <c r="Q2136" t="s">
        <v>3852</v>
      </c>
      <c r="R2136">
        <v>1320</v>
      </c>
      <c r="S2136" t="s">
        <v>2225</v>
      </c>
      <c r="T2136" t="s">
        <v>2222</v>
      </c>
      <c r="U2136" t="s">
        <v>2664</v>
      </c>
      <c r="V2136" t="s">
        <v>3853</v>
      </c>
      <c r="W2136">
        <v>0</v>
      </c>
      <c r="X2136" t="str">
        <f t="shared" si="33"/>
        <v>Funcionamiento</v>
      </c>
    </row>
    <row r="2137" spans="1:24" x14ac:dyDescent="0.25">
      <c r="A2137">
        <v>1420</v>
      </c>
      <c r="B2137">
        <v>43873</v>
      </c>
      <c r="C2137" s="71">
        <v>43873.35833333333</v>
      </c>
      <c r="D2137" t="s">
        <v>588</v>
      </c>
      <c r="E2137" t="s">
        <v>589</v>
      </c>
      <c r="F2137">
        <v>500</v>
      </c>
      <c r="G2137" t="s">
        <v>631</v>
      </c>
      <c r="H2137" t="s">
        <v>199</v>
      </c>
      <c r="I2137" t="s">
        <v>157</v>
      </c>
      <c r="J2137" t="s">
        <v>37</v>
      </c>
      <c r="K2137" t="s">
        <v>714</v>
      </c>
      <c r="L2137" t="s">
        <v>39</v>
      </c>
      <c r="M2137">
        <v>20275416</v>
      </c>
      <c r="N2137">
        <v>0</v>
      </c>
      <c r="O2137">
        <v>20275416</v>
      </c>
      <c r="P2137">
        <v>4265359</v>
      </c>
      <c r="Q2137" t="s">
        <v>3854</v>
      </c>
      <c r="R2137">
        <v>1420</v>
      </c>
      <c r="S2137" t="s">
        <v>5995</v>
      </c>
      <c r="T2137" t="s">
        <v>5996</v>
      </c>
      <c r="U2137" t="s">
        <v>5997</v>
      </c>
      <c r="V2137" t="s">
        <v>5998</v>
      </c>
      <c r="W2137">
        <v>0</v>
      </c>
      <c r="X2137" t="str">
        <f t="shared" si="33"/>
        <v>Inversión</v>
      </c>
    </row>
    <row r="2138" spans="1:24" x14ac:dyDescent="0.25">
      <c r="A2138">
        <v>1520</v>
      </c>
      <c r="B2138">
        <v>43873</v>
      </c>
      <c r="C2138" s="71">
        <v>43873.36041666667</v>
      </c>
      <c r="D2138" t="s">
        <v>588</v>
      </c>
      <c r="E2138" t="s">
        <v>607</v>
      </c>
      <c r="F2138">
        <v>510</v>
      </c>
      <c r="G2138" t="s">
        <v>713</v>
      </c>
      <c r="H2138" t="s">
        <v>200</v>
      </c>
      <c r="I2138" t="s">
        <v>159</v>
      </c>
      <c r="J2138" t="s">
        <v>48</v>
      </c>
      <c r="K2138" t="s">
        <v>601</v>
      </c>
      <c r="L2138" t="s">
        <v>39</v>
      </c>
      <c r="M2138">
        <v>2000000</v>
      </c>
      <c r="N2138">
        <v>0</v>
      </c>
      <c r="O2138">
        <v>2000000</v>
      </c>
      <c r="P2138">
        <v>2000000</v>
      </c>
      <c r="Q2138" t="s">
        <v>3855</v>
      </c>
      <c r="R2138">
        <v>1520</v>
      </c>
      <c r="S2138" t="s">
        <v>593</v>
      </c>
      <c r="T2138" t="s">
        <v>593</v>
      </c>
      <c r="U2138" t="s">
        <v>593</v>
      </c>
      <c r="V2138" t="s">
        <v>593</v>
      </c>
      <c r="W2138">
        <v>0</v>
      </c>
      <c r="X2138" t="str">
        <f t="shared" si="33"/>
        <v>Inversión</v>
      </c>
    </row>
    <row r="2139" spans="1:24" x14ac:dyDescent="0.25">
      <c r="A2139">
        <v>1620</v>
      </c>
      <c r="B2139">
        <v>43881</v>
      </c>
      <c r="C2139" s="71">
        <v>43881.376388888886</v>
      </c>
      <c r="D2139" t="s">
        <v>588</v>
      </c>
      <c r="E2139" t="s">
        <v>589</v>
      </c>
      <c r="F2139">
        <v>18</v>
      </c>
      <c r="G2139" t="s">
        <v>3830</v>
      </c>
      <c r="H2139" t="s">
        <v>180</v>
      </c>
      <c r="I2139" t="s">
        <v>134</v>
      </c>
      <c r="J2139" t="s">
        <v>37</v>
      </c>
      <c r="K2139" t="s">
        <v>591</v>
      </c>
      <c r="L2139" t="s">
        <v>39</v>
      </c>
      <c r="M2139">
        <v>1431785</v>
      </c>
      <c r="N2139">
        <v>0</v>
      </c>
      <c r="O2139">
        <v>1431785</v>
      </c>
      <c r="P2139">
        <v>0</v>
      </c>
      <c r="Q2139" t="s">
        <v>3856</v>
      </c>
      <c r="R2139">
        <v>1620</v>
      </c>
      <c r="S2139" t="s">
        <v>3857</v>
      </c>
      <c r="T2139" t="s">
        <v>593</v>
      </c>
      <c r="U2139" t="s">
        <v>3858</v>
      </c>
      <c r="V2139" t="s">
        <v>3859</v>
      </c>
      <c r="W2139">
        <v>0</v>
      </c>
      <c r="X2139" t="str">
        <f t="shared" si="33"/>
        <v>Funcionamiento</v>
      </c>
    </row>
    <row r="2140" spans="1:24" x14ac:dyDescent="0.25">
      <c r="A2140">
        <v>1620</v>
      </c>
      <c r="B2140">
        <v>43881</v>
      </c>
      <c r="C2140" s="71">
        <v>43881.376388888886</v>
      </c>
      <c r="D2140" t="s">
        <v>588</v>
      </c>
      <c r="E2140" t="s">
        <v>589</v>
      </c>
      <c r="F2140">
        <v>18</v>
      </c>
      <c r="G2140" t="s">
        <v>3830</v>
      </c>
      <c r="H2140" t="s">
        <v>183</v>
      </c>
      <c r="I2140" t="s">
        <v>137</v>
      </c>
      <c r="J2140" t="s">
        <v>37</v>
      </c>
      <c r="K2140" t="s">
        <v>591</v>
      </c>
      <c r="L2140" t="s">
        <v>39</v>
      </c>
      <c r="M2140">
        <v>2240265</v>
      </c>
      <c r="N2140">
        <v>0</v>
      </c>
      <c r="O2140">
        <v>2240265</v>
      </c>
      <c r="P2140">
        <v>0</v>
      </c>
      <c r="Q2140" t="s">
        <v>3856</v>
      </c>
      <c r="R2140">
        <v>1620</v>
      </c>
      <c r="S2140" t="s">
        <v>3857</v>
      </c>
      <c r="T2140" t="s">
        <v>593</v>
      </c>
      <c r="U2140" t="s">
        <v>3858</v>
      </c>
      <c r="V2140" t="s">
        <v>3859</v>
      </c>
      <c r="W2140">
        <v>0</v>
      </c>
      <c r="X2140" t="str">
        <f t="shared" si="33"/>
        <v>Funcionamiento</v>
      </c>
    </row>
    <row r="2141" spans="1:24" x14ac:dyDescent="0.25">
      <c r="A2141">
        <v>1620</v>
      </c>
      <c r="B2141">
        <v>43881</v>
      </c>
      <c r="C2141" s="71">
        <v>43881.376388888886</v>
      </c>
      <c r="D2141" t="s">
        <v>588</v>
      </c>
      <c r="E2141" t="s">
        <v>589</v>
      </c>
      <c r="F2141">
        <v>18</v>
      </c>
      <c r="G2141" t="s">
        <v>3830</v>
      </c>
      <c r="H2141" t="s">
        <v>166</v>
      </c>
      <c r="I2141" t="s">
        <v>120</v>
      </c>
      <c r="J2141" t="s">
        <v>37</v>
      </c>
      <c r="K2141" t="s">
        <v>591</v>
      </c>
      <c r="L2141" t="s">
        <v>39</v>
      </c>
      <c r="M2141">
        <v>49896220</v>
      </c>
      <c r="N2141">
        <v>0</v>
      </c>
      <c r="O2141">
        <v>49896220</v>
      </c>
      <c r="P2141">
        <v>0</v>
      </c>
      <c r="Q2141" t="s">
        <v>3856</v>
      </c>
      <c r="R2141">
        <v>1620</v>
      </c>
      <c r="S2141" t="s">
        <v>3857</v>
      </c>
      <c r="T2141" t="s">
        <v>593</v>
      </c>
      <c r="U2141" t="s">
        <v>3858</v>
      </c>
      <c r="V2141" t="s">
        <v>3859</v>
      </c>
      <c r="W2141">
        <v>0</v>
      </c>
      <c r="X2141" t="str">
        <f t="shared" si="33"/>
        <v>Funcionamiento</v>
      </c>
    </row>
    <row r="2142" spans="1:24" x14ac:dyDescent="0.25">
      <c r="A2142">
        <v>1620</v>
      </c>
      <c r="B2142">
        <v>43881</v>
      </c>
      <c r="C2142" s="71">
        <v>43881.376388888886</v>
      </c>
      <c r="D2142" t="s">
        <v>588</v>
      </c>
      <c r="E2142" t="s">
        <v>589</v>
      </c>
      <c r="F2142">
        <v>18</v>
      </c>
      <c r="G2142" t="s">
        <v>3830</v>
      </c>
      <c r="H2142" t="s">
        <v>168</v>
      </c>
      <c r="I2142" t="s">
        <v>122</v>
      </c>
      <c r="J2142" t="s">
        <v>37</v>
      </c>
      <c r="K2142" t="s">
        <v>591</v>
      </c>
      <c r="L2142" t="s">
        <v>39</v>
      </c>
      <c r="M2142">
        <v>1062638</v>
      </c>
      <c r="N2142">
        <v>0</v>
      </c>
      <c r="O2142">
        <v>1062638</v>
      </c>
      <c r="P2142">
        <v>0</v>
      </c>
      <c r="Q2142" t="s">
        <v>3856</v>
      </c>
      <c r="R2142">
        <v>1620</v>
      </c>
      <c r="S2142" t="s">
        <v>3857</v>
      </c>
      <c r="T2142" t="s">
        <v>593</v>
      </c>
      <c r="U2142" t="s">
        <v>3858</v>
      </c>
      <c r="V2142" t="s">
        <v>3859</v>
      </c>
      <c r="W2142">
        <v>0</v>
      </c>
      <c r="X2142" t="str">
        <f t="shared" si="33"/>
        <v>Funcionamiento</v>
      </c>
    </row>
    <row r="2143" spans="1:24" x14ac:dyDescent="0.25">
      <c r="A2143">
        <v>1620</v>
      </c>
      <c r="B2143">
        <v>43881</v>
      </c>
      <c r="C2143" s="71">
        <v>43881.376388888886</v>
      </c>
      <c r="D2143" t="s">
        <v>588</v>
      </c>
      <c r="E2143" t="s">
        <v>589</v>
      </c>
      <c r="F2143">
        <v>18</v>
      </c>
      <c r="G2143" t="s">
        <v>3830</v>
      </c>
      <c r="H2143" t="s">
        <v>171</v>
      </c>
      <c r="I2143" t="s">
        <v>125</v>
      </c>
      <c r="J2143" t="s">
        <v>37</v>
      </c>
      <c r="K2143" t="s">
        <v>591</v>
      </c>
      <c r="L2143" t="s">
        <v>39</v>
      </c>
      <c r="M2143">
        <v>3698376</v>
      </c>
      <c r="N2143">
        <v>0</v>
      </c>
      <c r="O2143">
        <v>3698376</v>
      </c>
      <c r="P2143">
        <v>0</v>
      </c>
      <c r="Q2143" t="s">
        <v>3856</v>
      </c>
      <c r="R2143">
        <v>1620</v>
      </c>
      <c r="S2143" t="s">
        <v>3857</v>
      </c>
      <c r="T2143" t="s">
        <v>593</v>
      </c>
      <c r="U2143" t="s">
        <v>3858</v>
      </c>
      <c r="V2143" t="s">
        <v>3859</v>
      </c>
      <c r="W2143">
        <v>0</v>
      </c>
      <c r="X2143" t="str">
        <f t="shared" si="33"/>
        <v>Funcionamiento</v>
      </c>
    </row>
    <row r="2144" spans="1:24" x14ac:dyDescent="0.25">
      <c r="A2144">
        <v>1620</v>
      </c>
      <c r="B2144">
        <v>43881</v>
      </c>
      <c r="C2144" s="71">
        <v>43881.376388888886</v>
      </c>
      <c r="D2144" t="s">
        <v>588</v>
      </c>
      <c r="E2144" t="s">
        <v>589</v>
      </c>
      <c r="F2144">
        <v>18</v>
      </c>
      <c r="G2144" t="s">
        <v>3830</v>
      </c>
      <c r="H2144" t="s">
        <v>173</v>
      </c>
      <c r="I2144" t="s">
        <v>127</v>
      </c>
      <c r="J2144" t="s">
        <v>37</v>
      </c>
      <c r="K2144" t="s">
        <v>591</v>
      </c>
      <c r="L2144" t="s">
        <v>39</v>
      </c>
      <c r="M2144">
        <v>1534055</v>
      </c>
      <c r="N2144">
        <v>0</v>
      </c>
      <c r="O2144">
        <v>1534055</v>
      </c>
      <c r="P2144">
        <v>0</v>
      </c>
      <c r="Q2144" t="s">
        <v>3856</v>
      </c>
      <c r="R2144">
        <v>1620</v>
      </c>
      <c r="S2144" t="s">
        <v>3857</v>
      </c>
      <c r="T2144" t="s">
        <v>593</v>
      </c>
      <c r="U2144" t="s">
        <v>3858</v>
      </c>
      <c r="V2144" t="s">
        <v>3859</v>
      </c>
      <c r="W2144">
        <v>0</v>
      </c>
      <c r="X2144" t="str">
        <f t="shared" si="33"/>
        <v>Funcionamiento</v>
      </c>
    </row>
    <row r="2145" spans="1:24" x14ac:dyDescent="0.25">
      <c r="A2145">
        <v>1620</v>
      </c>
      <c r="B2145">
        <v>43881</v>
      </c>
      <c r="C2145" s="71">
        <v>43881.376388888886</v>
      </c>
      <c r="D2145" t="s">
        <v>588</v>
      </c>
      <c r="E2145" t="s">
        <v>589</v>
      </c>
      <c r="F2145">
        <v>18</v>
      </c>
      <c r="G2145" t="s">
        <v>3830</v>
      </c>
      <c r="H2145" t="s">
        <v>182</v>
      </c>
      <c r="I2145" t="s">
        <v>136</v>
      </c>
      <c r="J2145" t="s">
        <v>37</v>
      </c>
      <c r="K2145" t="s">
        <v>591</v>
      </c>
      <c r="L2145" t="s">
        <v>39</v>
      </c>
      <c r="M2145">
        <v>116485</v>
      </c>
      <c r="N2145">
        <v>0</v>
      </c>
      <c r="O2145">
        <v>116485</v>
      </c>
      <c r="P2145">
        <v>0</v>
      </c>
      <c r="Q2145" t="s">
        <v>3856</v>
      </c>
      <c r="R2145">
        <v>1620</v>
      </c>
      <c r="S2145" t="s">
        <v>3857</v>
      </c>
      <c r="T2145" t="s">
        <v>593</v>
      </c>
      <c r="U2145" t="s">
        <v>3858</v>
      </c>
      <c r="V2145" t="s">
        <v>3859</v>
      </c>
      <c r="W2145">
        <v>0</v>
      </c>
      <c r="X2145" t="str">
        <f t="shared" si="33"/>
        <v>Funcionamiento</v>
      </c>
    </row>
    <row r="2146" spans="1:24" x14ac:dyDescent="0.25">
      <c r="A2146">
        <v>1620</v>
      </c>
      <c r="B2146">
        <v>43881</v>
      </c>
      <c r="C2146" s="71">
        <v>43881.376388888886</v>
      </c>
      <c r="D2146" t="s">
        <v>588</v>
      </c>
      <c r="E2146" t="s">
        <v>589</v>
      </c>
      <c r="F2146">
        <v>18</v>
      </c>
      <c r="G2146" t="s">
        <v>3830</v>
      </c>
      <c r="H2146" t="s">
        <v>169</v>
      </c>
      <c r="I2146" t="s">
        <v>123</v>
      </c>
      <c r="J2146" t="s">
        <v>37</v>
      </c>
      <c r="K2146" t="s">
        <v>591</v>
      </c>
      <c r="L2146" t="s">
        <v>39</v>
      </c>
      <c r="M2146">
        <v>1439956</v>
      </c>
      <c r="N2146">
        <v>0</v>
      </c>
      <c r="O2146">
        <v>1439956</v>
      </c>
      <c r="P2146">
        <v>0</v>
      </c>
      <c r="Q2146" t="s">
        <v>3856</v>
      </c>
      <c r="R2146">
        <v>1620</v>
      </c>
      <c r="S2146" t="s">
        <v>3857</v>
      </c>
      <c r="T2146" t="s">
        <v>593</v>
      </c>
      <c r="U2146" t="s">
        <v>3858</v>
      </c>
      <c r="V2146" t="s">
        <v>3859</v>
      </c>
      <c r="W2146">
        <v>0</v>
      </c>
      <c r="X2146" t="str">
        <f t="shared" si="33"/>
        <v>Funcionamiento</v>
      </c>
    </row>
    <row r="2147" spans="1:24" x14ac:dyDescent="0.25">
      <c r="A2147">
        <v>1720</v>
      </c>
      <c r="B2147">
        <v>43881</v>
      </c>
      <c r="C2147" s="71">
        <v>43881.379166666666</v>
      </c>
      <c r="D2147" t="s">
        <v>588</v>
      </c>
      <c r="E2147" t="s">
        <v>589</v>
      </c>
      <c r="F2147">
        <v>18</v>
      </c>
      <c r="G2147" t="s">
        <v>3830</v>
      </c>
      <c r="H2147" t="s">
        <v>178</v>
      </c>
      <c r="I2147" t="s">
        <v>132</v>
      </c>
      <c r="J2147" t="s">
        <v>37</v>
      </c>
      <c r="K2147" t="s">
        <v>591</v>
      </c>
      <c r="L2147" t="s">
        <v>39</v>
      </c>
      <c r="M2147">
        <v>1735800</v>
      </c>
      <c r="N2147">
        <v>0</v>
      </c>
      <c r="O2147">
        <v>1735800</v>
      </c>
      <c r="P2147">
        <v>0</v>
      </c>
      <c r="Q2147" t="s">
        <v>3860</v>
      </c>
      <c r="R2147">
        <v>1720</v>
      </c>
      <c r="S2147" t="s">
        <v>2375</v>
      </c>
      <c r="T2147" t="s">
        <v>593</v>
      </c>
      <c r="U2147" t="s">
        <v>2692</v>
      </c>
      <c r="V2147" t="s">
        <v>3861</v>
      </c>
      <c r="W2147">
        <v>0</v>
      </c>
      <c r="X2147" t="str">
        <f t="shared" si="33"/>
        <v>Funcionamiento</v>
      </c>
    </row>
    <row r="2148" spans="1:24" x14ac:dyDescent="0.25">
      <c r="A2148">
        <v>1720</v>
      </c>
      <c r="B2148">
        <v>43881</v>
      </c>
      <c r="C2148" s="71">
        <v>43881.379166666666</v>
      </c>
      <c r="D2148" t="s">
        <v>588</v>
      </c>
      <c r="E2148" t="s">
        <v>589</v>
      </c>
      <c r="F2148">
        <v>18</v>
      </c>
      <c r="G2148" t="s">
        <v>3830</v>
      </c>
      <c r="H2148" t="s">
        <v>174</v>
      </c>
      <c r="I2148" t="s">
        <v>128</v>
      </c>
      <c r="J2148" t="s">
        <v>37</v>
      </c>
      <c r="K2148" t="s">
        <v>591</v>
      </c>
      <c r="L2148" t="s">
        <v>39</v>
      </c>
      <c r="M2148">
        <v>6452200</v>
      </c>
      <c r="N2148">
        <v>0</v>
      </c>
      <c r="O2148">
        <v>6452200</v>
      </c>
      <c r="P2148">
        <v>0</v>
      </c>
      <c r="Q2148" t="s">
        <v>3860</v>
      </c>
      <c r="R2148">
        <v>1720</v>
      </c>
      <c r="S2148" t="s">
        <v>2375</v>
      </c>
      <c r="T2148" t="s">
        <v>593</v>
      </c>
      <c r="U2148" t="s">
        <v>2692</v>
      </c>
      <c r="V2148" t="s">
        <v>3861</v>
      </c>
      <c r="W2148">
        <v>0</v>
      </c>
      <c r="X2148" t="str">
        <f t="shared" si="33"/>
        <v>Funcionamiento</v>
      </c>
    </row>
    <row r="2149" spans="1:24" x14ac:dyDescent="0.25">
      <c r="A2149">
        <v>1720</v>
      </c>
      <c r="B2149">
        <v>43881</v>
      </c>
      <c r="C2149" s="71">
        <v>43881.379166666666</v>
      </c>
      <c r="D2149" t="s">
        <v>588</v>
      </c>
      <c r="E2149" t="s">
        <v>589</v>
      </c>
      <c r="F2149">
        <v>18</v>
      </c>
      <c r="G2149" t="s">
        <v>3830</v>
      </c>
      <c r="H2149" t="s">
        <v>177</v>
      </c>
      <c r="I2149" t="s">
        <v>131</v>
      </c>
      <c r="J2149" t="s">
        <v>37</v>
      </c>
      <c r="K2149" t="s">
        <v>591</v>
      </c>
      <c r="L2149" t="s">
        <v>39</v>
      </c>
      <c r="M2149">
        <v>751500</v>
      </c>
      <c r="N2149">
        <v>0</v>
      </c>
      <c r="O2149">
        <v>751500</v>
      </c>
      <c r="P2149">
        <v>0</v>
      </c>
      <c r="Q2149" t="s">
        <v>3860</v>
      </c>
      <c r="R2149">
        <v>1720</v>
      </c>
      <c r="S2149" t="s">
        <v>2375</v>
      </c>
      <c r="T2149" t="s">
        <v>593</v>
      </c>
      <c r="U2149" t="s">
        <v>2692</v>
      </c>
      <c r="V2149" t="s">
        <v>3861</v>
      </c>
      <c r="W2149">
        <v>0</v>
      </c>
      <c r="X2149" t="str">
        <f t="shared" si="33"/>
        <v>Funcionamiento</v>
      </c>
    </row>
    <row r="2150" spans="1:24" x14ac:dyDescent="0.25">
      <c r="A2150">
        <v>1720</v>
      </c>
      <c r="B2150">
        <v>43881</v>
      </c>
      <c r="C2150" s="71">
        <v>43881.379166666666</v>
      </c>
      <c r="D2150" t="s">
        <v>588</v>
      </c>
      <c r="E2150" t="s">
        <v>589</v>
      </c>
      <c r="F2150">
        <v>18</v>
      </c>
      <c r="G2150" t="s">
        <v>3830</v>
      </c>
      <c r="H2150" t="s">
        <v>175</v>
      </c>
      <c r="I2150" t="s">
        <v>129</v>
      </c>
      <c r="J2150" t="s">
        <v>37</v>
      </c>
      <c r="K2150" t="s">
        <v>591</v>
      </c>
      <c r="L2150" t="s">
        <v>39</v>
      </c>
      <c r="M2150">
        <v>4570200</v>
      </c>
      <c r="N2150">
        <v>0</v>
      </c>
      <c r="O2150">
        <v>4570200</v>
      </c>
      <c r="P2150">
        <v>0</v>
      </c>
      <c r="Q2150" t="s">
        <v>3860</v>
      </c>
      <c r="R2150">
        <v>1720</v>
      </c>
      <c r="S2150" t="s">
        <v>2375</v>
      </c>
      <c r="T2150" t="s">
        <v>593</v>
      </c>
      <c r="U2150" t="s">
        <v>2692</v>
      </c>
      <c r="V2150" t="s">
        <v>3861</v>
      </c>
      <c r="W2150">
        <v>0</v>
      </c>
      <c r="X2150" t="str">
        <f t="shared" si="33"/>
        <v>Funcionamiento</v>
      </c>
    </row>
    <row r="2151" spans="1:24" x14ac:dyDescent="0.25">
      <c r="A2151">
        <v>1720</v>
      </c>
      <c r="B2151">
        <v>43881</v>
      </c>
      <c r="C2151" s="71">
        <v>43881.379166666666</v>
      </c>
      <c r="D2151" t="s">
        <v>588</v>
      </c>
      <c r="E2151" t="s">
        <v>589</v>
      </c>
      <c r="F2151">
        <v>18</v>
      </c>
      <c r="G2151" t="s">
        <v>3830</v>
      </c>
      <c r="H2151" t="s">
        <v>176</v>
      </c>
      <c r="I2151" t="s">
        <v>130</v>
      </c>
      <c r="J2151" t="s">
        <v>37</v>
      </c>
      <c r="K2151" t="s">
        <v>591</v>
      </c>
      <c r="L2151" t="s">
        <v>39</v>
      </c>
      <c r="M2151">
        <v>2313500</v>
      </c>
      <c r="N2151">
        <v>0</v>
      </c>
      <c r="O2151">
        <v>2313500</v>
      </c>
      <c r="P2151">
        <v>0</v>
      </c>
      <c r="Q2151" t="s">
        <v>3860</v>
      </c>
      <c r="R2151">
        <v>1720</v>
      </c>
      <c r="S2151" t="s">
        <v>2375</v>
      </c>
      <c r="T2151" t="s">
        <v>593</v>
      </c>
      <c r="U2151" t="s">
        <v>2692</v>
      </c>
      <c r="V2151" t="s">
        <v>3861</v>
      </c>
      <c r="W2151">
        <v>0</v>
      </c>
      <c r="X2151" t="str">
        <f t="shared" si="33"/>
        <v>Funcionamiento</v>
      </c>
    </row>
    <row r="2152" spans="1:24" x14ac:dyDescent="0.25">
      <c r="A2152">
        <v>1720</v>
      </c>
      <c r="B2152">
        <v>43881</v>
      </c>
      <c r="C2152" s="71">
        <v>43881.379166666666</v>
      </c>
      <c r="D2152" t="s">
        <v>588</v>
      </c>
      <c r="E2152" t="s">
        <v>589</v>
      </c>
      <c r="F2152">
        <v>18</v>
      </c>
      <c r="G2152" t="s">
        <v>3830</v>
      </c>
      <c r="H2152" t="s">
        <v>179</v>
      </c>
      <c r="I2152" t="s">
        <v>133</v>
      </c>
      <c r="J2152" t="s">
        <v>37</v>
      </c>
      <c r="K2152" t="s">
        <v>591</v>
      </c>
      <c r="L2152" t="s">
        <v>39</v>
      </c>
      <c r="M2152">
        <v>1157100</v>
      </c>
      <c r="N2152">
        <v>0</v>
      </c>
      <c r="O2152">
        <v>1157100</v>
      </c>
      <c r="P2152">
        <v>0</v>
      </c>
      <c r="Q2152" t="s">
        <v>3860</v>
      </c>
      <c r="R2152">
        <v>1720</v>
      </c>
      <c r="S2152" t="s">
        <v>2375</v>
      </c>
      <c r="T2152" t="s">
        <v>593</v>
      </c>
      <c r="U2152" t="s">
        <v>2692</v>
      </c>
      <c r="V2152" t="s">
        <v>3861</v>
      </c>
      <c r="W2152">
        <v>0</v>
      </c>
      <c r="X2152" t="str">
        <f t="shared" si="33"/>
        <v>Funcionamiento</v>
      </c>
    </row>
    <row r="2153" spans="1:24" x14ac:dyDescent="0.25">
      <c r="A2153">
        <v>1820</v>
      </c>
      <c r="B2153">
        <v>43894</v>
      </c>
      <c r="C2153" s="71">
        <v>43894.424305555556</v>
      </c>
      <c r="D2153" t="s">
        <v>588</v>
      </c>
      <c r="E2153" t="s">
        <v>589</v>
      </c>
      <c r="F2153">
        <v>500</v>
      </c>
      <c r="G2153" t="s">
        <v>631</v>
      </c>
      <c r="H2153" t="s">
        <v>199</v>
      </c>
      <c r="I2153" t="s">
        <v>157</v>
      </c>
      <c r="J2153" t="s">
        <v>48</v>
      </c>
      <c r="K2153" t="s">
        <v>601</v>
      </c>
      <c r="L2153" t="s">
        <v>39</v>
      </c>
      <c r="M2153">
        <v>1663286</v>
      </c>
      <c r="N2153">
        <v>250760</v>
      </c>
      <c r="O2153">
        <v>1914046</v>
      </c>
      <c r="P2153">
        <v>0</v>
      </c>
      <c r="Q2153" t="s">
        <v>3862</v>
      </c>
      <c r="R2153">
        <v>1820</v>
      </c>
      <c r="S2153" t="s">
        <v>3863</v>
      </c>
      <c r="T2153" t="s">
        <v>3864</v>
      </c>
      <c r="U2153" t="s">
        <v>3865</v>
      </c>
      <c r="V2153" t="s">
        <v>3866</v>
      </c>
      <c r="X2153" t="str">
        <f t="shared" si="33"/>
        <v>Inversión</v>
      </c>
    </row>
    <row r="2154" spans="1:24" x14ac:dyDescent="0.25">
      <c r="A2154">
        <v>1920</v>
      </c>
      <c r="B2154">
        <v>43894</v>
      </c>
      <c r="C2154" s="71">
        <v>43894.427777777775</v>
      </c>
      <c r="D2154" t="s">
        <v>588</v>
      </c>
      <c r="E2154" t="s">
        <v>589</v>
      </c>
      <c r="F2154">
        <v>500</v>
      </c>
      <c r="G2154" t="s">
        <v>631</v>
      </c>
      <c r="H2154" t="s">
        <v>199</v>
      </c>
      <c r="I2154" t="s">
        <v>157</v>
      </c>
      <c r="J2154" t="s">
        <v>37</v>
      </c>
      <c r="K2154" t="s">
        <v>591</v>
      </c>
      <c r="L2154" t="s">
        <v>39</v>
      </c>
      <c r="M2154">
        <v>78847200</v>
      </c>
      <c r="N2154">
        <v>-22166</v>
      </c>
      <c r="O2154">
        <v>78825034</v>
      </c>
      <c r="P2154">
        <v>0</v>
      </c>
      <c r="Q2154" t="s">
        <v>3867</v>
      </c>
      <c r="R2154">
        <v>1920</v>
      </c>
      <c r="S2154" t="s">
        <v>3868</v>
      </c>
      <c r="T2154" t="s">
        <v>3869</v>
      </c>
      <c r="U2154" t="s">
        <v>5999</v>
      </c>
      <c r="V2154" t="s">
        <v>6000</v>
      </c>
      <c r="W2154">
        <v>0</v>
      </c>
      <c r="X2154" t="str">
        <f t="shared" si="33"/>
        <v>Inversión</v>
      </c>
    </row>
    <row r="2155" spans="1:24" x14ac:dyDescent="0.25">
      <c r="A2155">
        <v>2020</v>
      </c>
      <c r="B2155">
        <v>43894</v>
      </c>
      <c r="C2155" s="71">
        <v>43894.429861111108</v>
      </c>
      <c r="D2155" t="s">
        <v>588</v>
      </c>
      <c r="E2155" t="s">
        <v>589</v>
      </c>
      <c r="F2155">
        <v>500</v>
      </c>
      <c r="G2155" t="s">
        <v>631</v>
      </c>
      <c r="H2155" t="s">
        <v>199</v>
      </c>
      <c r="I2155" t="s">
        <v>157</v>
      </c>
      <c r="J2155" t="s">
        <v>37</v>
      </c>
      <c r="K2155" t="s">
        <v>714</v>
      </c>
      <c r="L2155" t="s">
        <v>39</v>
      </c>
      <c r="M2155">
        <v>16076469</v>
      </c>
      <c r="N2155">
        <v>0</v>
      </c>
      <c r="O2155">
        <v>16076469</v>
      </c>
      <c r="P2155">
        <v>0</v>
      </c>
      <c r="Q2155" t="s">
        <v>3870</v>
      </c>
      <c r="R2155">
        <v>2020</v>
      </c>
      <c r="S2155" t="s">
        <v>2238</v>
      </c>
      <c r="T2155" t="s">
        <v>2970</v>
      </c>
      <c r="U2155" t="s">
        <v>6001</v>
      </c>
      <c r="V2155" t="s">
        <v>6002</v>
      </c>
      <c r="W2155">
        <v>0</v>
      </c>
      <c r="X2155" t="str">
        <f t="shared" si="33"/>
        <v>Inversión</v>
      </c>
    </row>
    <row r="2156" spans="1:24" x14ac:dyDescent="0.25">
      <c r="A2156">
        <v>2120</v>
      </c>
      <c r="B2156">
        <v>43894</v>
      </c>
      <c r="C2156" s="71">
        <v>43894.431944444441</v>
      </c>
      <c r="D2156" t="s">
        <v>588</v>
      </c>
      <c r="E2156" t="s">
        <v>607</v>
      </c>
      <c r="F2156">
        <v>500</v>
      </c>
      <c r="G2156" t="s">
        <v>631</v>
      </c>
      <c r="H2156" t="s">
        <v>199</v>
      </c>
      <c r="I2156" t="s">
        <v>157</v>
      </c>
      <c r="J2156" t="s">
        <v>37</v>
      </c>
      <c r="K2156" t="s">
        <v>714</v>
      </c>
      <c r="L2156" t="s">
        <v>39</v>
      </c>
      <c r="M2156">
        <v>2987543</v>
      </c>
      <c r="N2156">
        <v>0</v>
      </c>
      <c r="O2156">
        <v>2987543</v>
      </c>
      <c r="P2156">
        <v>2987543</v>
      </c>
      <c r="Q2156" t="s">
        <v>3871</v>
      </c>
      <c r="R2156">
        <v>2120</v>
      </c>
      <c r="S2156" t="s">
        <v>593</v>
      </c>
      <c r="T2156" t="s">
        <v>593</v>
      </c>
      <c r="U2156" t="s">
        <v>593</v>
      </c>
      <c r="V2156" t="s">
        <v>593</v>
      </c>
      <c r="W2156">
        <v>0</v>
      </c>
      <c r="X2156" t="str">
        <f t="shared" si="33"/>
        <v>Inversión</v>
      </c>
    </row>
    <row r="2157" spans="1:24" x14ac:dyDescent="0.25">
      <c r="A2157">
        <v>2220</v>
      </c>
      <c r="B2157">
        <v>43899</v>
      </c>
      <c r="C2157" s="71">
        <v>43899.365277777775</v>
      </c>
      <c r="D2157" t="s">
        <v>588</v>
      </c>
      <c r="E2157" t="s">
        <v>589</v>
      </c>
      <c r="F2157">
        <v>18</v>
      </c>
      <c r="G2157" t="s">
        <v>3830</v>
      </c>
      <c r="H2157" t="s">
        <v>197</v>
      </c>
      <c r="I2157" t="s">
        <v>152</v>
      </c>
      <c r="J2157" t="s">
        <v>48</v>
      </c>
      <c r="K2157" t="s">
        <v>601</v>
      </c>
      <c r="L2157" t="s">
        <v>39</v>
      </c>
      <c r="M2157">
        <v>17140000</v>
      </c>
      <c r="N2157">
        <v>0</v>
      </c>
      <c r="O2157">
        <v>17140000</v>
      </c>
      <c r="P2157">
        <v>0</v>
      </c>
      <c r="Q2157" t="s">
        <v>3872</v>
      </c>
      <c r="R2157">
        <v>2220</v>
      </c>
      <c r="S2157" t="s">
        <v>2649</v>
      </c>
      <c r="T2157" t="s">
        <v>2575</v>
      </c>
      <c r="U2157" t="s">
        <v>3577</v>
      </c>
      <c r="V2157" t="s">
        <v>3873</v>
      </c>
      <c r="W2157">
        <v>0</v>
      </c>
      <c r="X2157" t="str">
        <f t="shared" si="33"/>
        <v>Funcionamiento</v>
      </c>
    </row>
    <row r="2158" spans="1:24" x14ac:dyDescent="0.25">
      <c r="A2158">
        <v>2320</v>
      </c>
      <c r="B2158">
        <v>43901</v>
      </c>
      <c r="C2158" s="71">
        <v>43901.356944444444</v>
      </c>
      <c r="D2158" t="s">
        <v>588</v>
      </c>
      <c r="E2158" t="s">
        <v>589</v>
      </c>
      <c r="F2158">
        <v>18</v>
      </c>
      <c r="G2158" t="s">
        <v>3830</v>
      </c>
      <c r="H2158" t="s">
        <v>197</v>
      </c>
      <c r="I2158" t="s">
        <v>152</v>
      </c>
      <c r="J2158" t="s">
        <v>48</v>
      </c>
      <c r="K2158" t="s">
        <v>601</v>
      </c>
      <c r="L2158" t="s">
        <v>39</v>
      </c>
      <c r="M2158">
        <v>26158</v>
      </c>
      <c r="N2158">
        <v>-26053.37</v>
      </c>
      <c r="O2158">
        <v>104.63</v>
      </c>
      <c r="P2158">
        <v>0</v>
      </c>
      <c r="Q2158" t="s">
        <v>3874</v>
      </c>
      <c r="R2158">
        <v>2320</v>
      </c>
      <c r="S2158" t="s">
        <v>2243</v>
      </c>
      <c r="T2158" t="s">
        <v>2267</v>
      </c>
      <c r="U2158" t="s">
        <v>3875</v>
      </c>
      <c r="V2158" t="s">
        <v>3876</v>
      </c>
      <c r="W2158">
        <v>0</v>
      </c>
      <c r="X2158" t="str">
        <f t="shared" si="33"/>
        <v>Funcionamiento</v>
      </c>
    </row>
    <row r="2159" spans="1:24" x14ac:dyDescent="0.25">
      <c r="A2159">
        <v>2420</v>
      </c>
      <c r="B2159">
        <v>43908</v>
      </c>
      <c r="C2159" s="71">
        <v>43908.383333333331</v>
      </c>
      <c r="D2159" t="s">
        <v>588</v>
      </c>
      <c r="E2159" t="s">
        <v>589</v>
      </c>
      <c r="F2159">
        <v>18</v>
      </c>
      <c r="G2159" t="s">
        <v>3830</v>
      </c>
      <c r="H2159" t="s">
        <v>166</v>
      </c>
      <c r="I2159" t="s">
        <v>120</v>
      </c>
      <c r="J2159" t="s">
        <v>37</v>
      </c>
      <c r="K2159" t="s">
        <v>591</v>
      </c>
      <c r="L2159" t="s">
        <v>39</v>
      </c>
      <c r="M2159">
        <v>53494426</v>
      </c>
      <c r="N2159">
        <v>0</v>
      </c>
      <c r="O2159">
        <v>53494426</v>
      </c>
      <c r="P2159">
        <v>0</v>
      </c>
      <c r="Q2159" t="s">
        <v>3877</v>
      </c>
      <c r="R2159">
        <v>2420</v>
      </c>
      <c r="S2159" t="s">
        <v>3713</v>
      </c>
      <c r="T2159" t="s">
        <v>593</v>
      </c>
      <c r="U2159" t="s">
        <v>3878</v>
      </c>
      <c r="V2159" t="s">
        <v>3879</v>
      </c>
      <c r="W2159">
        <v>0</v>
      </c>
      <c r="X2159" t="str">
        <f t="shared" si="33"/>
        <v>Funcionamiento</v>
      </c>
    </row>
    <row r="2160" spans="1:24" x14ac:dyDescent="0.25">
      <c r="A2160">
        <v>2420</v>
      </c>
      <c r="B2160">
        <v>43908</v>
      </c>
      <c r="C2160" s="71">
        <v>43908.383333333331</v>
      </c>
      <c r="D2160" t="s">
        <v>588</v>
      </c>
      <c r="E2160" t="s">
        <v>589</v>
      </c>
      <c r="F2160">
        <v>18</v>
      </c>
      <c r="G2160" t="s">
        <v>3830</v>
      </c>
      <c r="H2160" t="s">
        <v>168</v>
      </c>
      <c r="I2160" t="s">
        <v>122</v>
      </c>
      <c r="J2160" t="s">
        <v>37</v>
      </c>
      <c r="K2160" t="s">
        <v>591</v>
      </c>
      <c r="L2160" t="s">
        <v>39</v>
      </c>
      <c r="M2160">
        <v>1161468</v>
      </c>
      <c r="N2160">
        <v>0</v>
      </c>
      <c r="O2160">
        <v>1161468</v>
      </c>
      <c r="P2160">
        <v>0</v>
      </c>
      <c r="Q2160" t="s">
        <v>3877</v>
      </c>
      <c r="R2160">
        <v>2420</v>
      </c>
      <c r="S2160" t="s">
        <v>3713</v>
      </c>
      <c r="T2160" t="s">
        <v>593</v>
      </c>
      <c r="U2160" t="s">
        <v>3878</v>
      </c>
      <c r="V2160" t="s">
        <v>3879</v>
      </c>
      <c r="W2160">
        <v>0</v>
      </c>
      <c r="X2160" t="str">
        <f t="shared" si="33"/>
        <v>Funcionamiento</v>
      </c>
    </row>
    <row r="2161" spans="1:24" x14ac:dyDescent="0.25">
      <c r="A2161">
        <v>2420</v>
      </c>
      <c r="B2161">
        <v>43908</v>
      </c>
      <c r="C2161" s="71">
        <v>43908.383333333331</v>
      </c>
      <c r="D2161" t="s">
        <v>588</v>
      </c>
      <c r="E2161" t="s">
        <v>589</v>
      </c>
      <c r="F2161">
        <v>18</v>
      </c>
      <c r="G2161" t="s">
        <v>3830</v>
      </c>
      <c r="H2161" t="s">
        <v>171</v>
      </c>
      <c r="I2161" t="s">
        <v>125</v>
      </c>
      <c r="J2161" t="s">
        <v>37</v>
      </c>
      <c r="K2161" t="s">
        <v>591</v>
      </c>
      <c r="L2161" t="s">
        <v>39</v>
      </c>
      <c r="M2161">
        <v>286629</v>
      </c>
      <c r="N2161">
        <v>0</v>
      </c>
      <c r="O2161">
        <v>286629</v>
      </c>
      <c r="P2161">
        <v>0</v>
      </c>
      <c r="Q2161" t="s">
        <v>3877</v>
      </c>
      <c r="R2161">
        <v>2420</v>
      </c>
      <c r="S2161" t="s">
        <v>3713</v>
      </c>
      <c r="T2161" t="s">
        <v>593</v>
      </c>
      <c r="U2161" t="s">
        <v>3878</v>
      </c>
      <c r="V2161" t="s">
        <v>3879</v>
      </c>
      <c r="W2161">
        <v>0</v>
      </c>
      <c r="X2161" t="str">
        <f t="shared" si="33"/>
        <v>Funcionamiento</v>
      </c>
    </row>
    <row r="2162" spans="1:24" x14ac:dyDescent="0.25">
      <c r="A2162">
        <v>2420</v>
      </c>
      <c r="B2162">
        <v>43908</v>
      </c>
      <c r="C2162" s="71">
        <v>43908.383333333331</v>
      </c>
      <c r="D2162" t="s">
        <v>588</v>
      </c>
      <c r="E2162" t="s">
        <v>589</v>
      </c>
      <c r="F2162">
        <v>18</v>
      </c>
      <c r="G2162" t="s">
        <v>3830</v>
      </c>
      <c r="H2162" t="s">
        <v>169</v>
      </c>
      <c r="I2162" t="s">
        <v>123</v>
      </c>
      <c r="J2162" t="s">
        <v>37</v>
      </c>
      <c r="K2162" t="s">
        <v>591</v>
      </c>
      <c r="L2162" t="s">
        <v>39</v>
      </c>
      <c r="M2162">
        <v>1710805</v>
      </c>
      <c r="N2162">
        <v>0</v>
      </c>
      <c r="O2162">
        <v>1710805</v>
      </c>
      <c r="P2162">
        <v>0</v>
      </c>
      <c r="Q2162" t="s">
        <v>3877</v>
      </c>
      <c r="R2162">
        <v>2420</v>
      </c>
      <c r="S2162" t="s">
        <v>3713</v>
      </c>
      <c r="T2162" t="s">
        <v>593</v>
      </c>
      <c r="U2162" t="s">
        <v>3878</v>
      </c>
      <c r="V2162" t="s">
        <v>3879</v>
      </c>
      <c r="W2162">
        <v>0</v>
      </c>
      <c r="X2162" t="str">
        <f t="shared" si="33"/>
        <v>Funcionamiento</v>
      </c>
    </row>
    <row r="2163" spans="1:24" x14ac:dyDescent="0.25">
      <c r="A2163">
        <v>2420</v>
      </c>
      <c r="B2163">
        <v>43908</v>
      </c>
      <c r="C2163" s="71">
        <v>43908.383333333331</v>
      </c>
      <c r="D2163" t="s">
        <v>588</v>
      </c>
      <c r="E2163" t="s">
        <v>589</v>
      </c>
      <c r="F2163">
        <v>18</v>
      </c>
      <c r="G2163" t="s">
        <v>3830</v>
      </c>
      <c r="H2163" t="s">
        <v>183</v>
      </c>
      <c r="I2163" t="s">
        <v>137</v>
      </c>
      <c r="J2163" t="s">
        <v>37</v>
      </c>
      <c r="K2163" t="s">
        <v>591</v>
      </c>
      <c r="L2163" t="s">
        <v>39</v>
      </c>
      <c r="M2163">
        <v>2584371</v>
      </c>
      <c r="N2163">
        <v>0</v>
      </c>
      <c r="O2163">
        <v>2584371</v>
      </c>
      <c r="P2163">
        <v>0</v>
      </c>
      <c r="Q2163" t="s">
        <v>3877</v>
      </c>
      <c r="R2163">
        <v>2420</v>
      </c>
      <c r="S2163" t="s">
        <v>3713</v>
      </c>
      <c r="T2163" t="s">
        <v>593</v>
      </c>
      <c r="U2163" t="s">
        <v>3878</v>
      </c>
      <c r="V2163" t="s">
        <v>3879</v>
      </c>
      <c r="W2163">
        <v>0</v>
      </c>
      <c r="X2163" t="str">
        <f t="shared" si="33"/>
        <v>Funcionamiento</v>
      </c>
    </row>
    <row r="2164" spans="1:24" x14ac:dyDescent="0.25">
      <c r="A2164">
        <v>2420</v>
      </c>
      <c r="B2164">
        <v>43908</v>
      </c>
      <c r="C2164" s="71">
        <v>43908.383333333331</v>
      </c>
      <c r="D2164" t="s">
        <v>588</v>
      </c>
      <c r="E2164" t="s">
        <v>589</v>
      </c>
      <c r="F2164">
        <v>18</v>
      </c>
      <c r="G2164" t="s">
        <v>3830</v>
      </c>
      <c r="H2164" t="s">
        <v>173</v>
      </c>
      <c r="I2164" t="s">
        <v>127</v>
      </c>
      <c r="J2164" t="s">
        <v>37</v>
      </c>
      <c r="K2164" t="s">
        <v>591</v>
      </c>
      <c r="L2164" t="s">
        <v>39</v>
      </c>
      <c r="M2164">
        <v>6777639</v>
      </c>
      <c r="N2164">
        <v>0</v>
      </c>
      <c r="O2164">
        <v>6777639</v>
      </c>
      <c r="P2164">
        <v>0</v>
      </c>
      <c r="Q2164" t="s">
        <v>3877</v>
      </c>
      <c r="R2164">
        <v>2420</v>
      </c>
      <c r="S2164" t="s">
        <v>3713</v>
      </c>
      <c r="T2164" t="s">
        <v>593</v>
      </c>
      <c r="U2164" t="s">
        <v>3878</v>
      </c>
      <c r="V2164" t="s">
        <v>3879</v>
      </c>
      <c r="W2164">
        <v>0</v>
      </c>
      <c r="X2164" t="str">
        <f t="shared" si="33"/>
        <v>Funcionamiento</v>
      </c>
    </row>
    <row r="2165" spans="1:24" x14ac:dyDescent="0.25">
      <c r="A2165">
        <v>2420</v>
      </c>
      <c r="B2165">
        <v>43908</v>
      </c>
      <c r="C2165" s="71">
        <v>43908.383333333331</v>
      </c>
      <c r="D2165" t="s">
        <v>588</v>
      </c>
      <c r="E2165" t="s">
        <v>589</v>
      </c>
      <c r="F2165">
        <v>18</v>
      </c>
      <c r="G2165" t="s">
        <v>3830</v>
      </c>
      <c r="H2165" t="s">
        <v>180</v>
      </c>
      <c r="I2165" t="s">
        <v>134</v>
      </c>
      <c r="J2165" t="s">
        <v>37</v>
      </c>
      <c r="K2165" t="s">
        <v>591</v>
      </c>
      <c r="L2165" t="s">
        <v>39</v>
      </c>
      <c r="M2165">
        <v>6907178</v>
      </c>
      <c r="N2165">
        <v>0</v>
      </c>
      <c r="O2165">
        <v>6907178</v>
      </c>
      <c r="P2165">
        <v>0</v>
      </c>
      <c r="Q2165" t="s">
        <v>3877</v>
      </c>
      <c r="R2165">
        <v>2420</v>
      </c>
      <c r="S2165" t="s">
        <v>3713</v>
      </c>
      <c r="T2165" t="s">
        <v>593</v>
      </c>
      <c r="U2165" t="s">
        <v>3878</v>
      </c>
      <c r="V2165" t="s">
        <v>3879</v>
      </c>
      <c r="W2165">
        <v>0</v>
      </c>
      <c r="X2165" t="str">
        <f t="shared" si="33"/>
        <v>Funcionamiento</v>
      </c>
    </row>
    <row r="2166" spans="1:24" x14ac:dyDescent="0.25">
      <c r="A2166">
        <v>2420</v>
      </c>
      <c r="B2166">
        <v>43908</v>
      </c>
      <c r="C2166" s="71">
        <v>43908.383333333331</v>
      </c>
      <c r="D2166" t="s">
        <v>588</v>
      </c>
      <c r="E2166" t="s">
        <v>589</v>
      </c>
      <c r="F2166">
        <v>18</v>
      </c>
      <c r="G2166" t="s">
        <v>3830</v>
      </c>
      <c r="H2166" t="s">
        <v>182</v>
      </c>
      <c r="I2166" t="s">
        <v>136</v>
      </c>
      <c r="J2166" t="s">
        <v>37</v>
      </c>
      <c r="K2166" t="s">
        <v>591</v>
      </c>
      <c r="L2166" t="s">
        <v>39</v>
      </c>
      <c r="M2166">
        <v>520841</v>
      </c>
      <c r="N2166">
        <v>0</v>
      </c>
      <c r="O2166">
        <v>520841</v>
      </c>
      <c r="P2166">
        <v>0</v>
      </c>
      <c r="Q2166" t="s">
        <v>3877</v>
      </c>
      <c r="R2166">
        <v>2420</v>
      </c>
      <c r="S2166" t="s">
        <v>3713</v>
      </c>
      <c r="T2166" t="s">
        <v>593</v>
      </c>
      <c r="U2166" t="s">
        <v>3878</v>
      </c>
      <c r="V2166" t="s">
        <v>3879</v>
      </c>
      <c r="W2166">
        <v>0</v>
      </c>
      <c r="X2166" t="str">
        <f t="shared" si="33"/>
        <v>Funcionamiento</v>
      </c>
    </row>
    <row r="2167" spans="1:24" x14ac:dyDescent="0.25">
      <c r="A2167">
        <v>2520</v>
      </c>
      <c r="B2167">
        <v>43908</v>
      </c>
      <c r="C2167" s="71">
        <v>43908.386111111111</v>
      </c>
      <c r="D2167" t="s">
        <v>588</v>
      </c>
      <c r="E2167" t="s">
        <v>589</v>
      </c>
      <c r="F2167">
        <v>18</v>
      </c>
      <c r="G2167" t="s">
        <v>3830</v>
      </c>
      <c r="H2167" t="s">
        <v>174</v>
      </c>
      <c r="I2167" t="s">
        <v>128</v>
      </c>
      <c r="J2167" t="s">
        <v>37</v>
      </c>
      <c r="K2167" t="s">
        <v>591</v>
      </c>
      <c r="L2167" t="s">
        <v>39</v>
      </c>
      <c r="M2167">
        <v>6316300</v>
      </c>
      <c r="N2167">
        <v>0</v>
      </c>
      <c r="O2167">
        <v>6316300</v>
      </c>
      <c r="P2167">
        <v>0</v>
      </c>
      <c r="Q2167" t="s">
        <v>3880</v>
      </c>
      <c r="R2167">
        <v>2520</v>
      </c>
      <c r="S2167" t="s">
        <v>3050</v>
      </c>
      <c r="T2167" t="s">
        <v>593</v>
      </c>
      <c r="U2167" t="s">
        <v>3881</v>
      </c>
      <c r="V2167" t="s">
        <v>3882</v>
      </c>
      <c r="W2167">
        <v>0</v>
      </c>
      <c r="X2167" t="str">
        <f t="shared" si="33"/>
        <v>Funcionamiento</v>
      </c>
    </row>
    <row r="2168" spans="1:24" x14ac:dyDescent="0.25">
      <c r="A2168">
        <v>2520</v>
      </c>
      <c r="B2168">
        <v>43908</v>
      </c>
      <c r="C2168" s="71">
        <v>43908.386111111111</v>
      </c>
      <c r="D2168" t="s">
        <v>588</v>
      </c>
      <c r="E2168" t="s">
        <v>589</v>
      </c>
      <c r="F2168">
        <v>18</v>
      </c>
      <c r="G2168" t="s">
        <v>3830</v>
      </c>
      <c r="H2168" t="s">
        <v>175</v>
      </c>
      <c r="I2168" t="s">
        <v>129</v>
      </c>
      <c r="J2168" t="s">
        <v>37</v>
      </c>
      <c r="K2168" t="s">
        <v>591</v>
      </c>
      <c r="L2168" t="s">
        <v>39</v>
      </c>
      <c r="M2168">
        <v>4474600</v>
      </c>
      <c r="N2168">
        <v>0</v>
      </c>
      <c r="O2168">
        <v>4474600</v>
      </c>
      <c r="P2168">
        <v>0</v>
      </c>
      <c r="Q2168" t="s">
        <v>3880</v>
      </c>
      <c r="R2168">
        <v>2520</v>
      </c>
      <c r="S2168" t="s">
        <v>3050</v>
      </c>
      <c r="T2168" t="s">
        <v>593</v>
      </c>
      <c r="U2168" t="s">
        <v>3881</v>
      </c>
      <c r="V2168" t="s">
        <v>3882</v>
      </c>
      <c r="W2168">
        <v>0</v>
      </c>
      <c r="X2168" t="str">
        <f t="shared" si="33"/>
        <v>Funcionamiento</v>
      </c>
    </row>
    <row r="2169" spans="1:24" x14ac:dyDescent="0.25">
      <c r="A2169">
        <v>2520</v>
      </c>
      <c r="B2169">
        <v>43908</v>
      </c>
      <c r="C2169" s="71">
        <v>43908.386111111111</v>
      </c>
      <c r="D2169" t="s">
        <v>588</v>
      </c>
      <c r="E2169" t="s">
        <v>589</v>
      </c>
      <c r="F2169">
        <v>18</v>
      </c>
      <c r="G2169" t="s">
        <v>3830</v>
      </c>
      <c r="H2169" t="s">
        <v>179</v>
      </c>
      <c r="I2169" t="s">
        <v>133</v>
      </c>
      <c r="J2169" t="s">
        <v>37</v>
      </c>
      <c r="K2169" t="s">
        <v>591</v>
      </c>
      <c r="L2169" t="s">
        <v>39</v>
      </c>
      <c r="M2169">
        <v>1213700</v>
      </c>
      <c r="N2169">
        <v>0</v>
      </c>
      <c r="O2169">
        <v>1213700</v>
      </c>
      <c r="P2169">
        <v>0</v>
      </c>
      <c r="Q2169" t="s">
        <v>3880</v>
      </c>
      <c r="R2169">
        <v>2520</v>
      </c>
      <c r="S2169" t="s">
        <v>3050</v>
      </c>
      <c r="T2169" t="s">
        <v>593</v>
      </c>
      <c r="U2169" t="s">
        <v>3881</v>
      </c>
      <c r="V2169" t="s">
        <v>3882</v>
      </c>
      <c r="W2169">
        <v>0</v>
      </c>
      <c r="X2169" t="str">
        <f t="shared" si="33"/>
        <v>Funcionamiento</v>
      </c>
    </row>
    <row r="2170" spans="1:24" x14ac:dyDescent="0.25">
      <c r="A2170">
        <v>2520</v>
      </c>
      <c r="B2170">
        <v>43908</v>
      </c>
      <c r="C2170" s="71">
        <v>43908.386111111111</v>
      </c>
      <c r="D2170" t="s">
        <v>588</v>
      </c>
      <c r="E2170" t="s">
        <v>589</v>
      </c>
      <c r="F2170">
        <v>18</v>
      </c>
      <c r="G2170" t="s">
        <v>3830</v>
      </c>
      <c r="H2170" t="s">
        <v>176</v>
      </c>
      <c r="I2170" t="s">
        <v>130</v>
      </c>
      <c r="J2170" t="s">
        <v>37</v>
      </c>
      <c r="K2170" t="s">
        <v>591</v>
      </c>
      <c r="L2170" t="s">
        <v>39</v>
      </c>
      <c r="M2170">
        <v>2426400</v>
      </c>
      <c r="N2170">
        <v>0</v>
      </c>
      <c r="O2170">
        <v>2426400</v>
      </c>
      <c r="P2170">
        <v>0</v>
      </c>
      <c r="Q2170" t="s">
        <v>3880</v>
      </c>
      <c r="R2170">
        <v>2520</v>
      </c>
      <c r="S2170" t="s">
        <v>3050</v>
      </c>
      <c r="T2170" t="s">
        <v>593</v>
      </c>
      <c r="U2170" t="s">
        <v>3881</v>
      </c>
      <c r="V2170" t="s">
        <v>3882</v>
      </c>
      <c r="W2170">
        <v>0</v>
      </c>
      <c r="X2170" t="str">
        <f t="shared" si="33"/>
        <v>Funcionamiento</v>
      </c>
    </row>
    <row r="2171" spans="1:24" x14ac:dyDescent="0.25">
      <c r="A2171">
        <v>2520</v>
      </c>
      <c r="B2171">
        <v>43908</v>
      </c>
      <c r="C2171" s="71">
        <v>43908.386111111111</v>
      </c>
      <c r="D2171" t="s">
        <v>588</v>
      </c>
      <c r="E2171" t="s">
        <v>589</v>
      </c>
      <c r="F2171">
        <v>18</v>
      </c>
      <c r="G2171" t="s">
        <v>3830</v>
      </c>
      <c r="H2171" t="s">
        <v>177</v>
      </c>
      <c r="I2171" t="s">
        <v>131</v>
      </c>
      <c r="J2171" t="s">
        <v>37</v>
      </c>
      <c r="K2171" t="s">
        <v>591</v>
      </c>
      <c r="L2171" t="s">
        <v>39</v>
      </c>
      <c r="M2171">
        <v>632800</v>
      </c>
      <c r="N2171">
        <v>0</v>
      </c>
      <c r="O2171">
        <v>632800</v>
      </c>
      <c r="P2171">
        <v>0</v>
      </c>
      <c r="Q2171" t="s">
        <v>3880</v>
      </c>
      <c r="R2171">
        <v>2520</v>
      </c>
      <c r="S2171" t="s">
        <v>3050</v>
      </c>
      <c r="T2171" t="s">
        <v>593</v>
      </c>
      <c r="U2171" t="s">
        <v>3881</v>
      </c>
      <c r="V2171" t="s">
        <v>3882</v>
      </c>
      <c r="W2171">
        <v>0</v>
      </c>
      <c r="X2171" t="str">
        <f t="shared" si="33"/>
        <v>Funcionamiento</v>
      </c>
    </row>
    <row r="2172" spans="1:24" x14ac:dyDescent="0.25">
      <c r="A2172">
        <v>2520</v>
      </c>
      <c r="B2172">
        <v>43908</v>
      </c>
      <c r="C2172" s="71">
        <v>43908.386111111111</v>
      </c>
      <c r="D2172" t="s">
        <v>588</v>
      </c>
      <c r="E2172" t="s">
        <v>589</v>
      </c>
      <c r="F2172">
        <v>18</v>
      </c>
      <c r="G2172" t="s">
        <v>3830</v>
      </c>
      <c r="H2172" t="s">
        <v>178</v>
      </c>
      <c r="I2172" t="s">
        <v>132</v>
      </c>
      <c r="J2172" t="s">
        <v>37</v>
      </c>
      <c r="K2172" t="s">
        <v>591</v>
      </c>
      <c r="L2172" t="s">
        <v>39</v>
      </c>
      <c r="M2172">
        <v>1820200</v>
      </c>
      <c r="N2172">
        <v>0</v>
      </c>
      <c r="O2172">
        <v>1820200</v>
      </c>
      <c r="P2172">
        <v>0</v>
      </c>
      <c r="Q2172" t="s">
        <v>3880</v>
      </c>
      <c r="R2172">
        <v>2520</v>
      </c>
      <c r="S2172" t="s">
        <v>3050</v>
      </c>
      <c r="T2172" t="s">
        <v>593</v>
      </c>
      <c r="U2172" t="s">
        <v>3881</v>
      </c>
      <c r="V2172" t="s">
        <v>3882</v>
      </c>
      <c r="W2172">
        <v>0</v>
      </c>
      <c r="X2172" t="str">
        <f t="shared" si="33"/>
        <v>Funcionamiento</v>
      </c>
    </row>
    <row r="2173" spans="1:24" x14ac:dyDescent="0.25">
      <c r="A2173">
        <v>2620</v>
      </c>
      <c r="B2173">
        <v>43916</v>
      </c>
      <c r="C2173" s="71">
        <v>43916.40902777778</v>
      </c>
      <c r="D2173" t="s">
        <v>588</v>
      </c>
      <c r="E2173" t="s">
        <v>607</v>
      </c>
      <c r="F2173">
        <v>510</v>
      </c>
      <c r="G2173" t="s">
        <v>713</v>
      </c>
      <c r="H2173" t="s">
        <v>200</v>
      </c>
      <c r="I2173" t="s">
        <v>159</v>
      </c>
      <c r="J2173" t="s">
        <v>48</v>
      </c>
      <c r="K2173" t="s">
        <v>601</v>
      </c>
      <c r="L2173" t="s">
        <v>39</v>
      </c>
      <c r="M2173">
        <v>15000000</v>
      </c>
      <c r="N2173">
        <v>0</v>
      </c>
      <c r="O2173">
        <v>15000000</v>
      </c>
      <c r="P2173">
        <v>15000000</v>
      </c>
      <c r="Q2173" t="s">
        <v>3883</v>
      </c>
      <c r="R2173">
        <v>2620</v>
      </c>
      <c r="S2173" t="s">
        <v>593</v>
      </c>
      <c r="T2173" t="s">
        <v>593</v>
      </c>
      <c r="U2173" t="s">
        <v>593</v>
      </c>
      <c r="V2173" t="s">
        <v>593</v>
      </c>
      <c r="W2173">
        <v>0</v>
      </c>
      <c r="X2173" t="str">
        <f t="shared" si="33"/>
        <v>Inversión</v>
      </c>
    </row>
    <row r="2174" spans="1:24" x14ac:dyDescent="0.25">
      <c r="A2174">
        <v>2720</v>
      </c>
      <c r="B2174">
        <v>43935</v>
      </c>
      <c r="C2174" s="71">
        <v>43935.477777777778</v>
      </c>
      <c r="D2174" t="s">
        <v>588</v>
      </c>
      <c r="E2174" t="s">
        <v>607</v>
      </c>
      <c r="F2174">
        <v>200</v>
      </c>
      <c r="G2174" t="s">
        <v>590</v>
      </c>
      <c r="H2174" t="s">
        <v>201</v>
      </c>
      <c r="I2174" t="s">
        <v>161</v>
      </c>
      <c r="J2174" t="s">
        <v>48</v>
      </c>
      <c r="K2174" t="s">
        <v>601</v>
      </c>
      <c r="L2174" t="s">
        <v>39</v>
      </c>
      <c r="M2174">
        <v>24269760</v>
      </c>
      <c r="N2174">
        <v>0</v>
      </c>
      <c r="O2174">
        <v>24269760</v>
      </c>
      <c r="P2174">
        <v>24269760</v>
      </c>
      <c r="Q2174" t="s">
        <v>3884</v>
      </c>
      <c r="R2174">
        <v>2720</v>
      </c>
      <c r="S2174" t="s">
        <v>593</v>
      </c>
      <c r="T2174" t="s">
        <v>593</v>
      </c>
      <c r="U2174" t="s">
        <v>593</v>
      </c>
      <c r="V2174" t="s">
        <v>593</v>
      </c>
      <c r="W2174">
        <v>0</v>
      </c>
      <c r="X2174" t="str">
        <f t="shared" si="33"/>
        <v>Inversión</v>
      </c>
    </row>
    <row r="2175" spans="1:24" x14ac:dyDescent="0.25">
      <c r="A2175">
        <v>2820</v>
      </c>
      <c r="B2175">
        <v>43943</v>
      </c>
      <c r="C2175" s="71">
        <v>43943.743750000001</v>
      </c>
      <c r="D2175" t="s">
        <v>588</v>
      </c>
      <c r="E2175" t="s">
        <v>589</v>
      </c>
      <c r="F2175">
        <v>18</v>
      </c>
      <c r="G2175" t="s">
        <v>3830</v>
      </c>
      <c r="H2175" t="s">
        <v>166</v>
      </c>
      <c r="I2175" t="s">
        <v>120</v>
      </c>
      <c r="J2175" t="s">
        <v>37</v>
      </c>
      <c r="K2175" t="s">
        <v>591</v>
      </c>
      <c r="L2175" t="s">
        <v>39</v>
      </c>
      <c r="M2175">
        <v>44859441</v>
      </c>
      <c r="N2175">
        <v>0</v>
      </c>
      <c r="O2175">
        <v>44859441</v>
      </c>
      <c r="P2175">
        <v>0</v>
      </c>
      <c r="Q2175" t="s">
        <v>3885</v>
      </c>
      <c r="R2175">
        <v>2820</v>
      </c>
      <c r="S2175" t="s">
        <v>2295</v>
      </c>
      <c r="T2175" t="s">
        <v>593</v>
      </c>
      <c r="U2175" t="s">
        <v>3886</v>
      </c>
      <c r="V2175" t="s">
        <v>3887</v>
      </c>
      <c r="W2175">
        <v>0</v>
      </c>
      <c r="X2175" t="str">
        <f t="shared" si="33"/>
        <v>Funcionamiento</v>
      </c>
    </row>
    <row r="2176" spans="1:24" x14ac:dyDescent="0.25">
      <c r="A2176">
        <v>2820</v>
      </c>
      <c r="B2176">
        <v>43943</v>
      </c>
      <c r="C2176" s="71">
        <v>43943.743750000001</v>
      </c>
      <c r="D2176" t="s">
        <v>588</v>
      </c>
      <c r="E2176" t="s">
        <v>589</v>
      </c>
      <c r="F2176">
        <v>18</v>
      </c>
      <c r="G2176" t="s">
        <v>3830</v>
      </c>
      <c r="H2176" t="s">
        <v>169</v>
      </c>
      <c r="I2176" t="s">
        <v>123</v>
      </c>
      <c r="J2176" t="s">
        <v>37</v>
      </c>
      <c r="K2176" t="s">
        <v>591</v>
      </c>
      <c r="L2176" t="s">
        <v>39</v>
      </c>
      <c r="M2176">
        <v>1415956</v>
      </c>
      <c r="N2176">
        <v>0</v>
      </c>
      <c r="O2176">
        <v>1415956</v>
      </c>
      <c r="P2176">
        <v>0</v>
      </c>
      <c r="Q2176" t="s">
        <v>3885</v>
      </c>
      <c r="R2176">
        <v>2820</v>
      </c>
      <c r="S2176" t="s">
        <v>2295</v>
      </c>
      <c r="T2176" t="s">
        <v>593</v>
      </c>
      <c r="U2176" t="s">
        <v>3886</v>
      </c>
      <c r="V2176" t="s">
        <v>3887</v>
      </c>
      <c r="W2176">
        <v>0</v>
      </c>
      <c r="X2176" t="str">
        <f t="shared" si="33"/>
        <v>Funcionamiento</v>
      </c>
    </row>
    <row r="2177" spans="1:24" x14ac:dyDescent="0.25">
      <c r="A2177">
        <v>2820</v>
      </c>
      <c r="B2177">
        <v>43943</v>
      </c>
      <c r="C2177" s="71">
        <v>43943.743750000001</v>
      </c>
      <c r="D2177" t="s">
        <v>588</v>
      </c>
      <c r="E2177" t="s">
        <v>589</v>
      </c>
      <c r="F2177">
        <v>18</v>
      </c>
      <c r="G2177" t="s">
        <v>3830</v>
      </c>
      <c r="H2177" t="s">
        <v>168</v>
      </c>
      <c r="I2177" t="s">
        <v>122</v>
      </c>
      <c r="J2177" t="s">
        <v>37</v>
      </c>
      <c r="K2177" t="s">
        <v>591</v>
      </c>
      <c r="L2177" t="s">
        <v>39</v>
      </c>
      <c r="M2177">
        <v>1042145</v>
      </c>
      <c r="N2177">
        <v>0</v>
      </c>
      <c r="O2177">
        <v>1042145</v>
      </c>
      <c r="P2177">
        <v>0</v>
      </c>
      <c r="Q2177" t="s">
        <v>3885</v>
      </c>
      <c r="R2177">
        <v>2820</v>
      </c>
      <c r="S2177" t="s">
        <v>2295</v>
      </c>
      <c r="T2177" t="s">
        <v>593</v>
      </c>
      <c r="U2177" t="s">
        <v>3886</v>
      </c>
      <c r="V2177" t="s">
        <v>3887</v>
      </c>
      <c r="W2177">
        <v>0</v>
      </c>
      <c r="X2177" t="str">
        <f t="shared" si="33"/>
        <v>Funcionamiento</v>
      </c>
    </row>
    <row r="2178" spans="1:24" x14ac:dyDescent="0.25">
      <c r="A2178">
        <v>2820</v>
      </c>
      <c r="B2178">
        <v>43943</v>
      </c>
      <c r="C2178" s="71">
        <v>43943.743750000001</v>
      </c>
      <c r="D2178" t="s">
        <v>588</v>
      </c>
      <c r="E2178" t="s">
        <v>589</v>
      </c>
      <c r="F2178">
        <v>18</v>
      </c>
      <c r="G2178" t="s">
        <v>3830</v>
      </c>
      <c r="H2178" t="s">
        <v>171</v>
      </c>
      <c r="I2178" t="s">
        <v>125</v>
      </c>
      <c r="J2178" t="s">
        <v>37</v>
      </c>
      <c r="K2178" t="s">
        <v>591</v>
      </c>
      <c r="L2178" t="s">
        <v>39</v>
      </c>
      <c r="M2178">
        <v>1608854</v>
      </c>
      <c r="N2178">
        <v>0</v>
      </c>
      <c r="O2178">
        <v>1608854</v>
      </c>
      <c r="P2178">
        <v>0</v>
      </c>
      <c r="Q2178" t="s">
        <v>3885</v>
      </c>
      <c r="R2178">
        <v>2820</v>
      </c>
      <c r="S2178" t="s">
        <v>2295</v>
      </c>
      <c r="T2178" t="s">
        <v>593</v>
      </c>
      <c r="U2178" t="s">
        <v>3886</v>
      </c>
      <c r="V2178" t="s">
        <v>3887</v>
      </c>
      <c r="W2178">
        <v>0</v>
      </c>
      <c r="X2178" t="str">
        <f t="shared" si="33"/>
        <v>Funcionamiento</v>
      </c>
    </row>
    <row r="2179" spans="1:24" x14ac:dyDescent="0.25">
      <c r="A2179">
        <v>2820</v>
      </c>
      <c r="B2179">
        <v>43943</v>
      </c>
      <c r="C2179" s="71">
        <v>43943.743750000001</v>
      </c>
      <c r="D2179" t="s">
        <v>588</v>
      </c>
      <c r="E2179" t="s">
        <v>589</v>
      </c>
      <c r="F2179">
        <v>18</v>
      </c>
      <c r="G2179" t="s">
        <v>3830</v>
      </c>
      <c r="H2179" t="s">
        <v>183</v>
      </c>
      <c r="I2179" t="s">
        <v>137</v>
      </c>
      <c r="J2179" t="s">
        <v>37</v>
      </c>
      <c r="K2179" t="s">
        <v>591</v>
      </c>
      <c r="L2179" t="s">
        <v>39</v>
      </c>
      <c r="M2179">
        <v>2354967</v>
      </c>
      <c r="N2179">
        <v>0</v>
      </c>
      <c r="O2179">
        <v>2354967</v>
      </c>
      <c r="P2179">
        <v>0</v>
      </c>
      <c r="Q2179" t="s">
        <v>3885</v>
      </c>
      <c r="R2179">
        <v>2820</v>
      </c>
      <c r="S2179" t="s">
        <v>2295</v>
      </c>
      <c r="T2179" t="s">
        <v>593</v>
      </c>
      <c r="U2179" t="s">
        <v>3886</v>
      </c>
      <c r="V2179" t="s">
        <v>3887</v>
      </c>
      <c r="W2179">
        <v>0</v>
      </c>
      <c r="X2179" t="str">
        <f t="shared" ref="X2179:X2242" si="34">IF(LEFT(H2179,1)="C","Inversión","Funcionamiento")</f>
        <v>Funcionamiento</v>
      </c>
    </row>
    <row r="2180" spans="1:24" x14ac:dyDescent="0.25">
      <c r="A2180">
        <v>2920</v>
      </c>
      <c r="B2180">
        <v>43943</v>
      </c>
      <c r="C2180" s="71">
        <v>43943.746527777781</v>
      </c>
      <c r="D2180" t="s">
        <v>588</v>
      </c>
      <c r="E2180" t="s">
        <v>589</v>
      </c>
      <c r="F2180">
        <v>18</v>
      </c>
      <c r="G2180" t="s">
        <v>3830</v>
      </c>
      <c r="H2180" t="s">
        <v>179</v>
      </c>
      <c r="I2180" t="s">
        <v>133</v>
      </c>
      <c r="J2180" t="s">
        <v>37</v>
      </c>
      <c r="K2180" t="s">
        <v>591</v>
      </c>
      <c r="L2180" t="s">
        <v>39</v>
      </c>
      <c r="M2180">
        <v>1091400</v>
      </c>
      <c r="N2180">
        <v>0</v>
      </c>
      <c r="O2180">
        <v>1091400</v>
      </c>
      <c r="P2180">
        <v>0</v>
      </c>
      <c r="Q2180" t="s">
        <v>3888</v>
      </c>
      <c r="R2180">
        <v>2920</v>
      </c>
      <c r="S2180" t="s">
        <v>2299</v>
      </c>
      <c r="T2180" t="s">
        <v>593</v>
      </c>
      <c r="U2180" t="s">
        <v>3889</v>
      </c>
      <c r="V2180" t="s">
        <v>3890</v>
      </c>
      <c r="W2180">
        <v>0</v>
      </c>
      <c r="X2180" t="str">
        <f t="shared" si="34"/>
        <v>Funcionamiento</v>
      </c>
    </row>
    <row r="2181" spans="1:24" x14ac:dyDescent="0.25">
      <c r="A2181">
        <v>2920</v>
      </c>
      <c r="B2181">
        <v>43943</v>
      </c>
      <c r="C2181" s="71">
        <v>43943.746527777781</v>
      </c>
      <c r="D2181" t="s">
        <v>588</v>
      </c>
      <c r="E2181" t="s">
        <v>589</v>
      </c>
      <c r="F2181">
        <v>18</v>
      </c>
      <c r="G2181" t="s">
        <v>3830</v>
      </c>
      <c r="H2181" t="s">
        <v>176</v>
      </c>
      <c r="I2181" t="s">
        <v>130</v>
      </c>
      <c r="J2181" t="s">
        <v>37</v>
      </c>
      <c r="K2181" t="s">
        <v>591</v>
      </c>
      <c r="L2181" t="s">
        <v>39</v>
      </c>
      <c r="M2181">
        <v>2181600</v>
      </c>
      <c r="N2181">
        <v>0</v>
      </c>
      <c r="O2181">
        <v>2181600</v>
      </c>
      <c r="P2181">
        <v>0</v>
      </c>
      <c r="Q2181" t="s">
        <v>3888</v>
      </c>
      <c r="R2181">
        <v>2920</v>
      </c>
      <c r="S2181" t="s">
        <v>2299</v>
      </c>
      <c r="T2181" t="s">
        <v>593</v>
      </c>
      <c r="U2181" t="s">
        <v>3889</v>
      </c>
      <c r="V2181" t="s">
        <v>3890</v>
      </c>
      <c r="W2181">
        <v>0</v>
      </c>
      <c r="X2181" t="str">
        <f t="shared" si="34"/>
        <v>Funcionamiento</v>
      </c>
    </row>
    <row r="2182" spans="1:24" x14ac:dyDescent="0.25">
      <c r="A2182">
        <v>2920</v>
      </c>
      <c r="B2182">
        <v>43943</v>
      </c>
      <c r="C2182" s="71">
        <v>43943.746527777781</v>
      </c>
      <c r="D2182" t="s">
        <v>588</v>
      </c>
      <c r="E2182" t="s">
        <v>589</v>
      </c>
      <c r="F2182">
        <v>18</v>
      </c>
      <c r="G2182" t="s">
        <v>3830</v>
      </c>
      <c r="H2182" t="s">
        <v>177</v>
      </c>
      <c r="I2182" t="s">
        <v>131</v>
      </c>
      <c r="J2182" t="s">
        <v>37</v>
      </c>
      <c r="K2182" t="s">
        <v>591</v>
      </c>
      <c r="L2182" t="s">
        <v>39</v>
      </c>
      <c r="M2182">
        <v>631600</v>
      </c>
      <c r="N2182">
        <v>0</v>
      </c>
      <c r="O2182">
        <v>631600</v>
      </c>
      <c r="P2182">
        <v>0</v>
      </c>
      <c r="Q2182" t="s">
        <v>3888</v>
      </c>
      <c r="R2182">
        <v>2920</v>
      </c>
      <c r="S2182" t="s">
        <v>2299</v>
      </c>
      <c r="T2182" t="s">
        <v>593</v>
      </c>
      <c r="U2182" t="s">
        <v>3889</v>
      </c>
      <c r="V2182" t="s">
        <v>3890</v>
      </c>
      <c r="W2182">
        <v>0</v>
      </c>
      <c r="X2182" t="str">
        <f t="shared" si="34"/>
        <v>Funcionamiento</v>
      </c>
    </row>
    <row r="2183" spans="1:24" x14ac:dyDescent="0.25">
      <c r="A2183">
        <v>2920</v>
      </c>
      <c r="B2183">
        <v>43943</v>
      </c>
      <c r="C2183" s="71">
        <v>43943.746527777781</v>
      </c>
      <c r="D2183" t="s">
        <v>588</v>
      </c>
      <c r="E2183" t="s">
        <v>589</v>
      </c>
      <c r="F2183">
        <v>18</v>
      </c>
      <c r="G2183" t="s">
        <v>3830</v>
      </c>
      <c r="H2183" t="s">
        <v>174</v>
      </c>
      <c r="I2183" t="s">
        <v>128</v>
      </c>
      <c r="J2183" t="s">
        <v>37</v>
      </c>
      <c r="K2183" t="s">
        <v>591</v>
      </c>
      <c r="L2183" t="s">
        <v>39</v>
      </c>
      <c r="M2183">
        <v>1220700</v>
      </c>
      <c r="N2183">
        <v>0</v>
      </c>
      <c r="O2183">
        <v>1220700</v>
      </c>
      <c r="P2183">
        <v>0</v>
      </c>
      <c r="Q2183" t="s">
        <v>3888</v>
      </c>
      <c r="R2183">
        <v>2920</v>
      </c>
      <c r="S2183" t="s">
        <v>2299</v>
      </c>
      <c r="T2183" t="s">
        <v>593</v>
      </c>
      <c r="U2183" t="s">
        <v>3889</v>
      </c>
      <c r="V2183" t="s">
        <v>3890</v>
      </c>
      <c r="W2183">
        <v>0</v>
      </c>
      <c r="X2183" t="str">
        <f t="shared" si="34"/>
        <v>Funcionamiento</v>
      </c>
    </row>
    <row r="2184" spans="1:24" x14ac:dyDescent="0.25">
      <c r="A2184">
        <v>2920</v>
      </c>
      <c r="B2184">
        <v>43943</v>
      </c>
      <c r="C2184" s="71">
        <v>43943.746527777781</v>
      </c>
      <c r="D2184" t="s">
        <v>588</v>
      </c>
      <c r="E2184" t="s">
        <v>589</v>
      </c>
      <c r="F2184">
        <v>18</v>
      </c>
      <c r="G2184" t="s">
        <v>3830</v>
      </c>
      <c r="H2184" t="s">
        <v>175</v>
      </c>
      <c r="I2184" t="s">
        <v>129</v>
      </c>
      <c r="J2184" t="s">
        <v>37</v>
      </c>
      <c r="K2184" t="s">
        <v>591</v>
      </c>
      <c r="L2184" t="s">
        <v>39</v>
      </c>
      <c r="M2184">
        <v>4611000</v>
      </c>
      <c r="N2184">
        <v>0</v>
      </c>
      <c r="O2184">
        <v>4611000</v>
      </c>
      <c r="P2184">
        <v>0</v>
      </c>
      <c r="Q2184" t="s">
        <v>3888</v>
      </c>
      <c r="R2184">
        <v>2920</v>
      </c>
      <c r="S2184" t="s">
        <v>2299</v>
      </c>
      <c r="T2184" t="s">
        <v>593</v>
      </c>
      <c r="U2184" t="s">
        <v>3889</v>
      </c>
      <c r="V2184" t="s">
        <v>3890</v>
      </c>
      <c r="W2184">
        <v>0</v>
      </c>
      <c r="X2184" t="str">
        <f t="shared" si="34"/>
        <v>Funcionamiento</v>
      </c>
    </row>
    <row r="2185" spans="1:24" x14ac:dyDescent="0.25">
      <c r="A2185">
        <v>2920</v>
      </c>
      <c r="B2185">
        <v>43943</v>
      </c>
      <c r="C2185" s="71">
        <v>43943.746527777781</v>
      </c>
      <c r="D2185" t="s">
        <v>588</v>
      </c>
      <c r="E2185" t="s">
        <v>589</v>
      </c>
      <c r="F2185">
        <v>18</v>
      </c>
      <c r="G2185" t="s">
        <v>3830</v>
      </c>
      <c r="H2185" t="s">
        <v>178</v>
      </c>
      <c r="I2185" t="s">
        <v>132</v>
      </c>
      <c r="J2185" t="s">
        <v>37</v>
      </c>
      <c r="K2185" t="s">
        <v>591</v>
      </c>
      <c r="L2185" t="s">
        <v>39</v>
      </c>
      <c r="M2185">
        <v>1636700</v>
      </c>
      <c r="N2185">
        <v>0</v>
      </c>
      <c r="O2185">
        <v>1636700</v>
      </c>
      <c r="P2185">
        <v>0</v>
      </c>
      <c r="Q2185" t="s">
        <v>3888</v>
      </c>
      <c r="R2185">
        <v>2920</v>
      </c>
      <c r="S2185" t="s">
        <v>2299</v>
      </c>
      <c r="T2185" t="s">
        <v>593</v>
      </c>
      <c r="U2185" t="s">
        <v>3889</v>
      </c>
      <c r="V2185" t="s">
        <v>3890</v>
      </c>
      <c r="W2185">
        <v>0</v>
      </c>
      <c r="X2185" t="str">
        <f t="shared" si="34"/>
        <v>Funcionamiento</v>
      </c>
    </row>
    <row r="2186" spans="1:24" x14ac:dyDescent="0.25">
      <c r="A2186">
        <v>3020</v>
      </c>
      <c r="B2186">
        <v>43945</v>
      </c>
      <c r="C2186" s="71">
        <v>43945.772916666669</v>
      </c>
      <c r="D2186" t="s">
        <v>588</v>
      </c>
      <c r="E2186" t="s">
        <v>589</v>
      </c>
      <c r="F2186">
        <v>18</v>
      </c>
      <c r="G2186" t="s">
        <v>3830</v>
      </c>
      <c r="H2186" t="s">
        <v>178</v>
      </c>
      <c r="I2186" t="s">
        <v>132</v>
      </c>
      <c r="J2186" t="s">
        <v>37</v>
      </c>
      <c r="K2186" t="s">
        <v>591</v>
      </c>
      <c r="L2186" t="s">
        <v>39</v>
      </c>
      <c r="M2186">
        <v>83600</v>
      </c>
      <c r="N2186">
        <v>0</v>
      </c>
      <c r="O2186">
        <v>83600</v>
      </c>
      <c r="P2186">
        <v>0</v>
      </c>
      <c r="Q2186" t="s">
        <v>3891</v>
      </c>
      <c r="R2186">
        <v>3020</v>
      </c>
      <c r="S2186" t="s">
        <v>2614</v>
      </c>
      <c r="T2186" t="s">
        <v>593</v>
      </c>
      <c r="U2186" t="s">
        <v>3892</v>
      </c>
      <c r="V2186" t="s">
        <v>3893</v>
      </c>
      <c r="W2186">
        <v>0</v>
      </c>
      <c r="X2186" t="str">
        <f t="shared" si="34"/>
        <v>Funcionamiento</v>
      </c>
    </row>
    <row r="2187" spans="1:24" x14ac:dyDescent="0.25">
      <c r="A2187">
        <v>3020</v>
      </c>
      <c r="B2187">
        <v>43945</v>
      </c>
      <c r="C2187" s="71">
        <v>43945.772916666669</v>
      </c>
      <c r="D2187" t="s">
        <v>588</v>
      </c>
      <c r="E2187" t="s">
        <v>589</v>
      </c>
      <c r="F2187">
        <v>18</v>
      </c>
      <c r="G2187" t="s">
        <v>3830</v>
      </c>
      <c r="H2187" t="s">
        <v>174</v>
      </c>
      <c r="I2187" t="s">
        <v>128</v>
      </c>
      <c r="J2187" t="s">
        <v>37</v>
      </c>
      <c r="K2187" t="s">
        <v>591</v>
      </c>
      <c r="L2187" t="s">
        <v>39</v>
      </c>
      <c r="M2187">
        <v>319200</v>
      </c>
      <c r="N2187">
        <v>0</v>
      </c>
      <c r="O2187">
        <v>319200</v>
      </c>
      <c r="P2187">
        <v>0</v>
      </c>
      <c r="Q2187" t="s">
        <v>3891</v>
      </c>
      <c r="R2187">
        <v>3020</v>
      </c>
      <c r="S2187" t="s">
        <v>2614</v>
      </c>
      <c r="T2187" t="s">
        <v>593</v>
      </c>
      <c r="U2187" t="s">
        <v>3892</v>
      </c>
      <c r="V2187" t="s">
        <v>3893</v>
      </c>
      <c r="W2187">
        <v>0</v>
      </c>
      <c r="X2187" t="str">
        <f t="shared" si="34"/>
        <v>Funcionamiento</v>
      </c>
    </row>
    <row r="2188" spans="1:24" x14ac:dyDescent="0.25">
      <c r="A2188">
        <v>3020</v>
      </c>
      <c r="B2188">
        <v>43945</v>
      </c>
      <c r="C2188" s="71">
        <v>43945.772916666669</v>
      </c>
      <c r="D2188" t="s">
        <v>588</v>
      </c>
      <c r="E2188" t="s">
        <v>589</v>
      </c>
      <c r="F2188">
        <v>18</v>
      </c>
      <c r="G2188" t="s">
        <v>3830</v>
      </c>
      <c r="H2188" t="s">
        <v>175</v>
      </c>
      <c r="I2188" t="s">
        <v>129</v>
      </c>
      <c r="J2188" t="s">
        <v>37</v>
      </c>
      <c r="K2188" t="s">
        <v>591</v>
      </c>
      <c r="L2188" t="s">
        <v>39</v>
      </c>
      <c r="M2188">
        <v>226000</v>
      </c>
      <c r="N2188">
        <v>0</v>
      </c>
      <c r="O2188">
        <v>226000</v>
      </c>
      <c r="P2188">
        <v>0</v>
      </c>
      <c r="Q2188" t="s">
        <v>3891</v>
      </c>
      <c r="R2188">
        <v>3020</v>
      </c>
      <c r="S2188" t="s">
        <v>2614</v>
      </c>
      <c r="T2188" t="s">
        <v>593</v>
      </c>
      <c r="U2188" t="s">
        <v>3892</v>
      </c>
      <c r="V2188" t="s">
        <v>3893</v>
      </c>
      <c r="W2188">
        <v>0</v>
      </c>
      <c r="X2188" t="str">
        <f t="shared" si="34"/>
        <v>Funcionamiento</v>
      </c>
    </row>
    <row r="2189" spans="1:24" x14ac:dyDescent="0.25">
      <c r="A2189">
        <v>3020</v>
      </c>
      <c r="B2189">
        <v>43945</v>
      </c>
      <c r="C2189" s="71">
        <v>43945.772916666669</v>
      </c>
      <c r="D2189" t="s">
        <v>588</v>
      </c>
      <c r="E2189" t="s">
        <v>589</v>
      </c>
      <c r="F2189">
        <v>18</v>
      </c>
      <c r="G2189" t="s">
        <v>3830</v>
      </c>
      <c r="H2189" t="s">
        <v>176</v>
      </c>
      <c r="I2189" t="s">
        <v>130</v>
      </c>
      <c r="J2189" t="s">
        <v>37</v>
      </c>
      <c r="K2189" t="s">
        <v>591</v>
      </c>
      <c r="L2189" t="s">
        <v>39</v>
      </c>
      <c r="M2189">
        <v>112600</v>
      </c>
      <c r="N2189">
        <v>0</v>
      </c>
      <c r="O2189">
        <v>112600</v>
      </c>
      <c r="P2189">
        <v>0</v>
      </c>
      <c r="Q2189" t="s">
        <v>3891</v>
      </c>
      <c r="R2189">
        <v>3020</v>
      </c>
      <c r="S2189" t="s">
        <v>2614</v>
      </c>
      <c r="T2189" t="s">
        <v>593</v>
      </c>
      <c r="U2189" t="s">
        <v>3892</v>
      </c>
      <c r="V2189" t="s">
        <v>3893</v>
      </c>
      <c r="W2189">
        <v>0</v>
      </c>
      <c r="X2189" t="str">
        <f t="shared" si="34"/>
        <v>Funcionamiento</v>
      </c>
    </row>
    <row r="2190" spans="1:24" x14ac:dyDescent="0.25">
      <c r="A2190">
        <v>3020</v>
      </c>
      <c r="B2190">
        <v>43945</v>
      </c>
      <c r="C2190" s="71">
        <v>43945.772916666669</v>
      </c>
      <c r="D2190" t="s">
        <v>588</v>
      </c>
      <c r="E2190" t="s">
        <v>589</v>
      </c>
      <c r="F2190">
        <v>18</v>
      </c>
      <c r="G2190" t="s">
        <v>3830</v>
      </c>
      <c r="H2190" t="s">
        <v>179</v>
      </c>
      <c r="I2190" t="s">
        <v>133</v>
      </c>
      <c r="J2190" t="s">
        <v>37</v>
      </c>
      <c r="K2190" t="s">
        <v>591</v>
      </c>
      <c r="L2190" t="s">
        <v>39</v>
      </c>
      <c r="M2190">
        <v>56600</v>
      </c>
      <c r="N2190">
        <v>0</v>
      </c>
      <c r="O2190">
        <v>56600</v>
      </c>
      <c r="P2190">
        <v>0</v>
      </c>
      <c r="Q2190" t="s">
        <v>3891</v>
      </c>
      <c r="R2190">
        <v>3020</v>
      </c>
      <c r="S2190" t="s">
        <v>2614</v>
      </c>
      <c r="T2190" t="s">
        <v>593</v>
      </c>
      <c r="U2190" t="s">
        <v>3892</v>
      </c>
      <c r="V2190" t="s">
        <v>3893</v>
      </c>
      <c r="W2190">
        <v>0</v>
      </c>
      <c r="X2190" t="str">
        <f t="shared" si="34"/>
        <v>Funcionamiento</v>
      </c>
    </row>
    <row r="2191" spans="1:24" x14ac:dyDescent="0.25">
      <c r="A2191">
        <v>3020</v>
      </c>
      <c r="B2191">
        <v>43945</v>
      </c>
      <c r="C2191" s="71">
        <v>43945.772916666669</v>
      </c>
      <c r="D2191" t="s">
        <v>588</v>
      </c>
      <c r="E2191" t="s">
        <v>589</v>
      </c>
      <c r="F2191">
        <v>18</v>
      </c>
      <c r="G2191" t="s">
        <v>3830</v>
      </c>
      <c r="H2191" t="s">
        <v>177</v>
      </c>
      <c r="I2191" t="s">
        <v>131</v>
      </c>
      <c r="J2191" t="s">
        <v>37</v>
      </c>
      <c r="K2191" t="s">
        <v>591</v>
      </c>
      <c r="L2191" t="s">
        <v>39</v>
      </c>
      <c r="M2191">
        <v>29600</v>
      </c>
      <c r="N2191">
        <v>0</v>
      </c>
      <c r="O2191">
        <v>29600</v>
      </c>
      <c r="P2191">
        <v>0</v>
      </c>
      <c r="Q2191" t="s">
        <v>3891</v>
      </c>
      <c r="R2191">
        <v>3020</v>
      </c>
      <c r="S2191" t="s">
        <v>2614</v>
      </c>
      <c r="T2191" t="s">
        <v>593</v>
      </c>
      <c r="U2191" t="s">
        <v>3892</v>
      </c>
      <c r="V2191" t="s">
        <v>3893</v>
      </c>
      <c r="W2191">
        <v>0</v>
      </c>
      <c r="X2191" t="str">
        <f t="shared" si="34"/>
        <v>Funcionamiento</v>
      </c>
    </row>
    <row r="2192" spans="1:24" x14ac:dyDescent="0.25">
      <c r="A2192">
        <v>3120</v>
      </c>
      <c r="B2192">
        <v>43957</v>
      </c>
      <c r="C2192" s="71">
        <v>43957.445138888892</v>
      </c>
      <c r="D2192" t="s">
        <v>588</v>
      </c>
      <c r="E2192" t="s">
        <v>589</v>
      </c>
      <c r="F2192">
        <v>500</v>
      </c>
      <c r="G2192" t="s">
        <v>631</v>
      </c>
      <c r="H2192" t="s">
        <v>199</v>
      </c>
      <c r="I2192" t="s">
        <v>157</v>
      </c>
      <c r="J2192" t="s">
        <v>48</v>
      </c>
      <c r="K2192" t="s">
        <v>601</v>
      </c>
      <c r="L2192" t="s">
        <v>39</v>
      </c>
      <c r="M2192">
        <v>905928823</v>
      </c>
      <c r="N2192">
        <v>-250760</v>
      </c>
      <c r="O2192">
        <v>905678063</v>
      </c>
      <c r="P2192">
        <v>286313225</v>
      </c>
      <c r="Q2192" t="s">
        <v>3894</v>
      </c>
      <c r="R2192">
        <v>3120</v>
      </c>
      <c r="S2192" t="s">
        <v>6003</v>
      </c>
      <c r="T2192" t="s">
        <v>6004</v>
      </c>
      <c r="U2192" t="s">
        <v>6005</v>
      </c>
      <c r="V2192" t="s">
        <v>6006</v>
      </c>
      <c r="W2192">
        <v>0</v>
      </c>
      <c r="X2192" t="str">
        <f t="shared" si="34"/>
        <v>Inversión</v>
      </c>
    </row>
    <row r="2193" spans="1:24" x14ac:dyDescent="0.25">
      <c r="A2193">
        <v>3220</v>
      </c>
      <c r="B2193">
        <v>43962</v>
      </c>
      <c r="C2193" s="71">
        <v>43962.423611111109</v>
      </c>
      <c r="D2193" t="s">
        <v>588</v>
      </c>
      <c r="E2193" t="s">
        <v>589</v>
      </c>
      <c r="F2193">
        <v>18</v>
      </c>
      <c r="G2193" t="s">
        <v>3830</v>
      </c>
      <c r="H2193" t="s">
        <v>197</v>
      </c>
      <c r="I2193" t="s">
        <v>152</v>
      </c>
      <c r="J2193" t="s">
        <v>48</v>
      </c>
      <c r="K2193" t="s">
        <v>601</v>
      </c>
      <c r="L2193" t="s">
        <v>39</v>
      </c>
      <c r="M2193">
        <v>1997398</v>
      </c>
      <c r="N2193">
        <v>0</v>
      </c>
      <c r="O2193">
        <v>1997398</v>
      </c>
      <c r="P2193">
        <v>0</v>
      </c>
      <c r="Q2193" t="s">
        <v>3895</v>
      </c>
      <c r="R2193">
        <v>3220</v>
      </c>
      <c r="S2193" t="s">
        <v>2485</v>
      </c>
      <c r="T2193" t="s">
        <v>2392</v>
      </c>
      <c r="U2193" t="s">
        <v>3896</v>
      </c>
      <c r="V2193" t="s">
        <v>3897</v>
      </c>
      <c r="W2193">
        <v>0</v>
      </c>
      <c r="X2193" t="str">
        <f t="shared" si="34"/>
        <v>Funcionamiento</v>
      </c>
    </row>
    <row r="2194" spans="1:24" x14ac:dyDescent="0.25">
      <c r="A2194">
        <v>3320</v>
      </c>
      <c r="B2194">
        <v>43963</v>
      </c>
      <c r="C2194" s="71">
        <v>43963.724305555559</v>
      </c>
      <c r="D2194" t="s">
        <v>588</v>
      </c>
      <c r="E2194" t="s">
        <v>589</v>
      </c>
      <c r="F2194">
        <v>18</v>
      </c>
      <c r="G2194" t="s">
        <v>3830</v>
      </c>
      <c r="H2194" t="s">
        <v>177</v>
      </c>
      <c r="I2194" t="s">
        <v>131</v>
      </c>
      <c r="J2194" t="s">
        <v>37</v>
      </c>
      <c r="K2194" t="s">
        <v>591</v>
      </c>
      <c r="L2194" t="s">
        <v>39</v>
      </c>
      <c r="M2194">
        <v>38700</v>
      </c>
      <c r="N2194">
        <v>0</v>
      </c>
      <c r="O2194">
        <v>38700</v>
      </c>
      <c r="P2194">
        <v>0</v>
      </c>
      <c r="Q2194" t="s">
        <v>3898</v>
      </c>
      <c r="R2194">
        <v>3320</v>
      </c>
      <c r="S2194" t="s">
        <v>2837</v>
      </c>
      <c r="T2194" t="s">
        <v>593</v>
      </c>
      <c r="U2194" t="s">
        <v>3899</v>
      </c>
      <c r="V2194" t="s">
        <v>3900</v>
      </c>
      <c r="W2194">
        <v>0</v>
      </c>
      <c r="X2194" t="str">
        <f t="shared" si="34"/>
        <v>Funcionamiento</v>
      </c>
    </row>
    <row r="2195" spans="1:24" x14ac:dyDescent="0.25">
      <c r="A2195">
        <v>3320</v>
      </c>
      <c r="B2195">
        <v>43963</v>
      </c>
      <c r="C2195" s="71">
        <v>43963.724305555559</v>
      </c>
      <c r="D2195" t="s">
        <v>588</v>
      </c>
      <c r="E2195" t="s">
        <v>589</v>
      </c>
      <c r="F2195">
        <v>18</v>
      </c>
      <c r="G2195" t="s">
        <v>3830</v>
      </c>
      <c r="H2195" t="s">
        <v>174</v>
      </c>
      <c r="I2195" t="s">
        <v>128</v>
      </c>
      <c r="J2195" t="s">
        <v>37</v>
      </c>
      <c r="K2195" t="s">
        <v>591</v>
      </c>
      <c r="L2195" t="s">
        <v>39</v>
      </c>
      <c r="M2195">
        <v>332900</v>
      </c>
      <c r="N2195">
        <v>0</v>
      </c>
      <c r="O2195">
        <v>332900</v>
      </c>
      <c r="P2195">
        <v>0</v>
      </c>
      <c r="Q2195" t="s">
        <v>3898</v>
      </c>
      <c r="R2195">
        <v>3320</v>
      </c>
      <c r="S2195" t="s">
        <v>2837</v>
      </c>
      <c r="T2195" t="s">
        <v>593</v>
      </c>
      <c r="U2195" t="s">
        <v>3899</v>
      </c>
      <c r="V2195" t="s">
        <v>3900</v>
      </c>
      <c r="W2195">
        <v>0</v>
      </c>
      <c r="X2195" t="str">
        <f t="shared" si="34"/>
        <v>Funcionamiento</v>
      </c>
    </row>
    <row r="2196" spans="1:24" x14ac:dyDescent="0.25">
      <c r="A2196">
        <v>3320</v>
      </c>
      <c r="B2196">
        <v>43963</v>
      </c>
      <c r="C2196" s="71">
        <v>43963.724305555559</v>
      </c>
      <c r="D2196" t="s">
        <v>588</v>
      </c>
      <c r="E2196" t="s">
        <v>589</v>
      </c>
      <c r="F2196">
        <v>18</v>
      </c>
      <c r="G2196" t="s">
        <v>3830</v>
      </c>
      <c r="H2196" t="s">
        <v>178</v>
      </c>
      <c r="I2196" t="s">
        <v>132</v>
      </c>
      <c r="J2196" t="s">
        <v>37</v>
      </c>
      <c r="K2196" t="s">
        <v>591</v>
      </c>
      <c r="L2196" t="s">
        <v>39</v>
      </c>
      <c r="M2196">
        <v>88400</v>
      </c>
      <c r="N2196">
        <v>0</v>
      </c>
      <c r="O2196">
        <v>88400</v>
      </c>
      <c r="P2196">
        <v>0</v>
      </c>
      <c r="Q2196" t="s">
        <v>3898</v>
      </c>
      <c r="R2196">
        <v>3320</v>
      </c>
      <c r="S2196" t="s">
        <v>2837</v>
      </c>
      <c r="T2196" t="s">
        <v>593</v>
      </c>
      <c r="U2196" t="s">
        <v>3899</v>
      </c>
      <c r="V2196" t="s">
        <v>3900</v>
      </c>
      <c r="W2196">
        <v>0</v>
      </c>
      <c r="X2196" t="str">
        <f t="shared" si="34"/>
        <v>Funcionamiento</v>
      </c>
    </row>
    <row r="2197" spans="1:24" x14ac:dyDescent="0.25">
      <c r="A2197">
        <v>3320</v>
      </c>
      <c r="B2197">
        <v>43963</v>
      </c>
      <c r="C2197" s="71">
        <v>43963.724305555559</v>
      </c>
      <c r="D2197" t="s">
        <v>588</v>
      </c>
      <c r="E2197" t="s">
        <v>589</v>
      </c>
      <c r="F2197">
        <v>18</v>
      </c>
      <c r="G2197" t="s">
        <v>3830</v>
      </c>
      <c r="H2197" t="s">
        <v>179</v>
      </c>
      <c r="I2197" t="s">
        <v>133</v>
      </c>
      <c r="J2197" t="s">
        <v>37</v>
      </c>
      <c r="K2197" t="s">
        <v>591</v>
      </c>
      <c r="L2197" t="s">
        <v>39</v>
      </c>
      <c r="M2197">
        <v>59400</v>
      </c>
      <c r="N2197">
        <v>0</v>
      </c>
      <c r="O2197">
        <v>59400</v>
      </c>
      <c r="P2197">
        <v>0</v>
      </c>
      <c r="Q2197" t="s">
        <v>3898</v>
      </c>
      <c r="R2197">
        <v>3320</v>
      </c>
      <c r="S2197" t="s">
        <v>2837</v>
      </c>
      <c r="T2197" t="s">
        <v>593</v>
      </c>
      <c r="U2197" t="s">
        <v>3899</v>
      </c>
      <c r="V2197" t="s">
        <v>3900</v>
      </c>
      <c r="W2197">
        <v>0</v>
      </c>
      <c r="X2197" t="str">
        <f t="shared" si="34"/>
        <v>Funcionamiento</v>
      </c>
    </row>
    <row r="2198" spans="1:24" x14ac:dyDescent="0.25">
      <c r="A2198">
        <v>3320</v>
      </c>
      <c r="B2198">
        <v>43963</v>
      </c>
      <c r="C2198" s="71">
        <v>43963.724305555559</v>
      </c>
      <c r="D2198" t="s">
        <v>588</v>
      </c>
      <c r="E2198" t="s">
        <v>589</v>
      </c>
      <c r="F2198">
        <v>18</v>
      </c>
      <c r="G2198" t="s">
        <v>3830</v>
      </c>
      <c r="H2198" t="s">
        <v>175</v>
      </c>
      <c r="I2198" t="s">
        <v>129</v>
      </c>
      <c r="J2198" t="s">
        <v>37</v>
      </c>
      <c r="K2198" t="s">
        <v>591</v>
      </c>
      <c r="L2198" t="s">
        <v>39</v>
      </c>
      <c r="M2198">
        <v>237100</v>
      </c>
      <c r="N2198">
        <v>0</v>
      </c>
      <c r="O2198">
        <v>237100</v>
      </c>
      <c r="P2198">
        <v>0</v>
      </c>
      <c r="Q2198" t="s">
        <v>3898</v>
      </c>
      <c r="R2198">
        <v>3320</v>
      </c>
      <c r="S2198" t="s">
        <v>2837</v>
      </c>
      <c r="T2198" t="s">
        <v>593</v>
      </c>
      <c r="U2198" t="s">
        <v>3899</v>
      </c>
      <c r="V2198" t="s">
        <v>3900</v>
      </c>
      <c r="W2198">
        <v>0</v>
      </c>
      <c r="X2198" t="str">
        <f t="shared" si="34"/>
        <v>Funcionamiento</v>
      </c>
    </row>
    <row r="2199" spans="1:24" x14ac:dyDescent="0.25">
      <c r="A2199">
        <v>3320</v>
      </c>
      <c r="B2199">
        <v>43963</v>
      </c>
      <c r="C2199" s="71">
        <v>43963.724305555559</v>
      </c>
      <c r="D2199" t="s">
        <v>588</v>
      </c>
      <c r="E2199" t="s">
        <v>589</v>
      </c>
      <c r="F2199">
        <v>18</v>
      </c>
      <c r="G2199" t="s">
        <v>3830</v>
      </c>
      <c r="H2199" t="s">
        <v>176</v>
      </c>
      <c r="I2199" t="s">
        <v>130</v>
      </c>
      <c r="J2199" t="s">
        <v>37</v>
      </c>
      <c r="K2199" t="s">
        <v>591</v>
      </c>
      <c r="L2199" t="s">
        <v>39</v>
      </c>
      <c r="M2199">
        <v>118300</v>
      </c>
      <c r="N2199">
        <v>0</v>
      </c>
      <c r="O2199">
        <v>118300</v>
      </c>
      <c r="P2199">
        <v>0</v>
      </c>
      <c r="Q2199" t="s">
        <v>3898</v>
      </c>
      <c r="R2199">
        <v>3320</v>
      </c>
      <c r="S2199" t="s">
        <v>2837</v>
      </c>
      <c r="T2199" t="s">
        <v>593</v>
      </c>
      <c r="U2199" t="s">
        <v>3899</v>
      </c>
      <c r="V2199" t="s">
        <v>3900</v>
      </c>
      <c r="W2199">
        <v>0</v>
      </c>
      <c r="X2199" t="str">
        <f t="shared" si="34"/>
        <v>Funcionamiento</v>
      </c>
    </row>
    <row r="2200" spans="1:24" x14ac:dyDescent="0.25">
      <c r="A2200">
        <v>3420</v>
      </c>
      <c r="B2200">
        <v>43971</v>
      </c>
      <c r="C2200" s="71">
        <v>43971.50277777778</v>
      </c>
      <c r="D2200" t="s">
        <v>588</v>
      </c>
      <c r="E2200" t="s">
        <v>589</v>
      </c>
      <c r="F2200">
        <v>18</v>
      </c>
      <c r="G2200" t="s">
        <v>3830</v>
      </c>
      <c r="H2200" t="s">
        <v>180</v>
      </c>
      <c r="I2200" t="s">
        <v>134</v>
      </c>
      <c r="J2200" t="s">
        <v>37</v>
      </c>
      <c r="K2200" t="s">
        <v>591</v>
      </c>
      <c r="L2200" t="s">
        <v>39</v>
      </c>
      <c r="M2200">
        <v>12670398</v>
      </c>
      <c r="N2200">
        <v>0</v>
      </c>
      <c r="O2200">
        <v>12670398</v>
      </c>
      <c r="P2200">
        <v>0</v>
      </c>
      <c r="Q2200" t="s">
        <v>3901</v>
      </c>
      <c r="R2200">
        <v>3420</v>
      </c>
      <c r="S2200" t="s">
        <v>2492</v>
      </c>
      <c r="T2200" t="s">
        <v>593</v>
      </c>
      <c r="U2200" t="s">
        <v>3902</v>
      </c>
      <c r="V2200" t="s">
        <v>3903</v>
      </c>
      <c r="W2200">
        <v>0</v>
      </c>
      <c r="X2200" t="str">
        <f t="shared" si="34"/>
        <v>Funcionamiento</v>
      </c>
    </row>
    <row r="2201" spans="1:24" x14ac:dyDescent="0.25">
      <c r="A2201">
        <v>3420</v>
      </c>
      <c r="B2201">
        <v>43971</v>
      </c>
      <c r="C2201" s="71">
        <v>43971.50277777778</v>
      </c>
      <c r="D2201" t="s">
        <v>588</v>
      </c>
      <c r="E2201" t="s">
        <v>589</v>
      </c>
      <c r="F2201">
        <v>18</v>
      </c>
      <c r="G2201" t="s">
        <v>3830</v>
      </c>
      <c r="H2201" t="s">
        <v>173</v>
      </c>
      <c r="I2201" t="s">
        <v>127</v>
      </c>
      <c r="J2201" t="s">
        <v>37</v>
      </c>
      <c r="K2201" t="s">
        <v>591</v>
      </c>
      <c r="L2201" t="s">
        <v>39</v>
      </c>
      <c r="M2201">
        <v>10964769</v>
      </c>
      <c r="N2201">
        <v>0</v>
      </c>
      <c r="O2201">
        <v>10964769</v>
      </c>
      <c r="P2201">
        <v>0</v>
      </c>
      <c r="Q2201" t="s">
        <v>3901</v>
      </c>
      <c r="R2201">
        <v>3420</v>
      </c>
      <c r="S2201" t="s">
        <v>2492</v>
      </c>
      <c r="T2201" t="s">
        <v>593</v>
      </c>
      <c r="U2201" t="s">
        <v>3902</v>
      </c>
      <c r="V2201" t="s">
        <v>3903</v>
      </c>
      <c r="W2201">
        <v>0</v>
      </c>
      <c r="X2201" t="str">
        <f t="shared" si="34"/>
        <v>Funcionamiento</v>
      </c>
    </row>
    <row r="2202" spans="1:24" x14ac:dyDescent="0.25">
      <c r="A2202">
        <v>3420</v>
      </c>
      <c r="B2202">
        <v>43971</v>
      </c>
      <c r="C2202" s="71">
        <v>43971.50277777778</v>
      </c>
      <c r="D2202" t="s">
        <v>588</v>
      </c>
      <c r="E2202" t="s">
        <v>589</v>
      </c>
      <c r="F2202">
        <v>18</v>
      </c>
      <c r="G2202" t="s">
        <v>3830</v>
      </c>
      <c r="H2202" t="s">
        <v>166</v>
      </c>
      <c r="I2202" t="s">
        <v>120</v>
      </c>
      <c r="J2202" t="s">
        <v>37</v>
      </c>
      <c r="K2202" t="s">
        <v>591</v>
      </c>
      <c r="L2202" t="s">
        <v>39</v>
      </c>
      <c r="M2202">
        <v>52634596</v>
      </c>
      <c r="N2202">
        <v>0</v>
      </c>
      <c r="O2202">
        <v>52634596</v>
      </c>
      <c r="P2202">
        <v>0</v>
      </c>
      <c r="Q2202" t="s">
        <v>3901</v>
      </c>
      <c r="R2202">
        <v>3420</v>
      </c>
      <c r="S2202" t="s">
        <v>2492</v>
      </c>
      <c r="T2202" t="s">
        <v>593</v>
      </c>
      <c r="U2202" t="s">
        <v>3902</v>
      </c>
      <c r="V2202" t="s">
        <v>3903</v>
      </c>
      <c r="W2202">
        <v>0</v>
      </c>
      <c r="X2202" t="str">
        <f t="shared" si="34"/>
        <v>Funcionamiento</v>
      </c>
    </row>
    <row r="2203" spans="1:24" x14ac:dyDescent="0.25">
      <c r="A2203">
        <v>3420</v>
      </c>
      <c r="B2203">
        <v>43971</v>
      </c>
      <c r="C2203" s="71">
        <v>43971.50277777778</v>
      </c>
      <c r="D2203" t="s">
        <v>588</v>
      </c>
      <c r="E2203" t="s">
        <v>589</v>
      </c>
      <c r="F2203">
        <v>18</v>
      </c>
      <c r="G2203" t="s">
        <v>3830</v>
      </c>
      <c r="H2203" t="s">
        <v>168</v>
      </c>
      <c r="I2203" t="s">
        <v>122</v>
      </c>
      <c r="J2203" t="s">
        <v>37</v>
      </c>
      <c r="K2203" t="s">
        <v>591</v>
      </c>
      <c r="L2203" t="s">
        <v>39</v>
      </c>
      <c r="M2203">
        <v>1123666</v>
      </c>
      <c r="N2203">
        <v>0</v>
      </c>
      <c r="O2203">
        <v>1123666</v>
      </c>
      <c r="P2203">
        <v>0</v>
      </c>
      <c r="Q2203" t="s">
        <v>3901</v>
      </c>
      <c r="R2203">
        <v>3420</v>
      </c>
      <c r="S2203" t="s">
        <v>2492</v>
      </c>
      <c r="T2203" t="s">
        <v>593</v>
      </c>
      <c r="U2203" t="s">
        <v>3902</v>
      </c>
      <c r="V2203" t="s">
        <v>3903</v>
      </c>
      <c r="W2203">
        <v>0</v>
      </c>
      <c r="X2203" t="str">
        <f t="shared" si="34"/>
        <v>Funcionamiento</v>
      </c>
    </row>
    <row r="2204" spans="1:24" x14ac:dyDescent="0.25">
      <c r="A2204">
        <v>3420</v>
      </c>
      <c r="B2204">
        <v>43971</v>
      </c>
      <c r="C2204" s="71">
        <v>43971.50277777778</v>
      </c>
      <c r="D2204" t="s">
        <v>588</v>
      </c>
      <c r="E2204" t="s">
        <v>589</v>
      </c>
      <c r="F2204">
        <v>18</v>
      </c>
      <c r="G2204" t="s">
        <v>3830</v>
      </c>
      <c r="H2204" t="s">
        <v>169</v>
      </c>
      <c r="I2204" t="s">
        <v>123</v>
      </c>
      <c r="J2204" t="s">
        <v>37</v>
      </c>
      <c r="K2204" t="s">
        <v>591</v>
      </c>
      <c r="L2204" t="s">
        <v>39</v>
      </c>
      <c r="M2204">
        <v>1542810</v>
      </c>
      <c r="N2204">
        <v>0</v>
      </c>
      <c r="O2204">
        <v>1542810</v>
      </c>
      <c r="P2204">
        <v>0</v>
      </c>
      <c r="Q2204" t="s">
        <v>3901</v>
      </c>
      <c r="R2204">
        <v>3420</v>
      </c>
      <c r="S2204" t="s">
        <v>2492</v>
      </c>
      <c r="T2204" t="s">
        <v>593</v>
      </c>
      <c r="U2204" t="s">
        <v>3902</v>
      </c>
      <c r="V2204" t="s">
        <v>3903</v>
      </c>
      <c r="W2204">
        <v>0</v>
      </c>
      <c r="X2204" t="str">
        <f t="shared" si="34"/>
        <v>Funcionamiento</v>
      </c>
    </row>
    <row r="2205" spans="1:24" x14ac:dyDescent="0.25">
      <c r="A2205">
        <v>3420</v>
      </c>
      <c r="B2205">
        <v>43971</v>
      </c>
      <c r="C2205" s="71">
        <v>43971.50277777778</v>
      </c>
      <c r="D2205" t="s">
        <v>588</v>
      </c>
      <c r="E2205" t="s">
        <v>589</v>
      </c>
      <c r="F2205">
        <v>18</v>
      </c>
      <c r="G2205" t="s">
        <v>3830</v>
      </c>
      <c r="H2205" t="s">
        <v>182</v>
      </c>
      <c r="I2205" t="s">
        <v>136</v>
      </c>
      <c r="J2205" t="s">
        <v>37</v>
      </c>
      <c r="K2205" t="s">
        <v>591</v>
      </c>
      <c r="L2205" t="s">
        <v>39</v>
      </c>
      <c r="M2205">
        <v>821875</v>
      </c>
      <c r="N2205">
        <v>0</v>
      </c>
      <c r="O2205">
        <v>821875</v>
      </c>
      <c r="P2205">
        <v>0</v>
      </c>
      <c r="Q2205" t="s">
        <v>3901</v>
      </c>
      <c r="R2205">
        <v>3420</v>
      </c>
      <c r="S2205" t="s">
        <v>2492</v>
      </c>
      <c r="T2205" t="s">
        <v>593</v>
      </c>
      <c r="U2205" t="s">
        <v>3902</v>
      </c>
      <c r="V2205" t="s">
        <v>3903</v>
      </c>
      <c r="W2205">
        <v>0</v>
      </c>
      <c r="X2205" t="str">
        <f t="shared" si="34"/>
        <v>Funcionamiento</v>
      </c>
    </row>
    <row r="2206" spans="1:24" x14ac:dyDescent="0.25">
      <c r="A2206">
        <v>3420</v>
      </c>
      <c r="B2206">
        <v>43971</v>
      </c>
      <c r="C2206" s="71">
        <v>43971.50277777778</v>
      </c>
      <c r="D2206" t="s">
        <v>588</v>
      </c>
      <c r="E2206" t="s">
        <v>589</v>
      </c>
      <c r="F2206">
        <v>18</v>
      </c>
      <c r="G2206" t="s">
        <v>3830</v>
      </c>
      <c r="H2206" t="s">
        <v>183</v>
      </c>
      <c r="I2206" t="s">
        <v>137</v>
      </c>
      <c r="J2206" t="s">
        <v>37</v>
      </c>
      <c r="K2206" t="s">
        <v>591</v>
      </c>
      <c r="L2206" t="s">
        <v>39</v>
      </c>
      <c r="M2206">
        <v>2354967</v>
      </c>
      <c r="N2206">
        <v>0</v>
      </c>
      <c r="O2206">
        <v>2354967</v>
      </c>
      <c r="P2206">
        <v>0</v>
      </c>
      <c r="Q2206" t="s">
        <v>3901</v>
      </c>
      <c r="R2206">
        <v>3420</v>
      </c>
      <c r="S2206" t="s">
        <v>2492</v>
      </c>
      <c r="T2206" t="s">
        <v>593</v>
      </c>
      <c r="U2206" t="s">
        <v>3902</v>
      </c>
      <c r="V2206" t="s">
        <v>3903</v>
      </c>
      <c r="W2206">
        <v>0</v>
      </c>
      <c r="X2206" t="str">
        <f t="shared" si="34"/>
        <v>Funcionamiento</v>
      </c>
    </row>
    <row r="2207" spans="1:24" x14ac:dyDescent="0.25">
      <c r="A2207">
        <v>3520</v>
      </c>
      <c r="B2207">
        <v>43971</v>
      </c>
      <c r="C2207" s="71">
        <v>43971.505555555559</v>
      </c>
      <c r="D2207" t="s">
        <v>588</v>
      </c>
      <c r="E2207" t="s">
        <v>589</v>
      </c>
      <c r="F2207">
        <v>18</v>
      </c>
      <c r="G2207" t="s">
        <v>3830</v>
      </c>
      <c r="H2207" t="s">
        <v>175</v>
      </c>
      <c r="I2207" t="s">
        <v>129</v>
      </c>
      <c r="J2207" t="s">
        <v>37</v>
      </c>
      <c r="K2207" t="s">
        <v>591</v>
      </c>
      <c r="L2207" t="s">
        <v>39</v>
      </c>
      <c r="M2207">
        <v>4474400</v>
      </c>
      <c r="N2207">
        <v>0</v>
      </c>
      <c r="O2207">
        <v>4474400</v>
      </c>
      <c r="P2207">
        <v>0</v>
      </c>
      <c r="Q2207" t="s">
        <v>3904</v>
      </c>
      <c r="R2207">
        <v>3520</v>
      </c>
      <c r="S2207" t="s">
        <v>2392</v>
      </c>
      <c r="T2207" t="s">
        <v>593</v>
      </c>
      <c r="U2207" t="s">
        <v>3905</v>
      </c>
      <c r="V2207" t="s">
        <v>3906</v>
      </c>
      <c r="W2207">
        <v>0</v>
      </c>
      <c r="X2207" t="str">
        <f t="shared" si="34"/>
        <v>Funcionamiento</v>
      </c>
    </row>
    <row r="2208" spans="1:24" x14ac:dyDescent="0.25">
      <c r="A2208">
        <v>3520</v>
      </c>
      <c r="B2208">
        <v>43971</v>
      </c>
      <c r="C2208" s="71">
        <v>43971.505555555559</v>
      </c>
      <c r="D2208" t="s">
        <v>588</v>
      </c>
      <c r="E2208" t="s">
        <v>589</v>
      </c>
      <c r="F2208">
        <v>18</v>
      </c>
      <c r="G2208" t="s">
        <v>3830</v>
      </c>
      <c r="H2208" t="s">
        <v>179</v>
      </c>
      <c r="I2208" t="s">
        <v>133</v>
      </c>
      <c r="J2208" t="s">
        <v>37</v>
      </c>
      <c r="K2208" t="s">
        <v>591</v>
      </c>
      <c r="L2208" t="s">
        <v>39</v>
      </c>
      <c r="M2208">
        <v>1326500</v>
      </c>
      <c r="N2208">
        <v>0</v>
      </c>
      <c r="O2208">
        <v>1326500</v>
      </c>
      <c r="P2208">
        <v>0</v>
      </c>
      <c r="Q2208" t="s">
        <v>3904</v>
      </c>
      <c r="R2208">
        <v>3520</v>
      </c>
      <c r="S2208" t="s">
        <v>2392</v>
      </c>
      <c r="T2208" t="s">
        <v>593</v>
      </c>
      <c r="U2208" t="s">
        <v>3905</v>
      </c>
      <c r="V2208" t="s">
        <v>3906</v>
      </c>
      <c r="W2208">
        <v>0</v>
      </c>
      <c r="X2208" t="str">
        <f t="shared" si="34"/>
        <v>Funcionamiento</v>
      </c>
    </row>
    <row r="2209" spans="1:24" x14ac:dyDescent="0.25">
      <c r="A2209">
        <v>3520</v>
      </c>
      <c r="B2209">
        <v>43971</v>
      </c>
      <c r="C2209" s="71">
        <v>43971.505555555559</v>
      </c>
      <c r="D2209" t="s">
        <v>588</v>
      </c>
      <c r="E2209" t="s">
        <v>589</v>
      </c>
      <c r="F2209">
        <v>18</v>
      </c>
      <c r="G2209" t="s">
        <v>3830</v>
      </c>
      <c r="H2209" t="s">
        <v>174</v>
      </c>
      <c r="I2209" t="s">
        <v>128</v>
      </c>
      <c r="J2209" t="s">
        <v>37</v>
      </c>
      <c r="K2209" t="s">
        <v>591</v>
      </c>
      <c r="L2209" t="s">
        <v>39</v>
      </c>
      <c r="M2209">
        <v>6316100</v>
      </c>
      <c r="N2209">
        <v>0</v>
      </c>
      <c r="O2209">
        <v>6316100</v>
      </c>
      <c r="P2209">
        <v>0</v>
      </c>
      <c r="Q2209" t="s">
        <v>3904</v>
      </c>
      <c r="R2209">
        <v>3520</v>
      </c>
      <c r="S2209" t="s">
        <v>2392</v>
      </c>
      <c r="T2209" t="s">
        <v>593</v>
      </c>
      <c r="U2209" t="s">
        <v>3905</v>
      </c>
      <c r="V2209" t="s">
        <v>3906</v>
      </c>
      <c r="W2209">
        <v>0</v>
      </c>
      <c r="X2209" t="str">
        <f t="shared" si="34"/>
        <v>Funcionamiento</v>
      </c>
    </row>
    <row r="2210" spans="1:24" x14ac:dyDescent="0.25">
      <c r="A2210">
        <v>3520</v>
      </c>
      <c r="B2210">
        <v>43971</v>
      </c>
      <c r="C2210" s="71">
        <v>43971.505555555559</v>
      </c>
      <c r="D2210" t="s">
        <v>588</v>
      </c>
      <c r="E2210" t="s">
        <v>589</v>
      </c>
      <c r="F2210">
        <v>18</v>
      </c>
      <c r="G2210" t="s">
        <v>3830</v>
      </c>
      <c r="H2210" t="s">
        <v>177</v>
      </c>
      <c r="I2210" t="s">
        <v>131</v>
      </c>
      <c r="J2210" t="s">
        <v>37</v>
      </c>
      <c r="K2210" t="s">
        <v>591</v>
      </c>
      <c r="L2210" t="s">
        <v>39</v>
      </c>
      <c r="M2210">
        <v>713100</v>
      </c>
      <c r="N2210">
        <v>0</v>
      </c>
      <c r="O2210">
        <v>713100</v>
      </c>
      <c r="P2210">
        <v>0</v>
      </c>
      <c r="Q2210" t="s">
        <v>3904</v>
      </c>
      <c r="R2210">
        <v>3520</v>
      </c>
      <c r="S2210" t="s">
        <v>2392</v>
      </c>
      <c r="T2210" t="s">
        <v>593</v>
      </c>
      <c r="U2210" t="s">
        <v>3905</v>
      </c>
      <c r="V2210" t="s">
        <v>3906</v>
      </c>
      <c r="W2210">
        <v>0</v>
      </c>
      <c r="X2210" t="str">
        <f t="shared" si="34"/>
        <v>Funcionamiento</v>
      </c>
    </row>
    <row r="2211" spans="1:24" x14ac:dyDescent="0.25">
      <c r="A2211">
        <v>3520</v>
      </c>
      <c r="B2211">
        <v>43971</v>
      </c>
      <c r="C2211" s="71">
        <v>43971.505555555559</v>
      </c>
      <c r="D2211" t="s">
        <v>588</v>
      </c>
      <c r="E2211" t="s">
        <v>589</v>
      </c>
      <c r="F2211">
        <v>18</v>
      </c>
      <c r="G2211" t="s">
        <v>3830</v>
      </c>
      <c r="H2211" t="s">
        <v>178</v>
      </c>
      <c r="I2211" t="s">
        <v>132</v>
      </c>
      <c r="J2211" t="s">
        <v>37</v>
      </c>
      <c r="K2211" t="s">
        <v>591</v>
      </c>
      <c r="L2211" t="s">
        <v>39</v>
      </c>
      <c r="M2211">
        <v>1989300</v>
      </c>
      <c r="N2211">
        <v>0</v>
      </c>
      <c r="O2211">
        <v>1989300</v>
      </c>
      <c r="P2211">
        <v>0</v>
      </c>
      <c r="Q2211" t="s">
        <v>3904</v>
      </c>
      <c r="R2211">
        <v>3520</v>
      </c>
      <c r="S2211" t="s">
        <v>2392</v>
      </c>
      <c r="T2211" t="s">
        <v>593</v>
      </c>
      <c r="U2211" t="s">
        <v>3905</v>
      </c>
      <c r="V2211" t="s">
        <v>3906</v>
      </c>
      <c r="W2211">
        <v>0</v>
      </c>
      <c r="X2211" t="str">
        <f t="shared" si="34"/>
        <v>Funcionamiento</v>
      </c>
    </row>
    <row r="2212" spans="1:24" x14ac:dyDescent="0.25">
      <c r="A2212">
        <v>3520</v>
      </c>
      <c r="B2212">
        <v>43971</v>
      </c>
      <c r="C2212" s="71">
        <v>43971.505555555559</v>
      </c>
      <c r="D2212" t="s">
        <v>588</v>
      </c>
      <c r="E2212" t="s">
        <v>589</v>
      </c>
      <c r="F2212">
        <v>18</v>
      </c>
      <c r="G2212" t="s">
        <v>3830</v>
      </c>
      <c r="H2212" t="s">
        <v>176</v>
      </c>
      <c r="I2212" t="s">
        <v>130</v>
      </c>
      <c r="J2212" t="s">
        <v>37</v>
      </c>
      <c r="K2212" t="s">
        <v>591</v>
      </c>
      <c r="L2212" t="s">
        <v>39</v>
      </c>
      <c r="M2212">
        <v>2651800</v>
      </c>
      <c r="N2212">
        <v>0</v>
      </c>
      <c r="O2212">
        <v>2651800</v>
      </c>
      <c r="P2212">
        <v>0</v>
      </c>
      <c r="Q2212" t="s">
        <v>3904</v>
      </c>
      <c r="R2212">
        <v>3520</v>
      </c>
      <c r="S2212" t="s">
        <v>2392</v>
      </c>
      <c r="T2212" t="s">
        <v>593</v>
      </c>
      <c r="U2212" t="s">
        <v>3905</v>
      </c>
      <c r="V2212" t="s">
        <v>3906</v>
      </c>
      <c r="W2212">
        <v>0</v>
      </c>
      <c r="X2212" t="str">
        <f t="shared" si="34"/>
        <v>Funcionamiento</v>
      </c>
    </row>
    <row r="2213" spans="1:24" x14ac:dyDescent="0.25">
      <c r="A2213">
        <v>3620</v>
      </c>
      <c r="B2213">
        <v>43984</v>
      </c>
      <c r="C2213" s="71">
        <v>43984.704861111109</v>
      </c>
      <c r="D2213" t="s">
        <v>588</v>
      </c>
      <c r="E2213" t="s">
        <v>589</v>
      </c>
      <c r="F2213">
        <v>18</v>
      </c>
      <c r="G2213" t="s">
        <v>3830</v>
      </c>
      <c r="H2213" t="s">
        <v>170</v>
      </c>
      <c r="I2213" t="s">
        <v>124</v>
      </c>
      <c r="J2213" t="s">
        <v>37</v>
      </c>
      <c r="K2213" t="s">
        <v>591</v>
      </c>
      <c r="L2213" t="s">
        <v>39</v>
      </c>
      <c r="M2213">
        <v>57983715</v>
      </c>
      <c r="N2213">
        <v>0</v>
      </c>
      <c r="O2213">
        <v>57983715</v>
      </c>
      <c r="P2213">
        <v>0</v>
      </c>
      <c r="Q2213" t="s">
        <v>3907</v>
      </c>
      <c r="R2213">
        <v>3620</v>
      </c>
      <c r="S2213" t="s">
        <v>3462</v>
      </c>
      <c r="T2213" t="s">
        <v>593</v>
      </c>
      <c r="U2213" t="s">
        <v>3908</v>
      </c>
      <c r="V2213" t="s">
        <v>3909</v>
      </c>
      <c r="W2213">
        <v>0</v>
      </c>
      <c r="X2213" t="str">
        <f t="shared" si="34"/>
        <v>Funcionamiento</v>
      </c>
    </row>
    <row r="2214" spans="1:24" x14ac:dyDescent="0.25">
      <c r="A2214">
        <v>3720</v>
      </c>
      <c r="B2214">
        <v>44001</v>
      </c>
      <c r="C2214" s="71">
        <v>44001.479166666664</v>
      </c>
      <c r="D2214" t="s">
        <v>588</v>
      </c>
      <c r="E2214" t="s">
        <v>589</v>
      </c>
      <c r="F2214">
        <v>18</v>
      </c>
      <c r="G2214" t="s">
        <v>3830</v>
      </c>
      <c r="H2214" t="s">
        <v>168</v>
      </c>
      <c r="I2214" t="s">
        <v>122</v>
      </c>
      <c r="J2214" t="s">
        <v>37</v>
      </c>
      <c r="K2214" t="s">
        <v>591</v>
      </c>
      <c r="L2214" t="s">
        <v>39</v>
      </c>
      <c r="M2214">
        <v>881307</v>
      </c>
      <c r="N2214">
        <v>0</v>
      </c>
      <c r="O2214">
        <v>881307</v>
      </c>
      <c r="P2214">
        <v>0</v>
      </c>
      <c r="Q2214" t="s">
        <v>3910</v>
      </c>
      <c r="R2214">
        <v>3720</v>
      </c>
      <c r="S2214" t="s">
        <v>2201</v>
      </c>
      <c r="T2214" t="s">
        <v>593</v>
      </c>
      <c r="U2214" t="s">
        <v>3911</v>
      </c>
      <c r="V2214" t="s">
        <v>3912</v>
      </c>
      <c r="W2214">
        <v>0</v>
      </c>
      <c r="X2214" t="str">
        <f t="shared" si="34"/>
        <v>Funcionamiento</v>
      </c>
    </row>
    <row r="2215" spans="1:24" x14ac:dyDescent="0.25">
      <c r="A2215">
        <v>3720</v>
      </c>
      <c r="B2215">
        <v>44001</v>
      </c>
      <c r="C2215" s="71">
        <v>44001.479166666664</v>
      </c>
      <c r="D2215" t="s">
        <v>588</v>
      </c>
      <c r="E2215" t="s">
        <v>589</v>
      </c>
      <c r="F2215">
        <v>18</v>
      </c>
      <c r="G2215" t="s">
        <v>3830</v>
      </c>
      <c r="H2215" t="s">
        <v>173</v>
      </c>
      <c r="I2215" t="s">
        <v>127</v>
      </c>
      <c r="J2215" t="s">
        <v>37</v>
      </c>
      <c r="K2215" t="s">
        <v>591</v>
      </c>
      <c r="L2215" t="s">
        <v>39</v>
      </c>
      <c r="M2215">
        <v>3556981</v>
      </c>
      <c r="N2215">
        <v>0</v>
      </c>
      <c r="O2215">
        <v>3556981</v>
      </c>
      <c r="P2215">
        <v>0</v>
      </c>
      <c r="Q2215" t="s">
        <v>3910</v>
      </c>
      <c r="R2215">
        <v>3720</v>
      </c>
      <c r="S2215" t="s">
        <v>2201</v>
      </c>
      <c r="T2215" t="s">
        <v>593</v>
      </c>
      <c r="U2215" t="s">
        <v>3911</v>
      </c>
      <c r="V2215" t="s">
        <v>3912</v>
      </c>
      <c r="W2215">
        <v>0</v>
      </c>
      <c r="X2215" t="str">
        <f t="shared" si="34"/>
        <v>Funcionamiento</v>
      </c>
    </row>
    <row r="2216" spans="1:24" x14ac:dyDescent="0.25">
      <c r="A2216">
        <v>3720</v>
      </c>
      <c r="B2216">
        <v>44001</v>
      </c>
      <c r="C2216" s="71">
        <v>44001.479166666664</v>
      </c>
      <c r="D2216" t="s">
        <v>588</v>
      </c>
      <c r="E2216" t="s">
        <v>589</v>
      </c>
      <c r="F2216">
        <v>18</v>
      </c>
      <c r="G2216" t="s">
        <v>3830</v>
      </c>
      <c r="H2216" t="s">
        <v>180</v>
      </c>
      <c r="I2216" t="s">
        <v>134</v>
      </c>
      <c r="J2216" t="s">
        <v>37</v>
      </c>
      <c r="K2216" t="s">
        <v>591</v>
      </c>
      <c r="L2216" t="s">
        <v>39</v>
      </c>
      <c r="M2216">
        <v>3767250</v>
      </c>
      <c r="N2216">
        <v>0</v>
      </c>
      <c r="O2216">
        <v>3767250</v>
      </c>
      <c r="P2216">
        <v>0</v>
      </c>
      <c r="Q2216" t="s">
        <v>3910</v>
      </c>
      <c r="R2216">
        <v>3720</v>
      </c>
      <c r="S2216" t="s">
        <v>2201</v>
      </c>
      <c r="T2216" t="s">
        <v>593</v>
      </c>
      <c r="U2216" t="s">
        <v>3911</v>
      </c>
      <c r="V2216" t="s">
        <v>3912</v>
      </c>
      <c r="W2216">
        <v>0</v>
      </c>
      <c r="X2216" t="str">
        <f t="shared" si="34"/>
        <v>Funcionamiento</v>
      </c>
    </row>
    <row r="2217" spans="1:24" x14ac:dyDescent="0.25">
      <c r="A2217">
        <v>3720</v>
      </c>
      <c r="B2217">
        <v>44001</v>
      </c>
      <c r="C2217" s="71">
        <v>44001.479166666664</v>
      </c>
      <c r="D2217" t="s">
        <v>588</v>
      </c>
      <c r="E2217" t="s">
        <v>589</v>
      </c>
      <c r="F2217">
        <v>18</v>
      </c>
      <c r="G2217" t="s">
        <v>3830</v>
      </c>
      <c r="H2217" t="s">
        <v>166</v>
      </c>
      <c r="I2217" t="s">
        <v>120</v>
      </c>
      <c r="J2217" t="s">
        <v>37</v>
      </c>
      <c r="K2217" t="s">
        <v>591</v>
      </c>
      <c r="L2217" t="s">
        <v>39</v>
      </c>
      <c r="M2217">
        <v>42781893</v>
      </c>
      <c r="N2217">
        <v>0</v>
      </c>
      <c r="O2217">
        <v>42781893</v>
      </c>
      <c r="P2217">
        <v>0</v>
      </c>
      <c r="Q2217" t="s">
        <v>3910</v>
      </c>
      <c r="R2217">
        <v>3720</v>
      </c>
      <c r="S2217" t="s">
        <v>2201</v>
      </c>
      <c r="T2217" t="s">
        <v>593</v>
      </c>
      <c r="U2217" t="s">
        <v>3911</v>
      </c>
      <c r="V2217" t="s">
        <v>3912</v>
      </c>
      <c r="W2217">
        <v>0</v>
      </c>
      <c r="X2217" t="str">
        <f t="shared" si="34"/>
        <v>Funcionamiento</v>
      </c>
    </row>
    <row r="2218" spans="1:24" x14ac:dyDescent="0.25">
      <c r="A2218">
        <v>3720</v>
      </c>
      <c r="B2218">
        <v>44001</v>
      </c>
      <c r="C2218" s="71">
        <v>44001.479166666664</v>
      </c>
      <c r="D2218" t="s">
        <v>588</v>
      </c>
      <c r="E2218" t="s">
        <v>589</v>
      </c>
      <c r="F2218">
        <v>18</v>
      </c>
      <c r="G2218" t="s">
        <v>3830</v>
      </c>
      <c r="H2218" t="s">
        <v>169</v>
      </c>
      <c r="I2218" t="s">
        <v>123</v>
      </c>
      <c r="J2218" t="s">
        <v>37</v>
      </c>
      <c r="K2218" t="s">
        <v>591</v>
      </c>
      <c r="L2218" t="s">
        <v>39</v>
      </c>
      <c r="M2218">
        <v>1230820</v>
      </c>
      <c r="N2218">
        <v>0</v>
      </c>
      <c r="O2218">
        <v>1230820</v>
      </c>
      <c r="P2218">
        <v>0</v>
      </c>
      <c r="Q2218" t="s">
        <v>3910</v>
      </c>
      <c r="R2218">
        <v>3720</v>
      </c>
      <c r="S2218" t="s">
        <v>2201</v>
      </c>
      <c r="T2218" t="s">
        <v>593</v>
      </c>
      <c r="U2218" t="s">
        <v>3911</v>
      </c>
      <c r="V2218" t="s">
        <v>3912</v>
      </c>
      <c r="W2218">
        <v>0</v>
      </c>
      <c r="X2218" t="str">
        <f t="shared" si="34"/>
        <v>Funcionamiento</v>
      </c>
    </row>
    <row r="2219" spans="1:24" x14ac:dyDescent="0.25">
      <c r="A2219">
        <v>3720</v>
      </c>
      <c r="B2219">
        <v>44001</v>
      </c>
      <c r="C2219" s="71">
        <v>44001.479166666664</v>
      </c>
      <c r="D2219" t="s">
        <v>588</v>
      </c>
      <c r="E2219" t="s">
        <v>589</v>
      </c>
      <c r="F2219">
        <v>18</v>
      </c>
      <c r="G2219" t="s">
        <v>3830</v>
      </c>
      <c r="H2219" t="s">
        <v>183</v>
      </c>
      <c r="I2219" t="s">
        <v>137</v>
      </c>
      <c r="J2219" t="s">
        <v>37</v>
      </c>
      <c r="K2219" t="s">
        <v>591</v>
      </c>
      <c r="L2219" t="s">
        <v>39</v>
      </c>
      <c r="M2219">
        <v>2354967</v>
      </c>
      <c r="N2219">
        <v>0</v>
      </c>
      <c r="O2219">
        <v>2354967</v>
      </c>
      <c r="P2219">
        <v>0</v>
      </c>
      <c r="Q2219" t="s">
        <v>3910</v>
      </c>
      <c r="R2219">
        <v>3720</v>
      </c>
      <c r="S2219" t="s">
        <v>2201</v>
      </c>
      <c r="T2219" t="s">
        <v>593</v>
      </c>
      <c r="U2219" t="s">
        <v>3911</v>
      </c>
      <c r="V2219" t="s">
        <v>3912</v>
      </c>
      <c r="W2219">
        <v>0</v>
      </c>
      <c r="X2219" t="str">
        <f t="shared" si="34"/>
        <v>Funcionamiento</v>
      </c>
    </row>
    <row r="2220" spans="1:24" x14ac:dyDescent="0.25">
      <c r="A2220">
        <v>3720</v>
      </c>
      <c r="B2220">
        <v>44001</v>
      </c>
      <c r="C2220" s="71">
        <v>44001.479166666664</v>
      </c>
      <c r="D2220" t="s">
        <v>588</v>
      </c>
      <c r="E2220" t="s">
        <v>589</v>
      </c>
      <c r="F2220">
        <v>18</v>
      </c>
      <c r="G2220" t="s">
        <v>3830</v>
      </c>
      <c r="H2220" t="s">
        <v>171</v>
      </c>
      <c r="I2220" t="s">
        <v>125</v>
      </c>
      <c r="J2220" t="s">
        <v>37</v>
      </c>
      <c r="K2220" t="s">
        <v>591</v>
      </c>
      <c r="L2220" t="s">
        <v>39</v>
      </c>
      <c r="M2220">
        <v>2386599</v>
      </c>
      <c r="N2220">
        <v>0</v>
      </c>
      <c r="O2220">
        <v>2386599</v>
      </c>
      <c r="P2220">
        <v>0</v>
      </c>
      <c r="Q2220" t="s">
        <v>3910</v>
      </c>
      <c r="R2220">
        <v>3720</v>
      </c>
      <c r="S2220" t="s">
        <v>2201</v>
      </c>
      <c r="T2220" t="s">
        <v>593</v>
      </c>
      <c r="U2220" t="s">
        <v>3911</v>
      </c>
      <c r="V2220" t="s">
        <v>3912</v>
      </c>
      <c r="W2220">
        <v>0</v>
      </c>
      <c r="X2220" t="str">
        <f t="shared" si="34"/>
        <v>Funcionamiento</v>
      </c>
    </row>
    <row r="2221" spans="1:24" x14ac:dyDescent="0.25">
      <c r="A2221">
        <v>3720</v>
      </c>
      <c r="B2221">
        <v>44001</v>
      </c>
      <c r="C2221" s="71">
        <v>44001.479166666664</v>
      </c>
      <c r="D2221" t="s">
        <v>588</v>
      </c>
      <c r="E2221" t="s">
        <v>589</v>
      </c>
      <c r="F2221">
        <v>18</v>
      </c>
      <c r="G2221" t="s">
        <v>3830</v>
      </c>
      <c r="H2221" t="s">
        <v>182</v>
      </c>
      <c r="I2221" t="s">
        <v>136</v>
      </c>
      <c r="J2221" t="s">
        <v>37</v>
      </c>
      <c r="K2221" t="s">
        <v>591</v>
      </c>
      <c r="L2221" t="s">
        <v>39</v>
      </c>
      <c r="M2221">
        <v>267940</v>
      </c>
      <c r="N2221">
        <v>0</v>
      </c>
      <c r="O2221">
        <v>267940</v>
      </c>
      <c r="P2221">
        <v>0</v>
      </c>
      <c r="Q2221" t="s">
        <v>3910</v>
      </c>
      <c r="R2221">
        <v>3720</v>
      </c>
      <c r="S2221" t="s">
        <v>2201</v>
      </c>
      <c r="T2221" t="s">
        <v>593</v>
      </c>
      <c r="U2221" t="s">
        <v>3911</v>
      </c>
      <c r="V2221" t="s">
        <v>3912</v>
      </c>
      <c r="W2221">
        <v>0</v>
      </c>
      <c r="X2221" t="str">
        <f t="shared" si="34"/>
        <v>Funcionamiento</v>
      </c>
    </row>
    <row r="2222" spans="1:24" x14ac:dyDescent="0.25">
      <c r="A2222">
        <v>3820</v>
      </c>
      <c r="B2222">
        <v>44001</v>
      </c>
      <c r="C2222" s="71">
        <v>44001.481249999997</v>
      </c>
      <c r="D2222" t="s">
        <v>588</v>
      </c>
      <c r="E2222" t="s">
        <v>589</v>
      </c>
      <c r="F2222">
        <v>18</v>
      </c>
      <c r="G2222" t="s">
        <v>3830</v>
      </c>
      <c r="H2222" t="s">
        <v>179</v>
      </c>
      <c r="I2222" t="s">
        <v>133</v>
      </c>
      <c r="J2222" t="s">
        <v>37</v>
      </c>
      <c r="K2222" t="s">
        <v>591</v>
      </c>
      <c r="L2222" t="s">
        <v>39</v>
      </c>
      <c r="M2222">
        <v>2417000</v>
      </c>
      <c r="N2222">
        <v>0</v>
      </c>
      <c r="O2222">
        <v>2417000</v>
      </c>
      <c r="P2222">
        <v>0</v>
      </c>
      <c r="Q2222" t="s">
        <v>3913</v>
      </c>
      <c r="R2222">
        <v>3820</v>
      </c>
      <c r="S2222" t="s">
        <v>3914</v>
      </c>
      <c r="T2222" t="s">
        <v>593</v>
      </c>
      <c r="U2222" t="s">
        <v>3915</v>
      </c>
      <c r="V2222" t="s">
        <v>3916</v>
      </c>
      <c r="W2222">
        <v>0</v>
      </c>
      <c r="X2222" t="str">
        <f t="shared" si="34"/>
        <v>Funcionamiento</v>
      </c>
    </row>
    <row r="2223" spans="1:24" x14ac:dyDescent="0.25">
      <c r="A2223">
        <v>3820</v>
      </c>
      <c r="B2223">
        <v>44001</v>
      </c>
      <c r="C2223" s="71">
        <v>44001.481249999997</v>
      </c>
      <c r="D2223" t="s">
        <v>588</v>
      </c>
      <c r="E2223" t="s">
        <v>589</v>
      </c>
      <c r="F2223">
        <v>18</v>
      </c>
      <c r="G2223" t="s">
        <v>3830</v>
      </c>
      <c r="H2223" t="s">
        <v>178</v>
      </c>
      <c r="I2223" t="s">
        <v>132</v>
      </c>
      <c r="J2223" t="s">
        <v>37</v>
      </c>
      <c r="K2223" t="s">
        <v>591</v>
      </c>
      <c r="L2223" t="s">
        <v>39</v>
      </c>
      <c r="M2223">
        <v>3624700</v>
      </c>
      <c r="N2223">
        <v>0</v>
      </c>
      <c r="O2223">
        <v>3624700</v>
      </c>
      <c r="P2223">
        <v>0</v>
      </c>
      <c r="Q2223" t="s">
        <v>3913</v>
      </c>
      <c r="R2223">
        <v>3820</v>
      </c>
      <c r="S2223" t="s">
        <v>3914</v>
      </c>
      <c r="T2223" t="s">
        <v>593</v>
      </c>
      <c r="U2223" t="s">
        <v>3915</v>
      </c>
      <c r="V2223" t="s">
        <v>3916</v>
      </c>
      <c r="W2223">
        <v>0</v>
      </c>
      <c r="X2223" t="str">
        <f t="shared" si="34"/>
        <v>Funcionamiento</v>
      </c>
    </row>
    <row r="2224" spans="1:24" x14ac:dyDescent="0.25">
      <c r="A2224">
        <v>3820</v>
      </c>
      <c r="B2224">
        <v>44001</v>
      </c>
      <c r="C2224" s="71">
        <v>44001.481249999997</v>
      </c>
      <c r="D2224" t="s">
        <v>588</v>
      </c>
      <c r="E2224" t="s">
        <v>589</v>
      </c>
      <c r="F2224">
        <v>18</v>
      </c>
      <c r="G2224" t="s">
        <v>3830</v>
      </c>
      <c r="H2224" t="s">
        <v>174</v>
      </c>
      <c r="I2224" t="s">
        <v>128</v>
      </c>
      <c r="J2224" t="s">
        <v>37</v>
      </c>
      <c r="K2224" t="s">
        <v>591</v>
      </c>
      <c r="L2224" t="s">
        <v>39</v>
      </c>
      <c r="M2224">
        <v>6602500</v>
      </c>
      <c r="N2224">
        <v>0</v>
      </c>
      <c r="O2224">
        <v>6602500</v>
      </c>
      <c r="P2224">
        <v>0</v>
      </c>
      <c r="Q2224" t="s">
        <v>3913</v>
      </c>
      <c r="R2224">
        <v>3820</v>
      </c>
      <c r="S2224" t="s">
        <v>3914</v>
      </c>
      <c r="T2224" t="s">
        <v>593</v>
      </c>
      <c r="U2224" t="s">
        <v>3915</v>
      </c>
      <c r="V2224" t="s">
        <v>3916</v>
      </c>
      <c r="W2224">
        <v>0</v>
      </c>
      <c r="X2224" t="str">
        <f t="shared" si="34"/>
        <v>Funcionamiento</v>
      </c>
    </row>
    <row r="2225" spans="1:24" x14ac:dyDescent="0.25">
      <c r="A2225">
        <v>3820</v>
      </c>
      <c r="B2225">
        <v>44001</v>
      </c>
      <c r="C2225" s="71">
        <v>44001.481249999997</v>
      </c>
      <c r="D2225" t="s">
        <v>588</v>
      </c>
      <c r="E2225" t="s">
        <v>589</v>
      </c>
      <c r="F2225">
        <v>18</v>
      </c>
      <c r="G2225" t="s">
        <v>3830</v>
      </c>
      <c r="H2225" t="s">
        <v>175</v>
      </c>
      <c r="I2225" t="s">
        <v>129</v>
      </c>
      <c r="J2225" t="s">
        <v>37</v>
      </c>
      <c r="K2225" t="s">
        <v>591</v>
      </c>
      <c r="L2225" t="s">
        <v>39</v>
      </c>
      <c r="M2225">
        <v>4677200</v>
      </c>
      <c r="N2225">
        <v>0</v>
      </c>
      <c r="O2225">
        <v>4677200</v>
      </c>
      <c r="P2225">
        <v>0</v>
      </c>
      <c r="Q2225" t="s">
        <v>3913</v>
      </c>
      <c r="R2225">
        <v>3820</v>
      </c>
      <c r="S2225" t="s">
        <v>3914</v>
      </c>
      <c r="T2225" t="s">
        <v>593</v>
      </c>
      <c r="U2225" t="s">
        <v>3915</v>
      </c>
      <c r="V2225" t="s">
        <v>3916</v>
      </c>
      <c r="W2225">
        <v>0</v>
      </c>
      <c r="X2225" t="str">
        <f t="shared" si="34"/>
        <v>Funcionamiento</v>
      </c>
    </row>
    <row r="2226" spans="1:24" x14ac:dyDescent="0.25">
      <c r="A2226">
        <v>3820</v>
      </c>
      <c r="B2226">
        <v>44001</v>
      </c>
      <c r="C2226" s="71">
        <v>44001.481249999997</v>
      </c>
      <c r="D2226" t="s">
        <v>588</v>
      </c>
      <c r="E2226" t="s">
        <v>589</v>
      </c>
      <c r="F2226">
        <v>18</v>
      </c>
      <c r="G2226" t="s">
        <v>3830</v>
      </c>
      <c r="H2226" t="s">
        <v>176</v>
      </c>
      <c r="I2226" t="s">
        <v>130</v>
      </c>
      <c r="J2226" t="s">
        <v>37</v>
      </c>
      <c r="K2226" t="s">
        <v>591</v>
      </c>
      <c r="L2226" t="s">
        <v>39</v>
      </c>
      <c r="M2226">
        <v>4832300</v>
      </c>
      <c r="N2226">
        <v>0</v>
      </c>
      <c r="O2226">
        <v>4832300</v>
      </c>
      <c r="P2226">
        <v>0</v>
      </c>
      <c r="Q2226" t="s">
        <v>3913</v>
      </c>
      <c r="R2226">
        <v>3820</v>
      </c>
      <c r="S2226" t="s">
        <v>3914</v>
      </c>
      <c r="T2226" t="s">
        <v>593</v>
      </c>
      <c r="U2226" t="s">
        <v>3915</v>
      </c>
      <c r="V2226" t="s">
        <v>3916</v>
      </c>
      <c r="W2226">
        <v>0</v>
      </c>
      <c r="X2226" t="str">
        <f t="shared" si="34"/>
        <v>Funcionamiento</v>
      </c>
    </row>
    <row r="2227" spans="1:24" x14ac:dyDescent="0.25">
      <c r="A2227">
        <v>3820</v>
      </c>
      <c r="B2227">
        <v>44001</v>
      </c>
      <c r="C2227" s="71">
        <v>44001.481249999997</v>
      </c>
      <c r="D2227" t="s">
        <v>588</v>
      </c>
      <c r="E2227" t="s">
        <v>589</v>
      </c>
      <c r="F2227">
        <v>18</v>
      </c>
      <c r="G2227" t="s">
        <v>3830</v>
      </c>
      <c r="H2227" t="s">
        <v>177</v>
      </c>
      <c r="I2227" t="s">
        <v>131</v>
      </c>
      <c r="J2227" t="s">
        <v>37</v>
      </c>
      <c r="K2227" t="s">
        <v>591</v>
      </c>
      <c r="L2227" t="s">
        <v>39</v>
      </c>
      <c r="M2227">
        <v>574200</v>
      </c>
      <c r="N2227">
        <v>0</v>
      </c>
      <c r="O2227">
        <v>574200</v>
      </c>
      <c r="P2227">
        <v>0</v>
      </c>
      <c r="Q2227" t="s">
        <v>3913</v>
      </c>
      <c r="R2227">
        <v>3820</v>
      </c>
      <c r="S2227" t="s">
        <v>3914</v>
      </c>
      <c r="T2227" t="s">
        <v>593</v>
      </c>
      <c r="U2227" t="s">
        <v>3915</v>
      </c>
      <c r="V2227" t="s">
        <v>3916</v>
      </c>
      <c r="W2227">
        <v>0</v>
      </c>
      <c r="X2227" t="str">
        <f t="shared" si="34"/>
        <v>Funcionamiento</v>
      </c>
    </row>
    <row r="2228" spans="1:24" x14ac:dyDescent="0.25">
      <c r="A2228">
        <v>3920</v>
      </c>
      <c r="B2228">
        <v>44018</v>
      </c>
      <c r="C2228" s="71">
        <v>44018.611805555556</v>
      </c>
      <c r="D2228" t="s">
        <v>588</v>
      </c>
      <c r="E2228" t="s">
        <v>589</v>
      </c>
      <c r="F2228">
        <v>18</v>
      </c>
      <c r="G2228" t="s">
        <v>3830</v>
      </c>
      <c r="H2228" t="s">
        <v>197</v>
      </c>
      <c r="I2228" t="s">
        <v>152</v>
      </c>
      <c r="J2228" t="s">
        <v>48</v>
      </c>
      <c r="K2228" t="s">
        <v>601</v>
      </c>
      <c r="L2228" t="s">
        <v>39</v>
      </c>
      <c r="M2228">
        <v>17837</v>
      </c>
      <c r="N2228">
        <v>0</v>
      </c>
      <c r="O2228">
        <v>17837</v>
      </c>
      <c r="P2228">
        <v>0</v>
      </c>
      <c r="Q2228" t="s">
        <v>3917</v>
      </c>
      <c r="R2228">
        <v>3920</v>
      </c>
      <c r="S2228" t="s">
        <v>3469</v>
      </c>
      <c r="T2228" t="s">
        <v>3918</v>
      </c>
      <c r="U2228" t="s">
        <v>3471</v>
      </c>
      <c r="V2228" t="s">
        <v>3919</v>
      </c>
      <c r="W2228">
        <v>0</v>
      </c>
      <c r="X2228" t="str">
        <f t="shared" si="34"/>
        <v>Funcionamiento</v>
      </c>
    </row>
    <row r="2229" spans="1:24" x14ac:dyDescent="0.25">
      <c r="A2229">
        <v>4020</v>
      </c>
      <c r="B2229">
        <v>44027</v>
      </c>
      <c r="C2229" s="71">
        <v>44027.42083333333</v>
      </c>
      <c r="D2229" t="s">
        <v>588</v>
      </c>
      <c r="E2229" t="s">
        <v>589</v>
      </c>
      <c r="F2229">
        <v>18</v>
      </c>
      <c r="G2229" t="s">
        <v>3830</v>
      </c>
      <c r="H2229" t="s">
        <v>166</v>
      </c>
      <c r="I2229" t="s">
        <v>120</v>
      </c>
      <c r="J2229" t="s">
        <v>37</v>
      </c>
      <c r="K2229" t="s">
        <v>591</v>
      </c>
      <c r="L2229" t="s">
        <v>39</v>
      </c>
      <c r="M2229">
        <v>49175476</v>
      </c>
      <c r="N2229">
        <v>0</v>
      </c>
      <c r="O2229">
        <v>49175476</v>
      </c>
      <c r="P2229">
        <v>0</v>
      </c>
      <c r="Q2229" t="s">
        <v>3920</v>
      </c>
      <c r="R2229">
        <v>4020</v>
      </c>
      <c r="S2229" t="s">
        <v>3921</v>
      </c>
      <c r="T2229" t="s">
        <v>593</v>
      </c>
      <c r="U2229" t="s">
        <v>3922</v>
      </c>
      <c r="V2229" t="s">
        <v>3923</v>
      </c>
      <c r="W2229">
        <v>0</v>
      </c>
      <c r="X2229" t="str">
        <f t="shared" si="34"/>
        <v>Funcionamiento</v>
      </c>
    </row>
    <row r="2230" spans="1:24" x14ac:dyDescent="0.25">
      <c r="A2230">
        <v>4020</v>
      </c>
      <c r="B2230">
        <v>44027</v>
      </c>
      <c r="C2230" s="71">
        <v>44027.42083333333</v>
      </c>
      <c r="D2230" t="s">
        <v>588</v>
      </c>
      <c r="E2230" t="s">
        <v>589</v>
      </c>
      <c r="F2230">
        <v>18</v>
      </c>
      <c r="G2230" t="s">
        <v>3830</v>
      </c>
      <c r="H2230" t="s">
        <v>173</v>
      </c>
      <c r="I2230" t="s">
        <v>127</v>
      </c>
      <c r="J2230" t="s">
        <v>37</v>
      </c>
      <c r="K2230" t="s">
        <v>591</v>
      </c>
      <c r="L2230" t="s">
        <v>39</v>
      </c>
      <c r="M2230">
        <v>10497</v>
      </c>
      <c r="N2230">
        <v>0</v>
      </c>
      <c r="O2230">
        <v>10497</v>
      </c>
      <c r="P2230">
        <v>0</v>
      </c>
      <c r="Q2230" t="s">
        <v>3920</v>
      </c>
      <c r="R2230">
        <v>4020</v>
      </c>
      <c r="S2230" t="s">
        <v>3921</v>
      </c>
      <c r="T2230" t="s">
        <v>593</v>
      </c>
      <c r="U2230" t="s">
        <v>3922</v>
      </c>
      <c r="V2230" t="s">
        <v>3923</v>
      </c>
      <c r="W2230">
        <v>0</v>
      </c>
      <c r="X2230" t="str">
        <f t="shared" si="34"/>
        <v>Funcionamiento</v>
      </c>
    </row>
    <row r="2231" spans="1:24" x14ac:dyDescent="0.25">
      <c r="A2231">
        <v>4020</v>
      </c>
      <c r="B2231">
        <v>44027</v>
      </c>
      <c r="C2231" s="71">
        <v>44027.42083333333</v>
      </c>
      <c r="D2231" t="s">
        <v>588</v>
      </c>
      <c r="E2231" t="s">
        <v>589</v>
      </c>
      <c r="F2231">
        <v>18</v>
      </c>
      <c r="G2231" t="s">
        <v>3830</v>
      </c>
      <c r="H2231" t="s">
        <v>180</v>
      </c>
      <c r="I2231" t="s">
        <v>134</v>
      </c>
      <c r="J2231" t="s">
        <v>37</v>
      </c>
      <c r="K2231" t="s">
        <v>591</v>
      </c>
      <c r="L2231" t="s">
        <v>39</v>
      </c>
      <c r="M2231">
        <v>12131</v>
      </c>
      <c r="N2231">
        <v>0</v>
      </c>
      <c r="O2231">
        <v>12131</v>
      </c>
      <c r="P2231">
        <v>0</v>
      </c>
      <c r="Q2231" t="s">
        <v>3920</v>
      </c>
      <c r="R2231">
        <v>4020</v>
      </c>
      <c r="S2231" t="s">
        <v>3921</v>
      </c>
      <c r="T2231" t="s">
        <v>593</v>
      </c>
      <c r="U2231" t="s">
        <v>3922</v>
      </c>
      <c r="V2231" t="s">
        <v>3923</v>
      </c>
      <c r="W2231">
        <v>0</v>
      </c>
      <c r="X2231" t="str">
        <f t="shared" si="34"/>
        <v>Funcionamiento</v>
      </c>
    </row>
    <row r="2232" spans="1:24" x14ac:dyDescent="0.25">
      <c r="A2232">
        <v>4020</v>
      </c>
      <c r="B2232">
        <v>44027</v>
      </c>
      <c r="C2232" s="71">
        <v>44027.42083333333</v>
      </c>
      <c r="D2232" t="s">
        <v>588</v>
      </c>
      <c r="E2232" t="s">
        <v>589</v>
      </c>
      <c r="F2232">
        <v>18</v>
      </c>
      <c r="G2232" t="s">
        <v>3830</v>
      </c>
      <c r="H2232" t="s">
        <v>168</v>
      </c>
      <c r="I2232" t="s">
        <v>122</v>
      </c>
      <c r="J2232" t="s">
        <v>37</v>
      </c>
      <c r="K2232" t="s">
        <v>591</v>
      </c>
      <c r="L2232" t="s">
        <v>39</v>
      </c>
      <c r="M2232">
        <v>1048754</v>
      </c>
      <c r="N2232">
        <v>0</v>
      </c>
      <c r="O2232">
        <v>1048754</v>
      </c>
      <c r="P2232">
        <v>0</v>
      </c>
      <c r="Q2232" t="s">
        <v>3920</v>
      </c>
      <c r="R2232">
        <v>4020</v>
      </c>
      <c r="S2232" t="s">
        <v>3921</v>
      </c>
      <c r="T2232" t="s">
        <v>593</v>
      </c>
      <c r="U2232" t="s">
        <v>3922</v>
      </c>
      <c r="V2232" t="s">
        <v>3923</v>
      </c>
      <c r="W2232">
        <v>0</v>
      </c>
      <c r="X2232" t="str">
        <f t="shared" si="34"/>
        <v>Funcionamiento</v>
      </c>
    </row>
    <row r="2233" spans="1:24" x14ac:dyDescent="0.25">
      <c r="A2233">
        <v>4020</v>
      </c>
      <c r="B2233">
        <v>44027</v>
      </c>
      <c r="C2233" s="71">
        <v>44027.42083333333</v>
      </c>
      <c r="D2233" t="s">
        <v>588</v>
      </c>
      <c r="E2233" t="s">
        <v>589</v>
      </c>
      <c r="F2233">
        <v>18</v>
      </c>
      <c r="G2233" t="s">
        <v>3830</v>
      </c>
      <c r="H2233" t="s">
        <v>169</v>
      </c>
      <c r="I2233" t="s">
        <v>123</v>
      </c>
      <c r="J2233" t="s">
        <v>37</v>
      </c>
      <c r="K2233" t="s">
        <v>591</v>
      </c>
      <c r="L2233" t="s">
        <v>39</v>
      </c>
      <c r="M2233">
        <v>1450241</v>
      </c>
      <c r="N2233">
        <v>0</v>
      </c>
      <c r="O2233">
        <v>1450241</v>
      </c>
      <c r="P2233">
        <v>0</v>
      </c>
      <c r="Q2233" t="s">
        <v>3920</v>
      </c>
      <c r="R2233">
        <v>4020</v>
      </c>
      <c r="S2233" t="s">
        <v>3921</v>
      </c>
      <c r="T2233" t="s">
        <v>593</v>
      </c>
      <c r="U2233" t="s">
        <v>3922</v>
      </c>
      <c r="V2233" t="s">
        <v>3923</v>
      </c>
      <c r="W2233">
        <v>0</v>
      </c>
      <c r="X2233" t="str">
        <f t="shared" si="34"/>
        <v>Funcionamiento</v>
      </c>
    </row>
    <row r="2234" spans="1:24" x14ac:dyDescent="0.25">
      <c r="A2234">
        <v>4020</v>
      </c>
      <c r="B2234">
        <v>44027</v>
      </c>
      <c r="C2234" s="71">
        <v>44027.42083333333</v>
      </c>
      <c r="D2234" t="s">
        <v>588</v>
      </c>
      <c r="E2234" t="s">
        <v>589</v>
      </c>
      <c r="F2234">
        <v>18</v>
      </c>
      <c r="G2234" t="s">
        <v>3830</v>
      </c>
      <c r="H2234" t="s">
        <v>183</v>
      </c>
      <c r="I2234" t="s">
        <v>137</v>
      </c>
      <c r="J2234" t="s">
        <v>37</v>
      </c>
      <c r="K2234" t="s">
        <v>591</v>
      </c>
      <c r="L2234" t="s">
        <v>39</v>
      </c>
      <c r="M2234">
        <v>2354967</v>
      </c>
      <c r="N2234">
        <v>0</v>
      </c>
      <c r="O2234">
        <v>2354967</v>
      </c>
      <c r="P2234">
        <v>0</v>
      </c>
      <c r="Q2234" t="s">
        <v>3920</v>
      </c>
      <c r="R2234">
        <v>4020</v>
      </c>
      <c r="S2234" t="s">
        <v>3921</v>
      </c>
      <c r="T2234" t="s">
        <v>593</v>
      </c>
      <c r="U2234" t="s">
        <v>3922</v>
      </c>
      <c r="V2234" t="s">
        <v>3923</v>
      </c>
      <c r="W2234">
        <v>0</v>
      </c>
      <c r="X2234" t="str">
        <f t="shared" si="34"/>
        <v>Funcionamiento</v>
      </c>
    </row>
    <row r="2235" spans="1:24" x14ac:dyDescent="0.25">
      <c r="A2235">
        <v>4120</v>
      </c>
      <c r="B2235">
        <v>44027</v>
      </c>
      <c r="C2235" s="71">
        <v>44027.423611111109</v>
      </c>
      <c r="D2235" t="s">
        <v>588</v>
      </c>
      <c r="E2235" t="s">
        <v>589</v>
      </c>
      <c r="F2235">
        <v>18</v>
      </c>
      <c r="G2235" t="s">
        <v>3830</v>
      </c>
      <c r="H2235" t="s">
        <v>177</v>
      </c>
      <c r="I2235" t="s">
        <v>131</v>
      </c>
      <c r="J2235" t="s">
        <v>37</v>
      </c>
      <c r="K2235" t="s">
        <v>591</v>
      </c>
      <c r="L2235" t="s">
        <v>39</v>
      </c>
      <c r="M2235">
        <v>668600</v>
      </c>
      <c r="N2235">
        <v>0</v>
      </c>
      <c r="O2235">
        <v>668600</v>
      </c>
      <c r="P2235">
        <v>0</v>
      </c>
      <c r="Q2235" t="s">
        <v>3924</v>
      </c>
      <c r="R2235">
        <v>4120</v>
      </c>
      <c r="S2235" t="s">
        <v>3925</v>
      </c>
      <c r="T2235" t="s">
        <v>593</v>
      </c>
      <c r="U2235" t="s">
        <v>3926</v>
      </c>
      <c r="V2235" t="s">
        <v>3927</v>
      </c>
      <c r="W2235">
        <v>0</v>
      </c>
      <c r="X2235" t="str">
        <f t="shared" si="34"/>
        <v>Funcionamiento</v>
      </c>
    </row>
    <row r="2236" spans="1:24" x14ac:dyDescent="0.25">
      <c r="A2236">
        <v>4120</v>
      </c>
      <c r="B2236">
        <v>44027</v>
      </c>
      <c r="C2236" s="71">
        <v>44027.423611111109</v>
      </c>
      <c r="D2236" t="s">
        <v>588</v>
      </c>
      <c r="E2236" t="s">
        <v>589</v>
      </c>
      <c r="F2236">
        <v>18</v>
      </c>
      <c r="G2236" t="s">
        <v>3830</v>
      </c>
      <c r="H2236" t="s">
        <v>179</v>
      </c>
      <c r="I2236" t="s">
        <v>133</v>
      </c>
      <c r="J2236" t="s">
        <v>37</v>
      </c>
      <c r="K2236" t="s">
        <v>591</v>
      </c>
      <c r="L2236" t="s">
        <v>39</v>
      </c>
      <c r="M2236">
        <v>1132800</v>
      </c>
      <c r="N2236">
        <v>0</v>
      </c>
      <c r="O2236">
        <v>1132800</v>
      </c>
      <c r="P2236">
        <v>0</v>
      </c>
      <c r="Q2236" t="s">
        <v>3924</v>
      </c>
      <c r="R2236">
        <v>4120</v>
      </c>
      <c r="S2236" t="s">
        <v>3925</v>
      </c>
      <c r="T2236" t="s">
        <v>593</v>
      </c>
      <c r="U2236" t="s">
        <v>3926</v>
      </c>
      <c r="V2236" t="s">
        <v>3927</v>
      </c>
      <c r="W2236">
        <v>0</v>
      </c>
      <c r="X2236" t="str">
        <f t="shared" si="34"/>
        <v>Funcionamiento</v>
      </c>
    </row>
    <row r="2237" spans="1:24" x14ac:dyDescent="0.25">
      <c r="A2237">
        <v>4120</v>
      </c>
      <c r="B2237">
        <v>44027</v>
      </c>
      <c r="C2237" s="71">
        <v>44027.423611111109</v>
      </c>
      <c r="D2237" t="s">
        <v>588</v>
      </c>
      <c r="E2237" t="s">
        <v>589</v>
      </c>
      <c r="F2237">
        <v>18</v>
      </c>
      <c r="G2237" t="s">
        <v>3830</v>
      </c>
      <c r="H2237" t="s">
        <v>174</v>
      </c>
      <c r="I2237" t="s">
        <v>128</v>
      </c>
      <c r="J2237" t="s">
        <v>37</v>
      </c>
      <c r="K2237" t="s">
        <v>591</v>
      </c>
      <c r="L2237" t="s">
        <v>39</v>
      </c>
      <c r="M2237">
        <v>6316000</v>
      </c>
      <c r="N2237">
        <v>0</v>
      </c>
      <c r="O2237">
        <v>6316000</v>
      </c>
      <c r="P2237">
        <v>0</v>
      </c>
      <c r="Q2237" t="s">
        <v>3924</v>
      </c>
      <c r="R2237">
        <v>4120</v>
      </c>
      <c r="S2237" t="s">
        <v>3925</v>
      </c>
      <c r="T2237" t="s">
        <v>593</v>
      </c>
      <c r="U2237" t="s">
        <v>3926</v>
      </c>
      <c r="V2237" t="s">
        <v>3927</v>
      </c>
      <c r="W2237">
        <v>0</v>
      </c>
      <c r="X2237" t="str">
        <f t="shared" si="34"/>
        <v>Funcionamiento</v>
      </c>
    </row>
    <row r="2238" spans="1:24" x14ac:dyDescent="0.25">
      <c r="A2238">
        <v>4120</v>
      </c>
      <c r="B2238">
        <v>44027</v>
      </c>
      <c r="C2238" s="71">
        <v>44027.423611111109</v>
      </c>
      <c r="D2238" t="s">
        <v>588</v>
      </c>
      <c r="E2238" t="s">
        <v>589</v>
      </c>
      <c r="F2238">
        <v>18</v>
      </c>
      <c r="G2238" t="s">
        <v>3830</v>
      </c>
      <c r="H2238" t="s">
        <v>178</v>
      </c>
      <c r="I2238" t="s">
        <v>132</v>
      </c>
      <c r="J2238" t="s">
        <v>37</v>
      </c>
      <c r="K2238" t="s">
        <v>591</v>
      </c>
      <c r="L2238" t="s">
        <v>39</v>
      </c>
      <c r="M2238">
        <v>1698600</v>
      </c>
      <c r="N2238">
        <v>0</v>
      </c>
      <c r="O2238">
        <v>1698600</v>
      </c>
      <c r="P2238">
        <v>0</v>
      </c>
      <c r="Q2238" t="s">
        <v>3924</v>
      </c>
      <c r="R2238">
        <v>4120</v>
      </c>
      <c r="S2238" t="s">
        <v>3925</v>
      </c>
      <c r="T2238" t="s">
        <v>593</v>
      </c>
      <c r="U2238" t="s">
        <v>3926</v>
      </c>
      <c r="V2238" t="s">
        <v>3927</v>
      </c>
      <c r="W2238">
        <v>0</v>
      </c>
      <c r="X2238" t="str">
        <f t="shared" si="34"/>
        <v>Funcionamiento</v>
      </c>
    </row>
    <row r="2239" spans="1:24" x14ac:dyDescent="0.25">
      <c r="A2239">
        <v>4120</v>
      </c>
      <c r="B2239">
        <v>44027</v>
      </c>
      <c r="C2239" s="71">
        <v>44027.423611111109</v>
      </c>
      <c r="D2239" t="s">
        <v>588</v>
      </c>
      <c r="E2239" t="s">
        <v>589</v>
      </c>
      <c r="F2239">
        <v>18</v>
      </c>
      <c r="G2239" t="s">
        <v>3830</v>
      </c>
      <c r="H2239" t="s">
        <v>175</v>
      </c>
      <c r="I2239" t="s">
        <v>129</v>
      </c>
      <c r="J2239" t="s">
        <v>37</v>
      </c>
      <c r="K2239" t="s">
        <v>591</v>
      </c>
      <c r="L2239" t="s">
        <v>39</v>
      </c>
      <c r="M2239">
        <v>4474400</v>
      </c>
      <c r="N2239">
        <v>0</v>
      </c>
      <c r="O2239">
        <v>4474400</v>
      </c>
      <c r="P2239">
        <v>0</v>
      </c>
      <c r="Q2239" t="s">
        <v>3924</v>
      </c>
      <c r="R2239">
        <v>4120</v>
      </c>
      <c r="S2239" t="s">
        <v>3925</v>
      </c>
      <c r="T2239" t="s">
        <v>593</v>
      </c>
      <c r="U2239" t="s">
        <v>3926</v>
      </c>
      <c r="V2239" t="s">
        <v>3927</v>
      </c>
      <c r="W2239">
        <v>0</v>
      </c>
      <c r="X2239" t="str">
        <f t="shared" si="34"/>
        <v>Funcionamiento</v>
      </c>
    </row>
    <row r="2240" spans="1:24" x14ac:dyDescent="0.25">
      <c r="A2240">
        <v>4120</v>
      </c>
      <c r="B2240">
        <v>44027</v>
      </c>
      <c r="C2240" s="71">
        <v>44027.423611111109</v>
      </c>
      <c r="D2240" t="s">
        <v>588</v>
      </c>
      <c r="E2240" t="s">
        <v>589</v>
      </c>
      <c r="F2240">
        <v>18</v>
      </c>
      <c r="G2240" t="s">
        <v>3830</v>
      </c>
      <c r="H2240" t="s">
        <v>176</v>
      </c>
      <c r="I2240" t="s">
        <v>130</v>
      </c>
      <c r="J2240" t="s">
        <v>37</v>
      </c>
      <c r="K2240" t="s">
        <v>591</v>
      </c>
      <c r="L2240" t="s">
        <v>39</v>
      </c>
      <c r="M2240">
        <v>2263800</v>
      </c>
      <c r="N2240">
        <v>0</v>
      </c>
      <c r="O2240">
        <v>2263800</v>
      </c>
      <c r="P2240">
        <v>0</v>
      </c>
      <c r="Q2240" t="s">
        <v>3924</v>
      </c>
      <c r="R2240">
        <v>4120</v>
      </c>
      <c r="S2240" t="s">
        <v>3925</v>
      </c>
      <c r="T2240" t="s">
        <v>593</v>
      </c>
      <c r="U2240" t="s">
        <v>3926</v>
      </c>
      <c r="V2240" t="s">
        <v>3927</v>
      </c>
      <c r="W2240">
        <v>0</v>
      </c>
      <c r="X2240" t="str">
        <f t="shared" si="34"/>
        <v>Funcionamiento</v>
      </c>
    </row>
    <row r="2241" spans="1:24" x14ac:dyDescent="0.25">
      <c r="A2241">
        <v>4220</v>
      </c>
      <c r="B2241">
        <v>44034</v>
      </c>
      <c r="C2241" s="71">
        <v>44034.393055555556</v>
      </c>
      <c r="D2241" t="s">
        <v>588</v>
      </c>
      <c r="E2241" t="s">
        <v>589</v>
      </c>
      <c r="F2241">
        <v>18</v>
      </c>
      <c r="G2241" t="s">
        <v>3830</v>
      </c>
      <c r="H2241" t="s">
        <v>190</v>
      </c>
      <c r="I2241" t="s">
        <v>145</v>
      </c>
      <c r="J2241" t="s">
        <v>37</v>
      </c>
      <c r="K2241" t="s">
        <v>591</v>
      </c>
      <c r="L2241" t="s">
        <v>39</v>
      </c>
      <c r="M2241">
        <v>420000</v>
      </c>
      <c r="N2241">
        <v>0</v>
      </c>
      <c r="O2241">
        <v>420000</v>
      </c>
      <c r="P2241">
        <v>0</v>
      </c>
      <c r="Q2241" t="s">
        <v>3928</v>
      </c>
      <c r="R2241">
        <v>4220</v>
      </c>
      <c r="S2241" t="s">
        <v>3929</v>
      </c>
      <c r="T2241" t="s">
        <v>6007</v>
      </c>
      <c r="U2241" t="s">
        <v>4493</v>
      </c>
      <c r="V2241" t="s">
        <v>6008</v>
      </c>
      <c r="W2241">
        <v>0</v>
      </c>
      <c r="X2241" t="str">
        <f t="shared" si="34"/>
        <v>Funcionamiento</v>
      </c>
    </row>
    <row r="2242" spans="1:24" x14ac:dyDescent="0.25">
      <c r="A2242">
        <v>120</v>
      </c>
      <c r="B2242">
        <v>43839</v>
      </c>
      <c r="C2242" s="71">
        <v>43839.372916666667</v>
      </c>
      <c r="D2242" t="s">
        <v>588</v>
      </c>
      <c r="E2242" t="s">
        <v>589</v>
      </c>
      <c r="F2242">
        <v>19</v>
      </c>
      <c r="G2242" t="s">
        <v>3930</v>
      </c>
      <c r="H2242" t="s">
        <v>188</v>
      </c>
      <c r="I2242" t="s">
        <v>142</v>
      </c>
      <c r="J2242" t="s">
        <v>37</v>
      </c>
      <c r="K2242" t="s">
        <v>591</v>
      </c>
      <c r="L2242" t="s">
        <v>39</v>
      </c>
      <c r="M2242">
        <v>45000000</v>
      </c>
      <c r="N2242">
        <v>0</v>
      </c>
      <c r="O2242">
        <v>45000000</v>
      </c>
      <c r="P2242">
        <v>6892874</v>
      </c>
      <c r="Q2242" t="s">
        <v>3931</v>
      </c>
      <c r="R2242">
        <v>120</v>
      </c>
      <c r="S2242" t="s">
        <v>6009</v>
      </c>
      <c r="T2242" t="s">
        <v>6010</v>
      </c>
      <c r="U2242" t="s">
        <v>6011</v>
      </c>
      <c r="V2242" t="s">
        <v>6012</v>
      </c>
      <c r="W2242">
        <v>0</v>
      </c>
      <c r="X2242" t="str">
        <f t="shared" si="34"/>
        <v>Funcionamiento</v>
      </c>
    </row>
    <row r="2243" spans="1:24" x14ac:dyDescent="0.25">
      <c r="A2243">
        <v>120</v>
      </c>
      <c r="B2243">
        <v>43839</v>
      </c>
      <c r="C2243" s="71">
        <v>43839.372916666667</v>
      </c>
      <c r="D2243" t="s">
        <v>588</v>
      </c>
      <c r="E2243" t="s">
        <v>589</v>
      </c>
      <c r="F2243">
        <v>19</v>
      </c>
      <c r="G2243" t="s">
        <v>3930</v>
      </c>
      <c r="H2243" t="s">
        <v>192</v>
      </c>
      <c r="I2243" t="s">
        <v>147</v>
      </c>
      <c r="J2243" t="s">
        <v>37</v>
      </c>
      <c r="K2243" t="s">
        <v>591</v>
      </c>
      <c r="L2243" t="s">
        <v>39</v>
      </c>
      <c r="M2243">
        <v>3000000</v>
      </c>
      <c r="N2243">
        <v>0</v>
      </c>
      <c r="O2243">
        <v>3000000</v>
      </c>
      <c r="P2243">
        <v>249083</v>
      </c>
      <c r="Q2243" t="s">
        <v>3931</v>
      </c>
      <c r="R2243">
        <v>120</v>
      </c>
      <c r="S2243" t="s">
        <v>6009</v>
      </c>
      <c r="T2243" t="s">
        <v>6010</v>
      </c>
      <c r="U2243" t="s">
        <v>6011</v>
      </c>
      <c r="V2243" t="s">
        <v>6012</v>
      </c>
      <c r="W2243">
        <v>0</v>
      </c>
      <c r="X2243" t="str">
        <f t="shared" ref="X2243:X2306" si="35">IF(LEFT(H2243,1)="C","Inversión","Funcionamiento")</f>
        <v>Funcionamiento</v>
      </c>
    </row>
    <row r="2244" spans="1:24" x14ac:dyDescent="0.25">
      <c r="A2244">
        <v>220</v>
      </c>
      <c r="B2244">
        <v>43839</v>
      </c>
      <c r="C2244" s="71">
        <v>43839.373611111114</v>
      </c>
      <c r="D2244" t="s">
        <v>588</v>
      </c>
      <c r="E2244" t="s">
        <v>607</v>
      </c>
      <c r="F2244">
        <v>19</v>
      </c>
      <c r="G2244" t="s">
        <v>3930</v>
      </c>
      <c r="H2244" t="s">
        <v>189</v>
      </c>
      <c r="I2244" t="s">
        <v>143</v>
      </c>
      <c r="J2244" t="s">
        <v>37</v>
      </c>
      <c r="K2244" t="s">
        <v>591</v>
      </c>
      <c r="L2244" t="s">
        <v>39</v>
      </c>
      <c r="M2244">
        <v>29314800</v>
      </c>
      <c r="N2244">
        <v>-29314800</v>
      </c>
      <c r="O2244">
        <v>0</v>
      </c>
      <c r="P2244">
        <v>0</v>
      </c>
      <c r="Q2244" t="s">
        <v>3932</v>
      </c>
      <c r="R2244">
        <v>220</v>
      </c>
      <c r="S2244" t="s">
        <v>2828</v>
      </c>
      <c r="T2244" t="s">
        <v>593</v>
      </c>
      <c r="U2244" t="s">
        <v>593</v>
      </c>
      <c r="V2244" t="s">
        <v>593</v>
      </c>
      <c r="W2244">
        <v>0</v>
      </c>
      <c r="X2244" t="str">
        <f t="shared" si="35"/>
        <v>Funcionamiento</v>
      </c>
    </row>
    <row r="2245" spans="1:24" x14ac:dyDescent="0.25">
      <c r="A2245">
        <v>320</v>
      </c>
      <c r="B2245">
        <v>43839</v>
      </c>
      <c r="C2245" s="71">
        <v>43839.374305555553</v>
      </c>
      <c r="D2245" t="s">
        <v>588</v>
      </c>
      <c r="E2245" t="s">
        <v>589</v>
      </c>
      <c r="F2245">
        <v>19</v>
      </c>
      <c r="G2245" t="s">
        <v>3930</v>
      </c>
      <c r="H2245" t="s">
        <v>191</v>
      </c>
      <c r="I2245" t="s">
        <v>146</v>
      </c>
      <c r="J2245" t="s">
        <v>37</v>
      </c>
      <c r="K2245" t="s">
        <v>591</v>
      </c>
      <c r="L2245" t="s">
        <v>39</v>
      </c>
      <c r="M2245">
        <v>7800000</v>
      </c>
      <c r="N2245">
        <v>0</v>
      </c>
      <c r="O2245">
        <v>7800000</v>
      </c>
      <c r="P2245">
        <v>5212838</v>
      </c>
      <c r="Q2245" t="s">
        <v>3933</v>
      </c>
      <c r="R2245">
        <v>320</v>
      </c>
      <c r="S2245" t="s">
        <v>3934</v>
      </c>
      <c r="T2245" t="s">
        <v>3935</v>
      </c>
      <c r="U2245" t="s">
        <v>3936</v>
      </c>
      <c r="V2245" t="s">
        <v>3937</v>
      </c>
      <c r="W2245">
        <v>0</v>
      </c>
      <c r="X2245" t="str">
        <f t="shared" si="35"/>
        <v>Funcionamiento</v>
      </c>
    </row>
    <row r="2246" spans="1:24" x14ac:dyDescent="0.25">
      <c r="A2246">
        <v>420</v>
      </c>
      <c r="B2246">
        <v>43846</v>
      </c>
      <c r="C2246" s="71">
        <v>43846.400000000001</v>
      </c>
      <c r="D2246" t="s">
        <v>588</v>
      </c>
      <c r="E2246" t="s">
        <v>589</v>
      </c>
      <c r="F2246">
        <v>19</v>
      </c>
      <c r="G2246" t="s">
        <v>3930</v>
      </c>
      <c r="H2246" t="s">
        <v>101</v>
      </c>
      <c r="I2246" t="s">
        <v>144</v>
      </c>
      <c r="J2246" t="s">
        <v>37</v>
      </c>
      <c r="K2246" t="s">
        <v>591</v>
      </c>
      <c r="L2246" t="s">
        <v>39</v>
      </c>
      <c r="M2246">
        <v>29314800</v>
      </c>
      <c r="N2246">
        <v>0</v>
      </c>
      <c r="O2246">
        <v>29314800</v>
      </c>
      <c r="P2246">
        <v>10903776</v>
      </c>
      <c r="Q2246" t="s">
        <v>3938</v>
      </c>
      <c r="R2246">
        <v>420</v>
      </c>
      <c r="S2246" t="s">
        <v>6013</v>
      </c>
      <c r="T2246" t="s">
        <v>6014</v>
      </c>
      <c r="U2246" t="s">
        <v>6015</v>
      </c>
      <c r="V2246" t="s">
        <v>6016</v>
      </c>
      <c r="W2246">
        <v>0</v>
      </c>
      <c r="X2246" t="str">
        <f t="shared" si="35"/>
        <v>Funcionamiento</v>
      </c>
    </row>
    <row r="2247" spans="1:24" x14ac:dyDescent="0.25">
      <c r="A2247">
        <v>520</v>
      </c>
      <c r="B2247">
        <v>43852</v>
      </c>
      <c r="C2247" s="71">
        <v>43852.601388888892</v>
      </c>
      <c r="D2247" t="s">
        <v>588</v>
      </c>
      <c r="E2247" t="s">
        <v>589</v>
      </c>
      <c r="F2247">
        <v>19</v>
      </c>
      <c r="G2247" t="s">
        <v>3930</v>
      </c>
      <c r="H2247" t="s">
        <v>196</v>
      </c>
      <c r="I2247" t="s">
        <v>151</v>
      </c>
      <c r="J2247" t="s">
        <v>37</v>
      </c>
      <c r="K2247" t="s">
        <v>591</v>
      </c>
      <c r="L2247" t="s">
        <v>39</v>
      </c>
      <c r="M2247">
        <v>27770000</v>
      </c>
      <c r="N2247">
        <v>0</v>
      </c>
      <c r="O2247">
        <v>27770000</v>
      </c>
      <c r="P2247">
        <v>0</v>
      </c>
      <c r="Q2247" t="s">
        <v>3939</v>
      </c>
      <c r="R2247">
        <v>520</v>
      </c>
      <c r="S2247" t="s">
        <v>3107</v>
      </c>
      <c r="T2247" t="s">
        <v>2657</v>
      </c>
      <c r="U2247" t="s">
        <v>2657</v>
      </c>
      <c r="V2247" t="s">
        <v>3940</v>
      </c>
      <c r="W2247">
        <v>0</v>
      </c>
      <c r="X2247" t="str">
        <f t="shared" si="35"/>
        <v>Funcionamiento</v>
      </c>
    </row>
    <row r="2248" spans="1:24" x14ac:dyDescent="0.25">
      <c r="A2248">
        <v>620</v>
      </c>
      <c r="B2248">
        <v>43853</v>
      </c>
      <c r="C2248" s="71">
        <v>43853.359722222223</v>
      </c>
      <c r="D2248" t="s">
        <v>588</v>
      </c>
      <c r="E2248" t="s">
        <v>589</v>
      </c>
      <c r="F2248">
        <v>19</v>
      </c>
      <c r="G2248" t="s">
        <v>3930</v>
      </c>
      <c r="H2248" t="s">
        <v>182</v>
      </c>
      <c r="I2248" t="s">
        <v>136</v>
      </c>
      <c r="J2248" t="s">
        <v>37</v>
      </c>
      <c r="K2248" t="s">
        <v>591</v>
      </c>
      <c r="L2248" t="s">
        <v>39</v>
      </c>
      <c r="M2248">
        <v>737581</v>
      </c>
      <c r="N2248">
        <v>0</v>
      </c>
      <c r="O2248">
        <v>737581</v>
      </c>
      <c r="P2248">
        <v>0</v>
      </c>
      <c r="Q2248" t="s">
        <v>3941</v>
      </c>
      <c r="R2248">
        <v>620</v>
      </c>
      <c r="S2248" t="s">
        <v>2190</v>
      </c>
      <c r="T2248" t="s">
        <v>593</v>
      </c>
      <c r="U2248" t="s">
        <v>3942</v>
      </c>
      <c r="V2248" t="s">
        <v>3943</v>
      </c>
      <c r="W2248">
        <v>0</v>
      </c>
      <c r="X2248" t="str">
        <f t="shared" si="35"/>
        <v>Funcionamiento</v>
      </c>
    </row>
    <row r="2249" spans="1:24" x14ac:dyDescent="0.25">
      <c r="A2249">
        <v>620</v>
      </c>
      <c r="B2249">
        <v>43853</v>
      </c>
      <c r="C2249" s="71">
        <v>43853.359722222223</v>
      </c>
      <c r="D2249" t="s">
        <v>588</v>
      </c>
      <c r="E2249" t="s">
        <v>589</v>
      </c>
      <c r="F2249">
        <v>19</v>
      </c>
      <c r="G2249" t="s">
        <v>3930</v>
      </c>
      <c r="H2249" t="s">
        <v>194</v>
      </c>
      <c r="I2249" t="s">
        <v>149</v>
      </c>
      <c r="J2249" t="s">
        <v>37</v>
      </c>
      <c r="K2249" t="s">
        <v>591</v>
      </c>
      <c r="L2249" t="s">
        <v>39</v>
      </c>
      <c r="M2249">
        <v>0</v>
      </c>
      <c r="N2249">
        <v>369968</v>
      </c>
      <c r="O2249">
        <v>369968</v>
      </c>
      <c r="P2249">
        <v>0</v>
      </c>
      <c r="Q2249" t="s">
        <v>3941</v>
      </c>
      <c r="R2249">
        <v>620</v>
      </c>
      <c r="S2249" t="s">
        <v>2190</v>
      </c>
      <c r="T2249" t="s">
        <v>593</v>
      </c>
      <c r="U2249" t="s">
        <v>3942</v>
      </c>
      <c r="V2249" t="s">
        <v>3943</v>
      </c>
      <c r="W2249">
        <v>0</v>
      </c>
      <c r="X2249" t="str">
        <f t="shared" si="35"/>
        <v>Funcionamiento</v>
      </c>
    </row>
    <row r="2250" spans="1:24" x14ac:dyDescent="0.25">
      <c r="A2250">
        <v>620</v>
      </c>
      <c r="B2250">
        <v>43853</v>
      </c>
      <c r="C2250" s="71">
        <v>43853.359722222223</v>
      </c>
      <c r="D2250" t="s">
        <v>588</v>
      </c>
      <c r="E2250" t="s">
        <v>589</v>
      </c>
      <c r="F2250">
        <v>19</v>
      </c>
      <c r="G2250" t="s">
        <v>3930</v>
      </c>
      <c r="H2250" t="s">
        <v>195</v>
      </c>
      <c r="I2250" t="s">
        <v>150</v>
      </c>
      <c r="J2250" t="s">
        <v>37</v>
      </c>
      <c r="K2250" t="s">
        <v>591</v>
      </c>
      <c r="L2250" t="s">
        <v>39</v>
      </c>
      <c r="M2250">
        <v>0</v>
      </c>
      <c r="N2250">
        <v>3876236</v>
      </c>
      <c r="O2250">
        <v>3876236</v>
      </c>
      <c r="P2250">
        <v>0</v>
      </c>
      <c r="Q2250" t="s">
        <v>3941</v>
      </c>
      <c r="R2250">
        <v>620</v>
      </c>
      <c r="S2250" t="s">
        <v>2190</v>
      </c>
      <c r="T2250" t="s">
        <v>593</v>
      </c>
      <c r="U2250" t="s">
        <v>3942</v>
      </c>
      <c r="V2250" t="s">
        <v>3943</v>
      </c>
      <c r="W2250">
        <v>0</v>
      </c>
      <c r="X2250" t="str">
        <f t="shared" si="35"/>
        <v>Funcionamiento</v>
      </c>
    </row>
    <row r="2251" spans="1:24" x14ac:dyDescent="0.25">
      <c r="A2251">
        <v>620</v>
      </c>
      <c r="B2251">
        <v>43853</v>
      </c>
      <c r="C2251" s="71">
        <v>43853.359722222223</v>
      </c>
      <c r="D2251" t="s">
        <v>588</v>
      </c>
      <c r="E2251" t="s">
        <v>589</v>
      </c>
      <c r="F2251">
        <v>19</v>
      </c>
      <c r="G2251" t="s">
        <v>3930</v>
      </c>
      <c r="H2251" t="s">
        <v>166</v>
      </c>
      <c r="I2251" t="s">
        <v>120</v>
      </c>
      <c r="J2251" t="s">
        <v>37</v>
      </c>
      <c r="K2251" t="s">
        <v>591</v>
      </c>
      <c r="L2251" t="s">
        <v>39</v>
      </c>
      <c r="M2251">
        <v>66540465</v>
      </c>
      <c r="N2251">
        <v>514650</v>
      </c>
      <c r="O2251">
        <v>67055115</v>
      </c>
      <c r="P2251">
        <v>0</v>
      </c>
      <c r="Q2251" t="s">
        <v>3941</v>
      </c>
      <c r="R2251">
        <v>620</v>
      </c>
      <c r="S2251" t="s">
        <v>2190</v>
      </c>
      <c r="T2251" t="s">
        <v>593</v>
      </c>
      <c r="U2251" t="s">
        <v>3942</v>
      </c>
      <c r="V2251" t="s">
        <v>3943</v>
      </c>
      <c r="W2251">
        <v>0</v>
      </c>
      <c r="X2251" t="str">
        <f t="shared" si="35"/>
        <v>Funcionamiento</v>
      </c>
    </row>
    <row r="2252" spans="1:24" x14ac:dyDescent="0.25">
      <c r="A2252">
        <v>620</v>
      </c>
      <c r="B2252">
        <v>43853</v>
      </c>
      <c r="C2252" s="71">
        <v>43853.359722222223</v>
      </c>
      <c r="D2252" t="s">
        <v>588</v>
      </c>
      <c r="E2252" t="s">
        <v>589</v>
      </c>
      <c r="F2252">
        <v>19</v>
      </c>
      <c r="G2252" t="s">
        <v>3930</v>
      </c>
      <c r="H2252" t="s">
        <v>171</v>
      </c>
      <c r="I2252" t="s">
        <v>125</v>
      </c>
      <c r="J2252" t="s">
        <v>37</v>
      </c>
      <c r="K2252" t="s">
        <v>591</v>
      </c>
      <c r="L2252" t="s">
        <v>39</v>
      </c>
      <c r="M2252">
        <v>1507702</v>
      </c>
      <c r="N2252">
        <v>0</v>
      </c>
      <c r="O2252">
        <v>1507702</v>
      </c>
      <c r="P2252">
        <v>0</v>
      </c>
      <c r="Q2252" t="s">
        <v>3941</v>
      </c>
      <c r="R2252">
        <v>620</v>
      </c>
      <c r="S2252" t="s">
        <v>2190</v>
      </c>
      <c r="T2252" t="s">
        <v>593</v>
      </c>
      <c r="U2252" t="s">
        <v>3942</v>
      </c>
      <c r="V2252" t="s">
        <v>3943</v>
      </c>
      <c r="W2252">
        <v>0</v>
      </c>
      <c r="X2252" t="str">
        <f t="shared" si="35"/>
        <v>Funcionamiento</v>
      </c>
    </row>
    <row r="2253" spans="1:24" x14ac:dyDescent="0.25">
      <c r="A2253">
        <v>620</v>
      </c>
      <c r="B2253">
        <v>43853</v>
      </c>
      <c r="C2253" s="71">
        <v>43853.359722222223</v>
      </c>
      <c r="D2253" t="s">
        <v>588</v>
      </c>
      <c r="E2253" t="s">
        <v>589</v>
      </c>
      <c r="F2253">
        <v>19</v>
      </c>
      <c r="G2253" t="s">
        <v>3930</v>
      </c>
      <c r="H2253" t="s">
        <v>173</v>
      </c>
      <c r="I2253" t="s">
        <v>127</v>
      </c>
      <c r="J2253" t="s">
        <v>37</v>
      </c>
      <c r="K2253" t="s">
        <v>591</v>
      </c>
      <c r="L2253" t="s">
        <v>39</v>
      </c>
      <c r="M2253">
        <v>8151699</v>
      </c>
      <c r="N2253">
        <v>0</v>
      </c>
      <c r="O2253">
        <v>8151699</v>
      </c>
      <c r="P2253">
        <v>0</v>
      </c>
      <c r="Q2253" t="s">
        <v>3941</v>
      </c>
      <c r="R2253">
        <v>620</v>
      </c>
      <c r="S2253" t="s">
        <v>2190</v>
      </c>
      <c r="T2253" t="s">
        <v>593</v>
      </c>
      <c r="U2253" t="s">
        <v>3942</v>
      </c>
      <c r="V2253" t="s">
        <v>3943</v>
      </c>
      <c r="W2253">
        <v>0</v>
      </c>
      <c r="X2253" t="str">
        <f t="shared" si="35"/>
        <v>Funcionamiento</v>
      </c>
    </row>
    <row r="2254" spans="1:24" x14ac:dyDescent="0.25">
      <c r="A2254">
        <v>620</v>
      </c>
      <c r="B2254">
        <v>43853</v>
      </c>
      <c r="C2254" s="71">
        <v>43853.359722222223</v>
      </c>
      <c r="D2254" t="s">
        <v>588</v>
      </c>
      <c r="E2254" t="s">
        <v>589</v>
      </c>
      <c r="F2254">
        <v>19</v>
      </c>
      <c r="G2254" t="s">
        <v>3930</v>
      </c>
      <c r="H2254" t="s">
        <v>168</v>
      </c>
      <c r="I2254" t="s">
        <v>122</v>
      </c>
      <c r="J2254" t="s">
        <v>37</v>
      </c>
      <c r="K2254" t="s">
        <v>591</v>
      </c>
      <c r="L2254" t="s">
        <v>39</v>
      </c>
      <c r="M2254">
        <v>1756391</v>
      </c>
      <c r="N2254">
        <v>23056</v>
      </c>
      <c r="O2254">
        <v>1779447</v>
      </c>
      <c r="P2254">
        <v>0</v>
      </c>
      <c r="Q2254" t="s">
        <v>3941</v>
      </c>
      <c r="R2254">
        <v>620</v>
      </c>
      <c r="S2254" t="s">
        <v>2190</v>
      </c>
      <c r="T2254" t="s">
        <v>593</v>
      </c>
      <c r="U2254" t="s">
        <v>3942</v>
      </c>
      <c r="V2254" t="s">
        <v>3943</v>
      </c>
      <c r="W2254">
        <v>0</v>
      </c>
      <c r="X2254" t="str">
        <f t="shared" si="35"/>
        <v>Funcionamiento</v>
      </c>
    </row>
    <row r="2255" spans="1:24" x14ac:dyDescent="0.25">
      <c r="A2255">
        <v>620</v>
      </c>
      <c r="B2255">
        <v>43853</v>
      </c>
      <c r="C2255" s="71">
        <v>43853.359722222223</v>
      </c>
      <c r="D2255" t="s">
        <v>588</v>
      </c>
      <c r="E2255" t="s">
        <v>589</v>
      </c>
      <c r="F2255">
        <v>19</v>
      </c>
      <c r="G2255" t="s">
        <v>3930</v>
      </c>
      <c r="H2255" t="s">
        <v>180</v>
      </c>
      <c r="I2255" t="s">
        <v>134</v>
      </c>
      <c r="J2255" t="s">
        <v>37</v>
      </c>
      <c r="K2255" t="s">
        <v>591</v>
      </c>
      <c r="L2255" t="s">
        <v>39</v>
      </c>
      <c r="M2255">
        <v>8100505</v>
      </c>
      <c r="N2255">
        <v>0</v>
      </c>
      <c r="O2255">
        <v>8100505</v>
      </c>
      <c r="P2255">
        <v>0</v>
      </c>
      <c r="Q2255" t="s">
        <v>3941</v>
      </c>
      <c r="R2255">
        <v>620</v>
      </c>
      <c r="S2255" t="s">
        <v>2190</v>
      </c>
      <c r="T2255" t="s">
        <v>593</v>
      </c>
      <c r="U2255" t="s">
        <v>3942</v>
      </c>
      <c r="V2255" t="s">
        <v>3943</v>
      </c>
      <c r="W2255">
        <v>0</v>
      </c>
      <c r="X2255" t="str">
        <f t="shared" si="35"/>
        <v>Funcionamiento</v>
      </c>
    </row>
    <row r="2256" spans="1:24" x14ac:dyDescent="0.25">
      <c r="A2256">
        <v>620</v>
      </c>
      <c r="B2256">
        <v>43853</v>
      </c>
      <c r="C2256" s="71">
        <v>43853.359722222223</v>
      </c>
      <c r="D2256" t="s">
        <v>588</v>
      </c>
      <c r="E2256" t="s">
        <v>589</v>
      </c>
      <c r="F2256">
        <v>19</v>
      </c>
      <c r="G2256" t="s">
        <v>3930</v>
      </c>
      <c r="H2256" t="s">
        <v>183</v>
      </c>
      <c r="I2256" t="s">
        <v>137</v>
      </c>
      <c r="J2256" t="s">
        <v>37</v>
      </c>
      <c r="K2256" t="s">
        <v>591</v>
      </c>
      <c r="L2256" t="s">
        <v>39</v>
      </c>
      <c r="M2256">
        <v>2240265</v>
      </c>
      <c r="N2256">
        <v>0</v>
      </c>
      <c r="O2256">
        <v>2240265</v>
      </c>
      <c r="P2256">
        <v>0</v>
      </c>
      <c r="Q2256" t="s">
        <v>3941</v>
      </c>
      <c r="R2256">
        <v>620</v>
      </c>
      <c r="S2256" t="s">
        <v>2190</v>
      </c>
      <c r="T2256" t="s">
        <v>593</v>
      </c>
      <c r="U2256" t="s">
        <v>3942</v>
      </c>
      <c r="V2256" t="s">
        <v>3943</v>
      </c>
      <c r="W2256">
        <v>0</v>
      </c>
      <c r="X2256" t="str">
        <f t="shared" si="35"/>
        <v>Funcionamiento</v>
      </c>
    </row>
    <row r="2257" spans="1:24" x14ac:dyDescent="0.25">
      <c r="A2257">
        <v>620</v>
      </c>
      <c r="B2257">
        <v>43853</v>
      </c>
      <c r="C2257" s="71">
        <v>43853.359722222223</v>
      </c>
      <c r="D2257" t="s">
        <v>588</v>
      </c>
      <c r="E2257" t="s">
        <v>589</v>
      </c>
      <c r="F2257">
        <v>19</v>
      </c>
      <c r="G2257" t="s">
        <v>3930</v>
      </c>
      <c r="H2257" t="s">
        <v>169</v>
      </c>
      <c r="I2257" t="s">
        <v>123</v>
      </c>
      <c r="J2257" t="s">
        <v>37</v>
      </c>
      <c r="K2257" t="s">
        <v>591</v>
      </c>
      <c r="L2257" t="s">
        <v>39</v>
      </c>
      <c r="M2257">
        <v>2478781</v>
      </c>
      <c r="N2257">
        <v>37713</v>
      </c>
      <c r="O2257">
        <v>2516494</v>
      </c>
      <c r="P2257">
        <v>0</v>
      </c>
      <c r="Q2257" t="s">
        <v>3941</v>
      </c>
      <c r="R2257">
        <v>620</v>
      </c>
      <c r="S2257" t="s">
        <v>2190</v>
      </c>
      <c r="T2257" t="s">
        <v>593</v>
      </c>
      <c r="U2257" t="s">
        <v>3942</v>
      </c>
      <c r="V2257" t="s">
        <v>3943</v>
      </c>
      <c r="W2257">
        <v>0</v>
      </c>
      <c r="X2257" t="str">
        <f t="shared" si="35"/>
        <v>Funcionamiento</v>
      </c>
    </row>
    <row r="2258" spans="1:24" x14ac:dyDescent="0.25">
      <c r="A2258">
        <v>720</v>
      </c>
      <c r="B2258">
        <v>43854</v>
      </c>
      <c r="C2258" s="71">
        <v>43854.440972222219</v>
      </c>
      <c r="D2258" t="s">
        <v>588</v>
      </c>
      <c r="E2258" t="s">
        <v>589</v>
      </c>
      <c r="F2258">
        <v>19</v>
      </c>
      <c r="G2258" t="s">
        <v>3930</v>
      </c>
      <c r="H2258" t="s">
        <v>178</v>
      </c>
      <c r="I2258" t="s">
        <v>132</v>
      </c>
      <c r="J2258" t="s">
        <v>37</v>
      </c>
      <c r="K2258" t="s">
        <v>591</v>
      </c>
      <c r="L2258" t="s">
        <v>39</v>
      </c>
      <c r="M2258">
        <v>2639800</v>
      </c>
      <c r="N2258">
        <v>0</v>
      </c>
      <c r="O2258">
        <v>2639800</v>
      </c>
      <c r="P2258">
        <v>0</v>
      </c>
      <c r="Q2258" t="s">
        <v>3944</v>
      </c>
      <c r="R2258">
        <v>720</v>
      </c>
      <c r="S2258" t="s">
        <v>2194</v>
      </c>
      <c r="T2258" t="s">
        <v>593</v>
      </c>
      <c r="U2258" t="s">
        <v>3945</v>
      </c>
      <c r="V2258" t="s">
        <v>3946</v>
      </c>
      <c r="W2258">
        <v>0</v>
      </c>
      <c r="X2258" t="str">
        <f t="shared" si="35"/>
        <v>Funcionamiento</v>
      </c>
    </row>
    <row r="2259" spans="1:24" x14ac:dyDescent="0.25">
      <c r="A2259">
        <v>720</v>
      </c>
      <c r="B2259">
        <v>43854</v>
      </c>
      <c r="C2259" s="71">
        <v>43854.440972222219</v>
      </c>
      <c r="D2259" t="s">
        <v>588</v>
      </c>
      <c r="E2259" t="s">
        <v>589</v>
      </c>
      <c r="F2259">
        <v>19</v>
      </c>
      <c r="G2259" t="s">
        <v>3930</v>
      </c>
      <c r="H2259" t="s">
        <v>174</v>
      </c>
      <c r="I2259" t="s">
        <v>128</v>
      </c>
      <c r="J2259" t="s">
        <v>37</v>
      </c>
      <c r="K2259" t="s">
        <v>591</v>
      </c>
      <c r="L2259" t="s">
        <v>39</v>
      </c>
      <c r="M2259">
        <v>9151500</v>
      </c>
      <c r="N2259">
        <v>0</v>
      </c>
      <c r="O2259">
        <v>9151500</v>
      </c>
      <c r="P2259">
        <v>0</v>
      </c>
      <c r="Q2259" t="s">
        <v>3944</v>
      </c>
      <c r="R2259">
        <v>720</v>
      </c>
      <c r="S2259" t="s">
        <v>2194</v>
      </c>
      <c r="T2259" t="s">
        <v>593</v>
      </c>
      <c r="U2259" t="s">
        <v>3945</v>
      </c>
      <c r="V2259" t="s">
        <v>3946</v>
      </c>
      <c r="W2259">
        <v>0</v>
      </c>
      <c r="X2259" t="str">
        <f t="shared" si="35"/>
        <v>Funcionamiento</v>
      </c>
    </row>
    <row r="2260" spans="1:24" x14ac:dyDescent="0.25">
      <c r="A2260">
        <v>720</v>
      </c>
      <c r="B2260">
        <v>43854</v>
      </c>
      <c r="C2260" s="71">
        <v>43854.440972222219</v>
      </c>
      <c r="D2260" t="s">
        <v>588</v>
      </c>
      <c r="E2260" t="s">
        <v>589</v>
      </c>
      <c r="F2260">
        <v>19</v>
      </c>
      <c r="G2260" t="s">
        <v>3930</v>
      </c>
      <c r="H2260" t="s">
        <v>179</v>
      </c>
      <c r="I2260" t="s">
        <v>133</v>
      </c>
      <c r="J2260" t="s">
        <v>37</v>
      </c>
      <c r="K2260" t="s">
        <v>591</v>
      </c>
      <c r="L2260" t="s">
        <v>39</v>
      </c>
      <c r="M2260">
        <v>1760400</v>
      </c>
      <c r="N2260">
        <v>0</v>
      </c>
      <c r="O2260">
        <v>1760400</v>
      </c>
      <c r="P2260">
        <v>0</v>
      </c>
      <c r="Q2260" t="s">
        <v>3944</v>
      </c>
      <c r="R2260">
        <v>720</v>
      </c>
      <c r="S2260" t="s">
        <v>2194</v>
      </c>
      <c r="T2260" t="s">
        <v>593</v>
      </c>
      <c r="U2260" t="s">
        <v>3945</v>
      </c>
      <c r="V2260" t="s">
        <v>3946</v>
      </c>
      <c r="W2260">
        <v>0</v>
      </c>
      <c r="X2260" t="str">
        <f t="shared" si="35"/>
        <v>Funcionamiento</v>
      </c>
    </row>
    <row r="2261" spans="1:24" x14ac:dyDescent="0.25">
      <c r="A2261">
        <v>720</v>
      </c>
      <c r="B2261">
        <v>43854</v>
      </c>
      <c r="C2261" s="71">
        <v>43854.440972222219</v>
      </c>
      <c r="D2261" t="s">
        <v>588</v>
      </c>
      <c r="E2261" t="s">
        <v>589</v>
      </c>
      <c r="F2261">
        <v>19</v>
      </c>
      <c r="G2261" t="s">
        <v>3930</v>
      </c>
      <c r="H2261" t="s">
        <v>175</v>
      </c>
      <c r="I2261" t="s">
        <v>129</v>
      </c>
      <c r="J2261" t="s">
        <v>37</v>
      </c>
      <c r="K2261" t="s">
        <v>591</v>
      </c>
      <c r="L2261" t="s">
        <v>39</v>
      </c>
      <c r="M2261">
        <v>6482500</v>
      </c>
      <c r="N2261">
        <v>0</v>
      </c>
      <c r="O2261">
        <v>6482500</v>
      </c>
      <c r="P2261">
        <v>0</v>
      </c>
      <c r="Q2261" t="s">
        <v>3944</v>
      </c>
      <c r="R2261">
        <v>720</v>
      </c>
      <c r="S2261" t="s">
        <v>2194</v>
      </c>
      <c r="T2261" t="s">
        <v>593</v>
      </c>
      <c r="U2261" t="s">
        <v>3945</v>
      </c>
      <c r="V2261" t="s">
        <v>3946</v>
      </c>
      <c r="W2261">
        <v>0</v>
      </c>
      <c r="X2261" t="str">
        <f t="shared" si="35"/>
        <v>Funcionamiento</v>
      </c>
    </row>
    <row r="2262" spans="1:24" x14ac:dyDescent="0.25">
      <c r="A2262">
        <v>720</v>
      </c>
      <c r="B2262">
        <v>43854</v>
      </c>
      <c r="C2262" s="71">
        <v>43854.440972222219</v>
      </c>
      <c r="D2262" t="s">
        <v>588</v>
      </c>
      <c r="E2262" t="s">
        <v>589</v>
      </c>
      <c r="F2262">
        <v>19</v>
      </c>
      <c r="G2262" t="s">
        <v>3930</v>
      </c>
      <c r="H2262" t="s">
        <v>176</v>
      </c>
      <c r="I2262" t="s">
        <v>130</v>
      </c>
      <c r="J2262" t="s">
        <v>37</v>
      </c>
      <c r="K2262" t="s">
        <v>591</v>
      </c>
      <c r="L2262" t="s">
        <v>39</v>
      </c>
      <c r="M2262">
        <v>3519200</v>
      </c>
      <c r="N2262">
        <v>0</v>
      </c>
      <c r="O2262">
        <v>3519200</v>
      </c>
      <c r="P2262">
        <v>0</v>
      </c>
      <c r="Q2262" t="s">
        <v>3944</v>
      </c>
      <c r="R2262">
        <v>720</v>
      </c>
      <c r="S2262" t="s">
        <v>2194</v>
      </c>
      <c r="T2262" t="s">
        <v>593</v>
      </c>
      <c r="U2262" t="s">
        <v>3945</v>
      </c>
      <c r="V2262" t="s">
        <v>3946</v>
      </c>
      <c r="W2262">
        <v>0</v>
      </c>
      <c r="X2262" t="str">
        <f t="shared" si="35"/>
        <v>Funcionamiento</v>
      </c>
    </row>
    <row r="2263" spans="1:24" x14ac:dyDescent="0.25">
      <c r="A2263">
        <v>720</v>
      </c>
      <c r="B2263">
        <v>43854</v>
      </c>
      <c r="C2263" s="71">
        <v>43854.440972222219</v>
      </c>
      <c r="D2263" t="s">
        <v>588</v>
      </c>
      <c r="E2263" t="s">
        <v>589</v>
      </c>
      <c r="F2263">
        <v>19</v>
      </c>
      <c r="G2263" t="s">
        <v>3930</v>
      </c>
      <c r="H2263" t="s">
        <v>177</v>
      </c>
      <c r="I2263" t="s">
        <v>131</v>
      </c>
      <c r="J2263" t="s">
        <v>37</v>
      </c>
      <c r="K2263" t="s">
        <v>591</v>
      </c>
      <c r="L2263" t="s">
        <v>39</v>
      </c>
      <c r="M2263">
        <v>1229600</v>
      </c>
      <c r="N2263">
        <v>0</v>
      </c>
      <c r="O2263">
        <v>1229600</v>
      </c>
      <c r="P2263">
        <v>0</v>
      </c>
      <c r="Q2263" t="s">
        <v>3944</v>
      </c>
      <c r="R2263">
        <v>720</v>
      </c>
      <c r="S2263" t="s">
        <v>2194</v>
      </c>
      <c r="T2263" t="s">
        <v>593</v>
      </c>
      <c r="U2263" t="s">
        <v>3945</v>
      </c>
      <c r="V2263" t="s">
        <v>3946</v>
      </c>
      <c r="W2263">
        <v>0</v>
      </c>
      <c r="X2263" t="str">
        <f t="shared" si="35"/>
        <v>Funcionamiento</v>
      </c>
    </row>
    <row r="2264" spans="1:24" x14ac:dyDescent="0.25">
      <c r="A2264">
        <v>820</v>
      </c>
      <c r="B2264">
        <v>43872</v>
      </c>
      <c r="C2264" s="71">
        <v>43872.323611111111</v>
      </c>
      <c r="D2264" t="s">
        <v>588</v>
      </c>
      <c r="E2264" t="s">
        <v>589</v>
      </c>
      <c r="F2264">
        <v>19</v>
      </c>
      <c r="G2264" t="s">
        <v>3930</v>
      </c>
      <c r="H2264" t="s">
        <v>187</v>
      </c>
      <c r="I2264" t="s">
        <v>141</v>
      </c>
      <c r="J2264" t="s">
        <v>37</v>
      </c>
      <c r="K2264" t="s">
        <v>591</v>
      </c>
      <c r="L2264" t="s">
        <v>39</v>
      </c>
      <c r="M2264">
        <v>78400</v>
      </c>
      <c r="N2264">
        <v>0</v>
      </c>
      <c r="O2264">
        <v>78400</v>
      </c>
      <c r="P2264">
        <v>0</v>
      </c>
      <c r="Q2264" t="s">
        <v>3947</v>
      </c>
      <c r="R2264">
        <v>820</v>
      </c>
      <c r="S2264" t="s">
        <v>2225</v>
      </c>
      <c r="T2264" t="s">
        <v>2225</v>
      </c>
      <c r="U2264" t="s">
        <v>3616</v>
      </c>
      <c r="V2264" t="s">
        <v>3948</v>
      </c>
      <c r="W2264">
        <v>0</v>
      </c>
      <c r="X2264" t="str">
        <f t="shared" si="35"/>
        <v>Funcionamiento</v>
      </c>
    </row>
    <row r="2265" spans="1:24" x14ac:dyDescent="0.25">
      <c r="A2265">
        <v>820</v>
      </c>
      <c r="B2265">
        <v>43872</v>
      </c>
      <c r="C2265" s="71">
        <v>43872.323611111111</v>
      </c>
      <c r="D2265" t="s">
        <v>588</v>
      </c>
      <c r="E2265" t="s">
        <v>589</v>
      </c>
      <c r="F2265">
        <v>19</v>
      </c>
      <c r="G2265" t="s">
        <v>3930</v>
      </c>
      <c r="H2265" t="s">
        <v>193</v>
      </c>
      <c r="I2265" t="s">
        <v>148</v>
      </c>
      <c r="J2265" t="s">
        <v>37</v>
      </c>
      <c r="K2265" t="s">
        <v>591</v>
      </c>
      <c r="L2265" t="s">
        <v>39</v>
      </c>
      <c r="M2265">
        <v>258320</v>
      </c>
      <c r="N2265">
        <v>0</v>
      </c>
      <c r="O2265">
        <v>258320</v>
      </c>
      <c r="P2265">
        <v>0</v>
      </c>
      <c r="Q2265" t="s">
        <v>3947</v>
      </c>
      <c r="R2265">
        <v>820</v>
      </c>
      <c r="S2265" t="s">
        <v>2225</v>
      </c>
      <c r="T2265" t="s">
        <v>2225</v>
      </c>
      <c r="U2265" t="s">
        <v>3616</v>
      </c>
      <c r="V2265" t="s">
        <v>3948</v>
      </c>
      <c r="W2265">
        <v>0</v>
      </c>
      <c r="X2265" t="str">
        <f t="shared" si="35"/>
        <v>Funcionamiento</v>
      </c>
    </row>
    <row r="2266" spans="1:24" x14ac:dyDescent="0.25">
      <c r="A2266">
        <v>920</v>
      </c>
      <c r="B2266">
        <v>43872</v>
      </c>
      <c r="C2266" s="71">
        <v>43872.326388888891</v>
      </c>
      <c r="D2266" t="s">
        <v>588</v>
      </c>
      <c r="E2266" t="s">
        <v>589</v>
      </c>
      <c r="F2266">
        <v>19</v>
      </c>
      <c r="G2266" t="s">
        <v>3930</v>
      </c>
      <c r="H2266" t="s">
        <v>193</v>
      </c>
      <c r="I2266" t="s">
        <v>148</v>
      </c>
      <c r="J2266" t="s">
        <v>48</v>
      </c>
      <c r="K2266" t="s">
        <v>601</v>
      </c>
      <c r="L2266" t="s">
        <v>39</v>
      </c>
      <c r="M2266">
        <v>1627189</v>
      </c>
      <c r="N2266">
        <v>0</v>
      </c>
      <c r="O2266">
        <v>1627189</v>
      </c>
      <c r="P2266">
        <v>0</v>
      </c>
      <c r="Q2266" t="s">
        <v>3949</v>
      </c>
      <c r="R2266">
        <v>920</v>
      </c>
      <c r="S2266" t="s">
        <v>2208</v>
      </c>
      <c r="T2266" t="s">
        <v>2226</v>
      </c>
      <c r="U2266" t="s">
        <v>2475</v>
      </c>
      <c r="V2266" t="s">
        <v>3950</v>
      </c>
      <c r="W2266">
        <v>0</v>
      </c>
      <c r="X2266" t="str">
        <f t="shared" si="35"/>
        <v>Funcionamiento</v>
      </c>
    </row>
    <row r="2267" spans="1:24" x14ac:dyDescent="0.25">
      <c r="A2267">
        <v>920</v>
      </c>
      <c r="B2267">
        <v>43872</v>
      </c>
      <c r="C2267" s="71">
        <v>43872.326388888891</v>
      </c>
      <c r="D2267" t="s">
        <v>588</v>
      </c>
      <c r="E2267" t="s">
        <v>589</v>
      </c>
      <c r="F2267">
        <v>19</v>
      </c>
      <c r="G2267" t="s">
        <v>3930</v>
      </c>
      <c r="H2267" t="s">
        <v>187</v>
      </c>
      <c r="I2267" t="s">
        <v>141</v>
      </c>
      <c r="J2267" t="s">
        <v>48</v>
      </c>
      <c r="K2267" t="s">
        <v>601</v>
      </c>
      <c r="L2267" t="s">
        <v>39</v>
      </c>
      <c r="M2267">
        <v>205000</v>
      </c>
      <c r="N2267">
        <v>0</v>
      </c>
      <c r="O2267">
        <v>205000</v>
      </c>
      <c r="P2267">
        <v>0</v>
      </c>
      <c r="Q2267" t="s">
        <v>3949</v>
      </c>
      <c r="R2267">
        <v>920</v>
      </c>
      <c r="S2267" t="s">
        <v>2208</v>
      </c>
      <c r="T2267" t="s">
        <v>2226</v>
      </c>
      <c r="U2267" t="s">
        <v>2475</v>
      </c>
      <c r="V2267" t="s">
        <v>3950</v>
      </c>
      <c r="W2267">
        <v>0</v>
      </c>
      <c r="X2267" t="str">
        <f t="shared" si="35"/>
        <v>Funcionamiento</v>
      </c>
    </row>
    <row r="2268" spans="1:24" x14ac:dyDescent="0.25">
      <c r="A2268">
        <v>1020</v>
      </c>
      <c r="B2268">
        <v>43873</v>
      </c>
      <c r="C2268" s="71">
        <v>43873.368750000001</v>
      </c>
      <c r="D2268" t="s">
        <v>588</v>
      </c>
      <c r="E2268" t="s">
        <v>589</v>
      </c>
      <c r="F2268">
        <v>500</v>
      </c>
      <c r="G2268" t="s">
        <v>631</v>
      </c>
      <c r="H2268" t="s">
        <v>199</v>
      </c>
      <c r="I2268" t="s">
        <v>157</v>
      </c>
      <c r="J2268" t="s">
        <v>37</v>
      </c>
      <c r="K2268" t="s">
        <v>714</v>
      </c>
      <c r="L2268" t="s">
        <v>39</v>
      </c>
      <c r="M2268">
        <v>40345340</v>
      </c>
      <c r="N2268">
        <v>0</v>
      </c>
      <c r="O2268">
        <v>40345340</v>
      </c>
      <c r="P2268">
        <v>24807004</v>
      </c>
      <c r="Q2268" t="s">
        <v>3951</v>
      </c>
      <c r="R2268">
        <v>1020</v>
      </c>
      <c r="S2268" t="s">
        <v>6017</v>
      </c>
      <c r="T2268" t="s">
        <v>6018</v>
      </c>
      <c r="U2268" t="s">
        <v>6019</v>
      </c>
      <c r="V2268" t="s">
        <v>6020</v>
      </c>
      <c r="W2268">
        <v>0</v>
      </c>
      <c r="X2268" t="str">
        <f t="shared" si="35"/>
        <v>Inversión</v>
      </c>
    </row>
    <row r="2269" spans="1:24" x14ac:dyDescent="0.25">
      <c r="A2269">
        <v>1120</v>
      </c>
      <c r="B2269">
        <v>43885</v>
      </c>
      <c r="C2269" s="71">
        <v>43885.347916666666</v>
      </c>
      <c r="D2269" t="s">
        <v>588</v>
      </c>
      <c r="E2269" t="s">
        <v>589</v>
      </c>
      <c r="F2269">
        <v>19</v>
      </c>
      <c r="G2269" t="s">
        <v>3930</v>
      </c>
      <c r="H2269" t="s">
        <v>173</v>
      </c>
      <c r="I2269" t="s">
        <v>127</v>
      </c>
      <c r="J2269" t="s">
        <v>37</v>
      </c>
      <c r="K2269" t="s">
        <v>591</v>
      </c>
      <c r="L2269" t="s">
        <v>39</v>
      </c>
      <c r="M2269">
        <v>6890622</v>
      </c>
      <c r="N2269">
        <v>0</v>
      </c>
      <c r="O2269">
        <v>6890622</v>
      </c>
      <c r="P2269">
        <v>0</v>
      </c>
      <c r="Q2269" t="s">
        <v>3952</v>
      </c>
      <c r="R2269">
        <v>1120</v>
      </c>
      <c r="S2269" t="s">
        <v>2215</v>
      </c>
      <c r="T2269" t="s">
        <v>593</v>
      </c>
      <c r="U2269" t="s">
        <v>3953</v>
      </c>
      <c r="V2269" t="s">
        <v>3954</v>
      </c>
      <c r="W2269">
        <v>120</v>
      </c>
      <c r="X2269" t="str">
        <f t="shared" si="35"/>
        <v>Funcionamiento</v>
      </c>
    </row>
    <row r="2270" spans="1:24" x14ac:dyDescent="0.25">
      <c r="A2270">
        <v>1120</v>
      </c>
      <c r="B2270">
        <v>43885</v>
      </c>
      <c r="C2270" s="71">
        <v>43885.347916666666</v>
      </c>
      <c r="D2270" t="s">
        <v>588</v>
      </c>
      <c r="E2270" t="s">
        <v>589</v>
      </c>
      <c r="F2270">
        <v>19</v>
      </c>
      <c r="G2270" t="s">
        <v>3930</v>
      </c>
      <c r="H2270" t="s">
        <v>194</v>
      </c>
      <c r="I2270" t="s">
        <v>149</v>
      </c>
      <c r="J2270" t="s">
        <v>37</v>
      </c>
      <c r="K2270" t="s">
        <v>591</v>
      </c>
      <c r="L2270" t="s">
        <v>39</v>
      </c>
      <c r="M2270">
        <v>0</v>
      </c>
      <c r="N2270">
        <v>1009004</v>
      </c>
      <c r="O2270">
        <v>1009004</v>
      </c>
      <c r="P2270">
        <v>0</v>
      </c>
      <c r="Q2270" t="s">
        <v>3952</v>
      </c>
      <c r="R2270">
        <v>1120</v>
      </c>
      <c r="S2270" t="s">
        <v>2215</v>
      </c>
      <c r="T2270" t="s">
        <v>593</v>
      </c>
      <c r="U2270" t="s">
        <v>3953</v>
      </c>
      <c r="V2270" t="s">
        <v>3954</v>
      </c>
      <c r="W2270">
        <v>120</v>
      </c>
      <c r="X2270" t="str">
        <f t="shared" si="35"/>
        <v>Funcionamiento</v>
      </c>
    </row>
    <row r="2271" spans="1:24" x14ac:dyDescent="0.25">
      <c r="A2271">
        <v>1120</v>
      </c>
      <c r="B2271">
        <v>43885</v>
      </c>
      <c r="C2271" s="71">
        <v>43885.347916666666</v>
      </c>
      <c r="D2271" t="s">
        <v>588</v>
      </c>
      <c r="E2271" t="s">
        <v>589</v>
      </c>
      <c r="F2271">
        <v>19</v>
      </c>
      <c r="G2271" t="s">
        <v>3930</v>
      </c>
      <c r="H2271" t="s">
        <v>168</v>
      </c>
      <c r="I2271" t="s">
        <v>122</v>
      </c>
      <c r="J2271" t="s">
        <v>37</v>
      </c>
      <c r="K2271" t="s">
        <v>591</v>
      </c>
      <c r="L2271" t="s">
        <v>39</v>
      </c>
      <c r="M2271">
        <v>1685130</v>
      </c>
      <c r="N2271">
        <v>0</v>
      </c>
      <c r="O2271">
        <v>1685130</v>
      </c>
      <c r="P2271">
        <v>0</v>
      </c>
      <c r="Q2271" t="s">
        <v>3952</v>
      </c>
      <c r="R2271">
        <v>1120</v>
      </c>
      <c r="S2271" t="s">
        <v>2215</v>
      </c>
      <c r="T2271" t="s">
        <v>593</v>
      </c>
      <c r="U2271" t="s">
        <v>3953</v>
      </c>
      <c r="V2271" t="s">
        <v>3954</v>
      </c>
      <c r="W2271">
        <v>120</v>
      </c>
      <c r="X2271" t="str">
        <f t="shared" si="35"/>
        <v>Funcionamiento</v>
      </c>
    </row>
    <row r="2272" spans="1:24" x14ac:dyDescent="0.25">
      <c r="A2272">
        <v>1120</v>
      </c>
      <c r="B2272">
        <v>43885</v>
      </c>
      <c r="C2272" s="71">
        <v>43885.347916666666</v>
      </c>
      <c r="D2272" t="s">
        <v>588</v>
      </c>
      <c r="E2272" t="s">
        <v>589</v>
      </c>
      <c r="F2272">
        <v>19</v>
      </c>
      <c r="G2272" t="s">
        <v>3930</v>
      </c>
      <c r="H2272" t="s">
        <v>182</v>
      </c>
      <c r="I2272" t="s">
        <v>136</v>
      </c>
      <c r="J2272" t="s">
        <v>37</v>
      </c>
      <c r="K2272" t="s">
        <v>591</v>
      </c>
      <c r="L2272" t="s">
        <v>39</v>
      </c>
      <c r="M2272">
        <v>687913</v>
      </c>
      <c r="N2272">
        <v>0</v>
      </c>
      <c r="O2272">
        <v>687913</v>
      </c>
      <c r="P2272">
        <v>0</v>
      </c>
      <c r="Q2272" t="s">
        <v>3952</v>
      </c>
      <c r="R2272">
        <v>1120</v>
      </c>
      <c r="S2272" t="s">
        <v>2215</v>
      </c>
      <c r="T2272" t="s">
        <v>593</v>
      </c>
      <c r="U2272" t="s">
        <v>3953</v>
      </c>
      <c r="V2272" t="s">
        <v>3954</v>
      </c>
      <c r="W2272">
        <v>120</v>
      </c>
      <c r="X2272" t="str">
        <f t="shared" si="35"/>
        <v>Funcionamiento</v>
      </c>
    </row>
    <row r="2273" spans="1:24" x14ac:dyDescent="0.25">
      <c r="A2273">
        <v>1120</v>
      </c>
      <c r="B2273">
        <v>43885</v>
      </c>
      <c r="C2273" s="71">
        <v>43885.347916666666</v>
      </c>
      <c r="D2273" t="s">
        <v>588</v>
      </c>
      <c r="E2273" t="s">
        <v>589</v>
      </c>
      <c r="F2273">
        <v>19</v>
      </c>
      <c r="G2273" t="s">
        <v>3930</v>
      </c>
      <c r="H2273" t="s">
        <v>183</v>
      </c>
      <c r="I2273" t="s">
        <v>137</v>
      </c>
      <c r="J2273" t="s">
        <v>37</v>
      </c>
      <c r="K2273" t="s">
        <v>591</v>
      </c>
      <c r="L2273" t="s">
        <v>39</v>
      </c>
      <c r="M2273">
        <v>2240265</v>
      </c>
      <c r="N2273">
        <v>0</v>
      </c>
      <c r="O2273">
        <v>2240265</v>
      </c>
      <c r="P2273">
        <v>0</v>
      </c>
      <c r="Q2273" t="s">
        <v>3952</v>
      </c>
      <c r="R2273">
        <v>1120</v>
      </c>
      <c r="S2273" t="s">
        <v>2215</v>
      </c>
      <c r="T2273" t="s">
        <v>593</v>
      </c>
      <c r="U2273" t="s">
        <v>3953</v>
      </c>
      <c r="V2273" t="s">
        <v>3954</v>
      </c>
      <c r="W2273">
        <v>120</v>
      </c>
      <c r="X2273" t="str">
        <f t="shared" si="35"/>
        <v>Funcionamiento</v>
      </c>
    </row>
    <row r="2274" spans="1:24" x14ac:dyDescent="0.25">
      <c r="A2274">
        <v>1120</v>
      </c>
      <c r="B2274">
        <v>43885</v>
      </c>
      <c r="C2274" s="71">
        <v>43885.347916666666</v>
      </c>
      <c r="D2274" t="s">
        <v>588</v>
      </c>
      <c r="E2274" t="s">
        <v>589</v>
      </c>
      <c r="F2274">
        <v>19</v>
      </c>
      <c r="G2274" t="s">
        <v>3930</v>
      </c>
      <c r="H2274" t="s">
        <v>166</v>
      </c>
      <c r="I2274" t="s">
        <v>120</v>
      </c>
      <c r="J2274" t="s">
        <v>37</v>
      </c>
      <c r="K2274" t="s">
        <v>591</v>
      </c>
      <c r="L2274" t="s">
        <v>39</v>
      </c>
      <c r="M2274">
        <v>61009201</v>
      </c>
      <c r="N2274">
        <v>0</v>
      </c>
      <c r="O2274">
        <v>61009201</v>
      </c>
      <c r="P2274">
        <v>0</v>
      </c>
      <c r="Q2274" t="s">
        <v>3952</v>
      </c>
      <c r="R2274">
        <v>1120</v>
      </c>
      <c r="S2274" t="s">
        <v>2215</v>
      </c>
      <c r="T2274" t="s">
        <v>593</v>
      </c>
      <c r="U2274" t="s">
        <v>3953</v>
      </c>
      <c r="V2274" t="s">
        <v>3954</v>
      </c>
      <c r="W2274">
        <v>120</v>
      </c>
      <c r="X2274" t="str">
        <f t="shared" si="35"/>
        <v>Funcionamiento</v>
      </c>
    </row>
    <row r="2275" spans="1:24" x14ac:dyDescent="0.25">
      <c r="A2275">
        <v>1120</v>
      </c>
      <c r="B2275">
        <v>43885</v>
      </c>
      <c r="C2275" s="71">
        <v>43885.347916666666</v>
      </c>
      <c r="D2275" t="s">
        <v>588</v>
      </c>
      <c r="E2275" t="s">
        <v>589</v>
      </c>
      <c r="F2275">
        <v>19</v>
      </c>
      <c r="G2275" t="s">
        <v>3930</v>
      </c>
      <c r="H2275" t="s">
        <v>169</v>
      </c>
      <c r="I2275" t="s">
        <v>123</v>
      </c>
      <c r="J2275" t="s">
        <v>37</v>
      </c>
      <c r="K2275" t="s">
        <v>591</v>
      </c>
      <c r="L2275" t="s">
        <v>39</v>
      </c>
      <c r="M2275">
        <v>2500193</v>
      </c>
      <c r="N2275">
        <v>0</v>
      </c>
      <c r="O2275">
        <v>2500193</v>
      </c>
      <c r="P2275">
        <v>0</v>
      </c>
      <c r="Q2275" t="s">
        <v>3952</v>
      </c>
      <c r="R2275">
        <v>1120</v>
      </c>
      <c r="S2275" t="s">
        <v>2215</v>
      </c>
      <c r="T2275" t="s">
        <v>593</v>
      </c>
      <c r="U2275" t="s">
        <v>3953</v>
      </c>
      <c r="V2275" t="s">
        <v>3954</v>
      </c>
      <c r="W2275">
        <v>120</v>
      </c>
      <c r="X2275" t="str">
        <f t="shared" si="35"/>
        <v>Funcionamiento</v>
      </c>
    </row>
    <row r="2276" spans="1:24" x14ac:dyDescent="0.25">
      <c r="A2276">
        <v>1120</v>
      </c>
      <c r="B2276">
        <v>43885</v>
      </c>
      <c r="C2276" s="71">
        <v>43885.347916666666</v>
      </c>
      <c r="D2276" t="s">
        <v>588</v>
      </c>
      <c r="E2276" t="s">
        <v>589</v>
      </c>
      <c r="F2276">
        <v>19</v>
      </c>
      <c r="G2276" t="s">
        <v>3930</v>
      </c>
      <c r="H2276" t="s">
        <v>180</v>
      </c>
      <c r="I2276" t="s">
        <v>134</v>
      </c>
      <c r="J2276" t="s">
        <v>37</v>
      </c>
      <c r="K2276" t="s">
        <v>591</v>
      </c>
      <c r="L2276" t="s">
        <v>39</v>
      </c>
      <c r="M2276">
        <v>8677898</v>
      </c>
      <c r="N2276">
        <v>0</v>
      </c>
      <c r="O2276">
        <v>8677898</v>
      </c>
      <c r="P2276">
        <v>0</v>
      </c>
      <c r="Q2276" t="s">
        <v>3952</v>
      </c>
      <c r="R2276">
        <v>1120</v>
      </c>
      <c r="S2276" t="s">
        <v>2215</v>
      </c>
      <c r="T2276" t="s">
        <v>593</v>
      </c>
      <c r="U2276" t="s">
        <v>3953</v>
      </c>
      <c r="V2276" t="s">
        <v>3954</v>
      </c>
      <c r="W2276">
        <v>120</v>
      </c>
      <c r="X2276" t="str">
        <f t="shared" si="35"/>
        <v>Funcionamiento</v>
      </c>
    </row>
    <row r="2277" spans="1:24" x14ac:dyDescent="0.25">
      <c r="A2277">
        <v>1120</v>
      </c>
      <c r="B2277">
        <v>43885</v>
      </c>
      <c r="C2277" s="71">
        <v>43885.347916666666</v>
      </c>
      <c r="D2277" t="s">
        <v>588</v>
      </c>
      <c r="E2277" t="s">
        <v>589</v>
      </c>
      <c r="F2277">
        <v>19</v>
      </c>
      <c r="G2277" t="s">
        <v>3930</v>
      </c>
      <c r="H2277" t="s">
        <v>195</v>
      </c>
      <c r="I2277" t="s">
        <v>150</v>
      </c>
      <c r="J2277" t="s">
        <v>37</v>
      </c>
      <c r="K2277" t="s">
        <v>591</v>
      </c>
      <c r="L2277" t="s">
        <v>39</v>
      </c>
      <c r="M2277">
        <v>0</v>
      </c>
      <c r="N2277">
        <v>3876236</v>
      </c>
      <c r="O2277">
        <v>3876236</v>
      </c>
      <c r="P2277">
        <v>0</v>
      </c>
      <c r="Q2277" t="s">
        <v>3952</v>
      </c>
      <c r="R2277">
        <v>1120</v>
      </c>
      <c r="S2277" t="s">
        <v>2215</v>
      </c>
      <c r="T2277" t="s">
        <v>593</v>
      </c>
      <c r="U2277" t="s">
        <v>3953</v>
      </c>
      <c r="V2277" t="s">
        <v>3954</v>
      </c>
      <c r="W2277">
        <v>120</v>
      </c>
      <c r="X2277" t="str">
        <f t="shared" si="35"/>
        <v>Funcionamiento</v>
      </c>
    </row>
    <row r="2278" spans="1:24" x14ac:dyDescent="0.25">
      <c r="A2278">
        <v>1120</v>
      </c>
      <c r="B2278">
        <v>43885</v>
      </c>
      <c r="C2278" s="71">
        <v>43885.347916666666</v>
      </c>
      <c r="D2278" t="s">
        <v>588</v>
      </c>
      <c r="E2278" t="s">
        <v>589</v>
      </c>
      <c r="F2278">
        <v>19</v>
      </c>
      <c r="G2278" t="s">
        <v>3930</v>
      </c>
      <c r="H2278" t="s">
        <v>171</v>
      </c>
      <c r="I2278" t="s">
        <v>125</v>
      </c>
      <c r="J2278" t="s">
        <v>37</v>
      </c>
      <c r="K2278" t="s">
        <v>591</v>
      </c>
      <c r="L2278" t="s">
        <v>39</v>
      </c>
      <c r="M2278">
        <v>2085078</v>
      </c>
      <c r="N2278">
        <v>0</v>
      </c>
      <c r="O2278">
        <v>2085078</v>
      </c>
      <c r="P2278">
        <v>0</v>
      </c>
      <c r="Q2278" t="s">
        <v>3952</v>
      </c>
      <c r="R2278">
        <v>1120</v>
      </c>
      <c r="S2278" t="s">
        <v>2215</v>
      </c>
      <c r="T2278" t="s">
        <v>593</v>
      </c>
      <c r="U2278" t="s">
        <v>3953</v>
      </c>
      <c r="V2278" t="s">
        <v>3954</v>
      </c>
      <c r="W2278">
        <v>120</v>
      </c>
      <c r="X2278" t="str">
        <f t="shared" si="35"/>
        <v>Funcionamiento</v>
      </c>
    </row>
    <row r="2279" spans="1:24" x14ac:dyDescent="0.25">
      <c r="A2279">
        <v>1220</v>
      </c>
      <c r="B2279">
        <v>43885</v>
      </c>
      <c r="C2279" s="71">
        <v>43885.490277777775</v>
      </c>
      <c r="D2279" t="s">
        <v>588</v>
      </c>
      <c r="E2279" t="s">
        <v>589</v>
      </c>
      <c r="F2279">
        <v>19</v>
      </c>
      <c r="G2279" t="s">
        <v>3930</v>
      </c>
      <c r="H2279" t="s">
        <v>174</v>
      </c>
      <c r="I2279" t="s">
        <v>128</v>
      </c>
      <c r="J2279" t="s">
        <v>37</v>
      </c>
      <c r="K2279" t="s">
        <v>591</v>
      </c>
      <c r="L2279" t="s">
        <v>39</v>
      </c>
      <c r="M2279">
        <v>9255200</v>
      </c>
      <c r="N2279">
        <v>0</v>
      </c>
      <c r="O2279">
        <v>9255200</v>
      </c>
      <c r="P2279">
        <v>0</v>
      </c>
      <c r="Q2279" t="s">
        <v>3955</v>
      </c>
      <c r="R2279">
        <v>1220</v>
      </c>
      <c r="S2279" t="s">
        <v>2364</v>
      </c>
      <c r="T2279" t="s">
        <v>593</v>
      </c>
      <c r="U2279" t="s">
        <v>3956</v>
      </c>
      <c r="V2279" t="s">
        <v>3957</v>
      </c>
      <c r="W2279">
        <v>0</v>
      </c>
      <c r="X2279" t="str">
        <f t="shared" si="35"/>
        <v>Funcionamiento</v>
      </c>
    </row>
    <row r="2280" spans="1:24" x14ac:dyDescent="0.25">
      <c r="A2280">
        <v>1220</v>
      </c>
      <c r="B2280">
        <v>43885</v>
      </c>
      <c r="C2280" s="71">
        <v>43885.490277777775</v>
      </c>
      <c r="D2280" t="s">
        <v>588</v>
      </c>
      <c r="E2280" t="s">
        <v>589</v>
      </c>
      <c r="F2280">
        <v>19</v>
      </c>
      <c r="G2280" t="s">
        <v>3930</v>
      </c>
      <c r="H2280" t="s">
        <v>177</v>
      </c>
      <c r="I2280" t="s">
        <v>131</v>
      </c>
      <c r="J2280" t="s">
        <v>37</v>
      </c>
      <c r="K2280" t="s">
        <v>591</v>
      </c>
      <c r="L2280" t="s">
        <v>39</v>
      </c>
      <c r="M2280">
        <v>1117500</v>
      </c>
      <c r="N2280">
        <v>0</v>
      </c>
      <c r="O2280">
        <v>1117500</v>
      </c>
      <c r="P2280">
        <v>0</v>
      </c>
      <c r="Q2280" t="s">
        <v>3955</v>
      </c>
      <c r="R2280">
        <v>1220</v>
      </c>
      <c r="S2280" t="s">
        <v>2364</v>
      </c>
      <c r="T2280" t="s">
        <v>593</v>
      </c>
      <c r="U2280" t="s">
        <v>3956</v>
      </c>
      <c r="V2280" t="s">
        <v>3957</v>
      </c>
      <c r="W2280">
        <v>0</v>
      </c>
      <c r="X2280" t="str">
        <f t="shared" si="35"/>
        <v>Funcionamiento</v>
      </c>
    </row>
    <row r="2281" spans="1:24" x14ac:dyDescent="0.25">
      <c r="A2281">
        <v>1220</v>
      </c>
      <c r="B2281">
        <v>43885</v>
      </c>
      <c r="C2281" s="71">
        <v>43885.490277777775</v>
      </c>
      <c r="D2281" t="s">
        <v>588</v>
      </c>
      <c r="E2281" t="s">
        <v>589</v>
      </c>
      <c r="F2281">
        <v>19</v>
      </c>
      <c r="G2281" t="s">
        <v>3930</v>
      </c>
      <c r="H2281" t="s">
        <v>176</v>
      </c>
      <c r="I2281" t="s">
        <v>130</v>
      </c>
      <c r="J2281" t="s">
        <v>37</v>
      </c>
      <c r="K2281" t="s">
        <v>591</v>
      </c>
      <c r="L2281" t="s">
        <v>39</v>
      </c>
      <c r="M2281">
        <v>3397200</v>
      </c>
      <c r="N2281">
        <v>0</v>
      </c>
      <c r="O2281">
        <v>3397200</v>
      </c>
      <c r="P2281">
        <v>0</v>
      </c>
      <c r="Q2281" t="s">
        <v>3955</v>
      </c>
      <c r="R2281">
        <v>1220</v>
      </c>
      <c r="S2281" t="s">
        <v>2364</v>
      </c>
      <c r="T2281" t="s">
        <v>593</v>
      </c>
      <c r="U2281" t="s">
        <v>3956</v>
      </c>
      <c r="V2281" t="s">
        <v>3957</v>
      </c>
      <c r="W2281">
        <v>0</v>
      </c>
      <c r="X2281" t="str">
        <f t="shared" si="35"/>
        <v>Funcionamiento</v>
      </c>
    </row>
    <row r="2282" spans="1:24" x14ac:dyDescent="0.25">
      <c r="A2282">
        <v>1220</v>
      </c>
      <c r="B2282">
        <v>43885</v>
      </c>
      <c r="C2282" s="71">
        <v>43885.490277777775</v>
      </c>
      <c r="D2282" t="s">
        <v>588</v>
      </c>
      <c r="E2282" t="s">
        <v>589</v>
      </c>
      <c r="F2282">
        <v>19</v>
      </c>
      <c r="G2282" t="s">
        <v>3930</v>
      </c>
      <c r="H2282" t="s">
        <v>179</v>
      </c>
      <c r="I2282" t="s">
        <v>133</v>
      </c>
      <c r="J2282" t="s">
        <v>37</v>
      </c>
      <c r="K2282" t="s">
        <v>591</v>
      </c>
      <c r="L2282" t="s">
        <v>39</v>
      </c>
      <c r="M2282">
        <v>1699100</v>
      </c>
      <c r="N2282">
        <v>0</v>
      </c>
      <c r="O2282">
        <v>1699100</v>
      </c>
      <c r="P2282">
        <v>0</v>
      </c>
      <c r="Q2282" t="s">
        <v>3955</v>
      </c>
      <c r="R2282">
        <v>1220</v>
      </c>
      <c r="S2282" t="s">
        <v>2364</v>
      </c>
      <c r="T2282" t="s">
        <v>593</v>
      </c>
      <c r="U2282" t="s">
        <v>3956</v>
      </c>
      <c r="V2282" t="s">
        <v>3957</v>
      </c>
      <c r="W2282">
        <v>0</v>
      </c>
      <c r="X2282" t="str">
        <f t="shared" si="35"/>
        <v>Funcionamiento</v>
      </c>
    </row>
    <row r="2283" spans="1:24" x14ac:dyDescent="0.25">
      <c r="A2283">
        <v>1220</v>
      </c>
      <c r="B2283">
        <v>43885</v>
      </c>
      <c r="C2283" s="71">
        <v>43885.490277777775</v>
      </c>
      <c r="D2283" t="s">
        <v>588</v>
      </c>
      <c r="E2283" t="s">
        <v>589</v>
      </c>
      <c r="F2283">
        <v>19</v>
      </c>
      <c r="G2283" t="s">
        <v>3930</v>
      </c>
      <c r="H2283" t="s">
        <v>175</v>
      </c>
      <c r="I2283" t="s">
        <v>129</v>
      </c>
      <c r="J2283" t="s">
        <v>37</v>
      </c>
      <c r="K2283" t="s">
        <v>591</v>
      </c>
      <c r="L2283" t="s">
        <v>39</v>
      </c>
      <c r="M2283">
        <v>6555700</v>
      </c>
      <c r="N2283">
        <v>0</v>
      </c>
      <c r="O2283">
        <v>6555700</v>
      </c>
      <c r="P2283">
        <v>0</v>
      </c>
      <c r="Q2283" t="s">
        <v>3955</v>
      </c>
      <c r="R2283">
        <v>1220</v>
      </c>
      <c r="S2283" t="s">
        <v>2364</v>
      </c>
      <c r="T2283" t="s">
        <v>593</v>
      </c>
      <c r="U2283" t="s">
        <v>3956</v>
      </c>
      <c r="V2283" t="s">
        <v>3957</v>
      </c>
      <c r="W2283">
        <v>0</v>
      </c>
      <c r="X2283" t="str">
        <f t="shared" si="35"/>
        <v>Funcionamiento</v>
      </c>
    </row>
    <row r="2284" spans="1:24" x14ac:dyDescent="0.25">
      <c r="A2284">
        <v>1220</v>
      </c>
      <c r="B2284">
        <v>43885</v>
      </c>
      <c r="C2284" s="71">
        <v>43885.490277777775</v>
      </c>
      <c r="D2284" t="s">
        <v>588</v>
      </c>
      <c r="E2284" t="s">
        <v>589</v>
      </c>
      <c r="F2284">
        <v>19</v>
      </c>
      <c r="G2284" t="s">
        <v>3930</v>
      </c>
      <c r="H2284" t="s">
        <v>178</v>
      </c>
      <c r="I2284" t="s">
        <v>132</v>
      </c>
      <c r="J2284" t="s">
        <v>37</v>
      </c>
      <c r="K2284" t="s">
        <v>591</v>
      </c>
      <c r="L2284" t="s">
        <v>39</v>
      </c>
      <c r="M2284">
        <v>2548600</v>
      </c>
      <c r="N2284">
        <v>0</v>
      </c>
      <c r="O2284">
        <v>2548600</v>
      </c>
      <c r="P2284">
        <v>0</v>
      </c>
      <c r="Q2284" t="s">
        <v>3955</v>
      </c>
      <c r="R2284">
        <v>1220</v>
      </c>
      <c r="S2284" t="s">
        <v>2364</v>
      </c>
      <c r="T2284" t="s">
        <v>593</v>
      </c>
      <c r="U2284" t="s">
        <v>3956</v>
      </c>
      <c r="V2284" t="s">
        <v>3957</v>
      </c>
      <c r="W2284">
        <v>0</v>
      </c>
      <c r="X2284" t="str">
        <f t="shared" si="35"/>
        <v>Funcionamiento</v>
      </c>
    </row>
    <row r="2285" spans="1:24" x14ac:dyDescent="0.25">
      <c r="A2285">
        <v>1320</v>
      </c>
      <c r="B2285">
        <v>43886</v>
      </c>
      <c r="C2285" s="71">
        <v>43886.390277777777</v>
      </c>
      <c r="D2285" t="s">
        <v>588</v>
      </c>
      <c r="E2285" t="s">
        <v>607</v>
      </c>
      <c r="F2285">
        <v>19</v>
      </c>
      <c r="G2285" t="s">
        <v>3930</v>
      </c>
      <c r="H2285" t="s">
        <v>186</v>
      </c>
      <c r="I2285" t="s">
        <v>140</v>
      </c>
      <c r="J2285" t="s">
        <v>37</v>
      </c>
      <c r="K2285" t="s">
        <v>591</v>
      </c>
      <c r="L2285" t="s">
        <v>39</v>
      </c>
      <c r="M2285">
        <v>900000</v>
      </c>
      <c r="N2285">
        <v>0</v>
      </c>
      <c r="O2285">
        <v>900000</v>
      </c>
      <c r="P2285">
        <v>900000</v>
      </c>
      <c r="Q2285" t="s">
        <v>3958</v>
      </c>
      <c r="R2285">
        <v>1320</v>
      </c>
      <c r="S2285" t="s">
        <v>593</v>
      </c>
      <c r="T2285" t="s">
        <v>593</v>
      </c>
      <c r="U2285" t="s">
        <v>593</v>
      </c>
      <c r="V2285" t="s">
        <v>593</v>
      </c>
      <c r="W2285">
        <v>0</v>
      </c>
      <c r="X2285" t="str">
        <f t="shared" si="35"/>
        <v>Funcionamiento</v>
      </c>
    </row>
    <row r="2286" spans="1:24" x14ac:dyDescent="0.25">
      <c r="A2286">
        <v>1420</v>
      </c>
      <c r="B2286">
        <v>43894</v>
      </c>
      <c r="C2286" s="71">
        <v>43894.379861111112</v>
      </c>
      <c r="D2286" t="s">
        <v>588</v>
      </c>
      <c r="E2286" t="s">
        <v>589</v>
      </c>
      <c r="F2286">
        <v>500</v>
      </c>
      <c r="G2286" t="s">
        <v>631</v>
      </c>
      <c r="H2286" t="s">
        <v>199</v>
      </c>
      <c r="I2286" t="s">
        <v>157</v>
      </c>
      <c r="J2286" t="s">
        <v>37</v>
      </c>
      <c r="K2286" t="s">
        <v>591</v>
      </c>
      <c r="L2286" t="s">
        <v>39</v>
      </c>
      <c r="M2286">
        <v>201742380</v>
      </c>
      <c r="N2286">
        <v>-26696736</v>
      </c>
      <c r="O2286">
        <v>175045644</v>
      </c>
      <c r="P2286">
        <v>0</v>
      </c>
      <c r="Q2286" t="s">
        <v>3959</v>
      </c>
      <c r="R2286">
        <v>1420</v>
      </c>
      <c r="S2286" t="s">
        <v>3960</v>
      </c>
      <c r="T2286" t="s">
        <v>3961</v>
      </c>
      <c r="U2286" t="s">
        <v>6021</v>
      </c>
      <c r="V2286" t="s">
        <v>6022</v>
      </c>
      <c r="W2286">
        <v>0</v>
      </c>
      <c r="X2286" t="str">
        <f t="shared" si="35"/>
        <v>Inversión</v>
      </c>
    </row>
    <row r="2287" spans="1:24" x14ac:dyDescent="0.25">
      <c r="A2287">
        <v>1520</v>
      </c>
      <c r="B2287">
        <v>43894</v>
      </c>
      <c r="C2287" s="71">
        <v>43894.384027777778</v>
      </c>
      <c r="D2287" t="s">
        <v>588</v>
      </c>
      <c r="E2287" t="s">
        <v>589</v>
      </c>
      <c r="F2287">
        <v>500</v>
      </c>
      <c r="G2287" t="s">
        <v>631</v>
      </c>
      <c r="H2287" t="s">
        <v>199</v>
      </c>
      <c r="I2287" t="s">
        <v>157</v>
      </c>
      <c r="J2287" t="s">
        <v>37</v>
      </c>
      <c r="K2287" t="s">
        <v>591</v>
      </c>
      <c r="L2287" t="s">
        <v>39</v>
      </c>
      <c r="M2287">
        <v>31382148</v>
      </c>
      <c r="N2287">
        <v>0</v>
      </c>
      <c r="O2287">
        <v>31382148</v>
      </c>
      <c r="P2287">
        <v>0</v>
      </c>
      <c r="Q2287" t="s">
        <v>3962</v>
      </c>
      <c r="R2287">
        <v>1520</v>
      </c>
      <c r="S2287" t="s">
        <v>3963</v>
      </c>
      <c r="T2287" t="s">
        <v>3964</v>
      </c>
      <c r="U2287" t="s">
        <v>6023</v>
      </c>
      <c r="V2287" t="s">
        <v>6024</v>
      </c>
      <c r="W2287">
        <v>0</v>
      </c>
      <c r="X2287" t="str">
        <f t="shared" si="35"/>
        <v>Inversión</v>
      </c>
    </row>
    <row r="2288" spans="1:24" x14ac:dyDescent="0.25">
      <c r="A2288">
        <v>1620</v>
      </c>
      <c r="B2288">
        <v>43894</v>
      </c>
      <c r="C2288" s="71">
        <v>43894.388194444444</v>
      </c>
      <c r="D2288" t="s">
        <v>588</v>
      </c>
      <c r="E2288" t="s">
        <v>589</v>
      </c>
      <c r="F2288">
        <v>500</v>
      </c>
      <c r="G2288" t="s">
        <v>631</v>
      </c>
      <c r="H2288" t="s">
        <v>199</v>
      </c>
      <c r="I2288" t="s">
        <v>157</v>
      </c>
      <c r="J2288" t="s">
        <v>37</v>
      </c>
      <c r="K2288" t="s">
        <v>591</v>
      </c>
      <c r="L2288" t="s">
        <v>39</v>
      </c>
      <c r="M2288">
        <v>188292888</v>
      </c>
      <c r="N2288">
        <v>-11231508</v>
      </c>
      <c r="O2288">
        <v>177061380</v>
      </c>
      <c r="P2288">
        <v>0</v>
      </c>
      <c r="Q2288" t="s">
        <v>3965</v>
      </c>
      <c r="R2288">
        <v>1620</v>
      </c>
      <c r="S2288" t="s">
        <v>3966</v>
      </c>
      <c r="T2288" t="s">
        <v>3967</v>
      </c>
      <c r="U2288" t="s">
        <v>6025</v>
      </c>
      <c r="V2288" t="s">
        <v>6026</v>
      </c>
      <c r="W2288">
        <v>0</v>
      </c>
      <c r="X2288" t="str">
        <f t="shared" si="35"/>
        <v>Inversión</v>
      </c>
    </row>
    <row r="2289" spans="1:24" x14ac:dyDescent="0.25">
      <c r="A2289">
        <v>1720</v>
      </c>
      <c r="B2289">
        <v>43894</v>
      </c>
      <c r="C2289" s="71">
        <v>43894.393055555556</v>
      </c>
      <c r="D2289" t="s">
        <v>588</v>
      </c>
      <c r="E2289" t="s">
        <v>589</v>
      </c>
      <c r="F2289">
        <v>500</v>
      </c>
      <c r="G2289" t="s">
        <v>631</v>
      </c>
      <c r="H2289" t="s">
        <v>199</v>
      </c>
      <c r="I2289" t="s">
        <v>157</v>
      </c>
      <c r="J2289" t="s">
        <v>37</v>
      </c>
      <c r="K2289" t="s">
        <v>591</v>
      </c>
      <c r="L2289" t="s">
        <v>39</v>
      </c>
      <c r="M2289">
        <v>19352469</v>
      </c>
      <c r="N2289">
        <v>-1154358</v>
      </c>
      <c r="O2289">
        <v>18198111</v>
      </c>
      <c r="P2289">
        <v>0</v>
      </c>
      <c r="Q2289" t="s">
        <v>3968</v>
      </c>
      <c r="R2289">
        <v>1720</v>
      </c>
      <c r="S2289" t="s">
        <v>2481</v>
      </c>
      <c r="T2289" t="s">
        <v>3616</v>
      </c>
      <c r="U2289" t="s">
        <v>6027</v>
      </c>
      <c r="V2289" t="s">
        <v>6028</v>
      </c>
      <c r="W2289">
        <v>0</v>
      </c>
      <c r="X2289" t="str">
        <f t="shared" si="35"/>
        <v>Inversión</v>
      </c>
    </row>
    <row r="2290" spans="1:24" x14ac:dyDescent="0.25">
      <c r="A2290">
        <v>1820</v>
      </c>
      <c r="B2290">
        <v>43894</v>
      </c>
      <c r="C2290" s="71">
        <v>43894.395833333336</v>
      </c>
      <c r="D2290" t="s">
        <v>588</v>
      </c>
      <c r="E2290" t="s">
        <v>589</v>
      </c>
      <c r="F2290">
        <v>500</v>
      </c>
      <c r="G2290" t="s">
        <v>631</v>
      </c>
      <c r="H2290" t="s">
        <v>199</v>
      </c>
      <c r="I2290" t="s">
        <v>157</v>
      </c>
      <c r="J2290" t="s">
        <v>37</v>
      </c>
      <c r="K2290" t="s">
        <v>591</v>
      </c>
      <c r="L2290" t="s">
        <v>39</v>
      </c>
      <c r="M2290">
        <v>59075958</v>
      </c>
      <c r="N2290">
        <v>-1629681</v>
      </c>
      <c r="O2290">
        <v>57446277</v>
      </c>
      <c r="P2290">
        <v>0</v>
      </c>
      <c r="Q2290" t="s">
        <v>3969</v>
      </c>
      <c r="R2290">
        <v>1820</v>
      </c>
      <c r="S2290" t="s">
        <v>3970</v>
      </c>
      <c r="T2290" t="s">
        <v>3971</v>
      </c>
      <c r="U2290" t="s">
        <v>6029</v>
      </c>
      <c r="V2290" t="s">
        <v>6030</v>
      </c>
      <c r="W2290">
        <v>0</v>
      </c>
      <c r="X2290" t="str">
        <f t="shared" si="35"/>
        <v>Inversión</v>
      </c>
    </row>
    <row r="2291" spans="1:24" x14ac:dyDescent="0.25">
      <c r="A2291">
        <v>1920</v>
      </c>
      <c r="B2291">
        <v>43894</v>
      </c>
      <c r="C2291" s="71">
        <v>43894.400694444441</v>
      </c>
      <c r="D2291" t="s">
        <v>588</v>
      </c>
      <c r="E2291" t="s">
        <v>589</v>
      </c>
      <c r="F2291">
        <v>500</v>
      </c>
      <c r="G2291" t="s">
        <v>631</v>
      </c>
      <c r="H2291" t="s">
        <v>199</v>
      </c>
      <c r="I2291" t="s">
        <v>157</v>
      </c>
      <c r="J2291" t="s">
        <v>37</v>
      </c>
      <c r="K2291" t="s">
        <v>591</v>
      </c>
      <c r="L2291" t="s">
        <v>39</v>
      </c>
      <c r="M2291">
        <v>24639894</v>
      </c>
      <c r="N2291">
        <v>-3009286</v>
      </c>
      <c r="O2291">
        <v>21630608</v>
      </c>
      <c r="P2291">
        <v>0</v>
      </c>
      <c r="Q2291" t="s">
        <v>3972</v>
      </c>
      <c r="R2291">
        <v>1920</v>
      </c>
      <c r="S2291" t="s">
        <v>2299</v>
      </c>
      <c r="T2291" t="s">
        <v>2664</v>
      </c>
      <c r="U2291" t="s">
        <v>6031</v>
      </c>
      <c r="V2291" t="s">
        <v>6032</v>
      </c>
      <c r="W2291">
        <v>0</v>
      </c>
      <c r="X2291" t="str">
        <f t="shared" si="35"/>
        <v>Inversión</v>
      </c>
    </row>
    <row r="2292" spans="1:24" x14ac:dyDescent="0.25">
      <c r="A2292">
        <v>2020</v>
      </c>
      <c r="B2292">
        <v>43894</v>
      </c>
      <c r="C2292" s="71">
        <v>43894.404861111114</v>
      </c>
      <c r="D2292" t="s">
        <v>588</v>
      </c>
      <c r="E2292" t="s">
        <v>589</v>
      </c>
      <c r="F2292">
        <v>500</v>
      </c>
      <c r="G2292" t="s">
        <v>631</v>
      </c>
      <c r="H2292" t="s">
        <v>199</v>
      </c>
      <c r="I2292" t="s">
        <v>157</v>
      </c>
      <c r="J2292" t="s">
        <v>37</v>
      </c>
      <c r="K2292" t="s">
        <v>714</v>
      </c>
      <c r="L2292" t="s">
        <v>39</v>
      </c>
      <c r="M2292">
        <v>29500000</v>
      </c>
      <c r="N2292">
        <v>0</v>
      </c>
      <c r="O2292">
        <v>29500000</v>
      </c>
      <c r="P2292">
        <v>7241667</v>
      </c>
      <c r="Q2292" t="s">
        <v>3973</v>
      </c>
      <c r="R2292">
        <v>2020</v>
      </c>
      <c r="S2292" t="s">
        <v>2502</v>
      </c>
      <c r="T2292" t="s">
        <v>3974</v>
      </c>
      <c r="U2292" t="s">
        <v>6033</v>
      </c>
      <c r="V2292" t="s">
        <v>6034</v>
      </c>
      <c r="W2292">
        <v>0</v>
      </c>
      <c r="X2292" t="str">
        <f t="shared" si="35"/>
        <v>Inversión</v>
      </c>
    </row>
    <row r="2293" spans="1:24" x14ac:dyDescent="0.25">
      <c r="A2293">
        <v>2120</v>
      </c>
      <c r="B2293">
        <v>43903</v>
      </c>
      <c r="C2293" s="71">
        <v>43903.647916666669</v>
      </c>
      <c r="D2293" t="s">
        <v>588</v>
      </c>
      <c r="E2293" t="s">
        <v>649</v>
      </c>
      <c r="F2293">
        <v>19</v>
      </c>
      <c r="G2293" t="s">
        <v>3930</v>
      </c>
      <c r="H2293" t="s">
        <v>193</v>
      </c>
      <c r="I2293" t="s">
        <v>148</v>
      </c>
      <c r="J2293" t="s">
        <v>48</v>
      </c>
      <c r="K2293" t="s">
        <v>601</v>
      </c>
      <c r="L2293" t="s">
        <v>39</v>
      </c>
      <c r="M2293">
        <v>3616480</v>
      </c>
      <c r="N2293">
        <v>-3616480</v>
      </c>
      <c r="O2293">
        <v>0</v>
      </c>
      <c r="P2293">
        <v>0</v>
      </c>
      <c r="Q2293" t="s">
        <v>3975</v>
      </c>
      <c r="R2293">
        <v>2120</v>
      </c>
      <c r="S2293" t="s">
        <v>593</v>
      </c>
      <c r="T2293" t="s">
        <v>593</v>
      </c>
      <c r="U2293" t="s">
        <v>593</v>
      </c>
      <c r="V2293" t="s">
        <v>593</v>
      </c>
      <c r="W2293">
        <v>0</v>
      </c>
      <c r="X2293" t="str">
        <f t="shared" si="35"/>
        <v>Funcionamiento</v>
      </c>
    </row>
    <row r="2294" spans="1:24" x14ac:dyDescent="0.25">
      <c r="A2294">
        <v>2120</v>
      </c>
      <c r="B2294">
        <v>43903</v>
      </c>
      <c r="C2294" s="71">
        <v>43903.647916666669</v>
      </c>
      <c r="D2294" t="s">
        <v>588</v>
      </c>
      <c r="E2294" t="s">
        <v>649</v>
      </c>
      <c r="F2294">
        <v>19</v>
      </c>
      <c r="G2294" t="s">
        <v>3930</v>
      </c>
      <c r="H2294" t="s">
        <v>187</v>
      </c>
      <c r="I2294" t="s">
        <v>141</v>
      </c>
      <c r="J2294" t="s">
        <v>48</v>
      </c>
      <c r="K2294" t="s">
        <v>601</v>
      </c>
      <c r="L2294" t="s">
        <v>39</v>
      </c>
      <c r="M2294">
        <v>313600</v>
      </c>
      <c r="N2294">
        <v>-313600</v>
      </c>
      <c r="O2294">
        <v>0</v>
      </c>
      <c r="P2294">
        <v>0</v>
      </c>
      <c r="Q2294" t="s">
        <v>3975</v>
      </c>
      <c r="R2294">
        <v>2120</v>
      </c>
      <c r="S2294" t="s">
        <v>593</v>
      </c>
      <c r="T2294" t="s">
        <v>593</v>
      </c>
      <c r="U2294" t="s">
        <v>593</v>
      </c>
      <c r="V2294" t="s">
        <v>593</v>
      </c>
      <c r="W2294">
        <v>0</v>
      </c>
      <c r="X2294" t="str">
        <f t="shared" si="35"/>
        <v>Funcionamiento</v>
      </c>
    </row>
    <row r="2295" spans="1:24" x14ac:dyDescent="0.25">
      <c r="A2295">
        <v>2220</v>
      </c>
      <c r="B2295">
        <v>43908</v>
      </c>
      <c r="C2295" s="71">
        <v>43908.317361111112</v>
      </c>
      <c r="D2295" t="s">
        <v>588</v>
      </c>
      <c r="E2295" t="s">
        <v>589</v>
      </c>
      <c r="F2295">
        <v>19</v>
      </c>
      <c r="G2295" t="s">
        <v>3930</v>
      </c>
      <c r="H2295" t="s">
        <v>197</v>
      </c>
      <c r="I2295" t="s">
        <v>152</v>
      </c>
      <c r="J2295" t="s">
        <v>48</v>
      </c>
      <c r="K2295" t="s">
        <v>601</v>
      </c>
      <c r="L2295" t="s">
        <v>39</v>
      </c>
      <c r="M2295">
        <v>33923000</v>
      </c>
      <c r="N2295">
        <v>0</v>
      </c>
      <c r="O2295">
        <v>33923000</v>
      </c>
      <c r="P2295">
        <v>0</v>
      </c>
      <c r="Q2295" t="s">
        <v>3976</v>
      </c>
      <c r="R2295">
        <v>2220</v>
      </c>
      <c r="S2295" t="s">
        <v>2649</v>
      </c>
      <c r="T2295" t="s">
        <v>2246</v>
      </c>
      <c r="U2295" t="s">
        <v>3977</v>
      </c>
      <c r="V2295" t="s">
        <v>3978</v>
      </c>
      <c r="W2295">
        <v>0</v>
      </c>
      <c r="X2295" t="str">
        <f t="shared" si="35"/>
        <v>Funcionamiento</v>
      </c>
    </row>
    <row r="2296" spans="1:24" x14ac:dyDescent="0.25">
      <c r="A2296">
        <v>2320</v>
      </c>
      <c r="B2296">
        <v>43909</v>
      </c>
      <c r="C2296" s="71">
        <v>43909.586111111108</v>
      </c>
      <c r="D2296" t="s">
        <v>588</v>
      </c>
      <c r="E2296" t="s">
        <v>589</v>
      </c>
      <c r="F2296">
        <v>19</v>
      </c>
      <c r="G2296" t="s">
        <v>3930</v>
      </c>
      <c r="H2296" t="s">
        <v>169</v>
      </c>
      <c r="I2296" t="s">
        <v>123</v>
      </c>
      <c r="J2296" t="s">
        <v>37</v>
      </c>
      <c r="K2296" t="s">
        <v>591</v>
      </c>
      <c r="L2296" t="s">
        <v>39</v>
      </c>
      <c r="M2296">
        <v>2509639</v>
      </c>
      <c r="N2296">
        <v>0</v>
      </c>
      <c r="O2296">
        <v>2509639</v>
      </c>
      <c r="P2296">
        <v>0</v>
      </c>
      <c r="Q2296" t="s">
        <v>3204</v>
      </c>
      <c r="R2296">
        <v>2320</v>
      </c>
      <c r="S2296" t="s">
        <v>2793</v>
      </c>
      <c r="T2296" t="s">
        <v>593</v>
      </c>
      <c r="U2296" t="s">
        <v>3979</v>
      </c>
      <c r="V2296" t="s">
        <v>3980</v>
      </c>
      <c r="W2296">
        <v>0</v>
      </c>
      <c r="X2296" t="str">
        <f t="shared" si="35"/>
        <v>Funcionamiento</v>
      </c>
    </row>
    <row r="2297" spans="1:24" x14ac:dyDescent="0.25">
      <c r="A2297">
        <v>2320</v>
      </c>
      <c r="B2297">
        <v>43909</v>
      </c>
      <c r="C2297" s="71">
        <v>43909.586111111108</v>
      </c>
      <c r="D2297" t="s">
        <v>588</v>
      </c>
      <c r="E2297" t="s">
        <v>589</v>
      </c>
      <c r="F2297">
        <v>19</v>
      </c>
      <c r="G2297" t="s">
        <v>3930</v>
      </c>
      <c r="H2297" t="s">
        <v>183</v>
      </c>
      <c r="I2297" t="s">
        <v>137</v>
      </c>
      <c r="J2297" t="s">
        <v>37</v>
      </c>
      <c r="K2297" t="s">
        <v>591</v>
      </c>
      <c r="L2297" t="s">
        <v>39</v>
      </c>
      <c r="M2297">
        <v>2584371</v>
      </c>
      <c r="N2297">
        <v>0</v>
      </c>
      <c r="O2297">
        <v>2584371</v>
      </c>
      <c r="P2297">
        <v>0</v>
      </c>
      <c r="Q2297" t="s">
        <v>3204</v>
      </c>
      <c r="R2297">
        <v>2320</v>
      </c>
      <c r="S2297" t="s">
        <v>2793</v>
      </c>
      <c r="T2297" t="s">
        <v>593</v>
      </c>
      <c r="U2297" t="s">
        <v>3979</v>
      </c>
      <c r="V2297" t="s">
        <v>3980</v>
      </c>
      <c r="W2297">
        <v>0</v>
      </c>
      <c r="X2297" t="str">
        <f t="shared" si="35"/>
        <v>Funcionamiento</v>
      </c>
    </row>
    <row r="2298" spans="1:24" x14ac:dyDescent="0.25">
      <c r="A2298">
        <v>2320</v>
      </c>
      <c r="B2298">
        <v>43909</v>
      </c>
      <c r="C2298" s="71">
        <v>43909.586111111108</v>
      </c>
      <c r="D2298" t="s">
        <v>588</v>
      </c>
      <c r="E2298" t="s">
        <v>589</v>
      </c>
      <c r="F2298">
        <v>19</v>
      </c>
      <c r="G2298" t="s">
        <v>3930</v>
      </c>
      <c r="H2298" t="s">
        <v>166</v>
      </c>
      <c r="I2298" t="s">
        <v>120</v>
      </c>
      <c r="J2298" t="s">
        <v>37</v>
      </c>
      <c r="K2298" t="s">
        <v>591</v>
      </c>
      <c r="L2298" t="s">
        <v>39</v>
      </c>
      <c r="M2298">
        <v>71195264</v>
      </c>
      <c r="N2298">
        <v>0</v>
      </c>
      <c r="O2298">
        <v>71195264</v>
      </c>
      <c r="P2298">
        <v>0</v>
      </c>
      <c r="Q2298" t="s">
        <v>3204</v>
      </c>
      <c r="R2298">
        <v>2320</v>
      </c>
      <c r="S2298" t="s">
        <v>2793</v>
      </c>
      <c r="T2298" t="s">
        <v>593</v>
      </c>
      <c r="U2298" t="s">
        <v>3979</v>
      </c>
      <c r="V2298" t="s">
        <v>3980</v>
      </c>
      <c r="W2298">
        <v>0</v>
      </c>
      <c r="X2298" t="str">
        <f t="shared" si="35"/>
        <v>Funcionamiento</v>
      </c>
    </row>
    <row r="2299" spans="1:24" x14ac:dyDescent="0.25">
      <c r="A2299">
        <v>2320</v>
      </c>
      <c r="B2299">
        <v>43909</v>
      </c>
      <c r="C2299" s="71">
        <v>43909.586111111108</v>
      </c>
      <c r="D2299" t="s">
        <v>588</v>
      </c>
      <c r="E2299" t="s">
        <v>589</v>
      </c>
      <c r="F2299">
        <v>19</v>
      </c>
      <c r="G2299" t="s">
        <v>3930</v>
      </c>
      <c r="H2299" t="s">
        <v>170</v>
      </c>
      <c r="I2299" t="s">
        <v>124</v>
      </c>
      <c r="J2299" t="s">
        <v>37</v>
      </c>
      <c r="K2299" t="s">
        <v>591</v>
      </c>
      <c r="L2299" t="s">
        <v>39</v>
      </c>
      <c r="M2299">
        <v>567903</v>
      </c>
      <c r="N2299">
        <v>0</v>
      </c>
      <c r="O2299">
        <v>567903</v>
      </c>
      <c r="P2299">
        <v>0</v>
      </c>
      <c r="Q2299" t="s">
        <v>3204</v>
      </c>
      <c r="R2299">
        <v>2320</v>
      </c>
      <c r="S2299" t="s">
        <v>2793</v>
      </c>
      <c r="T2299" t="s">
        <v>593</v>
      </c>
      <c r="U2299" t="s">
        <v>3979</v>
      </c>
      <c r="V2299" t="s">
        <v>3980</v>
      </c>
      <c r="W2299">
        <v>0</v>
      </c>
      <c r="X2299" t="str">
        <f t="shared" si="35"/>
        <v>Funcionamiento</v>
      </c>
    </row>
    <row r="2300" spans="1:24" x14ac:dyDescent="0.25">
      <c r="A2300">
        <v>2320</v>
      </c>
      <c r="B2300">
        <v>43909</v>
      </c>
      <c r="C2300" s="71">
        <v>43909.586111111108</v>
      </c>
      <c r="D2300" t="s">
        <v>588</v>
      </c>
      <c r="E2300" t="s">
        <v>589</v>
      </c>
      <c r="F2300">
        <v>19</v>
      </c>
      <c r="G2300" t="s">
        <v>3930</v>
      </c>
      <c r="H2300" t="s">
        <v>171</v>
      </c>
      <c r="I2300" t="s">
        <v>125</v>
      </c>
      <c r="J2300" t="s">
        <v>37</v>
      </c>
      <c r="K2300" t="s">
        <v>591</v>
      </c>
      <c r="L2300" t="s">
        <v>39</v>
      </c>
      <c r="M2300">
        <v>2684292</v>
      </c>
      <c r="N2300">
        <v>0</v>
      </c>
      <c r="O2300">
        <v>2684292</v>
      </c>
      <c r="P2300">
        <v>0</v>
      </c>
      <c r="Q2300" t="s">
        <v>3204</v>
      </c>
      <c r="R2300">
        <v>2320</v>
      </c>
      <c r="S2300" t="s">
        <v>2793</v>
      </c>
      <c r="T2300" t="s">
        <v>593</v>
      </c>
      <c r="U2300" t="s">
        <v>3979</v>
      </c>
      <c r="V2300" t="s">
        <v>3980</v>
      </c>
      <c r="W2300">
        <v>0</v>
      </c>
      <c r="X2300" t="str">
        <f t="shared" si="35"/>
        <v>Funcionamiento</v>
      </c>
    </row>
    <row r="2301" spans="1:24" x14ac:dyDescent="0.25">
      <c r="A2301">
        <v>2320</v>
      </c>
      <c r="B2301">
        <v>43909</v>
      </c>
      <c r="C2301" s="71">
        <v>43909.586111111108</v>
      </c>
      <c r="D2301" t="s">
        <v>588</v>
      </c>
      <c r="E2301" t="s">
        <v>589</v>
      </c>
      <c r="F2301">
        <v>19</v>
      </c>
      <c r="G2301" t="s">
        <v>3930</v>
      </c>
      <c r="H2301" t="s">
        <v>181</v>
      </c>
      <c r="I2301" t="s">
        <v>135</v>
      </c>
      <c r="J2301" t="s">
        <v>37</v>
      </c>
      <c r="K2301" t="s">
        <v>591</v>
      </c>
      <c r="L2301" t="s">
        <v>39</v>
      </c>
      <c r="M2301">
        <v>302881</v>
      </c>
      <c r="N2301">
        <v>0</v>
      </c>
      <c r="O2301">
        <v>302881</v>
      </c>
      <c r="P2301">
        <v>0</v>
      </c>
      <c r="Q2301" t="s">
        <v>3204</v>
      </c>
      <c r="R2301">
        <v>2320</v>
      </c>
      <c r="S2301" t="s">
        <v>2793</v>
      </c>
      <c r="T2301" t="s">
        <v>593</v>
      </c>
      <c r="U2301" t="s">
        <v>3979</v>
      </c>
      <c r="V2301" t="s">
        <v>3980</v>
      </c>
      <c r="W2301">
        <v>0</v>
      </c>
      <c r="X2301" t="str">
        <f t="shared" si="35"/>
        <v>Funcionamiento</v>
      </c>
    </row>
    <row r="2302" spans="1:24" x14ac:dyDescent="0.25">
      <c r="A2302">
        <v>2320</v>
      </c>
      <c r="B2302">
        <v>43909</v>
      </c>
      <c r="C2302" s="71">
        <v>43909.586111111108</v>
      </c>
      <c r="D2302" t="s">
        <v>588</v>
      </c>
      <c r="E2302" t="s">
        <v>589</v>
      </c>
      <c r="F2302">
        <v>19</v>
      </c>
      <c r="G2302" t="s">
        <v>3930</v>
      </c>
      <c r="H2302" t="s">
        <v>195</v>
      </c>
      <c r="I2302" t="s">
        <v>150</v>
      </c>
      <c r="J2302" t="s">
        <v>37</v>
      </c>
      <c r="K2302" t="s">
        <v>591</v>
      </c>
      <c r="L2302" t="s">
        <v>39</v>
      </c>
      <c r="M2302">
        <v>0</v>
      </c>
      <c r="N2302">
        <v>1399790</v>
      </c>
      <c r="O2302">
        <v>1399790</v>
      </c>
      <c r="P2302">
        <v>0</v>
      </c>
      <c r="Q2302" t="s">
        <v>3204</v>
      </c>
      <c r="R2302">
        <v>2320</v>
      </c>
      <c r="S2302" t="s">
        <v>2793</v>
      </c>
      <c r="T2302" t="s">
        <v>593</v>
      </c>
      <c r="U2302" t="s">
        <v>3979</v>
      </c>
      <c r="V2302" t="s">
        <v>3980</v>
      </c>
      <c r="W2302">
        <v>0</v>
      </c>
      <c r="X2302" t="str">
        <f t="shared" si="35"/>
        <v>Funcionamiento</v>
      </c>
    </row>
    <row r="2303" spans="1:24" x14ac:dyDescent="0.25">
      <c r="A2303">
        <v>2320</v>
      </c>
      <c r="B2303">
        <v>43909</v>
      </c>
      <c r="C2303" s="71">
        <v>43909.586111111108</v>
      </c>
      <c r="D2303" t="s">
        <v>588</v>
      </c>
      <c r="E2303" t="s">
        <v>589</v>
      </c>
      <c r="F2303">
        <v>19</v>
      </c>
      <c r="G2303" t="s">
        <v>3930</v>
      </c>
      <c r="H2303" t="s">
        <v>168</v>
      </c>
      <c r="I2303" t="s">
        <v>122</v>
      </c>
      <c r="J2303" t="s">
        <v>37</v>
      </c>
      <c r="K2303" t="s">
        <v>591</v>
      </c>
      <c r="L2303" t="s">
        <v>39</v>
      </c>
      <c r="M2303">
        <v>1926975</v>
      </c>
      <c r="N2303">
        <v>0</v>
      </c>
      <c r="O2303">
        <v>1926975</v>
      </c>
      <c r="P2303">
        <v>0</v>
      </c>
      <c r="Q2303" t="s">
        <v>3204</v>
      </c>
      <c r="R2303">
        <v>2320</v>
      </c>
      <c r="S2303" t="s">
        <v>2793</v>
      </c>
      <c r="T2303" t="s">
        <v>593</v>
      </c>
      <c r="U2303" t="s">
        <v>3979</v>
      </c>
      <c r="V2303" t="s">
        <v>3980</v>
      </c>
      <c r="W2303">
        <v>0</v>
      </c>
      <c r="X2303" t="str">
        <f t="shared" si="35"/>
        <v>Funcionamiento</v>
      </c>
    </row>
    <row r="2304" spans="1:24" x14ac:dyDescent="0.25">
      <c r="A2304">
        <v>2320</v>
      </c>
      <c r="B2304">
        <v>43909</v>
      </c>
      <c r="C2304" s="71">
        <v>43909.586111111108</v>
      </c>
      <c r="D2304" t="s">
        <v>588</v>
      </c>
      <c r="E2304" t="s">
        <v>589</v>
      </c>
      <c r="F2304">
        <v>19</v>
      </c>
      <c r="G2304" t="s">
        <v>3930</v>
      </c>
      <c r="H2304" t="s">
        <v>173</v>
      </c>
      <c r="I2304" t="s">
        <v>127</v>
      </c>
      <c r="J2304" t="s">
        <v>37</v>
      </c>
      <c r="K2304" t="s">
        <v>591</v>
      </c>
      <c r="L2304" t="s">
        <v>39</v>
      </c>
      <c r="M2304">
        <v>8806926</v>
      </c>
      <c r="N2304">
        <v>0</v>
      </c>
      <c r="O2304">
        <v>8806926</v>
      </c>
      <c r="P2304">
        <v>0</v>
      </c>
      <c r="Q2304" t="s">
        <v>3204</v>
      </c>
      <c r="R2304">
        <v>2320</v>
      </c>
      <c r="S2304" t="s">
        <v>2793</v>
      </c>
      <c r="T2304" t="s">
        <v>593</v>
      </c>
      <c r="U2304" t="s">
        <v>3979</v>
      </c>
      <c r="V2304" t="s">
        <v>3980</v>
      </c>
      <c r="W2304">
        <v>0</v>
      </c>
      <c r="X2304" t="str">
        <f t="shared" si="35"/>
        <v>Funcionamiento</v>
      </c>
    </row>
    <row r="2305" spans="1:24" x14ac:dyDescent="0.25">
      <c r="A2305">
        <v>2320</v>
      </c>
      <c r="B2305">
        <v>43909</v>
      </c>
      <c r="C2305" s="71">
        <v>43909.586111111108</v>
      </c>
      <c r="D2305" t="s">
        <v>588</v>
      </c>
      <c r="E2305" t="s">
        <v>589</v>
      </c>
      <c r="F2305">
        <v>19</v>
      </c>
      <c r="G2305" t="s">
        <v>3930</v>
      </c>
      <c r="H2305" t="s">
        <v>180</v>
      </c>
      <c r="I2305" t="s">
        <v>134</v>
      </c>
      <c r="J2305" t="s">
        <v>37</v>
      </c>
      <c r="K2305" t="s">
        <v>591</v>
      </c>
      <c r="L2305" t="s">
        <v>39</v>
      </c>
      <c r="M2305">
        <v>10408289</v>
      </c>
      <c r="N2305">
        <v>0</v>
      </c>
      <c r="O2305">
        <v>10408289</v>
      </c>
      <c r="P2305">
        <v>0</v>
      </c>
      <c r="Q2305" t="s">
        <v>3204</v>
      </c>
      <c r="R2305">
        <v>2320</v>
      </c>
      <c r="S2305" t="s">
        <v>2793</v>
      </c>
      <c r="T2305" t="s">
        <v>593</v>
      </c>
      <c r="U2305" t="s">
        <v>3979</v>
      </c>
      <c r="V2305" t="s">
        <v>3980</v>
      </c>
      <c r="W2305">
        <v>0</v>
      </c>
      <c r="X2305" t="str">
        <f t="shared" si="35"/>
        <v>Funcionamiento</v>
      </c>
    </row>
    <row r="2306" spans="1:24" x14ac:dyDescent="0.25">
      <c r="A2306">
        <v>2320</v>
      </c>
      <c r="B2306">
        <v>43909</v>
      </c>
      <c r="C2306" s="71">
        <v>43909.586111111108</v>
      </c>
      <c r="D2306" t="s">
        <v>588</v>
      </c>
      <c r="E2306" t="s">
        <v>589</v>
      </c>
      <c r="F2306">
        <v>19</v>
      </c>
      <c r="G2306" t="s">
        <v>3930</v>
      </c>
      <c r="H2306" t="s">
        <v>182</v>
      </c>
      <c r="I2306" t="s">
        <v>136</v>
      </c>
      <c r="J2306" t="s">
        <v>37</v>
      </c>
      <c r="K2306" t="s">
        <v>591</v>
      </c>
      <c r="L2306" t="s">
        <v>39</v>
      </c>
      <c r="M2306">
        <v>758613</v>
      </c>
      <c r="N2306">
        <v>0</v>
      </c>
      <c r="O2306">
        <v>758613</v>
      </c>
      <c r="P2306">
        <v>0</v>
      </c>
      <c r="Q2306" t="s">
        <v>3204</v>
      </c>
      <c r="R2306">
        <v>2320</v>
      </c>
      <c r="S2306" t="s">
        <v>2793</v>
      </c>
      <c r="T2306" t="s">
        <v>593</v>
      </c>
      <c r="U2306" t="s">
        <v>3979</v>
      </c>
      <c r="V2306" t="s">
        <v>3980</v>
      </c>
      <c r="W2306">
        <v>0</v>
      </c>
      <c r="X2306" t="str">
        <f t="shared" si="35"/>
        <v>Funcionamiento</v>
      </c>
    </row>
    <row r="2307" spans="1:24" x14ac:dyDescent="0.25">
      <c r="A2307">
        <v>2320</v>
      </c>
      <c r="B2307">
        <v>43909</v>
      </c>
      <c r="C2307" s="71">
        <v>43909.586111111108</v>
      </c>
      <c r="D2307" t="s">
        <v>588</v>
      </c>
      <c r="E2307" t="s">
        <v>589</v>
      </c>
      <c r="F2307">
        <v>19</v>
      </c>
      <c r="G2307" t="s">
        <v>3930</v>
      </c>
      <c r="H2307" t="s">
        <v>194</v>
      </c>
      <c r="I2307" t="s">
        <v>149</v>
      </c>
      <c r="J2307" t="s">
        <v>37</v>
      </c>
      <c r="K2307" t="s">
        <v>591</v>
      </c>
      <c r="L2307" t="s">
        <v>39</v>
      </c>
      <c r="M2307">
        <v>0</v>
      </c>
      <c r="N2307">
        <v>837237</v>
      </c>
      <c r="O2307">
        <v>837237</v>
      </c>
      <c r="P2307">
        <v>0</v>
      </c>
      <c r="Q2307" t="s">
        <v>3204</v>
      </c>
      <c r="R2307">
        <v>2320</v>
      </c>
      <c r="S2307" t="s">
        <v>2793</v>
      </c>
      <c r="T2307" t="s">
        <v>593</v>
      </c>
      <c r="U2307" t="s">
        <v>3979</v>
      </c>
      <c r="V2307" t="s">
        <v>3980</v>
      </c>
      <c r="W2307">
        <v>0</v>
      </c>
      <c r="X2307" t="str">
        <f t="shared" ref="X2307:X2370" si="36">IF(LEFT(H2307,1)="C","Inversión","Funcionamiento")</f>
        <v>Funcionamiento</v>
      </c>
    </row>
    <row r="2308" spans="1:24" x14ac:dyDescent="0.25">
      <c r="A2308">
        <v>2420</v>
      </c>
      <c r="B2308">
        <v>43909</v>
      </c>
      <c r="C2308" s="71">
        <v>43909.593055555553</v>
      </c>
      <c r="D2308" t="s">
        <v>588</v>
      </c>
      <c r="E2308" t="s">
        <v>589</v>
      </c>
      <c r="F2308">
        <v>19</v>
      </c>
      <c r="G2308" t="s">
        <v>3930</v>
      </c>
      <c r="H2308" t="s">
        <v>175</v>
      </c>
      <c r="I2308" t="s">
        <v>129</v>
      </c>
      <c r="J2308" t="s">
        <v>37</v>
      </c>
      <c r="K2308" t="s">
        <v>591</v>
      </c>
      <c r="L2308" t="s">
        <v>39</v>
      </c>
      <c r="M2308">
        <v>6826900</v>
      </c>
      <c r="N2308">
        <v>0</v>
      </c>
      <c r="O2308">
        <v>6826900</v>
      </c>
      <c r="P2308">
        <v>0</v>
      </c>
      <c r="Q2308" t="s">
        <v>3981</v>
      </c>
      <c r="R2308">
        <v>2420</v>
      </c>
      <c r="S2308" t="s">
        <v>2329</v>
      </c>
      <c r="T2308" t="s">
        <v>593</v>
      </c>
      <c r="U2308" t="s">
        <v>3982</v>
      </c>
      <c r="V2308" t="s">
        <v>3983</v>
      </c>
      <c r="W2308">
        <v>0</v>
      </c>
      <c r="X2308" t="str">
        <f t="shared" si="36"/>
        <v>Funcionamiento</v>
      </c>
    </row>
    <row r="2309" spans="1:24" x14ac:dyDescent="0.25">
      <c r="A2309">
        <v>2420</v>
      </c>
      <c r="B2309">
        <v>43909</v>
      </c>
      <c r="C2309" s="71">
        <v>43909.593055555553</v>
      </c>
      <c r="D2309" t="s">
        <v>588</v>
      </c>
      <c r="E2309" t="s">
        <v>589</v>
      </c>
      <c r="F2309">
        <v>19</v>
      </c>
      <c r="G2309" t="s">
        <v>3930</v>
      </c>
      <c r="H2309" t="s">
        <v>177</v>
      </c>
      <c r="I2309" t="s">
        <v>131</v>
      </c>
      <c r="J2309" t="s">
        <v>37</v>
      </c>
      <c r="K2309" t="s">
        <v>591</v>
      </c>
      <c r="L2309" t="s">
        <v>39</v>
      </c>
      <c r="M2309">
        <v>1240500</v>
      </c>
      <c r="N2309">
        <v>0</v>
      </c>
      <c r="O2309">
        <v>1240500</v>
      </c>
      <c r="P2309">
        <v>0</v>
      </c>
      <c r="Q2309" t="s">
        <v>3981</v>
      </c>
      <c r="R2309">
        <v>2420</v>
      </c>
      <c r="S2309" t="s">
        <v>2329</v>
      </c>
      <c r="T2309" t="s">
        <v>593</v>
      </c>
      <c r="U2309" t="s">
        <v>3982</v>
      </c>
      <c r="V2309" t="s">
        <v>3983</v>
      </c>
      <c r="W2309">
        <v>0</v>
      </c>
      <c r="X2309" t="str">
        <f t="shared" si="36"/>
        <v>Funcionamiento</v>
      </c>
    </row>
    <row r="2310" spans="1:24" x14ac:dyDescent="0.25">
      <c r="A2310">
        <v>2420</v>
      </c>
      <c r="B2310">
        <v>43909</v>
      </c>
      <c r="C2310" s="71">
        <v>43909.593055555553</v>
      </c>
      <c r="D2310" t="s">
        <v>588</v>
      </c>
      <c r="E2310" t="s">
        <v>589</v>
      </c>
      <c r="F2310">
        <v>19</v>
      </c>
      <c r="G2310" t="s">
        <v>3930</v>
      </c>
      <c r="H2310" t="s">
        <v>179</v>
      </c>
      <c r="I2310" t="s">
        <v>133</v>
      </c>
      <c r="J2310" t="s">
        <v>37</v>
      </c>
      <c r="K2310" t="s">
        <v>591</v>
      </c>
      <c r="L2310" t="s">
        <v>39</v>
      </c>
      <c r="M2310">
        <v>1839700</v>
      </c>
      <c r="N2310">
        <v>0</v>
      </c>
      <c r="O2310">
        <v>1839700</v>
      </c>
      <c r="P2310">
        <v>0</v>
      </c>
      <c r="Q2310" t="s">
        <v>3981</v>
      </c>
      <c r="R2310">
        <v>2420</v>
      </c>
      <c r="S2310" t="s">
        <v>2329</v>
      </c>
      <c r="T2310" t="s">
        <v>593</v>
      </c>
      <c r="U2310" t="s">
        <v>3982</v>
      </c>
      <c r="V2310" t="s">
        <v>3983</v>
      </c>
      <c r="W2310">
        <v>0</v>
      </c>
      <c r="X2310" t="str">
        <f t="shared" si="36"/>
        <v>Funcionamiento</v>
      </c>
    </row>
    <row r="2311" spans="1:24" x14ac:dyDescent="0.25">
      <c r="A2311">
        <v>2420</v>
      </c>
      <c r="B2311">
        <v>43909</v>
      </c>
      <c r="C2311" s="71">
        <v>43909.593055555553</v>
      </c>
      <c r="D2311" t="s">
        <v>588</v>
      </c>
      <c r="E2311" t="s">
        <v>589</v>
      </c>
      <c r="F2311">
        <v>19</v>
      </c>
      <c r="G2311" t="s">
        <v>3930</v>
      </c>
      <c r="H2311" t="s">
        <v>174</v>
      </c>
      <c r="I2311" t="s">
        <v>128</v>
      </c>
      <c r="J2311" t="s">
        <v>37</v>
      </c>
      <c r="K2311" t="s">
        <v>591</v>
      </c>
      <c r="L2311" t="s">
        <v>39</v>
      </c>
      <c r="M2311">
        <v>9637500</v>
      </c>
      <c r="N2311">
        <v>0</v>
      </c>
      <c r="O2311">
        <v>9637500</v>
      </c>
      <c r="P2311">
        <v>0</v>
      </c>
      <c r="Q2311" t="s">
        <v>3981</v>
      </c>
      <c r="R2311">
        <v>2420</v>
      </c>
      <c r="S2311" t="s">
        <v>2329</v>
      </c>
      <c r="T2311" t="s">
        <v>593</v>
      </c>
      <c r="U2311" t="s">
        <v>3982</v>
      </c>
      <c r="V2311" t="s">
        <v>3983</v>
      </c>
      <c r="W2311">
        <v>0</v>
      </c>
      <c r="X2311" t="str">
        <f t="shared" si="36"/>
        <v>Funcionamiento</v>
      </c>
    </row>
    <row r="2312" spans="1:24" x14ac:dyDescent="0.25">
      <c r="A2312">
        <v>2420</v>
      </c>
      <c r="B2312">
        <v>43909</v>
      </c>
      <c r="C2312" s="71">
        <v>43909.593055555553</v>
      </c>
      <c r="D2312" t="s">
        <v>588</v>
      </c>
      <c r="E2312" t="s">
        <v>589</v>
      </c>
      <c r="F2312">
        <v>19</v>
      </c>
      <c r="G2312" t="s">
        <v>3930</v>
      </c>
      <c r="H2312" t="s">
        <v>176</v>
      </c>
      <c r="I2312" t="s">
        <v>130</v>
      </c>
      <c r="J2312" t="s">
        <v>37</v>
      </c>
      <c r="K2312" t="s">
        <v>591</v>
      </c>
      <c r="L2312" t="s">
        <v>39</v>
      </c>
      <c r="M2312">
        <v>3677700</v>
      </c>
      <c r="N2312">
        <v>0</v>
      </c>
      <c r="O2312">
        <v>3677700</v>
      </c>
      <c r="P2312">
        <v>0</v>
      </c>
      <c r="Q2312" t="s">
        <v>3981</v>
      </c>
      <c r="R2312">
        <v>2420</v>
      </c>
      <c r="S2312" t="s">
        <v>2329</v>
      </c>
      <c r="T2312" t="s">
        <v>593</v>
      </c>
      <c r="U2312" t="s">
        <v>3982</v>
      </c>
      <c r="V2312" t="s">
        <v>3983</v>
      </c>
      <c r="W2312">
        <v>0</v>
      </c>
      <c r="X2312" t="str">
        <f t="shared" si="36"/>
        <v>Funcionamiento</v>
      </c>
    </row>
    <row r="2313" spans="1:24" x14ac:dyDescent="0.25">
      <c r="A2313">
        <v>2420</v>
      </c>
      <c r="B2313">
        <v>43909</v>
      </c>
      <c r="C2313" s="71">
        <v>43909.593055555553</v>
      </c>
      <c r="D2313" t="s">
        <v>588</v>
      </c>
      <c r="E2313" t="s">
        <v>589</v>
      </c>
      <c r="F2313">
        <v>19</v>
      </c>
      <c r="G2313" t="s">
        <v>3930</v>
      </c>
      <c r="H2313" t="s">
        <v>178</v>
      </c>
      <c r="I2313" t="s">
        <v>132</v>
      </c>
      <c r="J2313" t="s">
        <v>37</v>
      </c>
      <c r="K2313" t="s">
        <v>591</v>
      </c>
      <c r="L2313" t="s">
        <v>39</v>
      </c>
      <c r="M2313">
        <v>2759300</v>
      </c>
      <c r="N2313">
        <v>0</v>
      </c>
      <c r="O2313">
        <v>2759300</v>
      </c>
      <c r="P2313">
        <v>0</v>
      </c>
      <c r="Q2313" t="s">
        <v>3981</v>
      </c>
      <c r="R2313">
        <v>2420</v>
      </c>
      <c r="S2313" t="s">
        <v>2329</v>
      </c>
      <c r="T2313" t="s">
        <v>593</v>
      </c>
      <c r="U2313" t="s">
        <v>3982</v>
      </c>
      <c r="V2313" t="s">
        <v>3983</v>
      </c>
      <c r="W2313">
        <v>0</v>
      </c>
      <c r="X2313" t="str">
        <f t="shared" si="36"/>
        <v>Funcionamiento</v>
      </c>
    </row>
    <row r="2314" spans="1:24" x14ac:dyDescent="0.25">
      <c r="A2314">
        <v>2520</v>
      </c>
      <c r="B2314">
        <v>43934</v>
      </c>
      <c r="C2314" s="71">
        <v>43934.407638888886</v>
      </c>
      <c r="D2314" t="s">
        <v>588</v>
      </c>
      <c r="E2314" t="s">
        <v>589</v>
      </c>
      <c r="F2314">
        <v>200</v>
      </c>
      <c r="G2314" t="s">
        <v>590</v>
      </c>
      <c r="H2314" t="s">
        <v>201</v>
      </c>
      <c r="I2314" t="s">
        <v>161</v>
      </c>
      <c r="J2314" t="s">
        <v>48</v>
      </c>
      <c r="K2314" t="s">
        <v>601</v>
      </c>
      <c r="L2314" t="s">
        <v>39</v>
      </c>
      <c r="M2314">
        <v>24269760</v>
      </c>
      <c r="N2314">
        <v>0</v>
      </c>
      <c r="O2314">
        <v>24269760</v>
      </c>
      <c r="P2314">
        <v>6067440</v>
      </c>
      <c r="Q2314" t="s">
        <v>3984</v>
      </c>
      <c r="R2314">
        <v>2520</v>
      </c>
      <c r="S2314" t="s">
        <v>3403</v>
      </c>
      <c r="T2314" t="s">
        <v>593</v>
      </c>
      <c r="U2314" t="s">
        <v>593</v>
      </c>
      <c r="V2314" t="s">
        <v>593</v>
      </c>
      <c r="W2314">
        <v>0</v>
      </c>
      <c r="X2314" t="str">
        <f t="shared" si="36"/>
        <v>Inversión</v>
      </c>
    </row>
    <row r="2315" spans="1:24" x14ac:dyDescent="0.25">
      <c r="A2315">
        <v>2620</v>
      </c>
      <c r="B2315">
        <v>43944</v>
      </c>
      <c r="C2315" s="71">
        <v>43944.448611111111</v>
      </c>
      <c r="D2315" t="s">
        <v>588</v>
      </c>
      <c r="E2315" t="s">
        <v>589</v>
      </c>
      <c r="F2315">
        <v>19</v>
      </c>
      <c r="G2315" t="s">
        <v>3930</v>
      </c>
      <c r="H2315" t="s">
        <v>169</v>
      </c>
      <c r="I2315" t="s">
        <v>123</v>
      </c>
      <c r="J2315" t="s">
        <v>37</v>
      </c>
      <c r="K2315" t="s">
        <v>591</v>
      </c>
      <c r="L2315" t="s">
        <v>39</v>
      </c>
      <c r="M2315">
        <v>2266216</v>
      </c>
      <c r="N2315">
        <v>0</v>
      </c>
      <c r="O2315">
        <v>2266216</v>
      </c>
      <c r="P2315">
        <v>0</v>
      </c>
      <c r="Q2315" t="s">
        <v>3985</v>
      </c>
      <c r="R2315">
        <v>2620</v>
      </c>
      <c r="S2315" t="s">
        <v>3108</v>
      </c>
      <c r="T2315" t="s">
        <v>593</v>
      </c>
      <c r="U2315" t="s">
        <v>3986</v>
      </c>
      <c r="V2315" t="s">
        <v>3987</v>
      </c>
      <c r="W2315">
        <v>0</v>
      </c>
      <c r="X2315" t="str">
        <f t="shared" si="36"/>
        <v>Funcionamiento</v>
      </c>
    </row>
    <row r="2316" spans="1:24" x14ac:dyDescent="0.25">
      <c r="A2316">
        <v>2620</v>
      </c>
      <c r="B2316">
        <v>43944</v>
      </c>
      <c r="C2316" s="71">
        <v>43944.448611111111</v>
      </c>
      <c r="D2316" t="s">
        <v>588</v>
      </c>
      <c r="E2316" t="s">
        <v>589</v>
      </c>
      <c r="F2316">
        <v>19</v>
      </c>
      <c r="G2316" t="s">
        <v>3930</v>
      </c>
      <c r="H2316" t="s">
        <v>194</v>
      </c>
      <c r="I2316" t="s">
        <v>149</v>
      </c>
      <c r="J2316" t="s">
        <v>37</v>
      </c>
      <c r="K2316" t="s">
        <v>591</v>
      </c>
      <c r="L2316" t="s">
        <v>39</v>
      </c>
      <c r="M2316">
        <v>0</v>
      </c>
      <c r="N2316">
        <v>325990</v>
      </c>
      <c r="O2316">
        <v>325990</v>
      </c>
      <c r="P2316">
        <v>0</v>
      </c>
      <c r="Q2316" t="s">
        <v>3985</v>
      </c>
      <c r="R2316">
        <v>2620</v>
      </c>
      <c r="S2316" t="s">
        <v>3108</v>
      </c>
      <c r="T2316" t="s">
        <v>593</v>
      </c>
      <c r="U2316" t="s">
        <v>3986</v>
      </c>
      <c r="V2316" t="s">
        <v>3987</v>
      </c>
      <c r="W2316">
        <v>0</v>
      </c>
      <c r="X2316" t="str">
        <f t="shared" si="36"/>
        <v>Funcionamiento</v>
      </c>
    </row>
    <row r="2317" spans="1:24" x14ac:dyDescent="0.25">
      <c r="A2317">
        <v>2620</v>
      </c>
      <c r="B2317">
        <v>43944</v>
      </c>
      <c r="C2317" s="71">
        <v>43944.448611111111</v>
      </c>
      <c r="D2317" t="s">
        <v>588</v>
      </c>
      <c r="E2317" t="s">
        <v>589</v>
      </c>
      <c r="F2317">
        <v>19</v>
      </c>
      <c r="G2317" t="s">
        <v>3930</v>
      </c>
      <c r="H2317" t="s">
        <v>166</v>
      </c>
      <c r="I2317" t="s">
        <v>120</v>
      </c>
      <c r="J2317" t="s">
        <v>37</v>
      </c>
      <c r="K2317" t="s">
        <v>591</v>
      </c>
      <c r="L2317" t="s">
        <v>39</v>
      </c>
      <c r="M2317">
        <v>67598933</v>
      </c>
      <c r="N2317">
        <v>0</v>
      </c>
      <c r="O2317">
        <v>67598933</v>
      </c>
      <c r="P2317">
        <v>0</v>
      </c>
      <c r="Q2317" t="s">
        <v>3985</v>
      </c>
      <c r="R2317">
        <v>2620</v>
      </c>
      <c r="S2317" t="s">
        <v>3108</v>
      </c>
      <c r="T2317" t="s">
        <v>593</v>
      </c>
      <c r="U2317" t="s">
        <v>3986</v>
      </c>
      <c r="V2317" t="s">
        <v>3987</v>
      </c>
      <c r="W2317">
        <v>0</v>
      </c>
      <c r="X2317" t="str">
        <f t="shared" si="36"/>
        <v>Funcionamiento</v>
      </c>
    </row>
    <row r="2318" spans="1:24" x14ac:dyDescent="0.25">
      <c r="A2318">
        <v>2620</v>
      </c>
      <c r="B2318">
        <v>43944</v>
      </c>
      <c r="C2318" s="71">
        <v>43944.448611111111</v>
      </c>
      <c r="D2318" t="s">
        <v>588</v>
      </c>
      <c r="E2318" t="s">
        <v>589</v>
      </c>
      <c r="F2318">
        <v>19</v>
      </c>
      <c r="G2318" t="s">
        <v>3930</v>
      </c>
      <c r="H2318" t="s">
        <v>183</v>
      </c>
      <c r="I2318" t="s">
        <v>137</v>
      </c>
      <c r="J2318" t="s">
        <v>37</v>
      </c>
      <c r="K2318" t="s">
        <v>591</v>
      </c>
      <c r="L2318" t="s">
        <v>39</v>
      </c>
      <c r="M2318">
        <v>2354967</v>
      </c>
      <c r="N2318">
        <v>0</v>
      </c>
      <c r="O2318">
        <v>2354967</v>
      </c>
      <c r="P2318">
        <v>0</v>
      </c>
      <c r="Q2318" t="s">
        <v>3985</v>
      </c>
      <c r="R2318">
        <v>2620</v>
      </c>
      <c r="S2318" t="s">
        <v>3108</v>
      </c>
      <c r="T2318" t="s">
        <v>593</v>
      </c>
      <c r="U2318" t="s">
        <v>3986</v>
      </c>
      <c r="V2318" t="s">
        <v>3987</v>
      </c>
      <c r="W2318">
        <v>0</v>
      </c>
      <c r="X2318" t="str">
        <f t="shared" si="36"/>
        <v>Funcionamiento</v>
      </c>
    </row>
    <row r="2319" spans="1:24" x14ac:dyDescent="0.25">
      <c r="A2319">
        <v>2620</v>
      </c>
      <c r="B2319">
        <v>43944</v>
      </c>
      <c r="C2319" s="71">
        <v>43944.448611111111</v>
      </c>
      <c r="D2319" t="s">
        <v>588</v>
      </c>
      <c r="E2319" t="s">
        <v>589</v>
      </c>
      <c r="F2319">
        <v>19</v>
      </c>
      <c r="G2319" t="s">
        <v>3930</v>
      </c>
      <c r="H2319" t="s">
        <v>168</v>
      </c>
      <c r="I2319" t="s">
        <v>122</v>
      </c>
      <c r="J2319" t="s">
        <v>37</v>
      </c>
      <c r="K2319" t="s">
        <v>591</v>
      </c>
      <c r="L2319" t="s">
        <v>39</v>
      </c>
      <c r="M2319">
        <v>1603978</v>
      </c>
      <c r="N2319">
        <v>0</v>
      </c>
      <c r="O2319">
        <v>1603978</v>
      </c>
      <c r="P2319">
        <v>0</v>
      </c>
      <c r="Q2319" t="s">
        <v>3985</v>
      </c>
      <c r="R2319">
        <v>2620</v>
      </c>
      <c r="S2319" t="s">
        <v>3108</v>
      </c>
      <c r="T2319" t="s">
        <v>593</v>
      </c>
      <c r="U2319" t="s">
        <v>3986</v>
      </c>
      <c r="V2319" t="s">
        <v>3987</v>
      </c>
      <c r="W2319">
        <v>0</v>
      </c>
      <c r="X2319" t="str">
        <f t="shared" si="36"/>
        <v>Funcionamiento</v>
      </c>
    </row>
    <row r="2320" spans="1:24" x14ac:dyDescent="0.25">
      <c r="A2320">
        <v>2620</v>
      </c>
      <c r="B2320">
        <v>43944</v>
      </c>
      <c r="C2320" s="71">
        <v>43944.448611111111</v>
      </c>
      <c r="D2320" t="s">
        <v>588</v>
      </c>
      <c r="E2320" t="s">
        <v>589</v>
      </c>
      <c r="F2320">
        <v>19</v>
      </c>
      <c r="G2320" t="s">
        <v>3930</v>
      </c>
      <c r="H2320" t="s">
        <v>171</v>
      </c>
      <c r="I2320" t="s">
        <v>125</v>
      </c>
      <c r="J2320" t="s">
        <v>37</v>
      </c>
      <c r="K2320" t="s">
        <v>591</v>
      </c>
      <c r="L2320" t="s">
        <v>39</v>
      </c>
      <c r="M2320">
        <v>3884859</v>
      </c>
      <c r="N2320">
        <v>0</v>
      </c>
      <c r="O2320">
        <v>3884859</v>
      </c>
      <c r="P2320">
        <v>0</v>
      </c>
      <c r="Q2320" t="s">
        <v>3985</v>
      </c>
      <c r="R2320">
        <v>2620</v>
      </c>
      <c r="S2320" t="s">
        <v>3108</v>
      </c>
      <c r="T2320" t="s">
        <v>593</v>
      </c>
      <c r="U2320" t="s">
        <v>3986</v>
      </c>
      <c r="V2320" t="s">
        <v>3987</v>
      </c>
      <c r="W2320">
        <v>0</v>
      </c>
      <c r="X2320" t="str">
        <f t="shared" si="36"/>
        <v>Funcionamiento</v>
      </c>
    </row>
    <row r="2321" spans="1:24" x14ac:dyDescent="0.25">
      <c r="A2321">
        <v>2720</v>
      </c>
      <c r="B2321">
        <v>43944</v>
      </c>
      <c r="C2321" s="71">
        <v>43944.50277777778</v>
      </c>
      <c r="D2321" t="s">
        <v>588</v>
      </c>
      <c r="E2321" t="s">
        <v>589</v>
      </c>
      <c r="F2321">
        <v>19</v>
      </c>
      <c r="G2321" t="s">
        <v>3930</v>
      </c>
      <c r="H2321" t="s">
        <v>174</v>
      </c>
      <c r="I2321" t="s">
        <v>128</v>
      </c>
      <c r="J2321" t="s">
        <v>37</v>
      </c>
      <c r="K2321" t="s">
        <v>591</v>
      </c>
      <c r="L2321" t="s">
        <v>39</v>
      </c>
      <c r="M2321">
        <v>1784200</v>
      </c>
      <c r="N2321">
        <v>0</v>
      </c>
      <c r="O2321">
        <v>1784200</v>
      </c>
      <c r="P2321">
        <v>0</v>
      </c>
      <c r="Q2321" t="s">
        <v>3988</v>
      </c>
      <c r="R2321">
        <v>2720</v>
      </c>
      <c r="S2321" t="s">
        <v>2614</v>
      </c>
      <c r="T2321" t="s">
        <v>593</v>
      </c>
      <c r="U2321" t="s">
        <v>3989</v>
      </c>
      <c r="V2321" t="s">
        <v>3990</v>
      </c>
      <c r="W2321">
        <v>0</v>
      </c>
      <c r="X2321" t="str">
        <f t="shared" si="36"/>
        <v>Funcionamiento</v>
      </c>
    </row>
    <row r="2322" spans="1:24" x14ac:dyDescent="0.25">
      <c r="A2322">
        <v>2720</v>
      </c>
      <c r="B2322">
        <v>43944</v>
      </c>
      <c r="C2322" s="71">
        <v>43944.50277777778</v>
      </c>
      <c r="D2322" t="s">
        <v>588</v>
      </c>
      <c r="E2322" t="s">
        <v>589</v>
      </c>
      <c r="F2322">
        <v>19</v>
      </c>
      <c r="G2322" t="s">
        <v>3930</v>
      </c>
      <c r="H2322" t="s">
        <v>176</v>
      </c>
      <c r="I2322" t="s">
        <v>130</v>
      </c>
      <c r="J2322" t="s">
        <v>37</v>
      </c>
      <c r="K2322" t="s">
        <v>591</v>
      </c>
      <c r="L2322" t="s">
        <v>39</v>
      </c>
      <c r="M2322">
        <v>3286500</v>
      </c>
      <c r="N2322">
        <v>0</v>
      </c>
      <c r="O2322">
        <v>3286500</v>
      </c>
      <c r="P2322">
        <v>0</v>
      </c>
      <c r="Q2322" t="s">
        <v>3988</v>
      </c>
      <c r="R2322">
        <v>2720</v>
      </c>
      <c r="S2322" t="s">
        <v>2614</v>
      </c>
      <c r="T2322" t="s">
        <v>593</v>
      </c>
      <c r="U2322" t="s">
        <v>3989</v>
      </c>
      <c r="V2322" t="s">
        <v>3990</v>
      </c>
      <c r="W2322">
        <v>0</v>
      </c>
      <c r="X2322" t="str">
        <f t="shared" si="36"/>
        <v>Funcionamiento</v>
      </c>
    </row>
    <row r="2323" spans="1:24" x14ac:dyDescent="0.25">
      <c r="A2323">
        <v>2720</v>
      </c>
      <c r="B2323">
        <v>43944</v>
      </c>
      <c r="C2323" s="71">
        <v>43944.50277777778</v>
      </c>
      <c r="D2323" t="s">
        <v>588</v>
      </c>
      <c r="E2323" t="s">
        <v>589</v>
      </c>
      <c r="F2323">
        <v>19</v>
      </c>
      <c r="G2323" t="s">
        <v>3930</v>
      </c>
      <c r="H2323" t="s">
        <v>177</v>
      </c>
      <c r="I2323" t="s">
        <v>131</v>
      </c>
      <c r="J2323" t="s">
        <v>37</v>
      </c>
      <c r="K2323" t="s">
        <v>591</v>
      </c>
      <c r="L2323" t="s">
        <v>39</v>
      </c>
      <c r="M2323">
        <v>1224200</v>
      </c>
      <c r="N2323">
        <v>0</v>
      </c>
      <c r="O2323">
        <v>1224200</v>
      </c>
      <c r="P2323">
        <v>0</v>
      </c>
      <c r="Q2323" t="s">
        <v>3988</v>
      </c>
      <c r="R2323">
        <v>2720</v>
      </c>
      <c r="S2323" t="s">
        <v>2614</v>
      </c>
      <c r="T2323" t="s">
        <v>593</v>
      </c>
      <c r="U2323" t="s">
        <v>3989</v>
      </c>
      <c r="V2323" t="s">
        <v>3990</v>
      </c>
      <c r="W2323">
        <v>0</v>
      </c>
      <c r="X2323" t="str">
        <f t="shared" si="36"/>
        <v>Funcionamiento</v>
      </c>
    </row>
    <row r="2324" spans="1:24" x14ac:dyDescent="0.25">
      <c r="A2324">
        <v>2720</v>
      </c>
      <c r="B2324">
        <v>43944</v>
      </c>
      <c r="C2324" s="71">
        <v>43944.50277777778</v>
      </c>
      <c r="D2324" t="s">
        <v>588</v>
      </c>
      <c r="E2324" t="s">
        <v>589</v>
      </c>
      <c r="F2324">
        <v>19</v>
      </c>
      <c r="G2324" t="s">
        <v>3930</v>
      </c>
      <c r="H2324" t="s">
        <v>178</v>
      </c>
      <c r="I2324" t="s">
        <v>132</v>
      </c>
      <c r="J2324" t="s">
        <v>37</v>
      </c>
      <c r="K2324" t="s">
        <v>591</v>
      </c>
      <c r="L2324" t="s">
        <v>39</v>
      </c>
      <c r="M2324">
        <v>2465900</v>
      </c>
      <c r="N2324">
        <v>0</v>
      </c>
      <c r="O2324">
        <v>2465900</v>
      </c>
      <c r="P2324">
        <v>0</v>
      </c>
      <c r="Q2324" t="s">
        <v>3988</v>
      </c>
      <c r="R2324">
        <v>2720</v>
      </c>
      <c r="S2324" t="s">
        <v>2614</v>
      </c>
      <c r="T2324" t="s">
        <v>593</v>
      </c>
      <c r="U2324" t="s">
        <v>3989</v>
      </c>
      <c r="V2324" t="s">
        <v>3990</v>
      </c>
      <c r="W2324">
        <v>0</v>
      </c>
      <c r="X2324" t="str">
        <f t="shared" si="36"/>
        <v>Funcionamiento</v>
      </c>
    </row>
    <row r="2325" spans="1:24" x14ac:dyDescent="0.25">
      <c r="A2325">
        <v>2720</v>
      </c>
      <c r="B2325">
        <v>43944</v>
      </c>
      <c r="C2325" s="71">
        <v>43944.50277777778</v>
      </c>
      <c r="D2325" t="s">
        <v>588</v>
      </c>
      <c r="E2325" t="s">
        <v>589</v>
      </c>
      <c r="F2325">
        <v>19</v>
      </c>
      <c r="G2325" t="s">
        <v>3930</v>
      </c>
      <c r="H2325" t="s">
        <v>179</v>
      </c>
      <c r="I2325" t="s">
        <v>133</v>
      </c>
      <c r="J2325" t="s">
        <v>37</v>
      </c>
      <c r="K2325" t="s">
        <v>591</v>
      </c>
      <c r="L2325" t="s">
        <v>39</v>
      </c>
      <c r="M2325">
        <v>1644100</v>
      </c>
      <c r="N2325">
        <v>0</v>
      </c>
      <c r="O2325">
        <v>1644100</v>
      </c>
      <c r="P2325">
        <v>0</v>
      </c>
      <c r="Q2325" t="s">
        <v>3988</v>
      </c>
      <c r="R2325">
        <v>2720</v>
      </c>
      <c r="S2325" t="s">
        <v>2614</v>
      </c>
      <c r="T2325" t="s">
        <v>593</v>
      </c>
      <c r="U2325" t="s">
        <v>3989</v>
      </c>
      <c r="V2325" t="s">
        <v>3990</v>
      </c>
      <c r="W2325">
        <v>0</v>
      </c>
      <c r="X2325" t="str">
        <f t="shared" si="36"/>
        <v>Funcionamiento</v>
      </c>
    </row>
    <row r="2326" spans="1:24" x14ac:dyDescent="0.25">
      <c r="A2326">
        <v>2720</v>
      </c>
      <c r="B2326">
        <v>43944</v>
      </c>
      <c r="C2326" s="71">
        <v>43944.50277777778</v>
      </c>
      <c r="D2326" t="s">
        <v>588</v>
      </c>
      <c r="E2326" t="s">
        <v>589</v>
      </c>
      <c r="F2326">
        <v>19</v>
      </c>
      <c r="G2326" t="s">
        <v>3930</v>
      </c>
      <c r="H2326" t="s">
        <v>175</v>
      </c>
      <c r="I2326" t="s">
        <v>129</v>
      </c>
      <c r="J2326" t="s">
        <v>37</v>
      </c>
      <c r="K2326" t="s">
        <v>591</v>
      </c>
      <c r="L2326" t="s">
        <v>39</v>
      </c>
      <c r="M2326">
        <v>6737300</v>
      </c>
      <c r="N2326">
        <v>0</v>
      </c>
      <c r="O2326">
        <v>6737300</v>
      </c>
      <c r="P2326">
        <v>0</v>
      </c>
      <c r="Q2326" t="s">
        <v>3988</v>
      </c>
      <c r="R2326">
        <v>2720</v>
      </c>
      <c r="S2326" t="s">
        <v>2614</v>
      </c>
      <c r="T2326" t="s">
        <v>593</v>
      </c>
      <c r="U2326" t="s">
        <v>3989</v>
      </c>
      <c r="V2326" t="s">
        <v>3990</v>
      </c>
      <c r="W2326">
        <v>0</v>
      </c>
      <c r="X2326" t="str">
        <f t="shared" si="36"/>
        <v>Funcionamiento</v>
      </c>
    </row>
    <row r="2327" spans="1:24" x14ac:dyDescent="0.25">
      <c r="A2327">
        <v>2820</v>
      </c>
      <c r="B2327">
        <v>43949</v>
      </c>
      <c r="C2327" s="71">
        <v>43949.580555555556</v>
      </c>
      <c r="D2327" t="s">
        <v>588</v>
      </c>
      <c r="E2327" t="s">
        <v>589</v>
      </c>
      <c r="F2327">
        <v>19</v>
      </c>
      <c r="G2327" t="s">
        <v>3930</v>
      </c>
      <c r="H2327" t="s">
        <v>175</v>
      </c>
      <c r="I2327" t="s">
        <v>129</v>
      </c>
      <c r="J2327" t="s">
        <v>37</v>
      </c>
      <c r="K2327" t="s">
        <v>591</v>
      </c>
      <c r="L2327" t="s">
        <v>39</v>
      </c>
      <c r="M2327">
        <v>522200</v>
      </c>
      <c r="N2327">
        <v>0</v>
      </c>
      <c r="O2327">
        <v>522200</v>
      </c>
      <c r="P2327">
        <v>0</v>
      </c>
      <c r="Q2327" t="s">
        <v>3991</v>
      </c>
      <c r="R2327">
        <v>2820</v>
      </c>
      <c r="S2327" t="s">
        <v>2837</v>
      </c>
      <c r="T2327" t="s">
        <v>593</v>
      </c>
      <c r="U2327" t="s">
        <v>3992</v>
      </c>
      <c r="V2327" t="s">
        <v>3993</v>
      </c>
      <c r="W2327">
        <v>0</v>
      </c>
      <c r="X2327" t="str">
        <f t="shared" si="36"/>
        <v>Funcionamiento</v>
      </c>
    </row>
    <row r="2328" spans="1:24" x14ac:dyDescent="0.25">
      <c r="A2328">
        <v>2820</v>
      </c>
      <c r="B2328">
        <v>43949</v>
      </c>
      <c r="C2328" s="71">
        <v>43949.580555555556</v>
      </c>
      <c r="D2328" t="s">
        <v>588</v>
      </c>
      <c r="E2328" t="s">
        <v>589</v>
      </c>
      <c r="F2328">
        <v>19</v>
      </c>
      <c r="G2328" t="s">
        <v>3930</v>
      </c>
      <c r="H2328" t="s">
        <v>178</v>
      </c>
      <c r="I2328" t="s">
        <v>132</v>
      </c>
      <c r="J2328" t="s">
        <v>37</v>
      </c>
      <c r="K2328" t="s">
        <v>591</v>
      </c>
      <c r="L2328" t="s">
        <v>39</v>
      </c>
      <c r="M2328">
        <v>85300</v>
      </c>
      <c r="N2328">
        <v>0</v>
      </c>
      <c r="O2328">
        <v>85300</v>
      </c>
      <c r="P2328">
        <v>0</v>
      </c>
      <c r="Q2328" t="s">
        <v>3991</v>
      </c>
      <c r="R2328">
        <v>2820</v>
      </c>
      <c r="S2328" t="s">
        <v>2837</v>
      </c>
      <c r="T2328" t="s">
        <v>593</v>
      </c>
      <c r="U2328" t="s">
        <v>3992</v>
      </c>
      <c r="V2328" t="s">
        <v>3993</v>
      </c>
      <c r="W2328">
        <v>0</v>
      </c>
      <c r="X2328" t="str">
        <f t="shared" si="36"/>
        <v>Funcionamiento</v>
      </c>
    </row>
    <row r="2329" spans="1:24" x14ac:dyDescent="0.25">
      <c r="A2329">
        <v>2820</v>
      </c>
      <c r="B2329">
        <v>43949</v>
      </c>
      <c r="C2329" s="71">
        <v>43949.580555555556</v>
      </c>
      <c r="D2329" t="s">
        <v>588</v>
      </c>
      <c r="E2329" t="s">
        <v>589</v>
      </c>
      <c r="F2329">
        <v>19</v>
      </c>
      <c r="G2329" t="s">
        <v>3930</v>
      </c>
      <c r="H2329" t="s">
        <v>179</v>
      </c>
      <c r="I2329" t="s">
        <v>133</v>
      </c>
      <c r="J2329" t="s">
        <v>37</v>
      </c>
      <c r="K2329" t="s">
        <v>591</v>
      </c>
      <c r="L2329" t="s">
        <v>39</v>
      </c>
      <c r="M2329">
        <v>58700</v>
      </c>
      <c r="N2329">
        <v>0</v>
      </c>
      <c r="O2329">
        <v>58700</v>
      </c>
      <c r="P2329">
        <v>0</v>
      </c>
      <c r="Q2329" t="s">
        <v>3991</v>
      </c>
      <c r="R2329">
        <v>2820</v>
      </c>
      <c r="S2329" t="s">
        <v>2837</v>
      </c>
      <c r="T2329" t="s">
        <v>593</v>
      </c>
      <c r="U2329" t="s">
        <v>3992</v>
      </c>
      <c r="V2329" t="s">
        <v>3993</v>
      </c>
      <c r="W2329">
        <v>0</v>
      </c>
      <c r="X2329" t="str">
        <f t="shared" si="36"/>
        <v>Funcionamiento</v>
      </c>
    </row>
    <row r="2330" spans="1:24" x14ac:dyDescent="0.25">
      <c r="A2330">
        <v>2820</v>
      </c>
      <c r="B2330">
        <v>43949</v>
      </c>
      <c r="C2330" s="71">
        <v>43949.580555555556</v>
      </c>
      <c r="D2330" t="s">
        <v>588</v>
      </c>
      <c r="E2330" t="s">
        <v>589</v>
      </c>
      <c r="F2330">
        <v>19</v>
      </c>
      <c r="G2330" t="s">
        <v>3930</v>
      </c>
      <c r="H2330" t="s">
        <v>174</v>
      </c>
      <c r="I2330" t="s">
        <v>128</v>
      </c>
      <c r="J2330" t="s">
        <v>37</v>
      </c>
      <c r="K2330" t="s">
        <v>591</v>
      </c>
      <c r="L2330" t="s">
        <v>39</v>
      </c>
      <c r="M2330">
        <v>740500</v>
      </c>
      <c r="N2330">
        <v>0</v>
      </c>
      <c r="O2330">
        <v>740500</v>
      </c>
      <c r="P2330">
        <v>0</v>
      </c>
      <c r="Q2330" t="s">
        <v>3991</v>
      </c>
      <c r="R2330">
        <v>2820</v>
      </c>
      <c r="S2330" t="s">
        <v>2837</v>
      </c>
      <c r="T2330" t="s">
        <v>593</v>
      </c>
      <c r="U2330" t="s">
        <v>3992</v>
      </c>
      <c r="V2330" t="s">
        <v>3993</v>
      </c>
      <c r="W2330">
        <v>0</v>
      </c>
      <c r="X2330" t="str">
        <f t="shared" si="36"/>
        <v>Funcionamiento</v>
      </c>
    </row>
    <row r="2331" spans="1:24" x14ac:dyDescent="0.25">
      <c r="A2331">
        <v>2820</v>
      </c>
      <c r="B2331">
        <v>43949</v>
      </c>
      <c r="C2331" s="71">
        <v>43949.580555555556</v>
      </c>
      <c r="D2331" t="s">
        <v>588</v>
      </c>
      <c r="E2331" t="s">
        <v>589</v>
      </c>
      <c r="F2331">
        <v>19</v>
      </c>
      <c r="G2331" t="s">
        <v>3930</v>
      </c>
      <c r="H2331" t="s">
        <v>177</v>
      </c>
      <c r="I2331" t="s">
        <v>131</v>
      </c>
      <c r="J2331" t="s">
        <v>37</v>
      </c>
      <c r="K2331" t="s">
        <v>591</v>
      </c>
      <c r="L2331" t="s">
        <v>39</v>
      </c>
      <c r="M2331">
        <v>106300</v>
      </c>
      <c r="N2331">
        <v>0</v>
      </c>
      <c r="O2331">
        <v>106300</v>
      </c>
      <c r="P2331">
        <v>0</v>
      </c>
      <c r="Q2331" t="s">
        <v>3991</v>
      </c>
      <c r="R2331">
        <v>2820</v>
      </c>
      <c r="S2331" t="s">
        <v>2837</v>
      </c>
      <c r="T2331" t="s">
        <v>593</v>
      </c>
      <c r="U2331" t="s">
        <v>3992</v>
      </c>
      <c r="V2331" t="s">
        <v>3993</v>
      </c>
      <c r="W2331">
        <v>0</v>
      </c>
      <c r="X2331" t="str">
        <f t="shared" si="36"/>
        <v>Funcionamiento</v>
      </c>
    </row>
    <row r="2332" spans="1:24" x14ac:dyDescent="0.25">
      <c r="A2332">
        <v>2820</v>
      </c>
      <c r="B2332">
        <v>43949</v>
      </c>
      <c r="C2332" s="71">
        <v>43949.580555555556</v>
      </c>
      <c r="D2332" t="s">
        <v>588</v>
      </c>
      <c r="E2332" t="s">
        <v>589</v>
      </c>
      <c r="F2332">
        <v>19</v>
      </c>
      <c r="G2332" t="s">
        <v>3930</v>
      </c>
      <c r="H2332" t="s">
        <v>176</v>
      </c>
      <c r="I2332" t="s">
        <v>130</v>
      </c>
      <c r="J2332" t="s">
        <v>37</v>
      </c>
      <c r="K2332" t="s">
        <v>591</v>
      </c>
      <c r="L2332" t="s">
        <v>39</v>
      </c>
      <c r="M2332">
        <v>113400</v>
      </c>
      <c r="N2332">
        <v>0</v>
      </c>
      <c r="O2332">
        <v>113400</v>
      </c>
      <c r="P2332">
        <v>0</v>
      </c>
      <c r="Q2332" t="s">
        <v>3991</v>
      </c>
      <c r="R2332">
        <v>2820</v>
      </c>
      <c r="S2332" t="s">
        <v>2837</v>
      </c>
      <c r="T2332" t="s">
        <v>593</v>
      </c>
      <c r="U2332" t="s">
        <v>3992</v>
      </c>
      <c r="V2332" t="s">
        <v>3993</v>
      </c>
      <c r="W2332">
        <v>0</v>
      </c>
      <c r="X2332" t="str">
        <f t="shared" si="36"/>
        <v>Funcionamiento</v>
      </c>
    </row>
    <row r="2333" spans="1:24" x14ac:dyDescent="0.25">
      <c r="A2333">
        <v>2920</v>
      </c>
      <c r="B2333">
        <v>43962</v>
      </c>
      <c r="C2333" s="71">
        <v>43962.60833333333</v>
      </c>
      <c r="D2333" t="s">
        <v>588</v>
      </c>
      <c r="E2333" t="s">
        <v>589</v>
      </c>
      <c r="F2333">
        <v>19</v>
      </c>
      <c r="G2333" t="s">
        <v>3930</v>
      </c>
      <c r="H2333" t="s">
        <v>174</v>
      </c>
      <c r="I2333" t="s">
        <v>128</v>
      </c>
      <c r="J2333" t="s">
        <v>37</v>
      </c>
      <c r="K2333" t="s">
        <v>591</v>
      </c>
      <c r="L2333" t="s">
        <v>39</v>
      </c>
      <c r="M2333">
        <v>35100</v>
      </c>
      <c r="N2333">
        <v>0</v>
      </c>
      <c r="O2333">
        <v>35100</v>
      </c>
      <c r="P2333">
        <v>0</v>
      </c>
      <c r="Q2333" t="s">
        <v>3994</v>
      </c>
      <c r="R2333">
        <v>3120</v>
      </c>
      <c r="S2333" t="s">
        <v>2508</v>
      </c>
      <c r="T2333" t="s">
        <v>593</v>
      </c>
      <c r="U2333" t="s">
        <v>3995</v>
      </c>
      <c r="V2333" t="s">
        <v>3996</v>
      </c>
      <c r="W2333">
        <v>0</v>
      </c>
      <c r="X2333" t="str">
        <f t="shared" si="36"/>
        <v>Funcionamiento</v>
      </c>
    </row>
    <row r="2334" spans="1:24" x14ac:dyDescent="0.25">
      <c r="A2334">
        <v>2920</v>
      </c>
      <c r="B2334">
        <v>43962</v>
      </c>
      <c r="C2334" s="71">
        <v>43962.60833333333</v>
      </c>
      <c r="D2334" t="s">
        <v>588</v>
      </c>
      <c r="E2334" t="s">
        <v>589</v>
      </c>
      <c r="F2334">
        <v>19</v>
      </c>
      <c r="G2334" t="s">
        <v>3930</v>
      </c>
      <c r="H2334" t="s">
        <v>177</v>
      </c>
      <c r="I2334" t="s">
        <v>131</v>
      </c>
      <c r="J2334" t="s">
        <v>37</v>
      </c>
      <c r="K2334" t="s">
        <v>591</v>
      </c>
      <c r="L2334" t="s">
        <v>39</v>
      </c>
      <c r="M2334">
        <v>37600</v>
      </c>
      <c r="N2334">
        <v>0</v>
      </c>
      <c r="O2334">
        <v>37600</v>
      </c>
      <c r="P2334">
        <v>0</v>
      </c>
      <c r="Q2334" t="s">
        <v>3994</v>
      </c>
      <c r="R2334">
        <v>3120</v>
      </c>
      <c r="S2334" t="s">
        <v>2508</v>
      </c>
      <c r="T2334" t="s">
        <v>593</v>
      </c>
      <c r="U2334" t="s">
        <v>3995</v>
      </c>
      <c r="V2334" t="s">
        <v>3996</v>
      </c>
      <c r="W2334">
        <v>0</v>
      </c>
      <c r="X2334" t="str">
        <f t="shared" si="36"/>
        <v>Funcionamiento</v>
      </c>
    </row>
    <row r="2335" spans="1:24" x14ac:dyDescent="0.25">
      <c r="A2335">
        <v>2920</v>
      </c>
      <c r="B2335">
        <v>43962</v>
      </c>
      <c r="C2335" s="71">
        <v>43962.60833333333</v>
      </c>
      <c r="D2335" t="s">
        <v>588</v>
      </c>
      <c r="E2335" t="s">
        <v>589</v>
      </c>
      <c r="F2335">
        <v>19</v>
      </c>
      <c r="G2335" t="s">
        <v>3930</v>
      </c>
      <c r="H2335" t="s">
        <v>178</v>
      </c>
      <c r="I2335" t="s">
        <v>132</v>
      </c>
      <c r="J2335" t="s">
        <v>37</v>
      </c>
      <c r="K2335" t="s">
        <v>591</v>
      </c>
      <c r="L2335" t="s">
        <v>39</v>
      </c>
      <c r="M2335">
        <v>38300</v>
      </c>
      <c r="N2335">
        <v>0</v>
      </c>
      <c r="O2335">
        <v>38300</v>
      </c>
      <c r="P2335">
        <v>0</v>
      </c>
      <c r="Q2335" t="s">
        <v>3994</v>
      </c>
      <c r="R2335">
        <v>3120</v>
      </c>
      <c r="S2335" t="s">
        <v>2508</v>
      </c>
      <c r="T2335" t="s">
        <v>593</v>
      </c>
      <c r="U2335" t="s">
        <v>3995</v>
      </c>
      <c r="V2335" t="s">
        <v>3996</v>
      </c>
      <c r="W2335">
        <v>0</v>
      </c>
      <c r="X2335" t="str">
        <f t="shared" si="36"/>
        <v>Funcionamiento</v>
      </c>
    </row>
    <row r="2336" spans="1:24" x14ac:dyDescent="0.25">
      <c r="A2336">
        <v>2920</v>
      </c>
      <c r="B2336">
        <v>43962</v>
      </c>
      <c r="C2336" s="71">
        <v>43962.60833333333</v>
      </c>
      <c r="D2336" t="s">
        <v>588</v>
      </c>
      <c r="E2336" t="s">
        <v>589</v>
      </c>
      <c r="F2336">
        <v>19</v>
      </c>
      <c r="G2336" t="s">
        <v>3930</v>
      </c>
      <c r="H2336" t="s">
        <v>179</v>
      </c>
      <c r="I2336" t="s">
        <v>133</v>
      </c>
      <c r="J2336" t="s">
        <v>37</v>
      </c>
      <c r="K2336" t="s">
        <v>591</v>
      </c>
      <c r="L2336" t="s">
        <v>39</v>
      </c>
      <c r="M2336">
        <v>24000</v>
      </c>
      <c r="N2336">
        <v>0</v>
      </c>
      <c r="O2336">
        <v>24000</v>
      </c>
      <c r="P2336">
        <v>0</v>
      </c>
      <c r="Q2336" t="s">
        <v>3994</v>
      </c>
      <c r="R2336">
        <v>3120</v>
      </c>
      <c r="S2336" t="s">
        <v>2508</v>
      </c>
      <c r="T2336" t="s">
        <v>593</v>
      </c>
      <c r="U2336" t="s">
        <v>3995</v>
      </c>
      <c r="V2336" t="s">
        <v>3996</v>
      </c>
      <c r="W2336">
        <v>0</v>
      </c>
      <c r="X2336" t="str">
        <f t="shared" si="36"/>
        <v>Funcionamiento</v>
      </c>
    </row>
    <row r="2337" spans="1:24" x14ac:dyDescent="0.25">
      <c r="A2337">
        <v>2920</v>
      </c>
      <c r="B2337">
        <v>43962</v>
      </c>
      <c r="C2337" s="71">
        <v>43962.60833333333</v>
      </c>
      <c r="D2337" t="s">
        <v>588</v>
      </c>
      <c r="E2337" t="s">
        <v>589</v>
      </c>
      <c r="F2337">
        <v>19</v>
      </c>
      <c r="G2337" t="s">
        <v>3930</v>
      </c>
      <c r="H2337" t="s">
        <v>175</v>
      </c>
      <c r="I2337" t="s">
        <v>129</v>
      </c>
      <c r="J2337" t="s">
        <v>37</v>
      </c>
      <c r="K2337" t="s">
        <v>591</v>
      </c>
      <c r="L2337" t="s">
        <v>39</v>
      </c>
      <c r="M2337">
        <v>94700</v>
      </c>
      <c r="N2337">
        <v>0</v>
      </c>
      <c r="O2337">
        <v>94700</v>
      </c>
      <c r="P2337">
        <v>0</v>
      </c>
      <c r="Q2337" t="s">
        <v>3994</v>
      </c>
      <c r="R2337">
        <v>3120</v>
      </c>
      <c r="S2337" t="s">
        <v>2508</v>
      </c>
      <c r="T2337" t="s">
        <v>593</v>
      </c>
      <c r="U2337" t="s">
        <v>3995</v>
      </c>
      <c r="V2337" t="s">
        <v>3996</v>
      </c>
      <c r="W2337">
        <v>0</v>
      </c>
      <c r="X2337" t="str">
        <f t="shared" si="36"/>
        <v>Funcionamiento</v>
      </c>
    </row>
    <row r="2338" spans="1:24" x14ac:dyDescent="0.25">
      <c r="A2338">
        <v>2920</v>
      </c>
      <c r="B2338">
        <v>43962</v>
      </c>
      <c r="C2338" s="71">
        <v>43962.60833333333</v>
      </c>
      <c r="D2338" t="s">
        <v>588</v>
      </c>
      <c r="E2338" t="s">
        <v>589</v>
      </c>
      <c r="F2338">
        <v>19</v>
      </c>
      <c r="G2338" t="s">
        <v>3930</v>
      </c>
      <c r="H2338" t="s">
        <v>176</v>
      </c>
      <c r="I2338" t="s">
        <v>130</v>
      </c>
      <c r="J2338" t="s">
        <v>37</v>
      </c>
      <c r="K2338" t="s">
        <v>591</v>
      </c>
      <c r="L2338" t="s">
        <v>39</v>
      </c>
      <c r="M2338">
        <v>52000</v>
      </c>
      <c r="N2338">
        <v>0</v>
      </c>
      <c r="O2338">
        <v>52000</v>
      </c>
      <c r="P2338">
        <v>0</v>
      </c>
      <c r="Q2338" t="s">
        <v>3994</v>
      </c>
      <c r="R2338">
        <v>3120</v>
      </c>
      <c r="S2338" t="s">
        <v>2508</v>
      </c>
      <c r="T2338" t="s">
        <v>593</v>
      </c>
      <c r="U2338" t="s">
        <v>3995</v>
      </c>
      <c r="V2338" t="s">
        <v>3996</v>
      </c>
      <c r="W2338">
        <v>0</v>
      </c>
      <c r="X2338" t="str">
        <f t="shared" si="36"/>
        <v>Funcionamiento</v>
      </c>
    </row>
    <row r="2339" spans="1:24" x14ac:dyDescent="0.25">
      <c r="A2339">
        <v>3020</v>
      </c>
      <c r="B2339">
        <v>43972</v>
      </c>
      <c r="C2339" s="71">
        <v>43972.384722222225</v>
      </c>
      <c r="D2339" t="s">
        <v>588</v>
      </c>
      <c r="E2339" t="s">
        <v>589</v>
      </c>
      <c r="F2339">
        <v>19</v>
      </c>
      <c r="G2339" t="s">
        <v>3930</v>
      </c>
      <c r="H2339" t="s">
        <v>166</v>
      </c>
      <c r="I2339" t="s">
        <v>120</v>
      </c>
      <c r="J2339" t="s">
        <v>37</v>
      </c>
      <c r="K2339" t="s">
        <v>591</v>
      </c>
      <c r="L2339" t="s">
        <v>39</v>
      </c>
      <c r="M2339">
        <v>75920576</v>
      </c>
      <c r="N2339">
        <v>0</v>
      </c>
      <c r="O2339">
        <v>75920576</v>
      </c>
      <c r="P2339">
        <v>0</v>
      </c>
      <c r="Q2339" t="s">
        <v>3222</v>
      </c>
      <c r="R2339">
        <v>3220</v>
      </c>
      <c r="S2339" t="s">
        <v>3441</v>
      </c>
      <c r="T2339" t="s">
        <v>593</v>
      </c>
      <c r="U2339" t="s">
        <v>3997</v>
      </c>
      <c r="V2339" t="s">
        <v>3998</v>
      </c>
      <c r="W2339">
        <v>0</v>
      </c>
      <c r="X2339" t="str">
        <f t="shared" si="36"/>
        <v>Funcionamiento</v>
      </c>
    </row>
    <row r="2340" spans="1:24" x14ac:dyDescent="0.25">
      <c r="A2340">
        <v>3020</v>
      </c>
      <c r="B2340">
        <v>43972</v>
      </c>
      <c r="C2340" s="71">
        <v>43972.384722222225</v>
      </c>
      <c r="D2340" t="s">
        <v>588</v>
      </c>
      <c r="E2340" t="s">
        <v>589</v>
      </c>
      <c r="F2340">
        <v>19</v>
      </c>
      <c r="G2340" t="s">
        <v>3930</v>
      </c>
      <c r="H2340" t="s">
        <v>168</v>
      </c>
      <c r="I2340" t="s">
        <v>122</v>
      </c>
      <c r="J2340" t="s">
        <v>37</v>
      </c>
      <c r="K2340" t="s">
        <v>591</v>
      </c>
      <c r="L2340" t="s">
        <v>39</v>
      </c>
      <c r="M2340">
        <v>1980737</v>
      </c>
      <c r="N2340">
        <v>0</v>
      </c>
      <c r="O2340">
        <v>1980737</v>
      </c>
      <c r="P2340">
        <v>0</v>
      </c>
      <c r="Q2340" t="s">
        <v>3222</v>
      </c>
      <c r="R2340">
        <v>3220</v>
      </c>
      <c r="S2340" t="s">
        <v>3441</v>
      </c>
      <c r="T2340" t="s">
        <v>593</v>
      </c>
      <c r="U2340" t="s">
        <v>3997</v>
      </c>
      <c r="V2340" t="s">
        <v>3998</v>
      </c>
      <c r="W2340">
        <v>0</v>
      </c>
      <c r="X2340" t="str">
        <f t="shared" si="36"/>
        <v>Funcionamiento</v>
      </c>
    </row>
    <row r="2341" spans="1:24" x14ac:dyDescent="0.25">
      <c r="A2341">
        <v>3020</v>
      </c>
      <c r="B2341">
        <v>43972</v>
      </c>
      <c r="C2341" s="71">
        <v>43972.384722222225</v>
      </c>
      <c r="D2341" t="s">
        <v>588</v>
      </c>
      <c r="E2341" t="s">
        <v>589</v>
      </c>
      <c r="F2341">
        <v>19</v>
      </c>
      <c r="G2341" t="s">
        <v>3930</v>
      </c>
      <c r="H2341" t="s">
        <v>169</v>
      </c>
      <c r="I2341" t="s">
        <v>123</v>
      </c>
      <c r="J2341" t="s">
        <v>37</v>
      </c>
      <c r="K2341" t="s">
        <v>591</v>
      </c>
      <c r="L2341" t="s">
        <v>39</v>
      </c>
      <c r="M2341">
        <v>2773630</v>
      </c>
      <c r="N2341">
        <v>0</v>
      </c>
      <c r="O2341">
        <v>2773630</v>
      </c>
      <c r="P2341">
        <v>0</v>
      </c>
      <c r="Q2341" t="s">
        <v>3222</v>
      </c>
      <c r="R2341">
        <v>3220</v>
      </c>
      <c r="S2341" t="s">
        <v>3441</v>
      </c>
      <c r="T2341" t="s">
        <v>593</v>
      </c>
      <c r="U2341" t="s">
        <v>3997</v>
      </c>
      <c r="V2341" t="s">
        <v>3998</v>
      </c>
      <c r="W2341">
        <v>0</v>
      </c>
      <c r="X2341" t="str">
        <f t="shared" si="36"/>
        <v>Funcionamiento</v>
      </c>
    </row>
    <row r="2342" spans="1:24" x14ac:dyDescent="0.25">
      <c r="A2342">
        <v>3020</v>
      </c>
      <c r="B2342">
        <v>43972</v>
      </c>
      <c r="C2342" s="71">
        <v>43972.384722222225</v>
      </c>
      <c r="D2342" t="s">
        <v>588</v>
      </c>
      <c r="E2342" t="s">
        <v>589</v>
      </c>
      <c r="F2342">
        <v>19</v>
      </c>
      <c r="G2342" t="s">
        <v>3930</v>
      </c>
      <c r="H2342" t="s">
        <v>180</v>
      </c>
      <c r="I2342" t="s">
        <v>134</v>
      </c>
      <c r="J2342" t="s">
        <v>37</v>
      </c>
      <c r="K2342" t="s">
        <v>591</v>
      </c>
      <c r="L2342" t="s">
        <v>39</v>
      </c>
      <c r="M2342">
        <v>3968852</v>
      </c>
      <c r="N2342">
        <v>0</v>
      </c>
      <c r="O2342">
        <v>3968852</v>
      </c>
      <c r="P2342">
        <v>0</v>
      </c>
      <c r="Q2342" t="s">
        <v>3222</v>
      </c>
      <c r="R2342">
        <v>3220</v>
      </c>
      <c r="S2342" t="s">
        <v>3441</v>
      </c>
      <c r="T2342" t="s">
        <v>593</v>
      </c>
      <c r="U2342" t="s">
        <v>3997</v>
      </c>
      <c r="V2342" t="s">
        <v>3998</v>
      </c>
      <c r="W2342">
        <v>0</v>
      </c>
      <c r="X2342" t="str">
        <f t="shared" si="36"/>
        <v>Funcionamiento</v>
      </c>
    </row>
    <row r="2343" spans="1:24" x14ac:dyDescent="0.25">
      <c r="A2343">
        <v>3020</v>
      </c>
      <c r="B2343">
        <v>43972</v>
      </c>
      <c r="C2343" s="71">
        <v>43972.384722222225</v>
      </c>
      <c r="D2343" t="s">
        <v>588</v>
      </c>
      <c r="E2343" t="s">
        <v>589</v>
      </c>
      <c r="F2343">
        <v>19</v>
      </c>
      <c r="G2343" t="s">
        <v>3930</v>
      </c>
      <c r="H2343" t="s">
        <v>194</v>
      </c>
      <c r="I2343" t="s">
        <v>149</v>
      </c>
      <c r="J2343" t="s">
        <v>37</v>
      </c>
      <c r="K2343" t="s">
        <v>591</v>
      </c>
      <c r="L2343" t="s">
        <v>39</v>
      </c>
      <c r="M2343">
        <v>0</v>
      </c>
      <c r="N2343">
        <v>46490</v>
      </c>
      <c r="O2343">
        <v>46490</v>
      </c>
      <c r="P2343">
        <v>0</v>
      </c>
      <c r="Q2343" t="s">
        <v>3222</v>
      </c>
      <c r="R2343">
        <v>3220</v>
      </c>
      <c r="S2343" t="s">
        <v>3441</v>
      </c>
      <c r="T2343" t="s">
        <v>593</v>
      </c>
      <c r="U2343" t="s">
        <v>3997</v>
      </c>
      <c r="V2343" t="s">
        <v>3998</v>
      </c>
      <c r="W2343">
        <v>0</v>
      </c>
      <c r="X2343" t="str">
        <f t="shared" si="36"/>
        <v>Funcionamiento</v>
      </c>
    </row>
    <row r="2344" spans="1:24" x14ac:dyDescent="0.25">
      <c r="A2344">
        <v>3020</v>
      </c>
      <c r="B2344">
        <v>43972</v>
      </c>
      <c r="C2344" s="71">
        <v>43972.384722222225</v>
      </c>
      <c r="D2344" t="s">
        <v>588</v>
      </c>
      <c r="E2344" t="s">
        <v>589</v>
      </c>
      <c r="F2344">
        <v>19</v>
      </c>
      <c r="G2344" t="s">
        <v>3930</v>
      </c>
      <c r="H2344" t="s">
        <v>171</v>
      </c>
      <c r="I2344" t="s">
        <v>125</v>
      </c>
      <c r="J2344" t="s">
        <v>37</v>
      </c>
      <c r="K2344" t="s">
        <v>591</v>
      </c>
      <c r="L2344" t="s">
        <v>39</v>
      </c>
      <c r="M2344">
        <v>1690393</v>
      </c>
      <c r="N2344">
        <v>0</v>
      </c>
      <c r="O2344">
        <v>1690393</v>
      </c>
      <c r="P2344">
        <v>0</v>
      </c>
      <c r="Q2344" t="s">
        <v>3222</v>
      </c>
      <c r="R2344">
        <v>3220</v>
      </c>
      <c r="S2344" t="s">
        <v>3441</v>
      </c>
      <c r="T2344" t="s">
        <v>593</v>
      </c>
      <c r="U2344" t="s">
        <v>3997</v>
      </c>
      <c r="V2344" t="s">
        <v>3998</v>
      </c>
      <c r="W2344">
        <v>0</v>
      </c>
      <c r="X2344" t="str">
        <f t="shared" si="36"/>
        <v>Funcionamiento</v>
      </c>
    </row>
    <row r="2345" spans="1:24" x14ac:dyDescent="0.25">
      <c r="A2345">
        <v>3020</v>
      </c>
      <c r="B2345">
        <v>43972</v>
      </c>
      <c r="C2345" s="71">
        <v>43972.384722222225</v>
      </c>
      <c r="D2345" t="s">
        <v>588</v>
      </c>
      <c r="E2345" t="s">
        <v>589</v>
      </c>
      <c r="F2345">
        <v>19</v>
      </c>
      <c r="G2345" t="s">
        <v>3930</v>
      </c>
      <c r="H2345" t="s">
        <v>173</v>
      </c>
      <c r="I2345" t="s">
        <v>127</v>
      </c>
      <c r="J2345" t="s">
        <v>37</v>
      </c>
      <c r="K2345" t="s">
        <v>591</v>
      </c>
      <c r="L2345" t="s">
        <v>39</v>
      </c>
      <c r="M2345">
        <v>3791158</v>
      </c>
      <c r="N2345">
        <v>0</v>
      </c>
      <c r="O2345">
        <v>3791158</v>
      </c>
      <c r="P2345">
        <v>0</v>
      </c>
      <c r="Q2345" t="s">
        <v>3222</v>
      </c>
      <c r="R2345">
        <v>3220</v>
      </c>
      <c r="S2345" t="s">
        <v>3441</v>
      </c>
      <c r="T2345" t="s">
        <v>593</v>
      </c>
      <c r="U2345" t="s">
        <v>3997</v>
      </c>
      <c r="V2345" t="s">
        <v>3998</v>
      </c>
      <c r="W2345">
        <v>0</v>
      </c>
      <c r="X2345" t="str">
        <f t="shared" si="36"/>
        <v>Funcionamiento</v>
      </c>
    </row>
    <row r="2346" spans="1:24" x14ac:dyDescent="0.25">
      <c r="A2346">
        <v>3020</v>
      </c>
      <c r="B2346">
        <v>43972</v>
      </c>
      <c r="C2346" s="71">
        <v>43972.384722222225</v>
      </c>
      <c r="D2346" t="s">
        <v>588</v>
      </c>
      <c r="E2346" t="s">
        <v>589</v>
      </c>
      <c r="F2346">
        <v>19</v>
      </c>
      <c r="G2346" t="s">
        <v>3930</v>
      </c>
      <c r="H2346" t="s">
        <v>182</v>
      </c>
      <c r="I2346" t="s">
        <v>136</v>
      </c>
      <c r="J2346" t="s">
        <v>37</v>
      </c>
      <c r="K2346" t="s">
        <v>591</v>
      </c>
      <c r="L2346" t="s">
        <v>39</v>
      </c>
      <c r="M2346">
        <v>302934</v>
      </c>
      <c r="N2346">
        <v>0</v>
      </c>
      <c r="O2346">
        <v>302934</v>
      </c>
      <c r="P2346">
        <v>0</v>
      </c>
      <c r="Q2346" t="s">
        <v>3222</v>
      </c>
      <c r="R2346">
        <v>3220</v>
      </c>
      <c r="S2346" t="s">
        <v>3441</v>
      </c>
      <c r="T2346" t="s">
        <v>593</v>
      </c>
      <c r="U2346" t="s">
        <v>3997</v>
      </c>
      <c r="V2346" t="s">
        <v>3998</v>
      </c>
      <c r="W2346">
        <v>0</v>
      </c>
      <c r="X2346" t="str">
        <f t="shared" si="36"/>
        <v>Funcionamiento</v>
      </c>
    </row>
    <row r="2347" spans="1:24" x14ac:dyDescent="0.25">
      <c r="A2347">
        <v>3020</v>
      </c>
      <c r="B2347">
        <v>43972</v>
      </c>
      <c r="C2347" s="71">
        <v>43972.384722222225</v>
      </c>
      <c r="D2347" t="s">
        <v>588</v>
      </c>
      <c r="E2347" t="s">
        <v>589</v>
      </c>
      <c r="F2347">
        <v>19</v>
      </c>
      <c r="G2347" t="s">
        <v>3930</v>
      </c>
      <c r="H2347" t="s">
        <v>183</v>
      </c>
      <c r="I2347" t="s">
        <v>137</v>
      </c>
      <c r="J2347" t="s">
        <v>37</v>
      </c>
      <c r="K2347" t="s">
        <v>591</v>
      </c>
      <c r="L2347" t="s">
        <v>39</v>
      </c>
      <c r="M2347">
        <v>2354967</v>
      </c>
      <c r="N2347">
        <v>0</v>
      </c>
      <c r="O2347">
        <v>2354967</v>
      </c>
      <c r="P2347">
        <v>0</v>
      </c>
      <c r="Q2347" t="s">
        <v>3222</v>
      </c>
      <c r="R2347">
        <v>3220</v>
      </c>
      <c r="S2347" t="s">
        <v>3441</v>
      </c>
      <c r="T2347" t="s">
        <v>593</v>
      </c>
      <c r="U2347" t="s">
        <v>3997</v>
      </c>
      <c r="V2347" t="s">
        <v>3998</v>
      </c>
      <c r="W2347">
        <v>0</v>
      </c>
      <c r="X2347" t="str">
        <f t="shared" si="36"/>
        <v>Funcionamiento</v>
      </c>
    </row>
    <row r="2348" spans="1:24" x14ac:dyDescent="0.25">
      <c r="A2348">
        <v>3120</v>
      </c>
      <c r="B2348">
        <v>43972</v>
      </c>
      <c r="C2348" s="71">
        <v>43972.390277777777</v>
      </c>
      <c r="D2348" t="s">
        <v>588</v>
      </c>
      <c r="E2348" t="s">
        <v>589</v>
      </c>
      <c r="F2348">
        <v>19</v>
      </c>
      <c r="G2348" t="s">
        <v>3930</v>
      </c>
      <c r="H2348" t="s">
        <v>177</v>
      </c>
      <c r="I2348" t="s">
        <v>131</v>
      </c>
      <c r="J2348" t="s">
        <v>37</v>
      </c>
      <c r="K2348" t="s">
        <v>591</v>
      </c>
      <c r="L2348" t="s">
        <v>39</v>
      </c>
      <c r="M2348">
        <v>1354100</v>
      </c>
      <c r="N2348">
        <v>0</v>
      </c>
      <c r="O2348">
        <v>1354100</v>
      </c>
      <c r="P2348">
        <v>0</v>
      </c>
      <c r="Q2348" t="s">
        <v>3999</v>
      </c>
      <c r="R2348">
        <v>3320</v>
      </c>
      <c r="S2348" t="s">
        <v>3554</v>
      </c>
      <c r="T2348" t="s">
        <v>593</v>
      </c>
      <c r="U2348" t="s">
        <v>4000</v>
      </c>
      <c r="V2348" t="s">
        <v>4001</v>
      </c>
      <c r="W2348">
        <v>0</v>
      </c>
      <c r="X2348" t="str">
        <f t="shared" si="36"/>
        <v>Funcionamiento</v>
      </c>
    </row>
    <row r="2349" spans="1:24" x14ac:dyDescent="0.25">
      <c r="A2349">
        <v>3120</v>
      </c>
      <c r="B2349">
        <v>43972</v>
      </c>
      <c r="C2349" s="71">
        <v>43972.390277777777</v>
      </c>
      <c r="D2349" t="s">
        <v>588</v>
      </c>
      <c r="E2349" t="s">
        <v>589</v>
      </c>
      <c r="F2349">
        <v>19</v>
      </c>
      <c r="G2349" t="s">
        <v>3930</v>
      </c>
      <c r="H2349" t="s">
        <v>178</v>
      </c>
      <c r="I2349" t="s">
        <v>132</v>
      </c>
      <c r="J2349" t="s">
        <v>37</v>
      </c>
      <c r="K2349" t="s">
        <v>591</v>
      </c>
      <c r="L2349" t="s">
        <v>39</v>
      </c>
      <c r="M2349">
        <v>2577700</v>
      </c>
      <c r="N2349">
        <v>0</v>
      </c>
      <c r="O2349">
        <v>2577700</v>
      </c>
      <c r="P2349">
        <v>0</v>
      </c>
      <c r="Q2349" t="s">
        <v>3999</v>
      </c>
      <c r="R2349">
        <v>3320</v>
      </c>
      <c r="S2349" t="s">
        <v>3554</v>
      </c>
      <c r="T2349" t="s">
        <v>593</v>
      </c>
      <c r="U2349" t="s">
        <v>4000</v>
      </c>
      <c r="V2349" t="s">
        <v>4001</v>
      </c>
      <c r="W2349">
        <v>0</v>
      </c>
      <c r="X2349" t="str">
        <f t="shared" si="36"/>
        <v>Funcionamiento</v>
      </c>
    </row>
    <row r="2350" spans="1:24" x14ac:dyDescent="0.25">
      <c r="A2350">
        <v>3120</v>
      </c>
      <c r="B2350">
        <v>43972</v>
      </c>
      <c r="C2350" s="71">
        <v>43972.390277777777</v>
      </c>
      <c r="D2350" t="s">
        <v>588</v>
      </c>
      <c r="E2350" t="s">
        <v>589</v>
      </c>
      <c r="F2350">
        <v>19</v>
      </c>
      <c r="G2350" t="s">
        <v>3930</v>
      </c>
      <c r="H2350" t="s">
        <v>174</v>
      </c>
      <c r="I2350" t="s">
        <v>128</v>
      </c>
      <c r="J2350" t="s">
        <v>37</v>
      </c>
      <c r="K2350" t="s">
        <v>591</v>
      </c>
      <c r="L2350" t="s">
        <v>39</v>
      </c>
      <c r="M2350">
        <v>9318900</v>
      </c>
      <c r="N2350">
        <v>0</v>
      </c>
      <c r="O2350">
        <v>9318900</v>
      </c>
      <c r="P2350">
        <v>0</v>
      </c>
      <c r="Q2350" t="s">
        <v>3999</v>
      </c>
      <c r="R2350">
        <v>3320</v>
      </c>
      <c r="S2350" t="s">
        <v>3554</v>
      </c>
      <c r="T2350" t="s">
        <v>593</v>
      </c>
      <c r="U2350" t="s">
        <v>4000</v>
      </c>
      <c r="V2350" t="s">
        <v>4001</v>
      </c>
      <c r="W2350">
        <v>0</v>
      </c>
      <c r="X2350" t="str">
        <f t="shared" si="36"/>
        <v>Funcionamiento</v>
      </c>
    </row>
    <row r="2351" spans="1:24" x14ac:dyDescent="0.25">
      <c r="A2351">
        <v>3120</v>
      </c>
      <c r="B2351">
        <v>43972</v>
      </c>
      <c r="C2351" s="71">
        <v>43972.390277777777</v>
      </c>
      <c r="D2351" t="s">
        <v>588</v>
      </c>
      <c r="E2351" t="s">
        <v>589</v>
      </c>
      <c r="F2351">
        <v>19</v>
      </c>
      <c r="G2351" t="s">
        <v>3930</v>
      </c>
      <c r="H2351" t="s">
        <v>175</v>
      </c>
      <c r="I2351" t="s">
        <v>129</v>
      </c>
      <c r="J2351" t="s">
        <v>37</v>
      </c>
      <c r="K2351" t="s">
        <v>591</v>
      </c>
      <c r="L2351" t="s">
        <v>39</v>
      </c>
      <c r="M2351">
        <v>6601600</v>
      </c>
      <c r="N2351">
        <v>0</v>
      </c>
      <c r="O2351">
        <v>6601600</v>
      </c>
      <c r="P2351">
        <v>0</v>
      </c>
      <c r="Q2351" t="s">
        <v>3999</v>
      </c>
      <c r="R2351">
        <v>3320</v>
      </c>
      <c r="S2351" t="s">
        <v>3554</v>
      </c>
      <c r="T2351" t="s">
        <v>593</v>
      </c>
      <c r="U2351" t="s">
        <v>4000</v>
      </c>
      <c r="V2351" t="s">
        <v>4001</v>
      </c>
      <c r="W2351">
        <v>0</v>
      </c>
      <c r="X2351" t="str">
        <f t="shared" si="36"/>
        <v>Funcionamiento</v>
      </c>
    </row>
    <row r="2352" spans="1:24" x14ac:dyDescent="0.25">
      <c r="A2352">
        <v>3120</v>
      </c>
      <c r="B2352">
        <v>43972</v>
      </c>
      <c r="C2352" s="71">
        <v>43972.390277777777</v>
      </c>
      <c r="D2352" t="s">
        <v>588</v>
      </c>
      <c r="E2352" t="s">
        <v>589</v>
      </c>
      <c r="F2352">
        <v>19</v>
      </c>
      <c r="G2352" t="s">
        <v>3930</v>
      </c>
      <c r="H2352" t="s">
        <v>176</v>
      </c>
      <c r="I2352" t="s">
        <v>130</v>
      </c>
      <c r="J2352" t="s">
        <v>37</v>
      </c>
      <c r="K2352" t="s">
        <v>591</v>
      </c>
      <c r="L2352" t="s">
        <v>39</v>
      </c>
      <c r="M2352">
        <v>3435400</v>
      </c>
      <c r="N2352">
        <v>0</v>
      </c>
      <c r="O2352">
        <v>3435400</v>
      </c>
      <c r="P2352">
        <v>0</v>
      </c>
      <c r="Q2352" t="s">
        <v>3999</v>
      </c>
      <c r="R2352">
        <v>3320</v>
      </c>
      <c r="S2352" t="s">
        <v>3554</v>
      </c>
      <c r="T2352" t="s">
        <v>593</v>
      </c>
      <c r="U2352" t="s">
        <v>4000</v>
      </c>
      <c r="V2352" t="s">
        <v>4001</v>
      </c>
      <c r="W2352">
        <v>0</v>
      </c>
      <c r="X2352" t="str">
        <f t="shared" si="36"/>
        <v>Funcionamiento</v>
      </c>
    </row>
    <row r="2353" spans="1:24" x14ac:dyDescent="0.25">
      <c r="A2353">
        <v>3120</v>
      </c>
      <c r="B2353">
        <v>43972</v>
      </c>
      <c r="C2353" s="71">
        <v>43972.390277777777</v>
      </c>
      <c r="D2353" t="s">
        <v>588</v>
      </c>
      <c r="E2353" t="s">
        <v>589</v>
      </c>
      <c r="F2353">
        <v>19</v>
      </c>
      <c r="G2353" t="s">
        <v>3930</v>
      </c>
      <c r="H2353" t="s">
        <v>179</v>
      </c>
      <c r="I2353" t="s">
        <v>133</v>
      </c>
      <c r="J2353" t="s">
        <v>37</v>
      </c>
      <c r="K2353" t="s">
        <v>591</v>
      </c>
      <c r="L2353" t="s">
        <v>39</v>
      </c>
      <c r="M2353">
        <v>1718300</v>
      </c>
      <c r="N2353">
        <v>0</v>
      </c>
      <c r="O2353">
        <v>1718300</v>
      </c>
      <c r="P2353">
        <v>0</v>
      </c>
      <c r="Q2353" t="s">
        <v>3999</v>
      </c>
      <c r="R2353">
        <v>3320</v>
      </c>
      <c r="S2353" t="s">
        <v>3554</v>
      </c>
      <c r="T2353" t="s">
        <v>593</v>
      </c>
      <c r="U2353" t="s">
        <v>4000</v>
      </c>
      <c r="V2353" t="s">
        <v>4001</v>
      </c>
      <c r="W2353">
        <v>0</v>
      </c>
      <c r="X2353" t="str">
        <f t="shared" si="36"/>
        <v>Funcionamiento</v>
      </c>
    </row>
    <row r="2354" spans="1:24" x14ac:dyDescent="0.25">
      <c r="A2354">
        <v>3220</v>
      </c>
      <c r="B2354">
        <v>43972</v>
      </c>
      <c r="C2354" s="71">
        <v>43972.648611111108</v>
      </c>
      <c r="D2354" t="s">
        <v>588</v>
      </c>
      <c r="E2354" t="s">
        <v>589</v>
      </c>
      <c r="F2354">
        <v>510</v>
      </c>
      <c r="G2354" t="s">
        <v>713</v>
      </c>
      <c r="H2354" t="s">
        <v>200</v>
      </c>
      <c r="I2354" t="s">
        <v>159</v>
      </c>
      <c r="J2354" t="s">
        <v>48</v>
      </c>
      <c r="K2354" t="s">
        <v>601</v>
      </c>
      <c r="L2354" t="s">
        <v>39</v>
      </c>
      <c r="M2354">
        <v>31807890</v>
      </c>
      <c r="N2354">
        <v>0</v>
      </c>
      <c r="O2354">
        <v>31807890</v>
      </c>
      <c r="P2354">
        <v>10602630</v>
      </c>
      <c r="Q2354" t="s">
        <v>4002</v>
      </c>
      <c r="R2354">
        <v>2920</v>
      </c>
      <c r="S2354" t="s">
        <v>2205</v>
      </c>
      <c r="T2354" t="s">
        <v>4268</v>
      </c>
      <c r="U2354" t="s">
        <v>6035</v>
      </c>
      <c r="V2354" t="s">
        <v>6036</v>
      </c>
      <c r="W2354">
        <v>0</v>
      </c>
      <c r="X2354" t="str">
        <f t="shared" si="36"/>
        <v>Inversión</v>
      </c>
    </row>
    <row r="2355" spans="1:24" x14ac:dyDescent="0.25">
      <c r="A2355">
        <v>3320</v>
      </c>
      <c r="B2355">
        <v>43972</v>
      </c>
      <c r="C2355" s="71">
        <v>43972.649305555555</v>
      </c>
      <c r="D2355" t="s">
        <v>588</v>
      </c>
      <c r="E2355" t="s">
        <v>589</v>
      </c>
      <c r="F2355">
        <v>510</v>
      </c>
      <c r="G2355" t="s">
        <v>713</v>
      </c>
      <c r="H2355" t="s">
        <v>200</v>
      </c>
      <c r="I2355" t="s">
        <v>159</v>
      </c>
      <c r="J2355" t="s">
        <v>48</v>
      </c>
      <c r="K2355" t="s">
        <v>601</v>
      </c>
      <c r="L2355" t="s">
        <v>39</v>
      </c>
      <c r="M2355">
        <v>3000000</v>
      </c>
      <c r="N2355">
        <v>0</v>
      </c>
      <c r="O2355">
        <v>3000000</v>
      </c>
      <c r="P2355">
        <v>0</v>
      </c>
      <c r="Q2355" t="s">
        <v>4003</v>
      </c>
      <c r="R2355">
        <v>3020</v>
      </c>
      <c r="S2355" t="s">
        <v>4004</v>
      </c>
      <c r="T2355" t="s">
        <v>3437</v>
      </c>
      <c r="U2355" t="s">
        <v>4005</v>
      </c>
      <c r="V2355" t="s">
        <v>4006</v>
      </c>
      <c r="W2355">
        <v>0</v>
      </c>
      <c r="X2355" t="str">
        <f t="shared" si="36"/>
        <v>Inversión</v>
      </c>
    </row>
    <row r="2356" spans="1:24" x14ac:dyDescent="0.25">
      <c r="A2356">
        <v>3420</v>
      </c>
      <c r="B2356">
        <v>43972</v>
      </c>
      <c r="C2356" s="71">
        <v>43972.65</v>
      </c>
      <c r="D2356" t="s">
        <v>588</v>
      </c>
      <c r="E2356" t="s">
        <v>589</v>
      </c>
      <c r="F2356">
        <v>500</v>
      </c>
      <c r="G2356" t="s">
        <v>631</v>
      </c>
      <c r="H2356" t="s">
        <v>199</v>
      </c>
      <c r="I2356" t="s">
        <v>157</v>
      </c>
      <c r="J2356" t="s">
        <v>37</v>
      </c>
      <c r="K2356" t="s">
        <v>591</v>
      </c>
      <c r="L2356" t="s">
        <v>39</v>
      </c>
      <c r="M2356">
        <v>15562038</v>
      </c>
      <c r="N2356">
        <v>0</v>
      </c>
      <c r="O2356">
        <v>15562038</v>
      </c>
      <c r="P2356">
        <v>0</v>
      </c>
      <c r="Q2356" t="s">
        <v>4007</v>
      </c>
      <c r="R2356">
        <v>3420</v>
      </c>
      <c r="S2356" t="s">
        <v>4008</v>
      </c>
      <c r="T2356" t="s">
        <v>4009</v>
      </c>
      <c r="U2356" t="s">
        <v>6037</v>
      </c>
      <c r="V2356" t="s">
        <v>6038</v>
      </c>
      <c r="W2356">
        <v>0</v>
      </c>
      <c r="X2356" t="str">
        <f t="shared" si="36"/>
        <v>Inversión</v>
      </c>
    </row>
    <row r="2357" spans="1:24" x14ac:dyDescent="0.25">
      <c r="A2357">
        <v>3520</v>
      </c>
      <c r="B2357">
        <v>43984</v>
      </c>
      <c r="C2357" s="71">
        <v>43984.646527777775</v>
      </c>
      <c r="D2357" t="s">
        <v>588</v>
      </c>
      <c r="E2357" t="s">
        <v>589</v>
      </c>
      <c r="F2357">
        <v>19</v>
      </c>
      <c r="G2357" t="s">
        <v>3930</v>
      </c>
      <c r="H2357" t="s">
        <v>170</v>
      </c>
      <c r="I2357" t="s">
        <v>124</v>
      </c>
      <c r="J2357" t="s">
        <v>37</v>
      </c>
      <c r="K2357" t="s">
        <v>591</v>
      </c>
      <c r="L2357" t="s">
        <v>39</v>
      </c>
      <c r="M2357">
        <v>84654947</v>
      </c>
      <c r="N2357">
        <v>0</v>
      </c>
      <c r="O2357">
        <v>84654947</v>
      </c>
      <c r="P2357">
        <v>0</v>
      </c>
      <c r="Q2357" t="s">
        <v>4010</v>
      </c>
      <c r="R2357">
        <v>3520</v>
      </c>
      <c r="S2357" t="s">
        <v>3285</v>
      </c>
      <c r="T2357" t="s">
        <v>593</v>
      </c>
      <c r="U2357" t="s">
        <v>4011</v>
      </c>
      <c r="V2357" t="s">
        <v>4012</v>
      </c>
      <c r="W2357">
        <v>0</v>
      </c>
      <c r="X2357" t="str">
        <f t="shared" si="36"/>
        <v>Funcionamiento</v>
      </c>
    </row>
    <row r="2358" spans="1:24" x14ac:dyDescent="0.25">
      <c r="A2358">
        <v>3620</v>
      </c>
      <c r="B2358">
        <v>43999</v>
      </c>
      <c r="C2358" s="71">
        <v>43999.77847222222</v>
      </c>
      <c r="D2358" t="s">
        <v>588</v>
      </c>
      <c r="E2358" t="s">
        <v>589</v>
      </c>
      <c r="F2358">
        <v>500</v>
      </c>
      <c r="G2358" t="s">
        <v>631</v>
      </c>
      <c r="H2358" t="s">
        <v>199</v>
      </c>
      <c r="I2358" t="s">
        <v>157</v>
      </c>
      <c r="J2358" t="s">
        <v>37</v>
      </c>
      <c r="K2358" t="s">
        <v>591</v>
      </c>
      <c r="L2358" t="s">
        <v>39</v>
      </c>
      <c r="M2358">
        <v>21471996</v>
      </c>
      <c r="N2358">
        <v>0</v>
      </c>
      <c r="O2358">
        <v>21471996</v>
      </c>
      <c r="P2358">
        <v>770790</v>
      </c>
      <c r="Q2358" t="s">
        <v>4013</v>
      </c>
      <c r="R2358">
        <v>3620</v>
      </c>
      <c r="S2358" t="s">
        <v>4014</v>
      </c>
      <c r="T2358" t="s">
        <v>4015</v>
      </c>
      <c r="U2358" t="s">
        <v>6039</v>
      </c>
      <c r="V2358" t="s">
        <v>6040</v>
      </c>
      <c r="W2358">
        <v>0</v>
      </c>
      <c r="X2358" t="str">
        <f t="shared" si="36"/>
        <v>Inversión</v>
      </c>
    </row>
    <row r="2359" spans="1:24" x14ac:dyDescent="0.25">
      <c r="A2359">
        <v>3720</v>
      </c>
      <c r="B2359">
        <v>43999</v>
      </c>
      <c r="C2359" s="71">
        <v>43999.779166666667</v>
      </c>
      <c r="D2359" t="s">
        <v>588</v>
      </c>
      <c r="E2359" t="s">
        <v>589</v>
      </c>
      <c r="F2359">
        <v>500</v>
      </c>
      <c r="G2359" t="s">
        <v>631</v>
      </c>
      <c r="H2359" t="s">
        <v>199</v>
      </c>
      <c r="I2359" t="s">
        <v>157</v>
      </c>
      <c r="J2359" t="s">
        <v>37</v>
      </c>
      <c r="K2359" t="s">
        <v>591</v>
      </c>
      <c r="L2359" t="s">
        <v>39</v>
      </c>
      <c r="M2359">
        <v>10374692</v>
      </c>
      <c r="N2359">
        <v>0</v>
      </c>
      <c r="O2359">
        <v>10374692</v>
      </c>
      <c r="P2359">
        <v>0</v>
      </c>
      <c r="Q2359" t="s">
        <v>4016</v>
      </c>
      <c r="R2359">
        <v>3720</v>
      </c>
      <c r="S2359" t="s">
        <v>3474</v>
      </c>
      <c r="T2359" t="s">
        <v>6041</v>
      </c>
      <c r="U2359" t="s">
        <v>6042</v>
      </c>
      <c r="V2359" t="s">
        <v>6043</v>
      </c>
      <c r="W2359">
        <v>0</v>
      </c>
      <c r="X2359" t="str">
        <f t="shared" si="36"/>
        <v>Inversión</v>
      </c>
    </row>
    <row r="2360" spans="1:24" x14ac:dyDescent="0.25">
      <c r="A2360">
        <v>3820</v>
      </c>
      <c r="B2360">
        <v>44000</v>
      </c>
      <c r="C2360" s="71">
        <v>44000.629861111112</v>
      </c>
      <c r="D2360" t="s">
        <v>588</v>
      </c>
      <c r="E2360" t="s">
        <v>589</v>
      </c>
      <c r="F2360">
        <v>19</v>
      </c>
      <c r="G2360" t="s">
        <v>3930</v>
      </c>
      <c r="H2360" t="s">
        <v>171</v>
      </c>
      <c r="I2360" t="s">
        <v>125</v>
      </c>
      <c r="J2360" t="s">
        <v>37</v>
      </c>
      <c r="K2360" t="s">
        <v>591</v>
      </c>
      <c r="L2360" t="s">
        <v>39</v>
      </c>
      <c r="M2360">
        <v>3129792</v>
      </c>
      <c r="N2360">
        <v>0</v>
      </c>
      <c r="O2360">
        <v>3129792</v>
      </c>
      <c r="P2360">
        <v>0</v>
      </c>
      <c r="Q2360" t="s">
        <v>3233</v>
      </c>
      <c r="R2360">
        <v>3820</v>
      </c>
      <c r="S2360" t="s">
        <v>4017</v>
      </c>
      <c r="T2360" t="s">
        <v>593</v>
      </c>
      <c r="U2360" t="s">
        <v>4018</v>
      </c>
      <c r="V2360" t="s">
        <v>4019</v>
      </c>
      <c r="W2360">
        <v>0</v>
      </c>
      <c r="X2360" t="str">
        <f t="shared" si="36"/>
        <v>Funcionamiento</v>
      </c>
    </row>
    <row r="2361" spans="1:24" x14ac:dyDescent="0.25">
      <c r="A2361">
        <v>3820</v>
      </c>
      <c r="B2361">
        <v>44000</v>
      </c>
      <c r="C2361" s="71">
        <v>44000.629861111112</v>
      </c>
      <c r="D2361" t="s">
        <v>588</v>
      </c>
      <c r="E2361" t="s">
        <v>589</v>
      </c>
      <c r="F2361">
        <v>19</v>
      </c>
      <c r="G2361" t="s">
        <v>3930</v>
      </c>
      <c r="H2361" t="s">
        <v>183</v>
      </c>
      <c r="I2361" t="s">
        <v>137</v>
      </c>
      <c r="J2361" t="s">
        <v>37</v>
      </c>
      <c r="K2361" t="s">
        <v>591</v>
      </c>
      <c r="L2361" t="s">
        <v>39</v>
      </c>
      <c r="M2361">
        <v>2354967</v>
      </c>
      <c r="N2361">
        <v>0</v>
      </c>
      <c r="O2361">
        <v>2354967</v>
      </c>
      <c r="P2361">
        <v>0</v>
      </c>
      <c r="Q2361" t="s">
        <v>3233</v>
      </c>
      <c r="R2361">
        <v>3820</v>
      </c>
      <c r="S2361" t="s">
        <v>4017</v>
      </c>
      <c r="T2361" t="s">
        <v>593</v>
      </c>
      <c r="U2361" t="s">
        <v>4018</v>
      </c>
      <c r="V2361" t="s">
        <v>4019</v>
      </c>
      <c r="W2361">
        <v>0</v>
      </c>
      <c r="X2361" t="str">
        <f t="shared" si="36"/>
        <v>Funcionamiento</v>
      </c>
    </row>
    <row r="2362" spans="1:24" x14ac:dyDescent="0.25">
      <c r="A2362">
        <v>3820</v>
      </c>
      <c r="B2362">
        <v>44000</v>
      </c>
      <c r="C2362" s="71">
        <v>44000.629861111112</v>
      </c>
      <c r="D2362" t="s">
        <v>588</v>
      </c>
      <c r="E2362" t="s">
        <v>589</v>
      </c>
      <c r="F2362">
        <v>19</v>
      </c>
      <c r="G2362" t="s">
        <v>3930</v>
      </c>
      <c r="H2362" t="s">
        <v>166</v>
      </c>
      <c r="I2362" t="s">
        <v>120</v>
      </c>
      <c r="J2362" t="s">
        <v>37</v>
      </c>
      <c r="K2362" t="s">
        <v>591</v>
      </c>
      <c r="L2362" t="s">
        <v>39</v>
      </c>
      <c r="M2362">
        <v>73131567</v>
      </c>
      <c r="N2362">
        <v>0</v>
      </c>
      <c r="O2362">
        <v>73131567</v>
      </c>
      <c r="P2362">
        <v>0</v>
      </c>
      <c r="Q2362" t="s">
        <v>3233</v>
      </c>
      <c r="R2362">
        <v>3820</v>
      </c>
      <c r="S2362" t="s">
        <v>4017</v>
      </c>
      <c r="T2362" t="s">
        <v>593</v>
      </c>
      <c r="U2362" t="s">
        <v>4018</v>
      </c>
      <c r="V2362" t="s">
        <v>4019</v>
      </c>
      <c r="W2362">
        <v>0</v>
      </c>
      <c r="X2362" t="str">
        <f t="shared" si="36"/>
        <v>Funcionamiento</v>
      </c>
    </row>
    <row r="2363" spans="1:24" x14ac:dyDescent="0.25">
      <c r="A2363">
        <v>3820</v>
      </c>
      <c r="B2363">
        <v>44000</v>
      </c>
      <c r="C2363" s="71">
        <v>44000.629861111112</v>
      </c>
      <c r="D2363" t="s">
        <v>588</v>
      </c>
      <c r="E2363" t="s">
        <v>589</v>
      </c>
      <c r="F2363">
        <v>19</v>
      </c>
      <c r="G2363" t="s">
        <v>3930</v>
      </c>
      <c r="H2363" t="s">
        <v>168</v>
      </c>
      <c r="I2363" t="s">
        <v>122</v>
      </c>
      <c r="J2363" t="s">
        <v>37</v>
      </c>
      <c r="K2363" t="s">
        <v>591</v>
      </c>
      <c r="L2363" t="s">
        <v>39</v>
      </c>
      <c r="M2363">
        <v>2015990</v>
      </c>
      <c r="N2363">
        <v>0</v>
      </c>
      <c r="O2363">
        <v>2015990</v>
      </c>
      <c r="P2363">
        <v>0</v>
      </c>
      <c r="Q2363" t="s">
        <v>3233</v>
      </c>
      <c r="R2363">
        <v>3820</v>
      </c>
      <c r="S2363" t="s">
        <v>4017</v>
      </c>
      <c r="T2363" t="s">
        <v>593</v>
      </c>
      <c r="U2363" t="s">
        <v>4018</v>
      </c>
      <c r="V2363" t="s">
        <v>4019</v>
      </c>
      <c r="W2363">
        <v>0</v>
      </c>
      <c r="X2363" t="str">
        <f t="shared" si="36"/>
        <v>Funcionamiento</v>
      </c>
    </row>
    <row r="2364" spans="1:24" x14ac:dyDescent="0.25">
      <c r="A2364">
        <v>3820</v>
      </c>
      <c r="B2364">
        <v>44000</v>
      </c>
      <c r="C2364" s="71">
        <v>44000.629861111112</v>
      </c>
      <c r="D2364" t="s">
        <v>588</v>
      </c>
      <c r="E2364" t="s">
        <v>589</v>
      </c>
      <c r="F2364">
        <v>19</v>
      </c>
      <c r="G2364" t="s">
        <v>3930</v>
      </c>
      <c r="H2364" t="s">
        <v>173</v>
      </c>
      <c r="I2364" t="s">
        <v>127</v>
      </c>
      <c r="J2364" t="s">
        <v>37</v>
      </c>
      <c r="K2364" t="s">
        <v>591</v>
      </c>
      <c r="L2364" t="s">
        <v>39</v>
      </c>
      <c r="M2364">
        <v>8849942</v>
      </c>
      <c r="N2364">
        <v>0</v>
      </c>
      <c r="O2364">
        <v>8849942</v>
      </c>
      <c r="P2364">
        <v>0</v>
      </c>
      <c r="Q2364" t="s">
        <v>3233</v>
      </c>
      <c r="R2364">
        <v>3820</v>
      </c>
      <c r="S2364" t="s">
        <v>4017</v>
      </c>
      <c r="T2364" t="s">
        <v>593</v>
      </c>
      <c r="U2364" t="s">
        <v>4018</v>
      </c>
      <c r="V2364" t="s">
        <v>4019</v>
      </c>
      <c r="W2364">
        <v>0</v>
      </c>
      <c r="X2364" t="str">
        <f t="shared" si="36"/>
        <v>Funcionamiento</v>
      </c>
    </row>
    <row r="2365" spans="1:24" x14ac:dyDescent="0.25">
      <c r="A2365">
        <v>3820</v>
      </c>
      <c r="B2365">
        <v>44000</v>
      </c>
      <c r="C2365" s="71">
        <v>44000.629861111112</v>
      </c>
      <c r="D2365" t="s">
        <v>588</v>
      </c>
      <c r="E2365" t="s">
        <v>589</v>
      </c>
      <c r="F2365">
        <v>19</v>
      </c>
      <c r="G2365" t="s">
        <v>3930</v>
      </c>
      <c r="H2365" t="s">
        <v>180</v>
      </c>
      <c r="I2365" t="s">
        <v>134</v>
      </c>
      <c r="J2365" t="s">
        <v>37</v>
      </c>
      <c r="K2365" t="s">
        <v>591</v>
      </c>
      <c r="L2365" t="s">
        <v>39</v>
      </c>
      <c r="M2365">
        <v>9011231</v>
      </c>
      <c r="N2365">
        <v>0</v>
      </c>
      <c r="O2365">
        <v>9011231</v>
      </c>
      <c r="P2365">
        <v>0</v>
      </c>
      <c r="Q2365" t="s">
        <v>3233</v>
      </c>
      <c r="R2365">
        <v>3820</v>
      </c>
      <c r="S2365" t="s">
        <v>4017</v>
      </c>
      <c r="T2365" t="s">
        <v>593</v>
      </c>
      <c r="U2365" t="s">
        <v>4018</v>
      </c>
      <c r="V2365" t="s">
        <v>4019</v>
      </c>
      <c r="W2365">
        <v>0</v>
      </c>
      <c r="X2365" t="str">
        <f t="shared" si="36"/>
        <v>Funcionamiento</v>
      </c>
    </row>
    <row r="2366" spans="1:24" x14ac:dyDescent="0.25">
      <c r="A2366">
        <v>3820</v>
      </c>
      <c r="B2366">
        <v>44000</v>
      </c>
      <c r="C2366" s="71">
        <v>44000.629861111112</v>
      </c>
      <c r="D2366" t="s">
        <v>588</v>
      </c>
      <c r="E2366" t="s">
        <v>589</v>
      </c>
      <c r="F2366">
        <v>19</v>
      </c>
      <c r="G2366" t="s">
        <v>3930</v>
      </c>
      <c r="H2366" t="s">
        <v>169</v>
      </c>
      <c r="I2366" t="s">
        <v>123</v>
      </c>
      <c r="J2366" t="s">
        <v>37</v>
      </c>
      <c r="K2366" t="s">
        <v>591</v>
      </c>
      <c r="L2366" t="s">
        <v>39</v>
      </c>
      <c r="M2366">
        <v>2828486</v>
      </c>
      <c r="N2366">
        <v>0</v>
      </c>
      <c r="O2366">
        <v>2828486</v>
      </c>
      <c r="P2366">
        <v>0</v>
      </c>
      <c r="Q2366" t="s">
        <v>3233</v>
      </c>
      <c r="R2366">
        <v>3820</v>
      </c>
      <c r="S2366" t="s">
        <v>4017</v>
      </c>
      <c r="T2366" t="s">
        <v>593</v>
      </c>
      <c r="U2366" t="s">
        <v>4018</v>
      </c>
      <c r="V2366" t="s">
        <v>4019</v>
      </c>
      <c r="W2366">
        <v>0</v>
      </c>
      <c r="X2366" t="str">
        <f t="shared" si="36"/>
        <v>Funcionamiento</v>
      </c>
    </row>
    <row r="2367" spans="1:24" x14ac:dyDescent="0.25">
      <c r="A2367">
        <v>3820</v>
      </c>
      <c r="B2367">
        <v>44000</v>
      </c>
      <c r="C2367" s="71">
        <v>44000.629861111112</v>
      </c>
      <c r="D2367" t="s">
        <v>588</v>
      </c>
      <c r="E2367" t="s">
        <v>589</v>
      </c>
      <c r="F2367">
        <v>19</v>
      </c>
      <c r="G2367" t="s">
        <v>3930</v>
      </c>
      <c r="H2367" t="s">
        <v>182</v>
      </c>
      <c r="I2367" t="s">
        <v>136</v>
      </c>
      <c r="J2367" t="s">
        <v>37</v>
      </c>
      <c r="K2367" t="s">
        <v>591</v>
      </c>
      <c r="L2367" t="s">
        <v>39</v>
      </c>
      <c r="M2367">
        <v>644153</v>
      </c>
      <c r="N2367">
        <v>0</v>
      </c>
      <c r="O2367">
        <v>644153</v>
      </c>
      <c r="P2367">
        <v>0</v>
      </c>
      <c r="Q2367" t="s">
        <v>3233</v>
      </c>
      <c r="R2367">
        <v>3820</v>
      </c>
      <c r="S2367" t="s">
        <v>4017</v>
      </c>
      <c r="T2367" t="s">
        <v>593</v>
      </c>
      <c r="U2367" t="s">
        <v>4018</v>
      </c>
      <c r="V2367" t="s">
        <v>4019</v>
      </c>
      <c r="W2367">
        <v>0</v>
      </c>
      <c r="X2367" t="str">
        <f t="shared" si="36"/>
        <v>Funcionamiento</v>
      </c>
    </row>
    <row r="2368" spans="1:24" x14ac:dyDescent="0.25">
      <c r="A2368">
        <v>3920</v>
      </c>
      <c r="B2368">
        <v>44000</v>
      </c>
      <c r="C2368" s="71">
        <v>44000.668055555558</v>
      </c>
      <c r="D2368" t="s">
        <v>588</v>
      </c>
      <c r="E2368" t="s">
        <v>589</v>
      </c>
      <c r="F2368">
        <v>19</v>
      </c>
      <c r="G2368" t="s">
        <v>3930</v>
      </c>
      <c r="H2368" t="s">
        <v>175</v>
      </c>
      <c r="I2368" t="s">
        <v>129</v>
      </c>
      <c r="J2368" t="s">
        <v>37</v>
      </c>
      <c r="K2368" t="s">
        <v>591</v>
      </c>
      <c r="L2368" t="s">
        <v>39</v>
      </c>
      <c r="M2368">
        <v>6840300</v>
      </c>
      <c r="N2368">
        <v>0</v>
      </c>
      <c r="O2368">
        <v>6840300</v>
      </c>
      <c r="P2368">
        <v>0</v>
      </c>
      <c r="Q2368" t="s">
        <v>4020</v>
      </c>
      <c r="R2368">
        <v>3920</v>
      </c>
      <c r="S2368" t="s">
        <v>3458</v>
      </c>
      <c r="T2368" t="s">
        <v>593</v>
      </c>
      <c r="U2368" t="s">
        <v>4021</v>
      </c>
      <c r="V2368" t="s">
        <v>4022</v>
      </c>
      <c r="W2368">
        <v>0</v>
      </c>
      <c r="X2368" t="str">
        <f t="shared" si="36"/>
        <v>Funcionamiento</v>
      </c>
    </row>
    <row r="2369" spans="1:24" x14ac:dyDescent="0.25">
      <c r="A2369">
        <v>3920</v>
      </c>
      <c r="B2369">
        <v>44000</v>
      </c>
      <c r="C2369" s="71">
        <v>44000.668055555558</v>
      </c>
      <c r="D2369" t="s">
        <v>588</v>
      </c>
      <c r="E2369" t="s">
        <v>589</v>
      </c>
      <c r="F2369">
        <v>19</v>
      </c>
      <c r="G2369" t="s">
        <v>3930</v>
      </c>
      <c r="H2369" t="s">
        <v>178</v>
      </c>
      <c r="I2369" t="s">
        <v>132</v>
      </c>
      <c r="J2369" t="s">
        <v>37</v>
      </c>
      <c r="K2369" t="s">
        <v>591</v>
      </c>
      <c r="L2369" t="s">
        <v>39</v>
      </c>
      <c r="M2369">
        <v>5407700</v>
      </c>
      <c r="N2369">
        <v>0</v>
      </c>
      <c r="O2369">
        <v>5407700</v>
      </c>
      <c r="P2369">
        <v>0</v>
      </c>
      <c r="Q2369" t="s">
        <v>4020</v>
      </c>
      <c r="R2369">
        <v>3920</v>
      </c>
      <c r="S2369" t="s">
        <v>3458</v>
      </c>
      <c r="T2369" t="s">
        <v>593</v>
      </c>
      <c r="U2369" t="s">
        <v>4021</v>
      </c>
      <c r="V2369" t="s">
        <v>4022</v>
      </c>
      <c r="W2369">
        <v>0</v>
      </c>
      <c r="X2369" t="str">
        <f t="shared" si="36"/>
        <v>Funcionamiento</v>
      </c>
    </row>
    <row r="2370" spans="1:24" x14ac:dyDescent="0.25">
      <c r="A2370">
        <v>3920</v>
      </c>
      <c r="B2370">
        <v>44000</v>
      </c>
      <c r="C2370" s="71">
        <v>44000.668055555558</v>
      </c>
      <c r="D2370" t="s">
        <v>588</v>
      </c>
      <c r="E2370" t="s">
        <v>589</v>
      </c>
      <c r="F2370">
        <v>19</v>
      </c>
      <c r="G2370" t="s">
        <v>3930</v>
      </c>
      <c r="H2370" t="s">
        <v>179</v>
      </c>
      <c r="I2370" t="s">
        <v>133</v>
      </c>
      <c r="J2370" t="s">
        <v>37</v>
      </c>
      <c r="K2370" t="s">
        <v>591</v>
      </c>
      <c r="L2370" t="s">
        <v>39</v>
      </c>
      <c r="M2370">
        <v>3606000</v>
      </c>
      <c r="N2370">
        <v>0</v>
      </c>
      <c r="O2370">
        <v>3606000</v>
      </c>
      <c r="P2370">
        <v>0</v>
      </c>
      <c r="Q2370" t="s">
        <v>4020</v>
      </c>
      <c r="R2370">
        <v>3920</v>
      </c>
      <c r="S2370" t="s">
        <v>3458</v>
      </c>
      <c r="T2370" t="s">
        <v>593</v>
      </c>
      <c r="U2370" t="s">
        <v>4021</v>
      </c>
      <c r="V2370" t="s">
        <v>4022</v>
      </c>
      <c r="W2370">
        <v>0</v>
      </c>
      <c r="X2370" t="str">
        <f t="shared" si="36"/>
        <v>Funcionamiento</v>
      </c>
    </row>
    <row r="2371" spans="1:24" x14ac:dyDescent="0.25">
      <c r="A2371">
        <v>3920</v>
      </c>
      <c r="B2371">
        <v>44000</v>
      </c>
      <c r="C2371" s="71">
        <v>44000.668055555558</v>
      </c>
      <c r="D2371" t="s">
        <v>588</v>
      </c>
      <c r="E2371" t="s">
        <v>589</v>
      </c>
      <c r="F2371">
        <v>19</v>
      </c>
      <c r="G2371" t="s">
        <v>3930</v>
      </c>
      <c r="H2371" t="s">
        <v>176</v>
      </c>
      <c r="I2371" t="s">
        <v>130</v>
      </c>
      <c r="J2371" t="s">
        <v>37</v>
      </c>
      <c r="K2371" t="s">
        <v>591</v>
      </c>
      <c r="L2371" t="s">
        <v>39</v>
      </c>
      <c r="M2371">
        <v>7209100</v>
      </c>
      <c r="N2371">
        <v>0</v>
      </c>
      <c r="O2371">
        <v>7209100</v>
      </c>
      <c r="P2371">
        <v>0</v>
      </c>
      <c r="Q2371" t="s">
        <v>4020</v>
      </c>
      <c r="R2371">
        <v>3920</v>
      </c>
      <c r="S2371" t="s">
        <v>3458</v>
      </c>
      <c r="T2371" t="s">
        <v>593</v>
      </c>
      <c r="U2371" t="s">
        <v>4021</v>
      </c>
      <c r="V2371" t="s">
        <v>4022</v>
      </c>
      <c r="W2371">
        <v>0</v>
      </c>
      <c r="X2371" t="str">
        <f t="shared" ref="X2371:X2434" si="37">IF(LEFT(H2371,1)="C","Inversión","Funcionamiento")</f>
        <v>Funcionamiento</v>
      </c>
    </row>
    <row r="2372" spans="1:24" x14ac:dyDescent="0.25">
      <c r="A2372">
        <v>3920</v>
      </c>
      <c r="B2372">
        <v>44000</v>
      </c>
      <c r="C2372" s="71">
        <v>44000.668055555558</v>
      </c>
      <c r="D2372" t="s">
        <v>588</v>
      </c>
      <c r="E2372" t="s">
        <v>589</v>
      </c>
      <c r="F2372">
        <v>19</v>
      </c>
      <c r="G2372" t="s">
        <v>3930</v>
      </c>
      <c r="H2372" t="s">
        <v>174</v>
      </c>
      <c r="I2372" t="s">
        <v>128</v>
      </c>
      <c r="J2372" t="s">
        <v>37</v>
      </c>
      <c r="K2372" t="s">
        <v>591</v>
      </c>
      <c r="L2372" t="s">
        <v>39</v>
      </c>
      <c r="M2372">
        <v>9656000</v>
      </c>
      <c r="N2372">
        <v>0</v>
      </c>
      <c r="O2372">
        <v>9656000</v>
      </c>
      <c r="P2372">
        <v>0</v>
      </c>
      <c r="Q2372" t="s">
        <v>4020</v>
      </c>
      <c r="R2372">
        <v>3920</v>
      </c>
      <c r="S2372" t="s">
        <v>3458</v>
      </c>
      <c r="T2372" t="s">
        <v>593</v>
      </c>
      <c r="U2372" t="s">
        <v>4021</v>
      </c>
      <c r="V2372" t="s">
        <v>4022</v>
      </c>
      <c r="W2372">
        <v>0</v>
      </c>
      <c r="X2372" t="str">
        <f t="shared" si="37"/>
        <v>Funcionamiento</v>
      </c>
    </row>
    <row r="2373" spans="1:24" x14ac:dyDescent="0.25">
      <c r="A2373">
        <v>3920</v>
      </c>
      <c r="B2373">
        <v>44000</v>
      </c>
      <c r="C2373" s="71">
        <v>44000.668055555558</v>
      </c>
      <c r="D2373" t="s">
        <v>588</v>
      </c>
      <c r="E2373" t="s">
        <v>589</v>
      </c>
      <c r="F2373">
        <v>19</v>
      </c>
      <c r="G2373" t="s">
        <v>3930</v>
      </c>
      <c r="H2373" t="s">
        <v>177</v>
      </c>
      <c r="I2373" t="s">
        <v>131</v>
      </c>
      <c r="J2373" t="s">
        <v>37</v>
      </c>
      <c r="K2373" t="s">
        <v>591</v>
      </c>
      <c r="L2373" t="s">
        <v>39</v>
      </c>
      <c r="M2373">
        <v>1285400</v>
      </c>
      <c r="N2373">
        <v>0</v>
      </c>
      <c r="O2373">
        <v>1285400</v>
      </c>
      <c r="P2373">
        <v>0</v>
      </c>
      <c r="Q2373" t="s">
        <v>4020</v>
      </c>
      <c r="R2373">
        <v>3920</v>
      </c>
      <c r="S2373" t="s">
        <v>3458</v>
      </c>
      <c r="T2373" t="s">
        <v>593</v>
      </c>
      <c r="U2373" t="s">
        <v>4021</v>
      </c>
      <c r="V2373" t="s">
        <v>4022</v>
      </c>
      <c r="W2373">
        <v>0</v>
      </c>
      <c r="X2373" t="str">
        <f t="shared" si="37"/>
        <v>Funcionamiento</v>
      </c>
    </row>
    <row r="2374" spans="1:24" x14ac:dyDescent="0.25">
      <c r="A2374">
        <v>4020</v>
      </c>
      <c r="B2374">
        <v>44007</v>
      </c>
      <c r="C2374" s="71">
        <v>44007.347916666666</v>
      </c>
      <c r="D2374" t="s">
        <v>588</v>
      </c>
      <c r="E2374" t="s">
        <v>589</v>
      </c>
      <c r="F2374">
        <v>200</v>
      </c>
      <c r="G2374" t="s">
        <v>590</v>
      </c>
      <c r="H2374" t="s">
        <v>202</v>
      </c>
      <c r="I2374" t="s">
        <v>163</v>
      </c>
      <c r="J2374" t="s">
        <v>37</v>
      </c>
      <c r="K2374" t="s">
        <v>591</v>
      </c>
      <c r="L2374" t="s">
        <v>39</v>
      </c>
      <c r="M2374">
        <v>5941420</v>
      </c>
      <c r="N2374">
        <v>1600909</v>
      </c>
      <c r="O2374">
        <v>7542329</v>
      </c>
      <c r="P2374">
        <v>527989</v>
      </c>
      <c r="Q2374" t="s">
        <v>4023</v>
      </c>
      <c r="R2374">
        <v>4020</v>
      </c>
      <c r="S2374" t="s">
        <v>3490</v>
      </c>
      <c r="T2374" t="s">
        <v>593</v>
      </c>
      <c r="U2374" t="s">
        <v>593</v>
      </c>
      <c r="V2374" t="s">
        <v>593</v>
      </c>
      <c r="W2374">
        <v>0</v>
      </c>
      <c r="X2374" t="str">
        <f t="shared" si="37"/>
        <v>Inversión</v>
      </c>
    </row>
    <row r="2375" spans="1:24" x14ac:dyDescent="0.25">
      <c r="A2375">
        <v>4120</v>
      </c>
      <c r="B2375">
        <v>44013</v>
      </c>
      <c r="C2375" s="71">
        <v>44013.59097222222</v>
      </c>
      <c r="D2375" t="s">
        <v>588</v>
      </c>
      <c r="E2375" t="s">
        <v>589</v>
      </c>
      <c r="F2375">
        <v>500</v>
      </c>
      <c r="G2375" t="s">
        <v>631</v>
      </c>
      <c r="H2375" t="s">
        <v>199</v>
      </c>
      <c r="I2375" t="s">
        <v>157</v>
      </c>
      <c r="J2375" t="s">
        <v>37</v>
      </c>
      <c r="K2375" t="s">
        <v>591</v>
      </c>
      <c r="L2375" t="s">
        <v>39</v>
      </c>
      <c r="M2375">
        <v>11204061</v>
      </c>
      <c r="N2375">
        <v>0</v>
      </c>
      <c r="O2375">
        <v>11204061</v>
      </c>
      <c r="P2375">
        <v>0</v>
      </c>
      <c r="Q2375" t="s">
        <v>4024</v>
      </c>
      <c r="R2375">
        <v>4120</v>
      </c>
      <c r="S2375" t="s">
        <v>2227</v>
      </c>
      <c r="T2375" t="s">
        <v>4275</v>
      </c>
      <c r="U2375" t="s">
        <v>6044</v>
      </c>
      <c r="V2375" t="s">
        <v>6045</v>
      </c>
      <c r="W2375">
        <v>0</v>
      </c>
      <c r="X2375" t="str">
        <f t="shared" si="37"/>
        <v>Inversión</v>
      </c>
    </row>
    <row r="2376" spans="1:24" x14ac:dyDescent="0.25">
      <c r="A2376">
        <v>4220</v>
      </c>
      <c r="B2376">
        <v>44034</v>
      </c>
      <c r="C2376" s="71">
        <v>44034.646527777775</v>
      </c>
      <c r="D2376" t="s">
        <v>588</v>
      </c>
      <c r="E2376" t="s">
        <v>589</v>
      </c>
      <c r="F2376">
        <v>19</v>
      </c>
      <c r="G2376" t="s">
        <v>3930</v>
      </c>
      <c r="H2376" t="s">
        <v>166</v>
      </c>
      <c r="I2376" t="s">
        <v>120</v>
      </c>
      <c r="J2376" t="s">
        <v>37</v>
      </c>
      <c r="K2376" t="s">
        <v>591</v>
      </c>
      <c r="L2376" t="s">
        <v>39</v>
      </c>
      <c r="M2376">
        <v>71370383</v>
      </c>
      <c r="N2376">
        <v>0</v>
      </c>
      <c r="O2376">
        <v>71370383</v>
      </c>
      <c r="P2376">
        <v>0</v>
      </c>
      <c r="Q2376" t="s">
        <v>3158</v>
      </c>
      <c r="R2376">
        <v>4220</v>
      </c>
      <c r="S2376" t="s">
        <v>4025</v>
      </c>
      <c r="T2376" t="s">
        <v>593</v>
      </c>
      <c r="U2376" t="s">
        <v>4026</v>
      </c>
      <c r="V2376" t="s">
        <v>4027</v>
      </c>
      <c r="W2376">
        <v>0</v>
      </c>
      <c r="X2376" t="str">
        <f t="shared" si="37"/>
        <v>Funcionamiento</v>
      </c>
    </row>
    <row r="2377" spans="1:24" x14ac:dyDescent="0.25">
      <c r="A2377">
        <v>4220</v>
      </c>
      <c r="B2377">
        <v>44034</v>
      </c>
      <c r="C2377" s="71">
        <v>44034.646527777775</v>
      </c>
      <c r="D2377" t="s">
        <v>588</v>
      </c>
      <c r="E2377" t="s">
        <v>589</v>
      </c>
      <c r="F2377">
        <v>19</v>
      </c>
      <c r="G2377" t="s">
        <v>3930</v>
      </c>
      <c r="H2377" t="s">
        <v>182</v>
      </c>
      <c r="I2377" t="s">
        <v>136</v>
      </c>
      <c r="J2377" t="s">
        <v>37</v>
      </c>
      <c r="K2377" t="s">
        <v>591</v>
      </c>
      <c r="L2377" t="s">
        <v>39</v>
      </c>
      <c r="M2377">
        <v>212547</v>
      </c>
      <c r="N2377">
        <v>0</v>
      </c>
      <c r="O2377">
        <v>212547</v>
      </c>
      <c r="P2377">
        <v>0</v>
      </c>
      <c r="Q2377" t="s">
        <v>3158</v>
      </c>
      <c r="R2377">
        <v>4220</v>
      </c>
      <c r="S2377" t="s">
        <v>4025</v>
      </c>
      <c r="T2377" t="s">
        <v>593</v>
      </c>
      <c r="U2377" t="s">
        <v>4026</v>
      </c>
      <c r="V2377" t="s">
        <v>4027</v>
      </c>
      <c r="W2377">
        <v>0</v>
      </c>
      <c r="X2377" t="str">
        <f t="shared" si="37"/>
        <v>Funcionamiento</v>
      </c>
    </row>
    <row r="2378" spans="1:24" x14ac:dyDescent="0.25">
      <c r="A2378">
        <v>4220</v>
      </c>
      <c r="B2378">
        <v>44034</v>
      </c>
      <c r="C2378" s="71">
        <v>44034.646527777775</v>
      </c>
      <c r="D2378" t="s">
        <v>588</v>
      </c>
      <c r="E2378" t="s">
        <v>589</v>
      </c>
      <c r="F2378">
        <v>19</v>
      </c>
      <c r="G2378" t="s">
        <v>3930</v>
      </c>
      <c r="H2378" t="s">
        <v>173</v>
      </c>
      <c r="I2378" t="s">
        <v>127</v>
      </c>
      <c r="J2378" t="s">
        <v>37</v>
      </c>
      <c r="K2378" t="s">
        <v>591</v>
      </c>
      <c r="L2378" t="s">
        <v>39</v>
      </c>
      <c r="M2378">
        <v>2263185</v>
      </c>
      <c r="N2378">
        <v>0</v>
      </c>
      <c r="O2378">
        <v>2263185</v>
      </c>
      <c r="P2378">
        <v>0</v>
      </c>
      <c r="Q2378" t="s">
        <v>3158</v>
      </c>
      <c r="R2378">
        <v>4220</v>
      </c>
      <c r="S2378" t="s">
        <v>4025</v>
      </c>
      <c r="T2378" t="s">
        <v>593</v>
      </c>
      <c r="U2378" t="s">
        <v>4026</v>
      </c>
      <c r="V2378" t="s">
        <v>4027</v>
      </c>
      <c r="W2378">
        <v>0</v>
      </c>
      <c r="X2378" t="str">
        <f t="shared" si="37"/>
        <v>Funcionamiento</v>
      </c>
    </row>
    <row r="2379" spans="1:24" x14ac:dyDescent="0.25">
      <c r="A2379">
        <v>4220</v>
      </c>
      <c r="B2379">
        <v>44034</v>
      </c>
      <c r="C2379" s="71">
        <v>44034.646527777775</v>
      </c>
      <c r="D2379" t="s">
        <v>588</v>
      </c>
      <c r="E2379" t="s">
        <v>589</v>
      </c>
      <c r="F2379">
        <v>19</v>
      </c>
      <c r="G2379" t="s">
        <v>3930</v>
      </c>
      <c r="H2379" t="s">
        <v>563</v>
      </c>
      <c r="I2379" t="s">
        <v>564</v>
      </c>
      <c r="J2379" t="s">
        <v>37</v>
      </c>
      <c r="K2379" t="s">
        <v>591</v>
      </c>
      <c r="L2379" t="s">
        <v>39</v>
      </c>
      <c r="M2379">
        <v>2609062</v>
      </c>
      <c r="N2379">
        <v>0</v>
      </c>
      <c r="O2379">
        <v>2609062</v>
      </c>
      <c r="P2379">
        <v>0</v>
      </c>
      <c r="Q2379" t="s">
        <v>3158</v>
      </c>
      <c r="R2379">
        <v>4220</v>
      </c>
      <c r="S2379" t="s">
        <v>4025</v>
      </c>
      <c r="T2379" t="s">
        <v>593</v>
      </c>
      <c r="U2379" t="s">
        <v>4026</v>
      </c>
      <c r="V2379" t="s">
        <v>4027</v>
      </c>
      <c r="W2379">
        <v>0</v>
      </c>
      <c r="X2379" t="str">
        <f t="shared" si="37"/>
        <v>Funcionamiento</v>
      </c>
    </row>
    <row r="2380" spans="1:24" x14ac:dyDescent="0.25">
      <c r="A2380">
        <v>4220</v>
      </c>
      <c r="B2380">
        <v>44034</v>
      </c>
      <c r="C2380" s="71">
        <v>44034.646527777775</v>
      </c>
      <c r="D2380" t="s">
        <v>588</v>
      </c>
      <c r="E2380" t="s">
        <v>589</v>
      </c>
      <c r="F2380">
        <v>19</v>
      </c>
      <c r="G2380" t="s">
        <v>3930</v>
      </c>
      <c r="H2380" t="s">
        <v>168</v>
      </c>
      <c r="I2380" t="s">
        <v>122</v>
      </c>
      <c r="J2380" t="s">
        <v>37</v>
      </c>
      <c r="K2380" t="s">
        <v>591</v>
      </c>
      <c r="L2380" t="s">
        <v>39</v>
      </c>
      <c r="M2380">
        <v>1874978</v>
      </c>
      <c r="N2380">
        <v>0</v>
      </c>
      <c r="O2380">
        <v>1874978</v>
      </c>
      <c r="P2380">
        <v>0</v>
      </c>
      <c r="Q2380" t="s">
        <v>3158</v>
      </c>
      <c r="R2380">
        <v>4220</v>
      </c>
      <c r="S2380" t="s">
        <v>4025</v>
      </c>
      <c r="T2380" t="s">
        <v>593</v>
      </c>
      <c r="U2380" t="s">
        <v>4026</v>
      </c>
      <c r="V2380" t="s">
        <v>4027</v>
      </c>
      <c r="W2380">
        <v>0</v>
      </c>
      <c r="X2380" t="str">
        <f t="shared" si="37"/>
        <v>Funcionamiento</v>
      </c>
    </row>
    <row r="2381" spans="1:24" x14ac:dyDescent="0.25">
      <c r="A2381">
        <v>4220</v>
      </c>
      <c r="B2381">
        <v>44034</v>
      </c>
      <c r="C2381" s="71">
        <v>44034.646527777775</v>
      </c>
      <c r="D2381" t="s">
        <v>588</v>
      </c>
      <c r="E2381" t="s">
        <v>589</v>
      </c>
      <c r="F2381">
        <v>19</v>
      </c>
      <c r="G2381" t="s">
        <v>3930</v>
      </c>
      <c r="H2381" t="s">
        <v>171</v>
      </c>
      <c r="I2381" t="s">
        <v>125</v>
      </c>
      <c r="J2381" t="s">
        <v>37</v>
      </c>
      <c r="K2381" t="s">
        <v>591</v>
      </c>
      <c r="L2381" t="s">
        <v>39</v>
      </c>
      <c r="M2381">
        <v>2494044</v>
      </c>
      <c r="N2381">
        <v>0</v>
      </c>
      <c r="O2381">
        <v>2494044</v>
      </c>
      <c r="P2381">
        <v>0</v>
      </c>
      <c r="Q2381" t="s">
        <v>3158</v>
      </c>
      <c r="R2381">
        <v>4220</v>
      </c>
      <c r="S2381" t="s">
        <v>4025</v>
      </c>
      <c r="T2381" t="s">
        <v>593</v>
      </c>
      <c r="U2381" t="s">
        <v>4026</v>
      </c>
      <c r="V2381" t="s">
        <v>4027</v>
      </c>
      <c r="W2381">
        <v>0</v>
      </c>
      <c r="X2381" t="str">
        <f t="shared" si="37"/>
        <v>Funcionamiento</v>
      </c>
    </row>
    <row r="2382" spans="1:24" x14ac:dyDescent="0.25">
      <c r="A2382">
        <v>4220</v>
      </c>
      <c r="B2382">
        <v>44034</v>
      </c>
      <c r="C2382" s="71">
        <v>44034.646527777775</v>
      </c>
      <c r="D2382" t="s">
        <v>588</v>
      </c>
      <c r="E2382" t="s">
        <v>589</v>
      </c>
      <c r="F2382">
        <v>19</v>
      </c>
      <c r="G2382" t="s">
        <v>3930</v>
      </c>
      <c r="H2382" t="s">
        <v>180</v>
      </c>
      <c r="I2382" t="s">
        <v>134</v>
      </c>
      <c r="J2382" t="s">
        <v>37</v>
      </c>
      <c r="K2382" t="s">
        <v>591</v>
      </c>
      <c r="L2382" t="s">
        <v>39</v>
      </c>
      <c r="M2382">
        <v>2993689</v>
      </c>
      <c r="N2382">
        <v>0</v>
      </c>
      <c r="O2382">
        <v>2993689</v>
      </c>
      <c r="P2382">
        <v>0</v>
      </c>
      <c r="Q2382" t="s">
        <v>3158</v>
      </c>
      <c r="R2382">
        <v>4220</v>
      </c>
      <c r="S2382" t="s">
        <v>4025</v>
      </c>
      <c r="T2382" t="s">
        <v>593</v>
      </c>
      <c r="U2382" t="s">
        <v>4026</v>
      </c>
      <c r="V2382" t="s">
        <v>4027</v>
      </c>
      <c r="W2382">
        <v>0</v>
      </c>
      <c r="X2382" t="str">
        <f t="shared" si="37"/>
        <v>Funcionamiento</v>
      </c>
    </row>
    <row r="2383" spans="1:24" x14ac:dyDescent="0.25">
      <c r="A2383">
        <v>4220</v>
      </c>
      <c r="B2383">
        <v>44034</v>
      </c>
      <c r="C2383" s="71">
        <v>44034.646527777775</v>
      </c>
      <c r="D2383" t="s">
        <v>588</v>
      </c>
      <c r="E2383" t="s">
        <v>589</v>
      </c>
      <c r="F2383">
        <v>19</v>
      </c>
      <c r="G2383" t="s">
        <v>3930</v>
      </c>
      <c r="H2383" t="s">
        <v>183</v>
      </c>
      <c r="I2383" t="s">
        <v>137</v>
      </c>
      <c r="J2383" t="s">
        <v>37</v>
      </c>
      <c r="K2383" t="s">
        <v>591</v>
      </c>
      <c r="L2383" t="s">
        <v>39</v>
      </c>
      <c r="M2383">
        <v>2354967</v>
      </c>
      <c r="N2383">
        <v>0</v>
      </c>
      <c r="O2383">
        <v>2354967</v>
      </c>
      <c r="P2383">
        <v>0</v>
      </c>
      <c r="Q2383" t="s">
        <v>3158</v>
      </c>
      <c r="R2383">
        <v>4220</v>
      </c>
      <c r="S2383" t="s">
        <v>4025</v>
      </c>
      <c r="T2383" t="s">
        <v>593</v>
      </c>
      <c r="U2383" t="s">
        <v>4026</v>
      </c>
      <c r="V2383" t="s">
        <v>4027</v>
      </c>
      <c r="W2383">
        <v>0</v>
      </c>
      <c r="X2383" t="str">
        <f t="shared" si="37"/>
        <v>Funcionamiento</v>
      </c>
    </row>
    <row r="2384" spans="1:24" x14ac:dyDescent="0.25">
      <c r="A2384">
        <v>4320</v>
      </c>
      <c r="B2384">
        <v>44034</v>
      </c>
      <c r="C2384" s="71">
        <v>44034.65</v>
      </c>
      <c r="D2384" t="s">
        <v>588</v>
      </c>
      <c r="E2384" t="s">
        <v>589</v>
      </c>
      <c r="F2384">
        <v>19</v>
      </c>
      <c r="G2384" t="s">
        <v>3930</v>
      </c>
      <c r="H2384" t="s">
        <v>177</v>
      </c>
      <c r="I2384" t="s">
        <v>131</v>
      </c>
      <c r="J2384" t="s">
        <v>37</v>
      </c>
      <c r="K2384" t="s">
        <v>591</v>
      </c>
      <c r="L2384" t="s">
        <v>39</v>
      </c>
      <c r="M2384">
        <v>1247400</v>
      </c>
      <c r="N2384">
        <v>0</v>
      </c>
      <c r="O2384">
        <v>1247400</v>
      </c>
      <c r="P2384">
        <v>0</v>
      </c>
      <c r="Q2384" t="s">
        <v>4028</v>
      </c>
      <c r="R2384">
        <v>4320</v>
      </c>
      <c r="S2384" t="s">
        <v>3477</v>
      </c>
      <c r="T2384" t="s">
        <v>593</v>
      </c>
      <c r="U2384" t="s">
        <v>4029</v>
      </c>
      <c r="V2384" t="s">
        <v>4030</v>
      </c>
      <c r="W2384">
        <v>0</v>
      </c>
      <c r="X2384" t="str">
        <f t="shared" si="37"/>
        <v>Funcionamiento</v>
      </c>
    </row>
    <row r="2385" spans="1:24" x14ac:dyDescent="0.25">
      <c r="A2385">
        <v>4320</v>
      </c>
      <c r="B2385">
        <v>44034</v>
      </c>
      <c r="C2385" s="71">
        <v>44034.65</v>
      </c>
      <c r="D2385" t="s">
        <v>588</v>
      </c>
      <c r="E2385" t="s">
        <v>589</v>
      </c>
      <c r="F2385">
        <v>19</v>
      </c>
      <c r="G2385" t="s">
        <v>3930</v>
      </c>
      <c r="H2385" t="s">
        <v>174</v>
      </c>
      <c r="I2385" t="s">
        <v>128</v>
      </c>
      <c r="J2385" t="s">
        <v>37</v>
      </c>
      <c r="K2385" t="s">
        <v>591</v>
      </c>
      <c r="L2385" t="s">
        <v>39</v>
      </c>
      <c r="M2385">
        <v>9579500</v>
      </c>
      <c r="N2385">
        <v>0</v>
      </c>
      <c r="O2385">
        <v>9579500</v>
      </c>
      <c r="P2385">
        <v>0</v>
      </c>
      <c r="Q2385" t="s">
        <v>4028</v>
      </c>
      <c r="R2385">
        <v>4320</v>
      </c>
      <c r="S2385" t="s">
        <v>3477</v>
      </c>
      <c r="T2385" t="s">
        <v>593</v>
      </c>
      <c r="U2385" t="s">
        <v>4029</v>
      </c>
      <c r="V2385" t="s">
        <v>4030</v>
      </c>
      <c r="W2385">
        <v>0</v>
      </c>
      <c r="X2385" t="str">
        <f t="shared" si="37"/>
        <v>Funcionamiento</v>
      </c>
    </row>
    <row r="2386" spans="1:24" x14ac:dyDescent="0.25">
      <c r="A2386">
        <v>4320</v>
      </c>
      <c r="B2386">
        <v>44034</v>
      </c>
      <c r="C2386" s="71">
        <v>44034.65</v>
      </c>
      <c r="D2386" t="s">
        <v>588</v>
      </c>
      <c r="E2386" t="s">
        <v>589</v>
      </c>
      <c r="F2386">
        <v>19</v>
      </c>
      <c r="G2386" t="s">
        <v>3930</v>
      </c>
      <c r="H2386" t="s">
        <v>175</v>
      </c>
      <c r="I2386" t="s">
        <v>129</v>
      </c>
      <c r="J2386" t="s">
        <v>37</v>
      </c>
      <c r="K2386" t="s">
        <v>591</v>
      </c>
      <c r="L2386" t="s">
        <v>39</v>
      </c>
      <c r="M2386">
        <v>6785900</v>
      </c>
      <c r="N2386">
        <v>0</v>
      </c>
      <c r="O2386">
        <v>6785900</v>
      </c>
      <c r="P2386">
        <v>0</v>
      </c>
      <c r="Q2386" t="s">
        <v>4028</v>
      </c>
      <c r="R2386">
        <v>4320</v>
      </c>
      <c r="S2386" t="s">
        <v>3477</v>
      </c>
      <c r="T2386" t="s">
        <v>593</v>
      </c>
      <c r="U2386" t="s">
        <v>4029</v>
      </c>
      <c r="V2386" t="s">
        <v>4030</v>
      </c>
      <c r="W2386">
        <v>0</v>
      </c>
      <c r="X2386" t="str">
        <f t="shared" si="37"/>
        <v>Funcionamiento</v>
      </c>
    </row>
    <row r="2387" spans="1:24" x14ac:dyDescent="0.25">
      <c r="A2387">
        <v>4320</v>
      </c>
      <c r="B2387">
        <v>44034</v>
      </c>
      <c r="C2387" s="71">
        <v>44034.65</v>
      </c>
      <c r="D2387" t="s">
        <v>588</v>
      </c>
      <c r="E2387" t="s">
        <v>589</v>
      </c>
      <c r="F2387">
        <v>19</v>
      </c>
      <c r="G2387" t="s">
        <v>3930</v>
      </c>
      <c r="H2387" t="s">
        <v>179</v>
      </c>
      <c r="I2387" t="s">
        <v>133</v>
      </c>
      <c r="J2387" t="s">
        <v>37</v>
      </c>
      <c r="K2387" t="s">
        <v>591</v>
      </c>
      <c r="L2387" t="s">
        <v>39</v>
      </c>
      <c r="M2387">
        <v>1729200</v>
      </c>
      <c r="N2387">
        <v>0</v>
      </c>
      <c r="O2387">
        <v>1729200</v>
      </c>
      <c r="P2387">
        <v>0</v>
      </c>
      <c r="Q2387" t="s">
        <v>4028</v>
      </c>
      <c r="R2387">
        <v>4320</v>
      </c>
      <c r="S2387" t="s">
        <v>3477</v>
      </c>
      <c r="T2387" t="s">
        <v>593</v>
      </c>
      <c r="U2387" t="s">
        <v>4029</v>
      </c>
      <c r="V2387" t="s">
        <v>4030</v>
      </c>
      <c r="W2387">
        <v>0</v>
      </c>
      <c r="X2387" t="str">
        <f t="shared" si="37"/>
        <v>Funcionamiento</v>
      </c>
    </row>
    <row r="2388" spans="1:24" x14ac:dyDescent="0.25">
      <c r="A2388">
        <v>4320</v>
      </c>
      <c r="B2388">
        <v>44034</v>
      </c>
      <c r="C2388" s="71">
        <v>44034.65</v>
      </c>
      <c r="D2388" t="s">
        <v>588</v>
      </c>
      <c r="E2388" t="s">
        <v>589</v>
      </c>
      <c r="F2388">
        <v>19</v>
      </c>
      <c r="G2388" t="s">
        <v>3930</v>
      </c>
      <c r="H2388" t="s">
        <v>176</v>
      </c>
      <c r="I2388" t="s">
        <v>130</v>
      </c>
      <c r="J2388" t="s">
        <v>37</v>
      </c>
      <c r="K2388" t="s">
        <v>591</v>
      </c>
      <c r="L2388" t="s">
        <v>39</v>
      </c>
      <c r="M2388">
        <v>3456700</v>
      </c>
      <c r="N2388">
        <v>0</v>
      </c>
      <c r="O2388">
        <v>3456700</v>
      </c>
      <c r="P2388">
        <v>0</v>
      </c>
      <c r="Q2388" t="s">
        <v>4028</v>
      </c>
      <c r="R2388">
        <v>4320</v>
      </c>
      <c r="S2388" t="s">
        <v>3477</v>
      </c>
      <c r="T2388" t="s">
        <v>593</v>
      </c>
      <c r="U2388" t="s">
        <v>4029</v>
      </c>
      <c r="V2388" t="s">
        <v>4030</v>
      </c>
      <c r="W2388">
        <v>0</v>
      </c>
      <c r="X2388" t="str">
        <f t="shared" si="37"/>
        <v>Funcionamiento</v>
      </c>
    </row>
    <row r="2389" spans="1:24" x14ac:dyDescent="0.25">
      <c r="A2389">
        <v>4320</v>
      </c>
      <c r="B2389">
        <v>44034</v>
      </c>
      <c r="C2389" s="71">
        <v>44034.65</v>
      </c>
      <c r="D2389" t="s">
        <v>588</v>
      </c>
      <c r="E2389" t="s">
        <v>589</v>
      </c>
      <c r="F2389">
        <v>19</v>
      </c>
      <c r="G2389" t="s">
        <v>3930</v>
      </c>
      <c r="H2389" t="s">
        <v>178</v>
      </c>
      <c r="I2389" t="s">
        <v>132</v>
      </c>
      <c r="J2389" t="s">
        <v>37</v>
      </c>
      <c r="K2389" t="s">
        <v>591</v>
      </c>
      <c r="L2389" t="s">
        <v>39</v>
      </c>
      <c r="M2389">
        <v>2593500</v>
      </c>
      <c r="N2389">
        <v>0</v>
      </c>
      <c r="O2389">
        <v>2593500</v>
      </c>
      <c r="P2389">
        <v>0</v>
      </c>
      <c r="Q2389" t="s">
        <v>4028</v>
      </c>
      <c r="R2389">
        <v>4320</v>
      </c>
      <c r="S2389" t="s">
        <v>3477</v>
      </c>
      <c r="T2389" t="s">
        <v>593</v>
      </c>
      <c r="U2389" t="s">
        <v>4029</v>
      </c>
      <c r="V2389" t="s">
        <v>4030</v>
      </c>
      <c r="W2389">
        <v>0</v>
      </c>
      <c r="X2389" t="str">
        <f t="shared" si="37"/>
        <v>Funcionamiento</v>
      </c>
    </row>
    <row r="2390" spans="1:24" x14ac:dyDescent="0.25">
      <c r="A2390">
        <v>120</v>
      </c>
      <c r="B2390">
        <v>43838</v>
      </c>
      <c r="C2390" s="71">
        <v>43838.352083333331</v>
      </c>
      <c r="D2390" t="s">
        <v>588</v>
      </c>
      <c r="E2390" t="s">
        <v>589</v>
      </c>
      <c r="F2390">
        <v>200</v>
      </c>
      <c r="G2390" t="s">
        <v>590</v>
      </c>
      <c r="H2390" t="s">
        <v>441</v>
      </c>
      <c r="I2390" t="s">
        <v>514</v>
      </c>
      <c r="J2390" t="s">
        <v>37</v>
      </c>
      <c r="K2390" t="s">
        <v>591</v>
      </c>
      <c r="L2390" t="s">
        <v>39</v>
      </c>
      <c r="M2390">
        <v>340578011.88</v>
      </c>
      <c r="N2390">
        <v>0</v>
      </c>
      <c r="O2390">
        <v>340578011.88</v>
      </c>
      <c r="P2390">
        <v>0</v>
      </c>
      <c r="Q2390" t="s">
        <v>592</v>
      </c>
      <c r="R2390">
        <v>120</v>
      </c>
      <c r="S2390" t="s">
        <v>2308</v>
      </c>
      <c r="T2390" t="s">
        <v>4031</v>
      </c>
      <c r="U2390" t="s">
        <v>4032</v>
      </c>
      <c r="V2390" t="s">
        <v>5410</v>
      </c>
      <c r="W2390">
        <v>0</v>
      </c>
      <c r="X2390" t="str">
        <f t="shared" si="37"/>
        <v>Inversión</v>
      </c>
    </row>
    <row r="2391" spans="1:24" x14ac:dyDescent="0.25">
      <c r="A2391">
        <v>220</v>
      </c>
      <c r="B2391">
        <v>43838</v>
      </c>
      <c r="C2391" s="71">
        <v>43838.392361111109</v>
      </c>
      <c r="D2391" t="s">
        <v>588</v>
      </c>
      <c r="E2391" t="s">
        <v>589</v>
      </c>
      <c r="F2391">
        <v>200</v>
      </c>
      <c r="G2391" t="s">
        <v>590</v>
      </c>
      <c r="H2391" t="s">
        <v>594</v>
      </c>
      <c r="I2391" t="s">
        <v>595</v>
      </c>
      <c r="J2391" t="s">
        <v>37</v>
      </c>
      <c r="K2391" t="s">
        <v>591</v>
      </c>
      <c r="L2391" t="s">
        <v>39</v>
      </c>
      <c r="M2391">
        <v>8800721.9199999999</v>
      </c>
      <c r="N2391">
        <v>1107722.83</v>
      </c>
      <c r="O2391">
        <v>9908444.75</v>
      </c>
      <c r="P2391">
        <v>1107722.83</v>
      </c>
      <c r="Q2391" t="s">
        <v>596</v>
      </c>
      <c r="R2391">
        <v>220</v>
      </c>
      <c r="S2391" t="s">
        <v>2307</v>
      </c>
      <c r="T2391" t="s">
        <v>4033</v>
      </c>
      <c r="U2391" t="s">
        <v>4034</v>
      </c>
      <c r="V2391" t="s">
        <v>4035</v>
      </c>
      <c r="W2391">
        <v>0</v>
      </c>
      <c r="X2391" t="str">
        <f t="shared" si="37"/>
        <v>Funcionamiento</v>
      </c>
    </row>
    <row r="2392" spans="1:24" x14ac:dyDescent="0.25">
      <c r="A2392">
        <v>220</v>
      </c>
      <c r="B2392">
        <v>43838</v>
      </c>
      <c r="C2392" s="71">
        <v>43838.392361111109</v>
      </c>
      <c r="D2392" t="s">
        <v>588</v>
      </c>
      <c r="E2392" t="s">
        <v>589</v>
      </c>
      <c r="F2392">
        <v>200</v>
      </c>
      <c r="G2392" t="s">
        <v>590</v>
      </c>
      <c r="H2392" t="s">
        <v>599</v>
      </c>
      <c r="I2392" t="s">
        <v>600</v>
      </c>
      <c r="J2392" t="s">
        <v>37</v>
      </c>
      <c r="K2392" t="s">
        <v>591</v>
      </c>
      <c r="L2392" t="s">
        <v>39</v>
      </c>
      <c r="M2392">
        <v>0</v>
      </c>
      <c r="N2392">
        <v>100185385.83</v>
      </c>
      <c r="O2392">
        <v>100185385.83</v>
      </c>
      <c r="P2392">
        <v>11200308.609999999</v>
      </c>
      <c r="Q2392" t="s">
        <v>596</v>
      </c>
      <c r="R2392">
        <v>220</v>
      </c>
      <c r="S2392" t="s">
        <v>2307</v>
      </c>
      <c r="T2392" t="s">
        <v>4033</v>
      </c>
      <c r="U2392" t="s">
        <v>4034</v>
      </c>
      <c r="V2392" t="s">
        <v>4035</v>
      </c>
      <c r="W2392">
        <v>0</v>
      </c>
      <c r="X2392" t="str">
        <f t="shared" si="37"/>
        <v>Funcionamiento</v>
      </c>
    </row>
    <row r="2393" spans="1:24" x14ac:dyDescent="0.25">
      <c r="A2393">
        <v>220</v>
      </c>
      <c r="B2393">
        <v>43838</v>
      </c>
      <c r="C2393" s="71">
        <v>43838.392361111109</v>
      </c>
      <c r="D2393" t="s">
        <v>588</v>
      </c>
      <c r="E2393" t="s">
        <v>589</v>
      </c>
      <c r="F2393">
        <v>200</v>
      </c>
      <c r="G2393" t="s">
        <v>590</v>
      </c>
      <c r="H2393" t="s">
        <v>597</v>
      </c>
      <c r="I2393" t="s">
        <v>598</v>
      </c>
      <c r="J2393" t="s">
        <v>37</v>
      </c>
      <c r="K2393" t="s">
        <v>591</v>
      </c>
      <c r="L2393" t="s">
        <v>39</v>
      </c>
      <c r="M2393">
        <v>88985077.219999999</v>
      </c>
      <c r="N2393">
        <v>-88985077.219999999</v>
      </c>
      <c r="O2393">
        <v>0</v>
      </c>
      <c r="P2393">
        <v>0</v>
      </c>
      <c r="Q2393" t="s">
        <v>596</v>
      </c>
      <c r="R2393">
        <v>220</v>
      </c>
      <c r="S2393" t="s">
        <v>2307</v>
      </c>
      <c r="T2393" t="s">
        <v>4033</v>
      </c>
      <c r="U2393" t="s">
        <v>4034</v>
      </c>
      <c r="V2393" t="s">
        <v>4035</v>
      </c>
      <c r="W2393">
        <v>0</v>
      </c>
      <c r="X2393" t="str">
        <f t="shared" si="37"/>
        <v>Funcionamiento</v>
      </c>
    </row>
    <row r="2394" spans="1:24" x14ac:dyDescent="0.25">
      <c r="A2394">
        <v>320</v>
      </c>
      <c r="B2394">
        <v>43838</v>
      </c>
      <c r="C2394" s="71">
        <v>43838.394444444442</v>
      </c>
      <c r="D2394" t="s">
        <v>588</v>
      </c>
      <c r="E2394" t="s">
        <v>589</v>
      </c>
      <c r="F2394">
        <v>200</v>
      </c>
      <c r="G2394" t="s">
        <v>590</v>
      </c>
      <c r="H2394" t="s">
        <v>594</v>
      </c>
      <c r="I2394" t="s">
        <v>595</v>
      </c>
      <c r="J2394" t="s">
        <v>37</v>
      </c>
      <c r="K2394" t="s">
        <v>591</v>
      </c>
      <c r="L2394" t="s">
        <v>39</v>
      </c>
      <c r="M2394">
        <v>14106188</v>
      </c>
      <c r="N2394">
        <v>1615014.15</v>
      </c>
      <c r="O2394">
        <v>15721202.15</v>
      </c>
      <c r="P2394">
        <v>1615014.15</v>
      </c>
      <c r="Q2394" t="s">
        <v>596</v>
      </c>
      <c r="R2394">
        <v>320</v>
      </c>
      <c r="S2394" t="s">
        <v>2304</v>
      </c>
      <c r="T2394" t="s">
        <v>4036</v>
      </c>
      <c r="U2394" t="s">
        <v>5411</v>
      </c>
      <c r="V2394" t="s">
        <v>5412</v>
      </c>
      <c r="W2394">
        <v>0</v>
      </c>
      <c r="X2394" t="str">
        <f t="shared" si="37"/>
        <v>Funcionamiento</v>
      </c>
    </row>
    <row r="2395" spans="1:24" x14ac:dyDescent="0.25">
      <c r="A2395">
        <v>320</v>
      </c>
      <c r="B2395">
        <v>43838</v>
      </c>
      <c r="C2395" s="71">
        <v>43838.394444444442</v>
      </c>
      <c r="D2395" t="s">
        <v>588</v>
      </c>
      <c r="E2395" t="s">
        <v>589</v>
      </c>
      <c r="F2395">
        <v>200</v>
      </c>
      <c r="G2395" t="s">
        <v>590</v>
      </c>
      <c r="H2395" t="s">
        <v>599</v>
      </c>
      <c r="I2395" t="s">
        <v>600</v>
      </c>
      <c r="J2395" t="s">
        <v>37</v>
      </c>
      <c r="K2395" t="s">
        <v>591</v>
      </c>
      <c r="L2395" t="s">
        <v>39</v>
      </c>
      <c r="M2395">
        <v>0</v>
      </c>
      <c r="N2395">
        <v>158958821.78</v>
      </c>
      <c r="O2395">
        <v>158958821.78</v>
      </c>
      <c r="P2395">
        <v>16329587.57</v>
      </c>
      <c r="Q2395" t="s">
        <v>596</v>
      </c>
      <c r="R2395">
        <v>320</v>
      </c>
      <c r="S2395" t="s">
        <v>2304</v>
      </c>
      <c r="T2395" t="s">
        <v>4036</v>
      </c>
      <c r="U2395" t="s">
        <v>5411</v>
      </c>
      <c r="V2395" t="s">
        <v>5412</v>
      </c>
      <c r="W2395">
        <v>0</v>
      </c>
      <c r="X2395" t="str">
        <f t="shared" si="37"/>
        <v>Funcionamiento</v>
      </c>
    </row>
    <row r="2396" spans="1:24" x14ac:dyDescent="0.25">
      <c r="A2396">
        <v>320</v>
      </c>
      <c r="B2396">
        <v>43838</v>
      </c>
      <c r="C2396" s="71">
        <v>43838.394444444442</v>
      </c>
      <c r="D2396" t="s">
        <v>588</v>
      </c>
      <c r="E2396" t="s">
        <v>589</v>
      </c>
      <c r="F2396">
        <v>200</v>
      </c>
      <c r="G2396" t="s">
        <v>590</v>
      </c>
      <c r="H2396" t="s">
        <v>597</v>
      </c>
      <c r="I2396" t="s">
        <v>598</v>
      </c>
      <c r="J2396" t="s">
        <v>37</v>
      </c>
      <c r="K2396" t="s">
        <v>591</v>
      </c>
      <c r="L2396" t="s">
        <v>39</v>
      </c>
      <c r="M2396">
        <v>142629234.21000001</v>
      </c>
      <c r="N2396">
        <v>-142629234.21000001</v>
      </c>
      <c r="O2396">
        <v>0</v>
      </c>
      <c r="P2396">
        <v>0</v>
      </c>
      <c r="Q2396" t="s">
        <v>596</v>
      </c>
      <c r="R2396">
        <v>320</v>
      </c>
      <c r="S2396" t="s">
        <v>2304</v>
      </c>
      <c r="T2396" t="s">
        <v>4036</v>
      </c>
      <c r="U2396" t="s">
        <v>5411</v>
      </c>
      <c r="V2396" t="s">
        <v>5412</v>
      </c>
      <c r="W2396">
        <v>0</v>
      </c>
      <c r="X2396" t="str">
        <f t="shared" si="37"/>
        <v>Funcionamiento</v>
      </c>
    </row>
    <row r="2397" spans="1:24" x14ac:dyDescent="0.25">
      <c r="A2397">
        <v>320</v>
      </c>
      <c r="B2397">
        <v>43838</v>
      </c>
      <c r="C2397" s="71">
        <v>43838.394444444442</v>
      </c>
      <c r="D2397" t="s">
        <v>588</v>
      </c>
      <c r="E2397" t="s">
        <v>589</v>
      </c>
      <c r="F2397">
        <v>200</v>
      </c>
      <c r="G2397" t="s">
        <v>590</v>
      </c>
      <c r="H2397" t="s">
        <v>599</v>
      </c>
      <c r="I2397" t="s">
        <v>600</v>
      </c>
      <c r="J2397" t="s">
        <v>48</v>
      </c>
      <c r="K2397" t="s">
        <v>601</v>
      </c>
      <c r="L2397" t="s">
        <v>39</v>
      </c>
      <c r="M2397">
        <v>0</v>
      </c>
      <c r="N2397">
        <v>0</v>
      </c>
      <c r="O2397">
        <v>0</v>
      </c>
      <c r="P2397">
        <v>0</v>
      </c>
      <c r="Q2397" t="s">
        <v>596</v>
      </c>
      <c r="R2397">
        <v>320</v>
      </c>
      <c r="S2397" t="s">
        <v>2304</v>
      </c>
      <c r="T2397" t="s">
        <v>4036</v>
      </c>
      <c r="U2397" t="s">
        <v>5411</v>
      </c>
      <c r="V2397" t="s">
        <v>5412</v>
      </c>
      <c r="W2397">
        <v>0</v>
      </c>
      <c r="X2397" t="str">
        <f t="shared" si="37"/>
        <v>Funcionamiento</v>
      </c>
    </row>
    <row r="2398" spans="1:24" x14ac:dyDescent="0.25">
      <c r="A2398">
        <v>420</v>
      </c>
      <c r="B2398">
        <v>43838</v>
      </c>
      <c r="C2398" s="71">
        <v>43838.396527777775</v>
      </c>
      <c r="D2398" t="s">
        <v>588</v>
      </c>
      <c r="E2398" t="s">
        <v>589</v>
      </c>
      <c r="F2398">
        <v>200</v>
      </c>
      <c r="G2398" t="s">
        <v>590</v>
      </c>
      <c r="H2398" t="s">
        <v>599</v>
      </c>
      <c r="I2398" t="s">
        <v>600</v>
      </c>
      <c r="J2398" t="s">
        <v>37</v>
      </c>
      <c r="K2398" t="s">
        <v>591</v>
      </c>
      <c r="L2398" t="s">
        <v>39</v>
      </c>
      <c r="M2398">
        <v>0</v>
      </c>
      <c r="N2398">
        <v>9798324.0899999999</v>
      </c>
      <c r="O2398">
        <v>9798324.0899999999</v>
      </c>
      <c r="P2398">
        <v>0</v>
      </c>
      <c r="Q2398" t="s">
        <v>596</v>
      </c>
      <c r="R2398">
        <v>420</v>
      </c>
      <c r="S2398" t="s">
        <v>2831</v>
      </c>
      <c r="T2398" t="s">
        <v>4037</v>
      </c>
      <c r="U2398" t="s">
        <v>5413</v>
      </c>
      <c r="V2398" t="s">
        <v>6046</v>
      </c>
      <c r="W2398">
        <v>0</v>
      </c>
      <c r="X2398" t="str">
        <f t="shared" si="37"/>
        <v>Funcionamiento</v>
      </c>
    </row>
    <row r="2399" spans="1:24" x14ac:dyDescent="0.25">
      <c r="A2399">
        <v>420</v>
      </c>
      <c r="B2399">
        <v>43838</v>
      </c>
      <c r="C2399" s="71">
        <v>43838.396527777775</v>
      </c>
      <c r="D2399" t="s">
        <v>588</v>
      </c>
      <c r="E2399" t="s">
        <v>589</v>
      </c>
      <c r="F2399">
        <v>200</v>
      </c>
      <c r="G2399" t="s">
        <v>590</v>
      </c>
      <c r="H2399" t="s">
        <v>594</v>
      </c>
      <c r="I2399" t="s">
        <v>595</v>
      </c>
      <c r="J2399" t="s">
        <v>37</v>
      </c>
      <c r="K2399" t="s">
        <v>591</v>
      </c>
      <c r="L2399" t="s">
        <v>39</v>
      </c>
      <c r="M2399">
        <v>969065.02</v>
      </c>
      <c r="N2399">
        <v>0</v>
      </c>
      <c r="O2399">
        <v>969065.02</v>
      </c>
      <c r="P2399">
        <v>0</v>
      </c>
      <c r="Q2399" t="s">
        <v>596</v>
      </c>
      <c r="R2399">
        <v>420</v>
      </c>
      <c r="S2399" t="s">
        <v>2831</v>
      </c>
      <c r="T2399" t="s">
        <v>4037</v>
      </c>
      <c r="U2399" t="s">
        <v>5413</v>
      </c>
      <c r="V2399" t="s">
        <v>6046</v>
      </c>
      <c r="W2399">
        <v>0</v>
      </c>
      <c r="X2399" t="str">
        <f t="shared" si="37"/>
        <v>Funcionamiento</v>
      </c>
    </row>
    <row r="2400" spans="1:24" x14ac:dyDescent="0.25">
      <c r="A2400">
        <v>420</v>
      </c>
      <c r="B2400">
        <v>43838</v>
      </c>
      <c r="C2400" s="71">
        <v>43838.396527777775</v>
      </c>
      <c r="D2400" t="s">
        <v>588</v>
      </c>
      <c r="E2400" t="s">
        <v>589</v>
      </c>
      <c r="F2400">
        <v>200</v>
      </c>
      <c r="G2400" t="s">
        <v>590</v>
      </c>
      <c r="H2400" t="s">
        <v>597</v>
      </c>
      <c r="I2400" t="s">
        <v>598</v>
      </c>
      <c r="J2400" t="s">
        <v>37</v>
      </c>
      <c r="K2400" t="s">
        <v>591</v>
      </c>
      <c r="L2400" t="s">
        <v>39</v>
      </c>
      <c r="M2400">
        <v>9798324.0899999999</v>
      </c>
      <c r="N2400">
        <v>-9798324.0899999999</v>
      </c>
      <c r="O2400">
        <v>0</v>
      </c>
      <c r="P2400">
        <v>0</v>
      </c>
      <c r="Q2400" t="s">
        <v>596</v>
      </c>
      <c r="R2400">
        <v>420</v>
      </c>
      <c r="S2400" t="s">
        <v>2831</v>
      </c>
      <c r="T2400" t="s">
        <v>4037</v>
      </c>
      <c r="U2400" t="s">
        <v>5413</v>
      </c>
      <c r="V2400" t="s">
        <v>6046</v>
      </c>
      <c r="W2400">
        <v>0</v>
      </c>
      <c r="X2400" t="str">
        <f t="shared" si="37"/>
        <v>Funcionamiento</v>
      </c>
    </row>
    <row r="2401" spans="1:24" x14ac:dyDescent="0.25">
      <c r="A2401">
        <v>520</v>
      </c>
      <c r="B2401">
        <v>43838</v>
      </c>
      <c r="C2401" s="71">
        <v>43838.401388888888</v>
      </c>
      <c r="D2401" t="s">
        <v>588</v>
      </c>
      <c r="E2401" t="s">
        <v>589</v>
      </c>
      <c r="F2401">
        <v>200</v>
      </c>
      <c r="G2401" t="s">
        <v>590</v>
      </c>
      <c r="H2401" t="s">
        <v>594</v>
      </c>
      <c r="I2401" t="s">
        <v>595</v>
      </c>
      <c r="J2401" t="s">
        <v>37</v>
      </c>
      <c r="K2401" t="s">
        <v>591</v>
      </c>
      <c r="L2401" t="s">
        <v>39</v>
      </c>
      <c r="M2401">
        <v>7544075.5599999996</v>
      </c>
      <c r="N2401">
        <v>849676.14</v>
      </c>
      <c r="O2401">
        <v>8393751.6999999993</v>
      </c>
      <c r="P2401">
        <v>849676.14</v>
      </c>
      <c r="Q2401" t="s">
        <v>596</v>
      </c>
      <c r="R2401">
        <v>520</v>
      </c>
      <c r="S2401" t="s">
        <v>2176</v>
      </c>
      <c r="T2401" t="s">
        <v>4038</v>
      </c>
      <c r="U2401" t="s">
        <v>4039</v>
      </c>
      <c r="V2401" t="s">
        <v>4040</v>
      </c>
      <c r="W2401">
        <v>0</v>
      </c>
      <c r="X2401" t="str">
        <f t="shared" si="37"/>
        <v>Funcionamiento</v>
      </c>
    </row>
    <row r="2402" spans="1:24" x14ac:dyDescent="0.25">
      <c r="A2402">
        <v>520</v>
      </c>
      <c r="B2402">
        <v>43838</v>
      </c>
      <c r="C2402" s="71">
        <v>43838.401388888888</v>
      </c>
      <c r="D2402" t="s">
        <v>588</v>
      </c>
      <c r="E2402" t="s">
        <v>589</v>
      </c>
      <c r="F2402">
        <v>200</v>
      </c>
      <c r="G2402" t="s">
        <v>590</v>
      </c>
      <c r="H2402" t="s">
        <v>599</v>
      </c>
      <c r="I2402" t="s">
        <v>600</v>
      </c>
      <c r="J2402" t="s">
        <v>37</v>
      </c>
      <c r="K2402" t="s">
        <v>591</v>
      </c>
      <c r="L2402" t="s">
        <v>39</v>
      </c>
      <c r="M2402">
        <v>0</v>
      </c>
      <c r="N2402">
        <v>84870156.099999994</v>
      </c>
      <c r="O2402">
        <v>84870156.099999994</v>
      </c>
      <c r="P2402">
        <v>8591169.9100000001</v>
      </c>
      <c r="Q2402" t="s">
        <v>596</v>
      </c>
      <c r="R2402">
        <v>520</v>
      </c>
      <c r="S2402" t="s">
        <v>2176</v>
      </c>
      <c r="T2402" t="s">
        <v>4038</v>
      </c>
      <c r="U2402" t="s">
        <v>4039</v>
      </c>
      <c r="V2402" t="s">
        <v>4040</v>
      </c>
      <c r="W2402">
        <v>0</v>
      </c>
      <c r="X2402" t="str">
        <f t="shared" si="37"/>
        <v>Funcionamiento</v>
      </c>
    </row>
    <row r="2403" spans="1:24" x14ac:dyDescent="0.25">
      <c r="A2403">
        <v>520</v>
      </c>
      <c r="B2403">
        <v>43838</v>
      </c>
      <c r="C2403" s="71">
        <v>43838.401388888888</v>
      </c>
      <c r="D2403" t="s">
        <v>588</v>
      </c>
      <c r="E2403" t="s">
        <v>589</v>
      </c>
      <c r="F2403">
        <v>200</v>
      </c>
      <c r="G2403" t="s">
        <v>590</v>
      </c>
      <c r="H2403" t="s">
        <v>597</v>
      </c>
      <c r="I2403" t="s">
        <v>598</v>
      </c>
      <c r="J2403" t="s">
        <v>37</v>
      </c>
      <c r="K2403" t="s">
        <v>591</v>
      </c>
      <c r="L2403" t="s">
        <v>39</v>
      </c>
      <c r="M2403">
        <v>76278986.189999998</v>
      </c>
      <c r="N2403">
        <v>-76278986.189999998</v>
      </c>
      <c r="O2403">
        <v>0</v>
      </c>
      <c r="P2403">
        <v>0</v>
      </c>
      <c r="Q2403" t="s">
        <v>596</v>
      </c>
      <c r="R2403">
        <v>520</v>
      </c>
      <c r="S2403" t="s">
        <v>2176</v>
      </c>
      <c r="T2403" t="s">
        <v>4038</v>
      </c>
      <c r="U2403" t="s">
        <v>4039</v>
      </c>
      <c r="V2403" t="s">
        <v>4040</v>
      </c>
      <c r="W2403">
        <v>0</v>
      </c>
      <c r="X2403" t="str">
        <f t="shared" si="37"/>
        <v>Funcionamiento</v>
      </c>
    </row>
    <row r="2404" spans="1:24" x14ac:dyDescent="0.25">
      <c r="A2404">
        <v>620</v>
      </c>
      <c r="B2404">
        <v>43838</v>
      </c>
      <c r="C2404" s="71">
        <v>43838.402777777781</v>
      </c>
      <c r="D2404" t="s">
        <v>588</v>
      </c>
      <c r="E2404" t="s">
        <v>589</v>
      </c>
      <c r="F2404">
        <v>200</v>
      </c>
      <c r="G2404" t="s">
        <v>590</v>
      </c>
      <c r="H2404" t="s">
        <v>597</v>
      </c>
      <c r="I2404" t="s">
        <v>598</v>
      </c>
      <c r="J2404" t="s">
        <v>37</v>
      </c>
      <c r="K2404" t="s">
        <v>591</v>
      </c>
      <c r="L2404" t="s">
        <v>39</v>
      </c>
      <c r="M2404">
        <v>80539547.109999999</v>
      </c>
      <c r="N2404">
        <v>-80539547.109999999</v>
      </c>
      <c r="O2404">
        <v>0</v>
      </c>
      <c r="P2404">
        <v>0</v>
      </c>
      <c r="Q2404" t="s">
        <v>596</v>
      </c>
      <c r="R2404">
        <v>620</v>
      </c>
      <c r="S2404" t="s">
        <v>2171</v>
      </c>
      <c r="T2404" t="s">
        <v>4041</v>
      </c>
      <c r="U2404" t="s">
        <v>6047</v>
      </c>
      <c r="V2404" t="s">
        <v>6048</v>
      </c>
      <c r="W2404">
        <v>0</v>
      </c>
      <c r="X2404" t="str">
        <f t="shared" si="37"/>
        <v>Funcionamiento</v>
      </c>
    </row>
    <row r="2405" spans="1:24" x14ac:dyDescent="0.25">
      <c r="A2405">
        <v>620</v>
      </c>
      <c r="B2405">
        <v>43838</v>
      </c>
      <c r="C2405" s="71">
        <v>43838.402777777781</v>
      </c>
      <c r="D2405" t="s">
        <v>588</v>
      </c>
      <c r="E2405" t="s">
        <v>589</v>
      </c>
      <c r="F2405">
        <v>200</v>
      </c>
      <c r="G2405" t="s">
        <v>590</v>
      </c>
      <c r="H2405" t="s">
        <v>599</v>
      </c>
      <c r="I2405" t="s">
        <v>600</v>
      </c>
      <c r="J2405" t="s">
        <v>37</v>
      </c>
      <c r="K2405" t="s">
        <v>591</v>
      </c>
      <c r="L2405" t="s">
        <v>39</v>
      </c>
      <c r="M2405">
        <v>0</v>
      </c>
      <c r="N2405">
        <v>87527179.680000007</v>
      </c>
      <c r="O2405">
        <v>87527179.680000007</v>
      </c>
      <c r="P2405">
        <v>6987632.5700000003</v>
      </c>
      <c r="Q2405" t="s">
        <v>596</v>
      </c>
      <c r="R2405">
        <v>620</v>
      </c>
      <c r="S2405" t="s">
        <v>2171</v>
      </c>
      <c r="T2405" t="s">
        <v>4041</v>
      </c>
      <c r="U2405" t="s">
        <v>6047</v>
      </c>
      <c r="V2405" t="s">
        <v>6048</v>
      </c>
      <c r="W2405">
        <v>0</v>
      </c>
      <c r="X2405" t="str">
        <f t="shared" si="37"/>
        <v>Funcionamiento</v>
      </c>
    </row>
    <row r="2406" spans="1:24" x14ac:dyDescent="0.25">
      <c r="A2406">
        <v>620</v>
      </c>
      <c r="B2406">
        <v>43838</v>
      </c>
      <c r="C2406" s="71">
        <v>43838.402777777781</v>
      </c>
      <c r="D2406" t="s">
        <v>588</v>
      </c>
      <c r="E2406" t="s">
        <v>589</v>
      </c>
      <c r="F2406">
        <v>200</v>
      </c>
      <c r="G2406" t="s">
        <v>590</v>
      </c>
      <c r="H2406" t="s">
        <v>594</v>
      </c>
      <c r="I2406" t="s">
        <v>595</v>
      </c>
      <c r="J2406" t="s">
        <v>37</v>
      </c>
      <c r="K2406" t="s">
        <v>591</v>
      </c>
      <c r="L2406" t="s">
        <v>39</v>
      </c>
      <c r="M2406">
        <v>7965449.71</v>
      </c>
      <c r="N2406">
        <v>691084.54</v>
      </c>
      <c r="O2406">
        <v>8656534.25</v>
      </c>
      <c r="P2406">
        <v>691084.54</v>
      </c>
      <c r="Q2406" t="s">
        <v>596</v>
      </c>
      <c r="R2406">
        <v>620</v>
      </c>
      <c r="S2406" t="s">
        <v>2171</v>
      </c>
      <c r="T2406" t="s">
        <v>4041</v>
      </c>
      <c r="U2406" t="s">
        <v>6047</v>
      </c>
      <c r="V2406" t="s">
        <v>6048</v>
      </c>
      <c r="W2406">
        <v>0</v>
      </c>
      <c r="X2406" t="str">
        <f t="shared" si="37"/>
        <v>Funcionamiento</v>
      </c>
    </row>
    <row r="2407" spans="1:24" x14ac:dyDescent="0.25">
      <c r="A2407">
        <v>720</v>
      </c>
      <c r="B2407">
        <v>43838</v>
      </c>
      <c r="C2407" s="71">
        <v>43838.405555555553</v>
      </c>
      <c r="D2407" t="s">
        <v>588</v>
      </c>
      <c r="E2407" t="s">
        <v>589</v>
      </c>
      <c r="F2407">
        <v>200</v>
      </c>
      <c r="G2407" t="s">
        <v>590</v>
      </c>
      <c r="H2407" t="s">
        <v>599</v>
      </c>
      <c r="I2407" t="s">
        <v>600</v>
      </c>
      <c r="J2407" t="s">
        <v>37</v>
      </c>
      <c r="K2407" t="s">
        <v>591</v>
      </c>
      <c r="L2407" t="s">
        <v>39</v>
      </c>
      <c r="M2407">
        <v>0</v>
      </c>
      <c r="N2407">
        <v>45948651.719999999</v>
      </c>
      <c r="O2407">
        <v>45948651.719999999</v>
      </c>
      <c r="P2407">
        <v>4641000</v>
      </c>
      <c r="Q2407" t="s">
        <v>596</v>
      </c>
      <c r="R2407">
        <v>720</v>
      </c>
      <c r="S2407" t="s">
        <v>2175</v>
      </c>
      <c r="T2407" t="s">
        <v>4042</v>
      </c>
      <c r="U2407" t="s">
        <v>6049</v>
      </c>
      <c r="V2407" t="s">
        <v>6050</v>
      </c>
      <c r="W2407">
        <v>0</v>
      </c>
      <c r="X2407" t="str">
        <f t="shared" si="37"/>
        <v>Funcionamiento</v>
      </c>
    </row>
    <row r="2408" spans="1:24" x14ac:dyDescent="0.25">
      <c r="A2408">
        <v>720</v>
      </c>
      <c r="B2408">
        <v>43838</v>
      </c>
      <c r="C2408" s="71">
        <v>43838.405555555553</v>
      </c>
      <c r="D2408" t="s">
        <v>588</v>
      </c>
      <c r="E2408" t="s">
        <v>589</v>
      </c>
      <c r="F2408">
        <v>200</v>
      </c>
      <c r="G2408" t="s">
        <v>590</v>
      </c>
      <c r="H2408" t="s">
        <v>597</v>
      </c>
      <c r="I2408" t="s">
        <v>598</v>
      </c>
      <c r="J2408" t="s">
        <v>37</v>
      </c>
      <c r="K2408" t="s">
        <v>591</v>
      </c>
      <c r="L2408" t="s">
        <v>39</v>
      </c>
      <c r="M2408">
        <v>41307651.719999999</v>
      </c>
      <c r="N2408">
        <v>-41307651.719999999</v>
      </c>
      <c r="O2408">
        <v>0</v>
      </c>
      <c r="P2408">
        <v>0</v>
      </c>
      <c r="Q2408" t="s">
        <v>596</v>
      </c>
      <c r="R2408">
        <v>720</v>
      </c>
      <c r="S2408" t="s">
        <v>2175</v>
      </c>
      <c r="T2408" t="s">
        <v>4042</v>
      </c>
      <c r="U2408" t="s">
        <v>6049</v>
      </c>
      <c r="V2408" t="s">
        <v>6050</v>
      </c>
      <c r="W2408">
        <v>0</v>
      </c>
      <c r="X2408" t="str">
        <f t="shared" si="37"/>
        <v>Funcionamiento</v>
      </c>
    </row>
    <row r="2409" spans="1:24" x14ac:dyDescent="0.25">
      <c r="A2409">
        <v>720</v>
      </c>
      <c r="B2409">
        <v>43838</v>
      </c>
      <c r="C2409" s="71">
        <v>43838.405555555553</v>
      </c>
      <c r="D2409" t="s">
        <v>588</v>
      </c>
      <c r="E2409" t="s">
        <v>589</v>
      </c>
      <c r="F2409">
        <v>200</v>
      </c>
      <c r="G2409" t="s">
        <v>590</v>
      </c>
      <c r="H2409" t="s">
        <v>594</v>
      </c>
      <c r="I2409" t="s">
        <v>595</v>
      </c>
      <c r="J2409" t="s">
        <v>37</v>
      </c>
      <c r="K2409" t="s">
        <v>591</v>
      </c>
      <c r="L2409" t="s">
        <v>39</v>
      </c>
      <c r="M2409">
        <v>4085372.15</v>
      </c>
      <c r="N2409">
        <v>459000</v>
      </c>
      <c r="O2409">
        <v>4544372.1500000004</v>
      </c>
      <c r="P2409">
        <v>459000</v>
      </c>
      <c r="Q2409" t="s">
        <v>596</v>
      </c>
      <c r="R2409">
        <v>720</v>
      </c>
      <c r="S2409" t="s">
        <v>2175</v>
      </c>
      <c r="T2409" t="s">
        <v>4042</v>
      </c>
      <c r="U2409" t="s">
        <v>6049</v>
      </c>
      <c r="V2409" t="s">
        <v>6050</v>
      </c>
      <c r="W2409">
        <v>0</v>
      </c>
      <c r="X2409" t="str">
        <f t="shared" si="37"/>
        <v>Funcionamiento</v>
      </c>
    </row>
    <row r="2410" spans="1:24" x14ac:dyDescent="0.25">
      <c r="A2410">
        <v>820</v>
      </c>
      <c r="B2410">
        <v>43838</v>
      </c>
      <c r="C2410" s="71">
        <v>43838.407638888886</v>
      </c>
      <c r="D2410" t="s">
        <v>588</v>
      </c>
      <c r="E2410" t="s">
        <v>589</v>
      </c>
      <c r="F2410">
        <v>200</v>
      </c>
      <c r="G2410" t="s">
        <v>590</v>
      </c>
      <c r="H2410" t="s">
        <v>597</v>
      </c>
      <c r="I2410" t="s">
        <v>598</v>
      </c>
      <c r="J2410" t="s">
        <v>37</v>
      </c>
      <c r="K2410" t="s">
        <v>591</v>
      </c>
      <c r="L2410" t="s">
        <v>39</v>
      </c>
      <c r="M2410">
        <v>128559054.20999999</v>
      </c>
      <c r="N2410">
        <v>-128559054.20999999</v>
      </c>
      <c r="O2410">
        <v>0</v>
      </c>
      <c r="P2410">
        <v>0</v>
      </c>
      <c r="Q2410" t="s">
        <v>596</v>
      </c>
      <c r="R2410">
        <v>820</v>
      </c>
      <c r="S2410" t="s">
        <v>2337</v>
      </c>
      <c r="T2410" t="s">
        <v>4043</v>
      </c>
      <c r="U2410" t="s">
        <v>4044</v>
      </c>
      <c r="V2410" t="s">
        <v>4045</v>
      </c>
      <c r="W2410">
        <v>0</v>
      </c>
      <c r="X2410" t="str">
        <f t="shared" si="37"/>
        <v>Funcionamiento</v>
      </c>
    </row>
    <row r="2411" spans="1:24" x14ac:dyDescent="0.25">
      <c r="A2411">
        <v>820</v>
      </c>
      <c r="B2411">
        <v>43838</v>
      </c>
      <c r="C2411" s="71">
        <v>43838.407638888886</v>
      </c>
      <c r="D2411" t="s">
        <v>588</v>
      </c>
      <c r="E2411" t="s">
        <v>589</v>
      </c>
      <c r="F2411">
        <v>200</v>
      </c>
      <c r="G2411" t="s">
        <v>590</v>
      </c>
      <c r="H2411" t="s">
        <v>594</v>
      </c>
      <c r="I2411" t="s">
        <v>595</v>
      </c>
      <c r="J2411" t="s">
        <v>37</v>
      </c>
      <c r="K2411" t="s">
        <v>591</v>
      </c>
      <c r="L2411" t="s">
        <v>39</v>
      </c>
      <c r="M2411">
        <v>12714631.74</v>
      </c>
      <c r="N2411">
        <v>1434121.65</v>
      </c>
      <c r="O2411">
        <v>14148753.390000001</v>
      </c>
      <c r="P2411">
        <v>1434121.65</v>
      </c>
      <c r="Q2411" t="s">
        <v>596</v>
      </c>
      <c r="R2411">
        <v>820</v>
      </c>
      <c r="S2411" t="s">
        <v>2337</v>
      </c>
      <c r="T2411" t="s">
        <v>4043</v>
      </c>
      <c r="U2411" t="s">
        <v>4044</v>
      </c>
      <c r="V2411" t="s">
        <v>4045</v>
      </c>
      <c r="W2411">
        <v>0</v>
      </c>
      <c r="X2411" t="str">
        <f t="shared" si="37"/>
        <v>Funcionamiento</v>
      </c>
    </row>
    <row r="2412" spans="1:24" x14ac:dyDescent="0.25">
      <c r="A2412">
        <v>820</v>
      </c>
      <c r="B2412">
        <v>43838</v>
      </c>
      <c r="C2412" s="71">
        <v>43838.407638888886</v>
      </c>
      <c r="D2412" t="s">
        <v>588</v>
      </c>
      <c r="E2412" t="s">
        <v>589</v>
      </c>
      <c r="F2412">
        <v>200</v>
      </c>
      <c r="G2412" t="s">
        <v>590</v>
      </c>
      <c r="H2412" t="s">
        <v>599</v>
      </c>
      <c r="I2412" t="s">
        <v>600</v>
      </c>
      <c r="J2412" t="s">
        <v>37</v>
      </c>
      <c r="K2412" t="s">
        <v>591</v>
      </c>
      <c r="L2412" t="s">
        <v>39</v>
      </c>
      <c r="M2412">
        <v>0</v>
      </c>
      <c r="N2412">
        <v>143059617.56</v>
      </c>
      <c r="O2412">
        <v>143059617.56</v>
      </c>
      <c r="P2412">
        <v>14500563.35</v>
      </c>
      <c r="Q2412" t="s">
        <v>596</v>
      </c>
      <c r="R2412">
        <v>820</v>
      </c>
      <c r="S2412" t="s">
        <v>2337</v>
      </c>
      <c r="T2412" t="s">
        <v>4043</v>
      </c>
      <c r="U2412" t="s">
        <v>4044</v>
      </c>
      <c r="V2412" t="s">
        <v>4045</v>
      </c>
      <c r="W2412">
        <v>0</v>
      </c>
      <c r="X2412" t="str">
        <f t="shared" si="37"/>
        <v>Funcionamiento</v>
      </c>
    </row>
    <row r="2413" spans="1:24" x14ac:dyDescent="0.25">
      <c r="A2413">
        <v>920</v>
      </c>
      <c r="B2413">
        <v>43838</v>
      </c>
      <c r="C2413" s="71">
        <v>43838.40902777778</v>
      </c>
      <c r="D2413" t="s">
        <v>588</v>
      </c>
      <c r="E2413" t="s">
        <v>589</v>
      </c>
      <c r="F2413">
        <v>200</v>
      </c>
      <c r="G2413" t="s">
        <v>590</v>
      </c>
      <c r="H2413" t="s">
        <v>597</v>
      </c>
      <c r="I2413" t="s">
        <v>598</v>
      </c>
      <c r="J2413" t="s">
        <v>37</v>
      </c>
      <c r="K2413" t="s">
        <v>591</v>
      </c>
      <c r="L2413" t="s">
        <v>39</v>
      </c>
      <c r="M2413">
        <v>110344002.51000001</v>
      </c>
      <c r="N2413">
        <v>-110344002.51000001</v>
      </c>
      <c r="O2413">
        <v>0</v>
      </c>
      <c r="P2413">
        <v>0</v>
      </c>
      <c r="Q2413" t="s">
        <v>596</v>
      </c>
      <c r="R2413">
        <v>920</v>
      </c>
      <c r="S2413" t="s">
        <v>2181</v>
      </c>
      <c r="T2413" t="s">
        <v>4046</v>
      </c>
      <c r="U2413" t="s">
        <v>5414</v>
      </c>
      <c r="V2413" t="s">
        <v>6051</v>
      </c>
      <c r="W2413">
        <v>0</v>
      </c>
      <c r="X2413" t="str">
        <f t="shared" si="37"/>
        <v>Funcionamiento</v>
      </c>
    </row>
    <row r="2414" spans="1:24" x14ac:dyDescent="0.25">
      <c r="A2414">
        <v>920</v>
      </c>
      <c r="B2414">
        <v>43838</v>
      </c>
      <c r="C2414" s="71">
        <v>43838.40902777778</v>
      </c>
      <c r="D2414" t="s">
        <v>588</v>
      </c>
      <c r="E2414" t="s">
        <v>589</v>
      </c>
      <c r="F2414">
        <v>200</v>
      </c>
      <c r="G2414" t="s">
        <v>590</v>
      </c>
      <c r="H2414" t="s">
        <v>594</v>
      </c>
      <c r="I2414" t="s">
        <v>595</v>
      </c>
      <c r="J2414" t="s">
        <v>37</v>
      </c>
      <c r="K2414" t="s">
        <v>591</v>
      </c>
      <c r="L2414" t="s">
        <v>39</v>
      </c>
      <c r="M2414">
        <v>10913143.1</v>
      </c>
      <c r="N2414">
        <v>1069410.18</v>
      </c>
      <c r="O2414">
        <v>11982553.279999999</v>
      </c>
      <c r="P2414">
        <v>1069410.18</v>
      </c>
      <c r="Q2414" t="s">
        <v>596</v>
      </c>
      <c r="R2414">
        <v>920</v>
      </c>
      <c r="S2414" t="s">
        <v>2181</v>
      </c>
      <c r="T2414" t="s">
        <v>4046</v>
      </c>
      <c r="U2414" t="s">
        <v>5414</v>
      </c>
      <c r="V2414" t="s">
        <v>6051</v>
      </c>
      <c r="W2414">
        <v>0</v>
      </c>
      <c r="X2414" t="str">
        <f t="shared" si="37"/>
        <v>Funcionamiento</v>
      </c>
    </row>
    <row r="2415" spans="1:24" x14ac:dyDescent="0.25">
      <c r="A2415">
        <v>920</v>
      </c>
      <c r="B2415">
        <v>43838</v>
      </c>
      <c r="C2415" s="71">
        <v>43838.40902777778</v>
      </c>
      <c r="D2415" t="s">
        <v>588</v>
      </c>
      <c r="E2415" t="s">
        <v>589</v>
      </c>
      <c r="F2415">
        <v>200</v>
      </c>
      <c r="G2415" t="s">
        <v>590</v>
      </c>
      <c r="H2415" t="s">
        <v>599</v>
      </c>
      <c r="I2415" t="s">
        <v>600</v>
      </c>
      <c r="J2415" t="s">
        <v>37</v>
      </c>
      <c r="K2415" t="s">
        <v>591</v>
      </c>
      <c r="L2415" t="s">
        <v>39</v>
      </c>
      <c r="M2415">
        <v>0</v>
      </c>
      <c r="N2415">
        <v>121156927.64</v>
      </c>
      <c r="O2415">
        <v>121156927.64</v>
      </c>
      <c r="P2415">
        <v>10812925.130000001</v>
      </c>
      <c r="Q2415" t="s">
        <v>596</v>
      </c>
      <c r="R2415">
        <v>920</v>
      </c>
      <c r="S2415" t="s">
        <v>2181</v>
      </c>
      <c r="T2415" t="s">
        <v>4046</v>
      </c>
      <c r="U2415" t="s">
        <v>5414</v>
      </c>
      <c r="V2415" t="s">
        <v>6051</v>
      </c>
      <c r="W2415">
        <v>0</v>
      </c>
      <c r="X2415" t="str">
        <f t="shared" si="37"/>
        <v>Funcionamiento</v>
      </c>
    </row>
    <row r="2416" spans="1:24" x14ac:dyDescent="0.25">
      <c r="A2416">
        <v>1020</v>
      </c>
      <c r="B2416">
        <v>43838</v>
      </c>
      <c r="C2416" s="71">
        <v>43838.411111111112</v>
      </c>
      <c r="D2416" t="s">
        <v>588</v>
      </c>
      <c r="E2416" t="s">
        <v>589</v>
      </c>
      <c r="F2416">
        <v>200</v>
      </c>
      <c r="G2416" t="s">
        <v>590</v>
      </c>
      <c r="H2416" t="s">
        <v>594</v>
      </c>
      <c r="I2416" t="s">
        <v>595</v>
      </c>
      <c r="J2416" t="s">
        <v>37</v>
      </c>
      <c r="K2416" t="s">
        <v>591</v>
      </c>
      <c r="L2416" t="s">
        <v>39</v>
      </c>
      <c r="M2416">
        <v>11278456.85</v>
      </c>
      <c r="N2416">
        <v>1207150.03</v>
      </c>
      <c r="O2416">
        <v>12485606.880000001</v>
      </c>
      <c r="P2416">
        <v>1207150.03</v>
      </c>
      <c r="Q2416" t="s">
        <v>596</v>
      </c>
      <c r="R2416">
        <v>1020</v>
      </c>
      <c r="S2416" t="s">
        <v>2186</v>
      </c>
      <c r="T2416" t="s">
        <v>4047</v>
      </c>
      <c r="U2416" t="s">
        <v>4048</v>
      </c>
      <c r="V2416" t="s">
        <v>4049</v>
      </c>
      <c r="W2416">
        <v>0</v>
      </c>
      <c r="X2416" t="str">
        <f t="shared" si="37"/>
        <v>Funcionamiento</v>
      </c>
    </row>
    <row r="2417" spans="1:24" x14ac:dyDescent="0.25">
      <c r="A2417">
        <v>1020</v>
      </c>
      <c r="B2417">
        <v>43838</v>
      </c>
      <c r="C2417" s="71">
        <v>43838.411111111112</v>
      </c>
      <c r="D2417" t="s">
        <v>588</v>
      </c>
      <c r="E2417" t="s">
        <v>589</v>
      </c>
      <c r="F2417">
        <v>200</v>
      </c>
      <c r="G2417" t="s">
        <v>590</v>
      </c>
      <c r="H2417" t="s">
        <v>597</v>
      </c>
      <c r="I2417" t="s">
        <v>598</v>
      </c>
      <c r="J2417" t="s">
        <v>37</v>
      </c>
      <c r="K2417" t="s">
        <v>591</v>
      </c>
      <c r="L2417" t="s">
        <v>39</v>
      </c>
      <c r="M2417">
        <v>114037730.42</v>
      </c>
      <c r="N2417">
        <v>-114037730.42</v>
      </c>
      <c r="O2417">
        <v>0</v>
      </c>
      <c r="P2417">
        <v>0</v>
      </c>
      <c r="Q2417" t="s">
        <v>596</v>
      </c>
      <c r="R2417">
        <v>1020</v>
      </c>
      <c r="S2417" t="s">
        <v>2186</v>
      </c>
      <c r="T2417" t="s">
        <v>4047</v>
      </c>
      <c r="U2417" t="s">
        <v>4048</v>
      </c>
      <c r="V2417" t="s">
        <v>4049</v>
      </c>
      <c r="W2417">
        <v>0</v>
      </c>
      <c r="X2417" t="str">
        <f t="shared" si="37"/>
        <v>Funcionamiento</v>
      </c>
    </row>
    <row r="2418" spans="1:24" x14ac:dyDescent="0.25">
      <c r="A2418">
        <v>1020</v>
      </c>
      <c r="B2418">
        <v>43838</v>
      </c>
      <c r="C2418" s="71">
        <v>43838.411111111112</v>
      </c>
      <c r="D2418" t="s">
        <v>588</v>
      </c>
      <c r="E2418" t="s">
        <v>589</v>
      </c>
      <c r="F2418">
        <v>200</v>
      </c>
      <c r="G2418" t="s">
        <v>590</v>
      </c>
      <c r="H2418" t="s">
        <v>599</v>
      </c>
      <c r="I2418" t="s">
        <v>600</v>
      </c>
      <c r="J2418" t="s">
        <v>37</v>
      </c>
      <c r="K2418" t="s">
        <v>591</v>
      </c>
      <c r="L2418" t="s">
        <v>39</v>
      </c>
      <c r="M2418">
        <v>0</v>
      </c>
      <c r="N2418">
        <v>126243358.52</v>
      </c>
      <c r="O2418">
        <v>126243358.52</v>
      </c>
      <c r="P2418">
        <v>12205628.1</v>
      </c>
      <c r="Q2418" t="s">
        <v>596</v>
      </c>
      <c r="R2418">
        <v>1020</v>
      </c>
      <c r="S2418" t="s">
        <v>2186</v>
      </c>
      <c r="T2418" t="s">
        <v>4047</v>
      </c>
      <c r="U2418" t="s">
        <v>4048</v>
      </c>
      <c r="V2418" t="s">
        <v>4049</v>
      </c>
      <c r="W2418">
        <v>0</v>
      </c>
      <c r="X2418" t="str">
        <f t="shared" si="37"/>
        <v>Funcionamiento</v>
      </c>
    </row>
    <row r="2419" spans="1:24" x14ac:dyDescent="0.25">
      <c r="A2419">
        <v>1120</v>
      </c>
      <c r="B2419">
        <v>43838</v>
      </c>
      <c r="C2419" s="71">
        <v>43838.413194444445</v>
      </c>
      <c r="D2419" t="s">
        <v>588</v>
      </c>
      <c r="E2419" t="s">
        <v>589</v>
      </c>
      <c r="F2419">
        <v>200</v>
      </c>
      <c r="G2419" t="s">
        <v>590</v>
      </c>
      <c r="H2419" t="s">
        <v>597</v>
      </c>
      <c r="I2419" t="s">
        <v>598</v>
      </c>
      <c r="J2419" t="s">
        <v>37</v>
      </c>
      <c r="K2419" t="s">
        <v>591</v>
      </c>
      <c r="L2419" t="s">
        <v>39</v>
      </c>
      <c r="M2419">
        <v>50489106.899999999</v>
      </c>
      <c r="N2419">
        <v>-50489106.899999999</v>
      </c>
      <c r="O2419">
        <v>0</v>
      </c>
      <c r="P2419">
        <v>0</v>
      </c>
      <c r="Q2419" t="s">
        <v>596</v>
      </c>
      <c r="R2419">
        <v>1120</v>
      </c>
      <c r="S2419" t="s">
        <v>2180</v>
      </c>
      <c r="T2419" t="s">
        <v>4050</v>
      </c>
      <c r="U2419" t="s">
        <v>6052</v>
      </c>
      <c r="V2419" t="s">
        <v>6053</v>
      </c>
      <c r="W2419">
        <v>0</v>
      </c>
      <c r="X2419" t="str">
        <f t="shared" si="37"/>
        <v>Funcionamiento</v>
      </c>
    </row>
    <row r="2420" spans="1:24" x14ac:dyDescent="0.25">
      <c r="A2420">
        <v>1120</v>
      </c>
      <c r="B2420">
        <v>43838</v>
      </c>
      <c r="C2420" s="71">
        <v>43838.413194444445</v>
      </c>
      <c r="D2420" t="s">
        <v>588</v>
      </c>
      <c r="E2420" t="s">
        <v>589</v>
      </c>
      <c r="F2420">
        <v>200</v>
      </c>
      <c r="G2420" t="s">
        <v>590</v>
      </c>
      <c r="H2420" t="s">
        <v>594</v>
      </c>
      <c r="I2420" t="s">
        <v>595</v>
      </c>
      <c r="J2420" t="s">
        <v>37</v>
      </c>
      <c r="K2420" t="s">
        <v>591</v>
      </c>
      <c r="L2420" t="s">
        <v>39</v>
      </c>
      <c r="M2420">
        <v>4993428.16</v>
      </c>
      <c r="N2420">
        <v>566662.92000000004</v>
      </c>
      <c r="O2420">
        <v>5560091.0800000001</v>
      </c>
      <c r="P2420">
        <v>566662.92000000004</v>
      </c>
      <c r="Q2420" t="s">
        <v>596</v>
      </c>
      <c r="R2420">
        <v>1120</v>
      </c>
      <c r="S2420" t="s">
        <v>2180</v>
      </c>
      <c r="T2420" t="s">
        <v>4050</v>
      </c>
      <c r="U2420" t="s">
        <v>6052</v>
      </c>
      <c r="V2420" t="s">
        <v>6053</v>
      </c>
      <c r="W2420">
        <v>0</v>
      </c>
      <c r="X2420" t="str">
        <f t="shared" si="37"/>
        <v>Funcionamiento</v>
      </c>
    </row>
    <row r="2421" spans="1:24" x14ac:dyDescent="0.25">
      <c r="A2421">
        <v>1120</v>
      </c>
      <c r="B2421">
        <v>43838</v>
      </c>
      <c r="C2421" s="71">
        <v>43838.413194444445</v>
      </c>
      <c r="D2421" t="s">
        <v>588</v>
      </c>
      <c r="E2421" t="s">
        <v>589</v>
      </c>
      <c r="F2421">
        <v>200</v>
      </c>
      <c r="G2421" t="s">
        <v>590</v>
      </c>
      <c r="H2421" t="s">
        <v>599</v>
      </c>
      <c r="I2421" t="s">
        <v>600</v>
      </c>
      <c r="J2421" t="s">
        <v>37</v>
      </c>
      <c r="K2421" t="s">
        <v>591</v>
      </c>
      <c r="L2421" t="s">
        <v>39</v>
      </c>
      <c r="M2421">
        <v>0</v>
      </c>
      <c r="N2421">
        <v>56218698.619999997</v>
      </c>
      <c r="O2421">
        <v>56218698.619999997</v>
      </c>
      <c r="P2421">
        <v>5729591.7199999997</v>
      </c>
      <c r="Q2421" t="s">
        <v>596</v>
      </c>
      <c r="R2421">
        <v>1120</v>
      </c>
      <c r="S2421" t="s">
        <v>2180</v>
      </c>
      <c r="T2421" t="s">
        <v>4050</v>
      </c>
      <c r="U2421" t="s">
        <v>6052</v>
      </c>
      <c r="V2421" t="s">
        <v>6053</v>
      </c>
      <c r="W2421">
        <v>0</v>
      </c>
      <c r="X2421" t="str">
        <f t="shared" si="37"/>
        <v>Funcionamiento</v>
      </c>
    </row>
    <row r="2422" spans="1:24" x14ac:dyDescent="0.25">
      <c r="A2422">
        <v>1220</v>
      </c>
      <c r="B2422">
        <v>43838</v>
      </c>
      <c r="C2422" s="71">
        <v>43838.415972222225</v>
      </c>
      <c r="D2422" t="s">
        <v>588</v>
      </c>
      <c r="E2422" t="s">
        <v>589</v>
      </c>
      <c r="F2422">
        <v>200</v>
      </c>
      <c r="G2422" t="s">
        <v>590</v>
      </c>
      <c r="H2422" t="s">
        <v>594</v>
      </c>
      <c r="I2422" t="s">
        <v>595</v>
      </c>
      <c r="J2422" t="s">
        <v>37</v>
      </c>
      <c r="K2422" t="s">
        <v>591</v>
      </c>
      <c r="L2422" t="s">
        <v>39</v>
      </c>
      <c r="M2422">
        <v>65496000.960000001</v>
      </c>
      <c r="N2422">
        <v>0</v>
      </c>
      <c r="O2422">
        <v>65496000.960000001</v>
      </c>
      <c r="P2422">
        <v>0</v>
      </c>
      <c r="Q2422" t="s">
        <v>596</v>
      </c>
      <c r="R2422">
        <v>1220</v>
      </c>
      <c r="S2422" t="s">
        <v>2185</v>
      </c>
      <c r="T2422" t="s">
        <v>4051</v>
      </c>
      <c r="U2422" t="s">
        <v>6054</v>
      </c>
      <c r="V2422" t="s">
        <v>4052</v>
      </c>
      <c r="W2422">
        <v>0</v>
      </c>
      <c r="X2422" t="str">
        <f t="shared" si="37"/>
        <v>Funcionamiento</v>
      </c>
    </row>
    <row r="2423" spans="1:24" x14ac:dyDescent="0.25">
      <c r="A2423">
        <v>1220</v>
      </c>
      <c r="B2423">
        <v>43838</v>
      </c>
      <c r="C2423" s="71">
        <v>43838.415972222225</v>
      </c>
      <c r="D2423" t="s">
        <v>588</v>
      </c>
      <c r="E2423" t="s">
        <v>589</v>
      </c>
      <c r="F2423">
        <v>200</v>
      </c>
      <c r="G2423" t="s">
        <v>590</v>
      </c>
      <c r="H2423" t="s">
        <v>599</v>
      </c>
      <c r="I2423" t="s">
        <v>600</v>
      </c>
      <c r="J2423" t="s">
        <v>37</v>
      </c>
      <c r="K2423" t="s">
        <v>591</v>
      </c>
      <c r="L2423" t="s">
        <v>39</v>
      </c>
      <c r="M2423">
        <v>0</v>
      </c>
      <c r="N2423">
        <v>662237343.00999999</v>
      </c>
      <c r="O2423">
        <v>662237343.00999999</v>
      </c>
      <c r="P2423">
        <v>0</v>
      </c>
      <c r="Q2423" t="s">
        <v>596</v>
      </c>
      <c r="R2423">
        <v>1220</v>
      </c>
      <c r="S2423" t="s">
        <v>2185</v>
      </c>
      <c r="T2423" t="s">
        <v>4051</v>
      </c>
      <c r="U2423" t="s">
        <v>6054</v>
      </c>
      <c r="V2423" t="s">
        <v>4052</v>
      </c>
      <c r="W2423">
        <v>0</v>
      </c>
      <c r="X2423" t="str">
        <f t="shared" si="37"/>
        <v>Funcionamiento</v>
      </c>
    </row>
    <row r="2424" spans="1:24" x14ac:dyDescent="0.25">
      <c r="A2424">
        <v>1220</v>
      </c>
      <c r="B2424">
        <v>43838</v>
      </c>
      <c r="C2424" s="71">
        <v>43838.415972222225</v>
      </c>
      <c r="D2424" t="s">
        <v>588</v>
      </c>
      <c r="E2424" t="s">
        <v>589</v>
      </c>
      <c r="F2424">
        <v>200</v>
      </c>
      <c r="G2424" t="s">
        <v>590</v>
      </c>
      <c r="H2424" t="s">
        <v>597</v>
      </c>
      <c r="I2424" t="s">
        <v>598</v>
      </c>
      <c r="J2424" t="s">
        <v>37</v>
      </c>
      <c r="K2424" t="s">
        <v>591</v>
      </c>
      <c r="L2424" t="s">
        <v>39</v>
      </c>
      <c r="M2424">
        <v>662237343.00999999</v>
      </c>
      <c r="N2424">
        <v>-662237343.00999999</v>
      </c>
      <c r="O2424">
        <v>0</v>
      </c>
      <c r="P2424">
        <v>0</v>
      </c>
      <c r="Q2424" t="s">
        <v>596</v>
      </c>
      <c r="R2424">
        <v>1220</v>
      </c>
      <c r="S2424" t="s">
        <v>2185</v>
      </c>
      <c r="T2424" t="s">
        <v>4051</v>
      </c>
      <c r="U2424" t="s">
        <v>6054</v>
      </c>
      <c r="V2424" t="s">
        <v>4052</v>
      </c>
      <c r="W2424">
        <v>0</v>
      </c>
      <c r="X2424" t="str">
        <f t="shared" si="37"/>
        <v>Funcionamiento</v>
      </c>
    </row>
    <row r="2425" spans="1:24" x14ac:dyDescent="0.25">
      <c r="A2425">
        <v>1320</v>
      </c>
      <c r="B2425">
        <v>43838</v>
      </c>
      <c r="C2425" s="71">
        <v>43838.418749999997</v>
      </c>
      <c r="D2425" t="s">
        <v>588</v>
      </c>
      <c r="E2425" t="s">
        <v>589</v>
      </c>
      <c r="F2425">
        <v>200</v>
      </c>
      <c r="G2425" t="s">
        <v>590</v>
      </c>
      <c r="H2425" t="s">
        <v>189</v>
      </c>
      <c r="I2425" t="s">
        <v>143</v>
      </c>
      <c r="J2425" t="s">
        <v>37</v>
      </c>
      <c r="K2425" t="s">
        <v>591</v>
      </c>
      <c r="L2425" t="s">
        <v>39</v>
      </c>
      <c r="M2425">
        <v>123920486.2</v>
      </c>
      <c r="N2425">
        <v>0</v>
      </c>
      <c r="O2425">
        <v>123920486.2</v>
      </c>
      <c r="P2425">
        <v>0</v>
      </c>
      <c r="Q2425" t="s">
        <v>602</v>
      </c>
      <c r="R2425">
        <v>1320</v>
      </c>
      <c r="S2425" t="s">
        <v>2553</v>
      </c>
      <c r="T2425" t="s">
        <v>4053</v>
      </c>
      <c r="U2425" t="s">
        <v>4054</v>
      </c>
      <c r="V2425" t="s">
        <v>4055</v>
      </c>
      <c r="W2425">
        <v>0</v>
      </c>
      <c r="X2425" t="str">
        <f t="shared" si="37"/>
        <v>Funcionamiento</v>
      </c>
    </row>
    <row r="2426" spans="1:24" x14ac:dyDescent="0.25">
      <c r="A2426">
        <v>1420</v>
      </c>
      <c r="B2426">
        <v>43838</v>
      </c>
      <c r="C2426" s="71">
        <v>43838.42083333333</v>
      </c>
      <c r="D2426" t="s">
        <v>588</v>
      </c>
      <c r="E2426" t="s">
        <v>589</v>
      </c>
      <c r="F2426">
        <v>200</v>
      </c>
      <c r="G2426" t="s">
        <v>590</v>
      </c>
      <c r="H2426" t="s">
        <v>599</v>
      </c>
      <c r="I2426" t="s">
        <v>600</v>
      </c>
      <c r="J2426" t="s">
        <v>37</v>
      </c>
      <c r="K2426" t="s">
        <v>591</v>
      </c>
      <c r="L2426" t="s">
        <v>39</v>
      </c>
      <c r="M2426">
        <v>3026015011</v>
      </c>
      <c r="N2426">
        <v>0</v>
      </c>
      <c r="O2426">
        <v>3026015011</v>
      </c>
      <c r="P2426">
        <v>0</v>
      </c>
      <c r="Q2426" t="s">
        <v>603</v>
      </c>
      <c r="R2426">
        <v>1420</v>
      </c>
      <c r="S2426" t="s">
        <v>2336</v>
      </c>
      <c r="T2426" t="s">
        <v>4056</v>
      </c>
      <c r="U2426" t="s">
        <v>6055</v>
      </c>
      <c r="V2426" t="s">
        <v>6056</v>
      </c>
      <c r="W2426">
        <v>0</v>
      </c>
      <c r="X2426" t="str">
        <f t="shared" si="37"/>
        <v>Funcionamiento</v>
      </c>
    </row>
    <row r="2427" spans="1:24" x14ac:dyDescent="0.25">
      <c r="A2427">
        <v>1520</v>
      </c>
      <c r="B2427">
        <v>43838</v>
      </c>
      <c r="C2427" s="71">
        <v>43838.423611111109</v>
      </c>
      <c r="D2427" t="s">
        <v>588</v>
      </c>
      <c r="E2427" t="s">
        <v>589</v>
      </c>
      <c r="F2427">
        <v>200</v>
      </c>
      <c r="G2427" t="s">
        <v>590</v>
      </c>
      <c r="H2427" t="s">
        <v>189</v>
      </c>
      <c r="I2427" t="s">
        <v>143</v>
      </c>
      <c r="J2427" t="s">
        <v>37</v>
      </c>
      <c r="K2427" t="s">
        <v>591</v>
      </c>
      <c r="L2427" t="s">
        <v>39</v>
      </c>
      <c r="M2427">
        <v>871609262</v>
      </c>
      <c r="N2427">
        <v>0</v>
      </c>
      <c r="O2427">
        <v>871609262</v>
      </c>
      <c r="P2427">
        <v>0</v>
      </c>
      <c r="Q2427" t="s">
        <v>604</v>
      </c>
      <c r="R2427">
        <v>1520</v>
      </c>
      <c r="S2427" t="s">
        <v>2194</v>
      </c>
      <c r="T2427" t="s">
        <v>4057</v>
      </c>
      <c r="U2427" t="s">
        <v>4058</v>
      </c>
      <c r="V2427" t="s">
        <v>4059</v>
      </c>
      <c r="W2427">
        <v>0</v>
      </c>
      <c r="X2427" t="str">
        <f t="shared" si="37"/>
        <v>Funcionamiento</v>
      </c>
    </row>
    <row r="2428" spans="1:24" x14ac:dyDescent="0.25">
      <c r="A2428">
        <v>1620</v>
      </c>
      <c r="B2428">
        <v>43838</v>
      </c>
      <c r="C2428" s="71">
        <v>43838.428472222222</v>
      </c>
      <c r="D2428" t="s">
        <v>588</v>
      </c>
      <c r="E2428" t="s">
        <v>589</v>
      </c>
      <c r="F2428">
        <v>200</v>
      </c>
      <c r="G2428" t="s">
        <v>590</v>
      </c>
      <c r="H2428" t="s">
        <v>189</v>
      </c>
      <c r="I2428" t="s">
        <v>143</v>
      </c>
      <c r="J2428" t="s">
        <v>37</v>
      </c>
      <c r="K2428" t="s">
        <v>591</v>
      </c>
      <c r="L2428" t="s">
        <v>39</v>
      </c>
      <c r="M2428">
        <v>47038950</v>
      </c>
      <c r="N2428">
        <v>0</v>
      </c>
      <c r="O2428">
        <v>47038950</v>
      </c>
      <c r="P2428">
        <v>0</v>
      </c>
      <c r="Q2428" t="s">
        <v>605</v>
      </c>
      <c r="R2428">
        <v>1620</v>
      </c>
      <c r="S2428" t="s">
        <v>2226</v>
      </c>
      <c r="T2428" t="s">
        <v>593</v>
      </c>
      <c r="U2428" t="s">
        <v>593</v>
      </c>
      <c r="V2428" t="s">
        <v>593</v>
      </c>
      <c r="W2428">
        <v>0</v>
      </c>
      <c r="X2428" t="str">
        <f t="shared" si="37"/>
        <v>Funcionamiento</v>
      </c>
    </row>
    <row r="2429" spans="1:24" x14ac:dyDescent="0.25">
      <c r="A2429">
        <v>1720</v>
      </c>
      <c r="B2429">
        <v>43840</v>
      </c>
      <c r="C2429" s="71">
        <v>43840.613194444442</v>
      </c>
      <c r="D2429" t="s">
        <v>588</v>
      </c>
      <c r="E2429" t="s">
        <v>589</v>
      </c>
      <c r="F2429">
        <v>200</v>
      </c>
      <c r="G2429" t="s">
        <v>590</v>
      </c>
      <c r="H2429" t="s">
        <v>192</v>
      </c>
      <c r="I2429" t="s">
        <v>147</v>
      </c>
      <c r="J2429" t="s">
        <v>37</v>
      </c>
      <c r="K2429" t="s">
        <v>591</v>
      </c>
      <c r="L2429" t="s">
        <v>39</v>
      </c>
      <c r="M2429">
        <v>41000000</v>
      </c>
      <c r="N2429">
        <v>0</v>
      </c>
      <c r="O2429">
        <v>41000000</v>
      </c>
      <c r="P2429">
        <v>26452844</v>
      </c>
      <c r="Q2429" t="s">
        <v>606</v>
      </c>
      <c r="R2429">
        <v>1720</v>
      </c>
      <c r="S2429" t="s">
        <v>6057</v>
      </c>
      <c r="T2429" t="s">
        <v>6058</v>
      </c>
      <c r="U2429" t="s">
        <v>6059</v>
      </c>
      <c r="V2429" t="s">
        <v>6060</v>
      </c>
      <c r="X2429" t="str">
        <f t="shared" si="37"/>
        <v>Funcionamiento</v>
      </c>
    </row>
    <row r="2430" spans="1:24" x14ac:dyDescent="0.25">
      <c r="A2430">
        <v>1720</v>
      </c>
      <c r="B2430">
        <v>43840</v>
      </c>
      <c r="C2430" s="71">
        <v>43840.613194444442</v>
      </c>
      <c r="D2430" t="s">
        <v>588</v>
      </c>
      <c r="E2430" t="s">
        <v>589</v>
      </c>
      <c r="F2430">
        <v>200</v>
      </c>
      <c r="G2430" t="s">
        <v>590</v>
      </c>
      <c r="H2430" t="s">
        <v>188</v>
      </c>
      <c r="I2430" t="s">
        <v>142</v>
      </c>
      <c r="J2430" t="s">
        <v>37</v>
      </c>
      <c r="K2430" t="s">
        <v>591</v>
      </c>
      <c r="L2430" t="s">
        <v>39</v>
      </c>
      <c r="M2430">
        <v>800000000</v>
      </c>
      <c r="N2430">
        <v>0</v>
      </c>
      <c r="O2430">
        <v>800000000</v>
      </c>
      <c r="P2430">
        <v>318759315</v>
      </c>
      <c r="Q2430" t="s">
        <v>606</v>
      </c>
      <c r="R2430">
        <v>1720</v>
      </c>
      <c r="S2430" t="s">
        <v>6057</v>
      </c>
      <c r="T2430" t="s">
        <v>6058</v>
      </c>
      <c r="U2430" t="s">
        <v>6059</v>
      </c>
      <c r="V2430" t="s">
        <v>6060</v>
      </c>
      <c r="X2430" t="str">
        <f t="shared" si="37"/>
        <v>Funcionamiento</v>
      </c>
    </row>
    <row r="2431" spans="1:24" x14ac:dyDescent="0.25">
      <c r="A2431">
        <v>1720</v>
      </c>
      <c r="B2431">
        <v>43840</v>
      </c>
      <c r="C2431" s="71">
        <v>43840.613194444442</v>
      </c>
      <c r="D2431" t="s">
        <v>588</v>
      </c>
      <c r="E2431" t="s">
        <v>589</v>
      </c>
      <c r="F2431">
        <v>200</v>
      </c>
      <c r="G2431" t="s">
        <v>590</v>
      </c>
      <c r="H2431" t="s">
        <v>191</v>
      </c>
      <c r="I2431" t="s">
        <v>146</v>
      </c>
      <c r="J2431" t="s">
        <v>37</v>
      </c>
      <c r="K2431" t="s">
        <v>591</v>
      </c>
      <c r="L2431" t="s">
        <v>39</v>
      </c>
      <c r="M2431">
        <v>210000000</v>
      </c>
      <c r="N2431">
        <v>0</v>
      </c>
      <c r="O2431">
        <v>210000000</v>
      </c>
      <c r="P2431">
        <v>101881364.47</v>
      </c>
      <c r="Q2431" t="s">
        <v>606</v>
      </c>
      <c r="R2431">
        <v>1720</v>
      </c>
      <c r="S2431" t="s">
        <v>6057</v>
      </c>
      <c r="T2431" t="s">
        <v>6058</v>
      </c>
      <c r="U2431" t="s">
        <v>6059</v>
      </c>
      <c r="V2431" t="s">
        <v>6060</v>
      </c>
      <c r="X2431" t="str">
        <f t="shared" si="37"/>
        <v>Funcionamiento</v>
      </c>
    </row>
    <row r="2432" spans="1:24" x14ac:dyDescent="0.25">
      <c r="A2432">
        <v>1820</v>
      </c>
      <c r="B2432">
        <v>43840</v>
      </c>
      <c r="C2432" s="71">
        <v>43840.620138888888</v>
      </c>
      <c r="D2432" t="s">
        <v>588</v>
      </c>
      <c r="E2432" t="s">
        <v>607</v>
      </c>
      <c r="F2432">
        <v>200</v>
      </c>
      <c r="G2432" t="s">
        <v>590</v>
      </c>
      <c r="H2432" t="s">
        <v>185</v>
      </c>
      <c r="I2432" t="s">
        <v>139</v>
      </c>
      <c r="J2432" t="s">
        <v>37</v>
      </c>
      <c r="K2432" t="s">
        <v>591</v>
      </c>
      <c r="L2432" t="s">
        <v>39</v>
      </c>
      <c r="M2432">
        <v>3500000</v>
      </c>
      <c r="N2432">
        <v>-350000</v>
      </c>
      <c r="O2432">
        <v>3150000</v>
      </c>
      <c r="P2432">
        <v>3150000</v>
      </c>
      <c r="Q2432" t="s">
        <v>608</v>
      </c>
      <c r="R2432">
        <v>2120</v>
      </c>
      <c r="S2432" t="s">
        <v>593</v>
      </c>
      <c r="T2432" t="s">
        <v>593</v>
      </c>
      <c r="U2432" t="s">
        <v>593</v>
      </c>
      <c r="V2432" t="s">
        <v>593</v>
      </c>
      <c r="W2432">
        <v>0</v>
      </c>
      <c r="X2432" t="str">
        <f t="shared" si="37"/>
        <v>Funcionamiento</v>
      </c>
    </row>
    <row r="2433" spans="1:24" x14ac:dyDescent="0.25">
      <c r="A2433">
        <v>1820</v>
      </c>
      <c r="B2433">
        <v>43840</v>
      </c>
      <c r="C2433" s="71">
        <v>43840.620138888888</v>
      </c>
      <c r="D2433" t="s">
        <v>588</v>
      </c>
      <c r="E2433" t="s">
        <v>607</v>
      </c>
      <c r="F2433">
        <v>200</v>
      </c>
      <c r="G2433" t="s">
        <v>590</v>
      </c>
      <c r="H2433" t="s">
        <v>609</v>
      </c>
      <c r="I2433" t="s">
        <v>610</v>
      </c>
      <c r="J2433" t="s">
        <v>37</v>
      </c>
      <c r="K2433" t="s">
        <v>591</v>
      </c>
      <c r="L2433" t="s">
        <v>39</v>
      </c>
      <c r="M2433">
        <v>5000000</v>
      </c>
      <c r="N2433">
        <v>-500000</v>
      </c>
      <c r="O2433">
        <v>4500000</v>
      </c>
      <c r="P2433">
        <v>4500000</v>
      </c>
      <c r="Q2433" t="s">
        <v>608</v>
      </c>
      <c r="R2433">
        <v>2120</v>
      </c>
      <c r="S2433" t="s">
        <v>593</v>
      </c>
      <c r="T2433" t="s">
        <v>593</v>
      </c>
      <c r="U2433" t="s">
        <v>593</v>
      </c>
      <c r="V2433" t="s">
        <v>593</v>
      </c>
      <c r="W2433">
        <v>0</v>
      </c>
      <c r="X2433" t="str">
        <f t="shared" si="37"/>
        <v>Funcionamiento</v>
      </c>
    </row>
    <row r="2434" spans="1:24" x14ac:dyDescent="0.25">
      <c r="A2434">
        <v>1820</v>
      </c>
      <c r="B2434">
        <v>43840</v>
      </c>
      <c r="C2434" s="71">
        <v>43840.620138888888</v>
      </c>
      <c r="D2434" t="s">
        <v>588</v>
      </c>
      <c r="E2434" t="s">
        <v>607</v>
      </c>
      <c r="F2434">
        <v>200</v>
      </c>
      <c r="G2434" t="s">
        <v>590</v>
      </c>
      <c r="H2434" t="s">
        <v>611</v>
      </c>
      <c r="I2434" t="s">
        <v>612</v>
      </c>
      <c r="J2434" t="s">
        <v>37</v>
      </c>
      <c r="K2434" t="s">
        <v>591</v>
      </c>
      <c r="L2434" t="s">
        <v>39</v>
      </c>
      <c r="M2434">
        <v>1500000</v>
      </c>
      <c r="N2434">
        <v>-150000</v>
      </c>
      <c r="O2434">
        <v>1350000</v>
      </c>
      <c r="P2434">
        <v>1350000</v>
      </c>
      <c r="Q2434" t="s">
        <v>608</v>
      </c>
      <c r="R2434">
        <v>2120</v>
      </c>
      <c r="S2434" t="s">
        <v>593</v>
      </c>
      <c r="T2434" t="s">
        <v>593</v>
      </c>
      <c r="U2434" t="s">
        <v>593</v>
      </c>
      <c r="V2434" t="s">
        <v>593</v>
      </c>
      <c r="W2434">
        <v>0</v>
      </c>
      <c r="X2434" t="str">
        <f t="shared" si="37"/>
        <v>Funcionamiento</v>
      </c>
    </row>
    <row r="2435" spans="1:24" x14ac:dyDescent="0.25">
      <c r="A2435">
        <v>1820</v>
      </c>
      <c r="B2435">
        <v>43840</v>
      </c>
      <c r="C2435" s="71">
        <v>43840.620138888888</v>
      </c>
      <c r="D2435" t="s">
        <v>588</v>
      </c>
      <c r="E2435" t="s">
        <v>607</v>
      </c>
      <c r="F2435">
        <v>200</v>
      </c>
      <c r="G2435" t="s">
        <v>590</v>
      </c>
      <c r="H2435" t="s">
        <v>594</v>
      </c>
      <c r="I2435" t="s">
        <v>595</v>
      </c>
      <c r="J2435" t="s">
        <v>37</v>
      </c>
      <c r="K2435" t="s">
        <v>591</v>
      </c>
      <c r="L2435" t="s">
        <v>39</v>
      </c>
      <c r="M2435">
        <v>5000000</v>
      </c>
      <c r="N2435">
        <v>-500000</v>
      </c>
      <c r="O2435">
        <v>4500000</v>
      </c>
      <c r="P2435">
        <v>4500000</v>
      </c>
      <c r="Q2435" t="s">
        <v>608</v>
      </c>
      <c r="R2435">
        <v>2120</v>
      </c>
      <c r="S2435" t="s">
        <v>593</v>
      </c>
      <c r="T2435" t="s">
        <v>593</v>
      </c>
      <c r="U2435" t="s">
        <v>593</v>
      </c>
      <c r="V2435" t="s">
        <v>593</v>
      </c>
      <c r="W2435">
        <v>0</v>
      </c>
      <c r="X2435" t="str">
        <f t="shared" ref="X2435:X2498" si="38">IF(LEFT(H2435,1)="C","Inversión","Funcionamiento")</f>
        <v>Funcionamiento</v>
      </c>
    </row>
    <row r="2436" spans="1:24" x14ac:dyDescent="0.25">
      <c r="A2436">
        <v>1820</v>
      </c>
      <c r="B2436">
        <v>43840</v>
      </c>
      <c r="C2436" s="71">
        <v>43840.620138888888</v>
      </c>
      <c r="D2436" t="s">
        <v>588</v>
      </c>
      <c r="E2436" t="s">
        <v>607</v>
      </c>
      <c r="F2436">
        <v>200</v>
      </c>
      <c r="G2436" t="s">
        <v>590</v>
      </c>
      <c r="H2436" t="s">
        <v>613</v>
      </c>
      <c r="I2436" t="s">
        <v>614</v>
      </c>
      <c r="J2436" t="s">
        <v>37</v>
      </c>
      <c r="K2436" t="s">
        <v>591</v>
      </c>
      <c r="L2436" t="s">
        <v>39</v>
      </c>
      <c r="M2436">
        <v>5000000</v>
      </c>
      <c r="N2436">
        <v>-945060</v>
      </c>
      <c r="O2436">
        <v>4054940</v>
      </c>
      <c r="P2436">
        <v>4054940</v>
      </c>
      <c r="Q2436" t="s">
        <v>608</v>
      </c>
      <c r="R2436">
        <v>2120</v>
      </c>
      <c r="S2436" t="s">
        <v>593</v>
      </c>
      <c r="T2436" t="s">
        <v>593</v>
      </c>
      <c r="U2436" t="s">
        <v>593</v>
      </c>
      <c r="V2436" t="s">
        <v>593</v>
      </c>
      <c r="W2436">
        <v>0</v>
      </c>
      <c r="X2436" t="str">
        <f t="shared" si="38"/>
        <v>Funcionamiento</v>
      </c>
    </row>
    <row r="2437" spans="1:24" x14ac:dyDescent="0.25">
      <c r="A2437">
        <v>1920</v>
      </c>
      <c r="B2437">
        <v>43840</v>
      </c>
      <c r="C2437" s="71">
        <v>43840.62222222222</v>
      </c>
      <c r="D2437" t="s">
        <v>588</v>
      </c>
      <c r="E2437" t="s">
        <v>589</v>
      </c>
      <c r="F2437">
        <v>200</v>
      </c>
      <c r="G2437" t="s">
        <v>590</v>
      </c>
      <c r="H2437" t="s">
        <v>189</v>
      </c>
      <c r="I2437" t="s">
        <v>143</v>
      </c>
      <c r="J2437" t="s">
        <v>48</v>
      </c>
      <c r="K2437" t="s">
        <v>601</v>
      </c>
      <c r="L2437" t="s">
        <v>39</v>
      </c>
      <c r="M2437">
        <v>1200000</v>
      </c>
      <c r="N2437">
        <v>0</v>
      </c>
      <c r="O2437">
        <v>1200000</v>
      </c>
      <c r="P2437">
        <v>1089600</v>
      </c>
      <c r="Q2437" t="s">
        <v>615</v>
      </c>
      <c r="R2437">
        <v>1820</v>
      </c>
      <c r="S2437" t="s">
        <v>4060</v>
      </c>
      <c r="T2437" t="s">
        <v>4061</v>
      </c>
      <c r="U2437" t="s">
        <v>4062</v>
      </c>
      <c r="V2437" t="s">
        <v>4063</v>
      </c>
      <c r="W2437">
        <v>0</v>
      </c>
      <c r="X2437" t="str">
        <f t="shared" si="38"/>
        <v>Funcionamiento</v>
      </c>
    </row>
    <row r="2438" spans="1:24" x14ac:dyDescent="0.25">
      <c r="A2438">
        <v>2020</v>
      </c>
      <c r="B2438">
        <v>43840</v>
      </c>
      <c r="C2438" s="71">
        <v>43840.625694444447</v>
      </c>
      <c r="D2438" t="s">
        <v>588</v>
      </c>
      <c r="E2438" t="s">
        <v>589</v>
      </c>
      <c r="F2438">
        <v>200</v>
      </c>
      <c r="G2438" t="s">
        <v>590</v>
      </c>
      <c r="H2438" t="s">
        <v>193</v>
      </c>
      <c r="I2438" t="s">
        <v>148</v>
      </c>
      <c r="J2438" t="s">
        <v>37</v>
      </c>
      <c r="K2438" t="s">
        <v>591</v>
      </c>
      <c r="L2438" t="s">
        <v>39</v>
      </c>
      <c r="M2438">
        <v>10000000</v>
      </c>
      <c r="N2438">
        <v>0</v>
      </c>
      <c r="O2438">
        <v>10000000</v>
      </c>
      <c r="P2438">
        <v>9224112</v>
      </c>
      <c r="Q2438" t="s">
        <v>616</v>
      </c>
      <c r="R2438">
        <v>1920</v>
      </c>
      <c r="S2438" t="s">
        <v>6061</v>
      </c>
      <c r="T2438" t="s">
        <v>6062</v>
      </c>
      <c r="U2438" t="s">
        <v>6063</v>
      </c>
      <c r="V2438" t="s">
        <v>6064</v>
      </c>
      <c r="W2438">
        <v>0</v>
      </c>
      <c r="X2438" t="str">
        <f t="shared" si="38"/>
        <v>Funcionamiento</v>
      </c>
    </row>
    <row r="2439" spans="1:24" x14ac:dyDescent="0.25">
      <c r="A2439">
        <v>2020</v>
      </c>
      <c r="B2439">
        <v>43840</v>
      </c>
      <c r="C2439" s="71">
        <v>43840.625694444447</v>
      </c>
      <c r="D2439" t="s">
        <v>588</v>
      </c>
      <c r="E2439" t="s">
        <v>589</v>
      </c>
      <c r="F2439">
        <v>200</v>
      </c>
      <c r="G2439" t="s">
        <v>590</v>
      </c>
      <c r="H2439" t="s">
        <v>594</v>
      </c>
      <c r="I2439" t="s">
        <v>595</v>
      </c>
      <c r="J2439" t="s">
        <v>37</v>
      </c>
      <c r="K2439" t="s">
        <v>591</v>
      </c>
      <c r="L2439" t="s">
        <v>39</v>
      </c>
      <c r="M2439">
        <v>1000000</v>
      </c>
      <c r="N2439">
        <v>-1000000</v>
      </c>
      <c r="O2439">
        <v>0</v>
      </c>
      <c r="P2439">
        <v>0</v>
      </c>
      <c r="Q2439" t="s">
        <v>616</v>
      </c>
      <c r="R2439">
        <v>1920</v>
      </c>
      <c r="S2439" t="s">
        <v>6061</v>
      </c>
      <c r="T2439" t="s">
        <v>6062</v>
      </c>
      <c r="U2439" t="s">
        <v>6063</v>
      </c>
      <c r="V2439" t="s">
        <v>6064</v>
      </c>
      <c r="W2439">
        <v>0</v>
      </c>
      <c r="X2439" t="str">
        <f t="shared" si="38"/>
        <v>Funcionamiento</v>
      </c>
    </row>
    <row r="2440" spans="1:24" x14ac:dyDescent="0.25">
      <c r="A2440">
        <v>2020</v>
      </c>
      <c r="B2440">
        <v>43840</v>
      </c>
      <c r="C2440" s="71">
        <v>43840.625694444447</v>
      </c>
      <c r="D2440" t="s">
        <v>588</v>
      </c>
      <c r="E2440" t="s">
        <v>589</v>
      </c>
      <c r="F2440">
        <v>200</v>
      </c>
      <c r="G2440" t="s">
        <v>590</v>
      </c>
      <c r="H2440" t="s">
        <v>193</v>
      </c>
      <c r="I2440" t="s">
        <v>148</v>
      </c>
      <c r="J2440" t="s">
        <v>48</v>
      </c>
      <c r="K2440" t="s">
        <v>601</v>
      </c>
      <c r="L2440" t="s">
        <v>39</v>
      </c>
      <c r="M2440">
        <v>40000000</v>
      </c>
      <c r="N2440">
        <v>0</v>
      </c>
      <c r="O2440">
        <v>40000000</v>
      </c>
      <c r="P2440">
        <v>37800703</v>
      </c>
      <c r="Q2440" t="s">
        <v>616</v>
      </c>
      <c r="R2440">
        <v>1920</v>
      </c>
      <c r="S2440" t="s">
        <v>6061</v>
      </c>
      <c r="T2440" t="s">
        <v>6062</v>
      </c>
      <c r="U2440" t="s">
        <v>6063</v>
      </c>
      <c r="V2440" t="s">
        <v>6064</v>
      </c>
      <c r="W2440">
        <v>0</v>
      </c>
      <c r="X2440" t="str">
        <f t="shared" si="38"/>
        <v>Funcionamiento</v>
      </c>
    </row>
    <row r="2441" spans="1:24" x14ac:dyDescent="0.25">
      <c r="A2441">
        <v>2020</v>
      </c>
      <c r="B2441">
        <v>43840</v>
      </c>
      <c r="C2441" s="71">
        <v>43840.625694444447</v>
      </c>
      <c r="D2441" t="s">
        <v>588</v>
      </c>
      <c r="E2441" t="s">
        <v>589</v>
      </c>
      <c r="F2441">
        <v>200</v>
      </c>
      <c r="G2441" t="s">
        <v>590</v>
      </c>
      <c r="H2441" t="s">
        <v>594</v>
      </c>
      <c r="I2441" t="s">
        <v>595</v>
      </c>
      <c r="J2441" t="s">
        <v>48</v>
      </c>
      <c r="K2441" t="s">
        <v>601</v>
      </c>
      <c r="L2441" t="s">
        <v>39</v>
      </c>
      <c r="M2441">
        <v>1000000</v>
      </c>
      <c r="N2441">
        <v>-1000000</v>
      </c>
      <c r="O2441">
        <v>0</v>
      </c>
      <c r="P2441">
        <v>0</v>
      </c>
      <c r="Q2441" t="s">
        <v>616</v>
      </c>
      <c r="R2441">
        <v>1920</v>
      </c>
      <c r="S2441" t="s">
        <v>6061</v>
      </c>
      <c r="T2441" t="s">
        <v>6062</v>
      </c>
      <c r="U2441" t="s">
        <v>6063</v>
      </c>
      <c r="V2441" t="s">
        <v>6064</v>
      </c>
      <c r="W2441">
        <v>0</v>
      </c>
      <c r="X2441" t="str">
        <f t="shared" si="38"/>
        <v>Funcionamiento</v>
      </c>
    </row>
    <row r="2442" spans="1:24" x14ac:dyDescent="0.25">
      <c r="A2442">
        <v>2020</v>
      </c>
      <c r="B2442">
        <v>43840</v>
      </c>
      <c r="C2442" s="71">
        <v>43840.625694444447</v>
      </c>
      <c r="D2442" t="s">
        <v>588</v>
      </c>
      <c r="E2442" t="s">
        <v>589</v>
      </c>
      <c r="F2442">
        <v>200</v>
      </c>
      <c r="G2442" t="s">
        <v>590</v>
      </c>
      <c r="H2442" t="s">
        <v>187</v>
      </c>
      <c r="I2442" t="s">
        <v>141</v>
      </c>
      <c r="J2442" t="s">
        <v>48</v>
      </c>
      <c r="K2442" t="s">
        <v>601</v>
      </c>
      <c r="L2442" t="s">
        <v>39</v>
      </c>
      <c r="M2442">
        <v>2000000</v>
      </c>
      <c r="N2442">
        <v>0</v>
      </c>
      <c r="O2442">
        <v>2000000</v>
      </c>
      <c r="P2442">
        <v>1723200</v>
      </c>
      <c r="Q2442" t="s">
        <v>616</v>
      </c>
      <c r="R2442">
        <v>1920</v>
      </c>
      <c r="S2442" t="s">
        <v>6061</v>
      </c>
      <c r="T2442" t="s">
        <v>6062</v>
      </c>
      <c r="U2442" t="s">
        <v>6063</v>
      </c>
      <c r="V2442" t="s">
        <v>6064</v>
      </c>
      <c r="W2442">
        <v>0</v>
      </c>
      <c r="X2442" t="str">
        <f t="shared" si="38"/>
        <v>Funcionamiento</v>
      </c>
    </row>
    <row r="2443" spans="1:24" x14ac:dyDescent="0.25">
      <c r="A2443">
        <v>2120</v>
      </c>
      <c r="B2443">
        <v>43843</v>
      </c>
      <c r="C2443" s="71">
        <v>43843.724999999999</v>
      </c>
      <c r="D2443" t="s">
        <v>588</v>
      </c>
      <c r="E2443" t="s">
        <v>589</v>
      </c>
      <c r="F2443">
        <v>200</v>
      </c>
      <c r="G2443" t="s">
        <v>590</v>
      </c>
      <c r="H2443" t="s">
        <v>189</v>
      </c>
      <c r="I2443" t="s">
        <v>143</v>
      </c>
      <c r="J2443" t="s">
        <v>48</v>
      </c>
      <c r="K2443" t="s">
        <v>601</v>
      </c>
      <c r="L2443" t="s">
        <v>39</v>
      </c>
      <c r="M2443">
        <v>240000000</v>
      </c>
      <c r="N2443">
        <v>0</v>
      </c>
      <c r="O2443">
        <v>240000000</v>
      </c>
      <c r="P2443">
        <v>201236890</v>
      </c>
      <c r="Q2443" t="s">
        <v>617</v>
      </c>
      <c r="R2443">
        <v>2320</v>
      </c>
      <c r="S2443" t="s">
        <v>4064</v>
      </c>
      <c r="T2443" t="s">
        <v>4065</v>
      </c>
      <c r="U2443" t="s">
        <v>4066</v>
      </c>
      <c r="V2443" t="s">
        <v>4067</v>
      </c>
      <c r="W2443">
        <v>0</v>
      </c>
      <c r="X2443" t="str">
        <f t="shared" si="38"/>
        <v>Funcionamiento</v>
      </c>
    </row>
    <row r="2444" spans="1:24" x14ac:dyDescent="0.25">
      <c r="A2444">
        <v>2120</v>
      </c>
      <c r="B2444">
        <v>43843</v>
      </c>
      <c r="C2444" s="71">
        <v>43843.724999999999</v>
      </c>
      <c r="D2444" t="s">
        <v>588</v>
      </c>
      <c r="E2444" t="s">
        <v>589</v>
      </c>
      <c r="F2444">
        <v>200</v>
      </c>
      <c r="G2444" t="s">
        <v>590</v>
      </c>
      <c r="H2444" t="s">
        <v>189</v>
      </c>
      <c r="I2444" t="s">
        <v>143</v>
      </c>
      <c r="J2444" t="s">
        <v>37</v>
      </c>
      <c r="K2444" t="s">
        <v>591</v>
      </c>
      <c r="L2444" t="s">
        <v>39</v>
      </c>
      <c r="M2444">
        <v>100000000</v>
      </c>
      <c r="N2444">
        <v>0</v>
      </c>
      <c r="O2444">
        <v>100000000</v>
      </c>
      <c r="P2444">
        <v>192075.92</v>
      </c>
      <c r="Q2444" t="s">
        <v>617</v>
      </c>
      <c r="R2444">
        <v>2320</v>
      </c>
      <c r="S2444" t="s">
        <v>4064</v>
      </c>
      <c r="T2444" t="s">
        <v>4065</v>
      </c>
      <c r="U2444" t="s">
        <v>4066</v>
      </c>
      <c r="V2444" t="s">
        <v>4067</v>
      </c>
      <c r="W2444">
        <v>0</v>
      </c>
      <c r="X2444" t="str">
        <f t="shared" si="38"/>
        <v>Funcionamiento</v>
      </c>
    </row>
    <row r="2445" spans="1:24" x14ac:dyDescent="0.25">
      <c r="A2445">
        <v>2220</v>
      </c>
      <c r="B2445">
        <v>43847</v>
      </c>
      <c r="C2445" s="71">
        <v>43847.399305555555</v>
      </c>
      <c r="D2445" t="s">
        <v>588</v>
      </c>
      <c r="E2445" t="s">
        <v>589</v>
      </c>
      <c r="F2445">
        <v>200</v>
      </c>
      <c r="G2445" t="s">
        <v>590</v>
      </c>
      <c r="H2445" t="s">
        <v>197</v>
      </c>
      <c r="I2445" t="s">
        <v>152</v>
      </c>
      <c r="J2445" t="s">
        <v>48</v>
      </c>
      <c r="K2445" t="s">
        <v>601</v>
      </c>
      <c r="L2445" t="s">
        <v>39</v>
      </c>
      <c r="M2445">
        <v>60546000</v>
      </c>
      <c r="N2445">
        <v>0</v>
      </c>
      <c r="O2445">
        <v>60546000</v>
      </c>
      <c r="P2445">
        <v>0</v>
      </c>
      <c r="Q2445" t="s">
        <v>618</v>
      </c>
      <c r="R2445">
        <v>2720</v>
      </c>
      <c r="S2445" t="s">
        <v>2244</v>
      </c>
      <c r="T2445" t="s">
        <v>4068</v>
      </c>
      <c r="U2445" t="s">
        <v>4069</v>
      </c>
      <c r="V2445" t="s">
        <v>4070</v>
      </c>
      <c r="W2445">
        <v>0</v>
      </c>
      <c r="X2445" t="str">
        <f t="shared" si="38"/>
        <v>Funcionamiento</v>
      </c>
    </row>
    <row r="2446" spans="1:24" x14ac:dyDescent="0.25">
      <c r="A2446">
        <v>2320</v>
      </c>
      <c r="B2446">
        <v>43847</v>
      </c>
      <c r="C2446" s="71">
        <v>43847.481249999997</v>
      </c>
      <c r="D2446" t="s">
        <v>588</v>
      </c>
      <c r="E2446" t="s">
        <v>589</v>
      </c>
      <c r="F2446">
        <v>200</v>
      </c>
      <c r="G2446" t="s">
        <v>590</v>
      </c>
      <c r="H2446" t="s">
        <v>202</v>
      </c>
      <c r="I2446" t="s">
        <v>163</v>
      </c>
      <c r="J2446" t="s">
        <v>37</v>
      </c>
      <c r="K2446" t="s">
        <v>591</v>
      </c>
      <c r="L2446" t="s">
        <v>39</v>
      </c>
      <c r="M2446">
        <v>18004296.5</v>
      </c>
      <c r="N2446">
        <v>-3501.18</v>
      </c>
      <c r="O2446">
        <v>18000795.32</v>
      </c>
      <c r="P2446">
        <v>0</v>
      </c>
      <c r="Q2446" t="s">
        <v>619</v>
      </c>
      <c r="R2446">
        <v>2620</v>
      </c>
      <c r="S2446" t="s">
        <v>2372</v>
      </c>
      <c r="T2446" t="s">
        <v>4071</v>
      </c>
      <c r="U2446" t="s">
        <v>4072</v>
      </c>
      <c r="V2446" t="s">
        <v>4073</v>
      </c>
      <c r="W2446">
        <v>0</v>
      </c>
      <c r="X2446" t="str">
        <f t="shared" si="38"/>
        <v>Inversión</v>
      </c>
    </row>
    <row r="2447" spans="1:24" x14ac:dyDescent="0.25">
      <c r="A2447">
        <v>2420</v>
      </c>
      <c r="B2447">
        <v>43847</v>
      </c>
      <c r="C2447" s="71">
        <v>43847.612500000003</v>
      </c>
      <c r="D2447" t="s">
        <v>588</v>
      </c>
      <c r="E2447" t="s">
        <v>589</v>
      </c>
      <c r="F2447">
        <v>200</v>
      </c>
      <c r="G2447" t="s">
        <v>590</v>
      </c>
      <c r="H2447" t="s">
        <v>599</v>
      </c>
      <c r="I2447" t="s">
        <v>600</v>
      </c>
      <c r="J2447" t="s">
        <v>48</v>
      </c>
      <c r="K2447" t="s">
        <v>601</v>
      </c>
      <c r="L2447" t="s">
        <v>39</v>
      </c>
      <c r="M2447">
        <v>5000000</v>
      </c>
      <c r="N2447">
        <v>17000000</v>
      </c>
      <c r="O2447">
        <v>22000000</v>
      </c>
      <c r="P2447">
        <v>6447981</v>
      </c>
      <c r="Q2447" t="s">
        <v>620</v>
      </c>
      <c r="R2447">
        <v>2020</v>
      </c>
      <c r="S2447" t="s">
        <v>4074</v>
      </c>
      <c r="T2447" t="s">
        <v>4075</v>
      </c>
      <c r="U2447" t="s">
        <v>4076</v>
      </c>
      <c r="V2447" t="s">
        <v>4077</v>
      </c>
      <c r="W2447">
        <v>0</v>
      </c>
      <c r="X2447" t="str">
        <f t="shared" si="38"/>
        <v>Funcionamiento</v>
      </c>
    </row>
    <row r="2448" spans="1:24" x14ac:dyDescent="0.25">
      <c r="A2448">
        <v>2520</v>
      </c>
      <c r="B2448">
        <v>43850</v>
      </c>
      <c r="C2448" s="71">
        <v>43850.574999999997</v>
      </c>
      <c r="D2448" t="s">
        <v>588</v>
      </c>
      <c r="E2448" t="s">
        <v>589</v>
      </c>
      <c r="F2448">
        <v>200</v>
      </c>
      <c r="G2448" t="s">
        <v>590</v>
      </c>
      <c r="H2448" t="s">
        <v>613</v>
      </c>
      <c r="I2448" t="s">
        <v>614</v>
      </c>
      <c r="J2448" t="s">
        <v>37</v>
      </c>
      <c r="K2448" t="s">
        <v>591</v>
      </c>
      <c r="L2448" t="s">
        <v>39</v>
      </c>
      <c r="M2448">
        <v>13200000</v>
      </c>
      <c r="N2448">
        <v>0</v>
      </c>
      <c r="O2448">
        <v>13200000</v>
      </c>
      <c r="P2448">
        <v>0</v>
      </c>
      <c r="Q2448" t="s">
        <v>621</v>
      </c>
      <c r="R2448">
        <v>2520</v>
      </c>
      <c r="S2448" t="s">
        <v>2267</v>
      </c>
      <c r="T2448" t="s">
        <v>4078</v>
      </c>
      <c r="U2448" t="s">
        <v>4079</v>
      </c>
      <c r="V2448" t="s">
        <v>4080</v>
      </c>
      <c r="W2448">
        <v>0</v>
      </c>
      <c r="X2448" t="str">
        <f t="shared" si="38"/>
        <v>Funcionamiento</v>
      </c>
    </row>
    <row r="2449" spans="1:24" x14ac:dyDescent="0.25">
      <c r="A2449">
        <v>2620</v>
      </c>
      <c r="B2449">
        <v>43850</v>
      </c>
      <c r="C2449" s="71">
        <v>43850.738888888889</v>
      </c>
      <c r="D2449" t="s">
        <v>588</v>
      </c>
      <c r="E2449" t="s">
        <v>589</v>
      </c>
      <c r="F2449">
        <v>200</v>
      </c>
      <c r="G2449" t="s">
        <v>590</v>
      </c>
      <c r="H2449" t="s">
        <v>613</v>
      </c>
      <c r="I2449" t="s">
        <v>614</v>
      </c>
      <c r="J2449" t="s">
        <v>48</v>
      </c>
      <c r="K2449" t="s">
        <v>601</v>
      </c>
      <c r="L2449" t="s">
        <v>39</v>
      </c>
      <c r="M2449">
        <v>700240842</v>
      </c>
      <c r="N2449">
        <v>-14412954</v>
      </c>
      <c r="O2449">
        <v>685827888</v>
      </c>
      <c r="P2449">
        <v>0</v>
      </c>
      <c r="Q2449" t="s">
        <v>622</v>
      </c>
      <c r="R2449">
        <v>3020</v>
      </c>
      <c r="S2449" t="s">
        <v>4081</v>
      </c>
      <c r="T2449" t="s">
        <v>4082</v>
      </c>
      <c r="U2449" t="s">
        <v>5415</v>
      </c>
      <c r="V2449" t="s">
        <v>5416</v>
      </c>
      <c r="W2449">
        <v>0</v>
      </c>
      <c r="X2449" t="str">
        <f t="shared" si="38"/>
        <v>Funcionamiento</v>
      </c>
    </row>
    <row r="2450" spans="1:24" x14ac:dyDescent="0.25">
      <c r="A2450">
        <v>2620</v>
      </c>
      <c r="B2450">
        <v>43850</v>
      </c>
      <c r="C2450" s="71">
        <v>43850.738888888889</v>
      </c>
      <c r="D2450" t="s">
        <v>588</v>
      </c>
      <c r="E2450" t="s">
        <v>589</v>
      </c>
      <c r="F2450">
        <v>200</v>
      </c>
      <c r="G2450" t="s">
        <v>590</v>
      </c>
      <c r="H2450" t="s">
        <v>190</v>
      </c>
      <c r="I2450" t="s">
        <v>145</v>
      </c>
      <c r="J2450" t="s">
        <v>48</v>
      </c>
      <c r="K2450" t="s">
        <v>601</v>
      </c>
      <c r="L2450" t="s">
        <v>39</v>
      </c>
      <c r="M2450">
        <v>84299209</v>
      </c>
      <c r="N2450">
        <v>-1466073</v>
      </c>
      <c r="O2450">
        <v>82833136</v>
      </c>
      <c r="P2450">
        <v>0</v>
      </c>
      <c r="Q2450" t="s">
        <v>622</v>
      </c>
      <c r="R2450">
        <v>3020</v>
      </c>
      <c r="S2450" t="s">
        <v>4081</v>
      </c>
      <c r="T2450" t="s">
        <v>4082</v>
      </c>
      <c r="U2450" t="s">
        <v>5415</v>
      </c>
      <c r="V2450" t="s">
        <v>5416</v>
      </c>
      <c r="W2450">
        <v>0</v>
      </c>
      <c r="X2450" t="str">
        <f t="shared" si="38"/>
        <v>Funcionamiento</v>
      </c>
    </row>
    <row r="2451" spans="1:24" x14ac:dyDescent="0.25">
      <c r="A2451">
        <v>2720</v>
      </c>
      <c r="B2451">
        <v>43850</v>
      </c>
      <c r="C2451" s="71">
        <v>43850.740277777775</v>
      </c>
      <c r="D2451" t="s">
        <v>588</v>
      </c>
      <c r="E2451" t="s">
        <v>589</v>
      </c>
      <c r="F2451">
        <v>200</v>
      </c>
      <c r="G2451" t="s">
        <v>590</v>
      </c>
      <c r="H2451" t="s">
        <v>613</v>
      </c>
      <c r="I2451" t="s">
        <v>614</v>
      </c>
      <c r="J2451" t="s">
        <v>37</v>
      </c>
      <c r="K2451" t="s">
        <v>591</v>
      </c>
      <c r="L2451" t="s">
        <v>39</v>
      </c>
      <c r="M2451">
        <v>123067779</v>
      </c>
      <c r="N2451">
        <v>-2140309</v>
      </c>
      <c r="O2451">
        <v>120927470</v>
      </c>
      <c r="P2451">
        <v>0</v>
      </c>
      <c r="Q2451" t="s">
        <v>623</v>
      </c>
      <c r="R2451">
        <v>3320</v>
      </c>
      <c r="S2451" t="s">
        <v>2246</v>
      </c>
      <c r="T2451" t="s">
        <v>4083</v>
      </c>
      <c r="U2451" t="s">
        <v>6065</v>
      </c>
      <c r="V2451" t="s">
        <v>6066</v>
      </c>
      <c r="W2451">
        <v>0</v>
      </c>
      <c r="X2451" t="str">
        <f t="shared" si="38"/>
        <v>Funcionamiento</v>
      </c>
    </row>
    <row r="2452" spans="1:24" x14ac:dyDescent="0.25">
      <c r="A2452">
        <v>2820</v>
      </c>
      <c r="B2452">
        <v>43850</v>
      </c>
      <c r="C2452" s="71">
        <v>43850.742361111108</v>
      </c>
      <c r="D2452" t="s">
        <v>588</v>
      </c>
      <c r="E2452" t="s">
        <v>589</v>
      </c>
      <c r="F2452">
        <v>200</v>
      </c>
      <c r="G2452" t="s">
        <v>590</v>
      </c>
      <c r="H2452" t="s">
        <v>190</v>
      </c>
      <c r="I2452" t="s">
        <v>145</v>
      </c>
      <c r="J2452" t="s">
        <v>48</v>
      </c>
      <c r="K2452" t="s">
        <v>601</v>
      </c>
      <c r="L2452" t="s">
        <v>39</v>
      </c>
      <c r="M2452">
        <v>223863255</v>
      </c>
      <c r="N2452">
        <v>-4542153</v>
      </c>
      <c r="O2452">
        <v>219321102</v>
      </c>
      <c r="P2452">
        <v>0</v>
      </c>
      <c r="Q2452" t="s">
        <v>624</v>
      </c>
      <c r="R2452">
        <v>3220</v>
      </c>
      <c r="S2452" t="s">
        <v>4084</v>
      </c>
      <c r="T2452" t="s">
        <v>4085</v>
      </c>
      <c r="U2452" t="s">
        <v>5417</v>
      </c>
      <c r="V2452" t="s">
        <v>5418</v>
      </c>
      <c r="W2452">
        <v>0</v>
      </c>
      <c r="X2452" t="str">
        <f t="shared" si="38"/>
        <v>Funcionamiento</v>
      </c>
    </row>
    <row r="2453" spans="1:24" x14ac:dyDescent="0.25">
      <c r="A2453">
        <v>2820</v>
      </c>
      <c r="B2453">
        <v>43850</v>
      </c>
      <c r="C2453" s="71">
        <v>43850.742361111108</v>
      </c>
      <c r="D2453" t="s">
        <v>588</v>
      </c>
      <c r="E2453" t="s">
        <v>589</v>
      </c>
      <c r="F2453">
        <v>200</v>
      </c>
      <c r="G2453" t="s">
        <v>590</v>
      </c>
      <c r="H2453" t="s">
        <v>599</v>
      </c>
      <c r="I2453" t="s">
        <v>600</v>
      </c>
      <c r="J2453" t="s">
        <v>48</v>
      </c>
      <c r="K2453" t="s">
        <v>601</v>
      </c>
      <c r="L2453" t="s">
        <v>39</v>
      </c>
      <c r="M2453">
        <v>59654479</v>
      </c>
      <c r="N2453">
        <v>-1210381</v>
      </c>
      <c r="O2453">
        <v>58444098</v>
      </c>
      <c r="P2453">
        <v>0</v>
      </c>
      <c r="Q2453" t="s">
        <v>624</v>
      </c>
      <c r="R2453">
        <v>3220</v>
      </c>
      <c r="S2453" t="s">
        <v>4084</v>
      </c>
      <c r="T2453" t="s">
        <v>4085</v>
      </c>
      <c r="U2453" t="s">
        <v>5417</v>
      </c>
      <c r="V2453" t="s">
        <v>5418</v>
      </c>
      <c r="W2453">
        <v>0</v>
      </c>
      <c r="X2453" t="str">
        <f t="shared" si="38"/>
        <v>Funcionamiento</v>
      </c>
    </row>
    <row r="2454" spans="1:24" x14ac:dyDescent="0.25">
      <c r="A2454">
        <v>2820</v>
      </c>
      <c r="B2454">
        <v>43850</v>
      </c>
      <c r="C2454" s="71">
        <v>43850.742361111108</v>
      </c>
      <c r="D2454" t="s">
        <v>588</v>
      </c>
      <c r="E2454" t="s">
        <v>589</v>
      </c>
      <c r="F2454">
        <v>200</v>
      </c>
      <c r="G2454" t="s">
        <v>590</v>
      </c>
      <c r="H2454" t="s">
        <v>613</v>
      </c>
      <c r="I2454" t="s">
        <v>614</v>
      </c>
      <c r="J2454" t="s">
        <v>48</v>
      </c>
      <c r="K2454" t="s">
        <v>601</v>
      </c>
      <c r="L2454" t="s">
        <v>39</v>
      </c>
      <c r="M2454">
        <v>375039219</v>
      </c>
      <c r="N2454">
        <v>-30772406</v>
      </c>
      <c r="O2454">
        <v>344266813</v>
      </c>
      <c r="P2454">
        <v>1127246</v>
      </c>
      <c r="Q2454" t="s">
        <v>624</v>
      </c>
      <c r="R2454">
        <v>3220</v>
      </c>
      <c r="S2454" t="s">
        <v>4084</v>
      </c>
      <c r="T2454" t="s">
        <v>4085</v>
      </c>
      <c r="U2454" t="s">
        <v>5417</v>
      </c>
      <c r="V2454" t="s">
        <v>5418</v>
      </c>
      <c r="W2454">
        <v>0</v>
      </c>
      <c r="X2454" t="str">
        <f t="shared" si="38"/>
        <v>Funcionamiento</v>
      </c>
    </row>
    <row r="2455" spans="1:24" x14ac:dyDescent="0.25">
      <c r="A2455">
        <v>2920</v>
      </c>
      <c r="B2455">
        <v>43852</v>
      </c>
      <c r="C2455" s="71">
        <v>43852.315972222219</v>
      </c>
      <c r="D2455" t="s">
        <v>588</v>
      </c>
      <c r="E2455" t="s">
        <v>589</v>
      </c>
      <c r="F2455">
        <v>200</v>
      </c>
      <c r="G2455" t="s">
        <v>590</v>
      </c>
      <c r="H2455" t="s">
        <v>190</v>
      </c>
      <c r="I2455" t="s">
        <v>145</v>
      </c>
      <c r="J2455" t="s">
        <v>37</v>
      </c>
      <c r="K2455" t="s">
        <v>591</v>
      </c>
      <c r="L2455" t="s">
        <v>39</v>
      </c>
      <c r="M2455">
        <v>32845116</v>
      </c>
      <c r="N2455">
        <v>-1999268</v>
      </c>
      <c r="O2455">
        <v>30845848</v>
      </c>
      <c r="P2455">
        <v>0</v>
      </c>
      <c r="Q2455" t="s">
        <v>625</v>
      </c>
      <c r="R2455">
        <v>3720</v>
      </c>
      <c r="S2455" t="s">
        <v>2701</v>
      </c>
      <c r="T2455" t="s">
        <v>4086</v>
      </c>
      <c r="U2455" t="s">
        <v>4087</v>
      </c>
      <c r="V2455" t="s">
        <v>4088</v>
      </c>
      <c r="W2455">
        <v>0</v>
      </c>
      <c r="X2455" t="str">
        <f t="shared" si="38"/>
        <v>Funcionamiento</v>
      </c>
    </row>
    <row r="2456" spans="1:24" x14ac:dyDescent="0.25">
      <c r="A2456">
        <v>3020</v>
      </c>
      <c r="B2456">
        <v>43852</v>
      </c>
      <c r="C2456" s="71">
        <v>43852.513194444444</v>
      </c>
      <c r="D2456" t="s">
        <v>588</v>
      </c>
      <c r="E2456" t="s">
        <v>589</v>
      </c>
      <c r="F2456">
        <v>200</v>
      </c>
      <c r="G2456" t="s">
        <v>590</v>
      </c>
      <c r="H2456" t="s">
        <v>449</v>
      </c>
      <c r="I2456" t="s">
        <v>519</v>
      </c>
      <c r="J2456" t="s">
        <v>37</v>
      </c>
      <c r="K2456" t="s">
        <v>591</v>
      </c>
      <c r="L2456" t="s">
        <v>39</v>
      </c>
      <c r="M2456">
        <v>0</v>
      </c>
      <c r="N2456">
        <v>2000000</v>
      </c>
      <c r="O2456">
        <v>2000000</v>
      </c>
      <c r="P2456">
        <v>1668251</v>
      </c>
      <c r="Q2456" t="s">
        <v>626</v>
      </c>
      <c r="R2456">
        <v>2420</v>
      </c>
      <c r="S2456" t="s">
        <v>6067</v>
      </c>
      <c r="T2456" t="s">
        <v>6068</v>
      </c>
      <c r="U2456" t="s">
        <v>6069</v>
      </c>
      <c r="V2456" t="s">
        <v>6070</v>
      </c>
      <c r="W2456">
        <v>0</v>
      </c>
      <c r="X2456" t="str">
        <f t="shared" si="38"/>
        <v>Inversión</v>
      </c>
    </row>
    <row r="2457" spans="1:24" x14ac:dyDescent="0.25">
      <c r="A2457">
        <v>3020</v>
      </c>
      <c r="B2457">
        <v>43852</v>
      </c>
      <c r="C2457" s="71">
        <v>43852.513194444444</v>
      </c>
      <c r="D2457" t="s">
        <v>588</v>
      </c>
      <c r="E2457" t="s">
        <v>589</v>
      </c>
      <c r="F2457">
        <v>200</v>
      </c>
      <c r="G2457" t="s">
        <v>590</v>
      </c>
      <c r="H2457" t="s">
        <v>449</v>
      </c>
      <c r="I2457" t="s">
        <v>519</v>
      </c>
      <c r="J2457" t="s">
        <v>48</v>
      </c>
      <c r="K2457" t="s">
        <v>601</v>
      </c>
      <c r="L2457" t="s">
        <v>39</v>
      </c>
      <c r="M2457">
        <v>2000000</v>
      </c>
      <c r="N2457">
        <v>-2000000</v>
      </c>
      <c r="O2457">
        <v>0</v>
      </c>
      <c r="P2457">
        <v>0</v>
      </c>
      <c r="Q2457" t="s">
        <v>626</v>
      </c>
      <c r="R2457">
        <v>2420</v>
      </c>
      <c r="S2457" t="s">
        <v>6067</v>
      </c>
      <c r="T2457" t="s">
        <v>6068</v>
      </c>
      <c r="U2457" t="s">
        <v>6069</v>
      </c>
      <c r="V2457" t="s">
        <v>6070</v>
      </c>
      <c r="W2457">
        <v>0</v>
      </c>
      <c r="X2457" t="str">
        <f t="shared" si="38"/>
        <v>Inversión</v>
      </c>
    </row>
    <row r="2458" spans="1:24" x14ac:dyDescent="0.25">
      <c r="A2458">
        <v>3020</v>
      </c>
      <c r="B2458">
        <v>43852</v>
      </c>
      <c r="C2458" s="71">
        <v>43852.513194444444</v>
      </c>
      <c r="D2458" t="s">
        <v>588</v>
      </c>
      <c r="E2458" t="s">
        <v>589</v>
      </c>
      <c r="F2458">
        <v>200</v>
      </c>
      <c r="G2458" t="s">
        <v>590</v>
      </c>
      <c r="H2458" t="s">
        <v>203</v>
      </c>
      <c r="I2458" t="s">
        <v>165</v>
      </c>
      <c r="J2458" t="s">
        <v>48</v>
      </c>
      <c r="K2458" t="s">
        <v>601</v>
      </c>
      <c r="L2458" t="s">
        <v>39</v>
      </c>
      <c r="M2458">
        <v>2000000</v>
      </c>
      <c r="N2458">
        <v>0</v>
      </c>
      <c r="O2458">
        <v>2000000</v>
      </c>
      <c r="P2458">
        <v>765399</v>
      </c>
      <c r="Q2458" t="s">
        <v>626</v>
      </c>
      <c r="R2458">
        <v>2420</v>
      </c>
      <c r="S2458" t="s">
        <v>6067</v>
      </c>
      <c r="T2458" t="s">
        <v>6068</v>
      </c>
      <c r="U2458" t="s">
        <v>6069</v>
      </c>
      <c r="V2458" t="s">
        <v>6070</v>
      </c>
      <c r="W2458">
        <v>0</v>
      </c>
      <c r="X2458" t="str">
        <f t="shared" si="38"/>
        <v>Inversión</v>
      </c>
    </row>
    <row r="2459" spans="1:24" x14ac:dyDescent="0.25">
      <c r="A2459">
        <v>3020</v>
      </c>
      <c r="B2459">
        <v>43852</v>
      </c>
      <c r="C2459" s="71">
        <v>43852.513194444444</v>
      </c>
      <c r="D2459" t="s">
        <v>588</v>
      </c>
      <c r="E2459" t="s">
        <v>589</v>
      </c>
      <c r="F2459">
        <v>200</v>
      </c>
      <c r="G2459" t="s">
        <v>590</v>
      </c>
      <c r="H2459" t="s">
        <v>202</v>
      </c>
      <c r="I2459" t="s">
        <v>163</v>
      </c>
      <c r="J2459" t="s">
        <v>37</v>
      </c>
      <c r="K2459" t="s">
        <v>591</v>
      </c>
      <c r="L2459" t="s">
        <v>39</v>
      </c>
      <c r="M2459">
        <v>2000000</v>
      </c>
      <c r="N2459">
        <v>0</v>
      </c>
      <c r="O2459">
        <v>2000000</v>
      </c>
      <c r="P2459">
        <v>156885</v>
      </c>
      <c r="Q2459" t="s">
        <v>626</v>
      </c>
      <c r="R2459">
        <v>2420</v>
      </c>
      <c r="S2459" t="s">
        <v>6067</v>
      </c>
      <c r="T2459" t="s">
        <v>6068</v>
      </c>
      <c r="U2459" t="s">
        <v>6069</v>
      </c>
      <c r="V2459" t="s">
        <v>6070</v>
      </c>
      <c r="W2459">
        <v>0</v>
      </c>
      <c r="X2459" t="str">
        <f t="shared" si="38"/>
        <v>Inversión</v>
      </c>
    </row>
    <row r="2460" spans="1:24" x14ac:dyDescent="0.25">
      <c r="A2460">
        <v>3120</v>
      </c>
      <c r="B2460">
        <v>43852</v>
      </c>
      <c r="C2460" s="71">
        <v>43852.620138888888</v>
      </c>
      <c r="D2460" t="s">
        <v>588</v>
      </c>
      <c r="E2460" t="s">
        <v>589</v>
      </c>
      <c r="F2460">
        <v>200</v>
      </c>
      <c r="G2460" t="s">
        <v>590</v>
      </c>
      <c r="H2460" t="s">
        <v>441</v>
      </c>
      <c r="I2460" t="s">
        <v>514</v>
      </c>
      <c r="J2460" t="s">
        <v>48</v>
      </c>
      <c r="K2460" t="s">
        <v>601</v>
      </c>
      <c r="L2460" t="s">
        <v>39</v>
      </c>
      <c r="M2460">
        <v>127000000</v>
      </c>
      <c r="N2460">
        <v>0</v>
      </c>
      <c r="O2460">
        <v>127000000</v>
      </c>
      <c r="P2460">
        <v>0</v>
      </c>
      <c r="Q2460" t="s">
        <v>627</v>
      </c>
      <c r="R2460">
        <v>4320</v>
      </c>
      <c r="S2460" t="s">
        <v>4089</v>
      </c>
      <c r="T2460" t="s">
        <v>4090</v>
      </c>
      <c r="U2460" t="s">
        <v>4091</v>
      </c>
      <c r="V2460" t="s">
        <v>5419</v>
      </c>
      <c r="W2460">
        <v>0</v>
      </c>
      <c r="X2460" t="str">
        <f t="shared" si="38"/>
        <v>Inversión</v>
      </c>
    </row>
    <row r="2461" spans="1:24" x14ac:dyDescent="0.25">
      <c r="A2461">
        <v>3120</v>
      </c>
      <c r="B2461">
        <v>43852</v>
      </c>
      <c r="C2461" s="71">
        <v>43852.620138888888</v>
      </c>
      <c r="D2461" t="s">
        <v>588</v>
      </c>
      <c r="E2461" t="s">
        <v>589</v>
      </c>
      <c r="F2461">
        <v>200</v>
      </c>
      <c r="G2461" t="s">
        <v>590</v>
      </c>
      <c r="H2461" t="s">
        <v>628</v>
      </c>
      <c r="I2461" t="s">
        <v>629</v>
      </c>
      <c r="J2461" t="s">
        <v>48</v>
      </c>
      <c r="K2461" t="s">
        <v>601</v>
      </c>
      <c r="L2461" t="s">
        <v>39</v>
      </c>
      <c r="M2461">
        <v>200000000</v>
      </c>
      <c r="N2461">
        <v>0</v>
      </c>
      <c r="O2461">
        <v>200000000</v>
      </c>
      <c r="P2461">
        <v>0</v>
      </c>
      <c r="Q2461" t="s">
        <v>627</v>
      </c>
      <c r="R2461">
        <v>4320</v>
      </c>
      <c r="S2461" t="s">
        <v>4089</v>
      </c>
      <c r="T2461" t="s">
        <v>4090</v>
      </c>
      <c r="U2461" t="s">
        <v>4091</v>
      </c>
      <c r="V2461" t="s">
        <v>5419</v>
      </c>
      <c r="W2461">
        <v>0</v>
      </c>
      <c r="X2461" t="str">
        <f t="shared" si="38"/>
        <v>Funcionamiento</v>
      </c>
    </row>
    <row r="2462" spans="1:24" x14ac:dyDescent="0.25">
      <c r="A2462">
        <v>3120</v>
      </c>
      <c r="B2462">
        <v>43852</v>
      </c>
      <c r="C2462" s="71">
        <v>43852.620138888888</v>
      </c>
      <c r="D2462" t="s">
        <v>588</v>
      </c>
      <c r="E2462" t="s">
        <v>589</v>
      </c>
      <c r="F2462">
        <v>400</v>
      </c>
      <c r="G2462" t="s">
        <v>630</v>
      </c>
      <c r="H2462" t="s">
        <v>402</v>
      </c>
      <c r="I2462" t="s">
        <v>508</v>
      </c>
      <c r="J2462" t="s">
        <v>48</v>
      </c>
      <c r="K2462" t="s">
        <v>601</v>
      </c>
      <c r="L2462" t="s">
        <v>39</v>
      </c>
      <c r="M2462">
        <v>171166632</v>
      </c>
      <c r="N2462">
        <v>0</v>
      </c>
      <c r="O2462">
        <v>171166632</v>
      </c>
      <c r="P2462">
        <v>0</v>
      </c>
      <c r="Q2462" t="s">
        <v>627</v>
      </c>
      <c r="R2462">
        <v>4320</v>
      </c>
      <c r="S2462" t="s">
        <v>4089</v>
      </c>
      <c r="T2462" t="s">
        <v>4090</v>
      </c>
      <c r="U2462" t="s">
        <v>4091</v>
      </c>
      <c r="V2462" t="s">
        <v>5419</v>
      </c>
      <c r="W2462">
        <v>0</v>
      </c>
      <c r="X2462" t="str">
        <f t="shared" si="38"/>
        <v>Inversión</v>
      </c>
    </row>
    <row r="2463" spans="1:24" x14ac:dyDescent="0.25">
      <c r="A2463">
        <v>3120</v>
      </c>
      <c r="B2463">
        <v>43852</v>
      </c>
      <c r="C2463" s="71">
        <v>43852.620138888888</v>
      </c>
      <c r="D2463" t="s">
        <v>588</v>
      </c>
      <c r="E2463" t="s">
        <v>589</v>
      </c>
      <c r="F2463">
        <v>500</v>
      </c>
      <c r="G2463" t="s">
        <v>631</v>
      </c>
      <c r="H2463" t="s">
        <v>199</v>
      </c>
      <c r="I2463" t="s">
        <v>157</v>
      </c>
      <c r="J2463" t="s">
        <v>48</v>
      </c>
      <c r="K2463" t="s">
        <v>601</v>
      </c>
      <c r="L2463" t="s">
        <v>39</v>
      </c>
      <c r="M2463">
        <v>928690826</v>
      </c>
      <c r="N2463">
        <v>0</v>
      </c>
      <c r="O2463">
        <v>928690826</v>
      </c>
      <c r="P2463">
        <v>0</v>
      </c>
      <c r="Q2463" t="s">
        <v>627</v>
      </c>
      <c r="R2463">
        <v>4320</v>
      </c>
      <c r="S2463" t="s">
        <v>4089</v>
      </c>
      <c r="T2463" t="s">
        <v>4090</v>
      </c>
      <c r="U2463" t="s">
        <v>4091</v>
      </c>
      <c r="V2463" t="s">
        <v>5419</v>
      </c>
      <c r="W2463">
        <v>0</v>
      </c>
      <c r="X2463" t="str">
        <f t="shared" si="38"/>
        <v>Inversión</v>
      </c>
    </row>
    <row r="2464" spans="1:24" x14ac:dyDescent="0.25">
      <c r="A2464">
        <v>3120</v>
      </c>
      <c r="B2464">
        <v>43852</v>
      </c>
      <c r="C2464" s="71">
        <v>43852.620138888888</v>
      </c>
      <c r="D2464" t="s">
        <v>588</v>
      </c>
      <c r="E2464" t="s">
        <v>589</v>
      </c>
      <c r="F2464">
        <v>300</v>
      </c>
      <c r="G2464" t="s">
        <v>634</v>
      </c>
      <c r="H2464" t="s">
        <v>369</v>
      </c>
      <c r="I2464" t="s">
        <v>513</v>
      </c>
      <c r="J2464" t="s">
        <v>48</v>
      </c>
      <c r="K2464" t="s">
        <v>601</v>
      </c>
      <c r="L2464" t="s">
        <v>39</v>
      </c>
      <c r="M2464">
        <v>41125036</v>
      </c>
      <c r="N2464">
        <v>0</v>
      </c>
      <c r="O2464">
        <v>41125036</v>
      </c>
      <c r="P2464">
        <v>0</v>
      </c>
      <c r="Q2464" t="s">
        <v>627</v>
      </c>
      <c r="R2464">
        <v>4320</v>
      </c>
      <c r="S2464" t="s">
        <v>4089</v>
      </c>
      <c r="T2464" t="s">
        <v>4090</v>
      </c>
      <c r="U2464" t="s">
        <v>4091</v>
      </c>
      <c r="V2464" t="s">
        <v>5419</v>
      </c>
      <c r="W2464">
        <v>0</v>
      </c>
      <c r="X2464" t="str">
        <f t="shared" si="38"/>
        <v>Inversión</v>
      </c>
    </row>
    <row r="2465" spans="1:24" x14ac:dyDescent="0.25">
      <c r="A2465">
        <v>3120</v>
      </c>
      <c r="B2465">
        <v>43852</v>
      </c>
      <c r="C2465" s="71">
        <v>43852.620138888888</v>
      </c>
      <c r="D2465" t="s">
        <v>588</v>
      </c>
      <c r="E2465" t="s">
        <v>589</v>
      </c>
      <c r="F2465">
        <v>300</v>
      </c>
      <c r="G2465" t="s">
        <v>634</v>
      </c>
      <c r="H2465" t="s">
        <v>198</v>
      </c>
      <c r="I2465" t="s">
        <v>155</v>
      </c>
      <c r="J2465" t="s">
        <v>48</v>
      </c>
      <c r="K2465" t="s">
        <v>601</v>
      </c>
      <c r="L2465" t="s">
        <v>39</v>
      </c>
      <c r="M2465">
        <v>116771678</v>
      </c>
      <c r="N2465">
        <v>0</v>
      </c>
      <c r="O2465">
        <v>116771678</v>
      </c>
      <c r="P2465">
        <v>0</v>
      </c>
      <c r="Q2465" t="s">
        <v>627</v>
      </c>
      <c r="R2465">
        <v>4320</v>
      </c>
      <c r="S2465" t="s">
        <v>4089</v>
      </c>
      <c r="T2465" t="s">
        <v>4090</v>
      </c>
      <c r="U2465" t="s">
        <v>4091</v>
      </c>
      <c r="V2465" t="s">
        <v>5419</v>
      </c>
      <c r="W2465">
        <v>0</v>
      </c>
      <c r="X2465" t="str">
        <f t="shared" si="38"/>
        <v>Inversión</v>
      </c>
    </row>
    <row r="2466" spans="1:24" x14ac:dyDescent="0.25">
      <c r="A2466">
        <v>3120</v>
      </c>
      <c r="B2466">
        <v>43852</v>
      </c>
      <c r="C2466" s="71">
        <v>43852.620138888888</v>
      </c>
      <c r="D2466" t="s">
        <v>588</v>
      </c>
      <c r="E2466" t="s">
        <v>589</v>
      </c>
      <c r="F2466">
        <v>140</v>
      </c>
      <c r="G2466" t="s">
        <v>632</v>
      </c>
      <c r="H2466" t="s">
        <v>435</v>
      </c>
      <c r="I2466" t="s">
        <v>502</v>
      </c>
      <c r="J2466" t="s">
        <v>48</v>
      </c>
      <c r="K2466" t="s">
        <v>601</v>
      </c>
      <c r="L2466" t="s">
        <v>39</v>
      </c>
      <c r="M2466">
        <v>45043851</v>
      </c>
      <c r="N2466">
        <v>0</v>
      </c>
      <c r="O2466">
        <v>45043851</v>
      </c>
      <c r="P2466">
        <v>0</v>
      </c>
      <c r="Q2466" t="s">
        <v>627</v>
      </c>
      <c r="R2466">
        <v>4320</v>
      </c>
      <c r="S2466" t="s">
        <v>4089</v>
      </c>
      <c r="T2466" t="s">
        <v>4090</v>
      </c>
      <c r="U2466" t="s">
        <v>4091</v>
      </c>
      <c r="V2466" t="s">
        <v>5419</v>
      </c>
      <c r="W2466">
        <v>0</v>
      </c>
      <c r="X2466" t="str">
        <f t="shared" si="38"/>
        <v>Inversión</v>
      </c>
    </row>
    <row r="2467" spans="1:24" x14ac:dyDescent="0.25">
      <c r="A2467">
        <v>3120</v>
      </c>
      <c r="B2467">
        <v>43852</v>
      </c>
      <c r="C2467" s="71">
        <v>43852.620138888888</v>
      </c>
      <c r="D2467" t="s">
        <v>588</v>
      </c>
      <c r="E2467" t="s">
        <v>589</v>
      </c>
      <c r="F2467">
        <v>160</v>
      </c>
      <c r="G2467" t="s">
        <v>633</v>
      </c>
      <c r="H2467" t="s">
        <v>462</v>
      </c>
      <c r="I2467" t="s">
        <v>500</v>
      </c>
      <c r="J2467" t="s">
        <v>48</v>
      </c>
      <c r="K2467" t="s">
        <v>601</v>
      </c>
      <c r="L2467" t="s">
        <v>39</v>
      </c>
      <c r="M2467">
        <v>13693331</v>
      </c>
      <c r="N2467">
        <v>0</v>
      </c>
      <c r="O2467">
        <v>13693331</v>
      </c>
      <c r="P2467">
        <v>0</v>
      </c>
      <c r="Q2467" t="s">
        <v>627</v>
      </c>
      <c r="R2467">
        <v>4320</v>
      </c>
      <c r="S2467" t="s">
        <v>4089</v>
      </c>
      <c r="T2467" t="s">
        <v>4090</v>
      </c>
      <c r="U2467" t="s">
        <v>4091</v>
      </c>
      <c r="V2467" t="s">
        <v>5419</v>
      </c>
      <c r="W2467">
        <v>0</v>
      </c>
      <c r="X2467" t="str">
        <f t="shared" si="38"/>
        <v>Inversión</v>
      </c>
    </row>
    <row r="2468" spans="1:24" x14ac:dyDescent="0.25">
      <c r="A2468">
        <v>3120</v>
      </c>
      <c r="B2468">
        <v>43852</v>
      </c>
      <c r="C2468" s="71">
        <v>43852.620138888888</v>
      </c>
      <c r="D2468" t="s">
        <v>588</v>
      </c>
      <c r="E2468" t="s">
        <v>589</v>
      </c>
      <c r="F2468">
        <v>200</v>
      </c>
      <c r="G2468" t="s">
        <v>590</v>
      </c>
      <c r="H2468" t="s">
        <v>201</v>
      </c>
      <c r="I2468" t="s">
        <v>161</v>
      </c>
      <c r="J2468" t="s">
        <v>48</v>
      </c>
      <c r="K2468" t="s">
        <v>601</v>
      </c>
      <c r="L2468" t="s">
        <v>39</v>
      </c>
      <c r="M2468">
        <v>56508646</v>
      </c>
      <c r="N2468">
        <v>0</v>
      </c>
      <c r="O2468">
        <v>56508646</v>
      </c>
      <c r="P2468">
        <v>0</v>
      </c>
      <c r="Q2468" t="s">
        <v>627</v>
      </c>
      <c r="R2468">
        <v>4320</v>
      </c>
      <c r="S2468" t="s">
        <v>4089</v>
      </c>
      <c r="T2468" t="s">
        <v>4090</v>
      </c>
      <c r="U2468" t="s">
        <v>4091</v>
      </c>
      <c r="V2468" t="s">
        <v>5419</v>
      </c>
      <c r="W2468">
        <v>0</v>
      </c>
      <c r="X2468" t="str">
        <f t="shared" si="38"/>
        <v>Inversión</v>
      </c>
    </row>
    <row r="2469" spans="1:24" x14ac:dyDescent="0.25">
      <c r="A2469">
        <v>3220</v>
      </c>
      <c r="B2469">
        <v>43852</v>
      </c>
      <c r="C2469" s="71">
        <v>43852.654861111114</v>
      </c>
      <c r="D2469" t="s">
        <v>588</v>
      </c>
      <c r="E2469" t="s">
        <v>589</v>
      </c>
      <c r="F2469">
        <v>200</v>
      </c>
      <c r="G2469" t="s">
        <v>590</v>
      </c>
      <c r="H2469" t="s">
        <v>613</v>
      </c>
      <c r="I2469" t="s">
        <v>614</v>
      </c>
      <c r="J2469" t="s">
        <v>37</v>
      </c>
      <c r="K2469" t="s">
        <v>591</v>
      </c>
      <c r="L2469" t="s">
        <v>39</v>
      </c>
      <c r="M2469">
        <v>373105425</v>
      </c>
      <c r="N2469">
        <v>-16221975</v>
      </c>
      <c r="O2469">
        <v>356883450</v>
      </c>
      <c r="P2469">
        <v>0</v>
      </c>
      <c r="Q2469" t="s">
        <v>635</v>
      </c>
      <c r="R2469">
        <v>4620</v>
      </c>
      <c r="S2469" t="s">
        <v>4092</v>
      </c>
      <c r="T2469" t="s">
        <v>4093</v>
      </c>
      <c r="U2469" t="s">
        <v>6071</v>
      </c>
      <c r="V2469" t="s">
        <v>6072</v>
      </c>
      <c r="W2469">
        <v>0</v>
      </c>
      <c r="X2469" t="str">
        <f t="shared" si="38"/>
        <v>Funcionamiento</v>
      </c>
    </row>
    <row r="2470" spans="1:24" x14ac:dyDescent="0.25">
      <c r="A2470">
        <v>3320</v>
      </c>
      <c r="B2470">
        <v>43852</v>
      </c>
      <c r="C2470" s="71">
        <v>43852.658333333333</v>
      </c>
      <c r="D2470" t="s">
        <v>588</v>
      </c>
      <c r="E2470" t="s">
        <v>589</v>
      </c>
      <c r="F2470">
        <v>200</v>
      </c>
      <c r="G2470" t="s">
        <v>590</v>
      </c>
      <c r="H2470" t="s">
        <v>203</v>
      </c>
      <c r="I2470" t="s">
        <v>165</v>
      </c>
      <c r="J2470" t="s">
        <v>37</v>
      </c>
      <c r="K2470" t="s">
        <v>591</v>
      </c>
      <c r="L2470" t="s">
        <v>39</v>
      </c>
      <c r="M2470">
        <v>49528414</v>
      </c>
      <c r="N2470">
        <v>-15624098</v>
      </c>
      <c r="O2470">
        <v>33904316</v>
      </c>
      <c r="P2470">
        <v>0</v>
      </c>
      <c r="Q2470" t="s">
        <v>636</v>
      </c>
      <c r="R2470">
        <v>3920</v>
      </c>
      <c r="S2470" t="s">
        <v>4094</v>
      </c>
      <c r="T2470" t="s">
        <v>4095</v>
      </c>
      <c r="U2470" t="s">
        <v>5420</v>
      </c>
      <c r="V2470" t="s">
        <v>5421</v>
      </c>
      <c r="W2470">
        <v>0</v>
      </c>
      <c r="X2470" t="str">
        <f t="shared" si="38"/>
        <v>Inversión</v>
      </c>
    </row>
    <row r="2471" spans="1:24" x14ac:dyDescent="0.25">
      <c r="A2471">
        <v>3320</v>
      </c>
      <c r="B2471">
        <v>43852</v>
      </c>
      <c r="C2471" s="71">
        <v>43852.658333333333</v>
      </c>
      <c r="D2471" t="s">
        <v>588</v>
      </c>
      <c r="E2471" t="s">
        <v>589</v>
      </c>
      <c r="F2471">
        <v>200</v>
      </c>
      <c r="G2471" t="s">
        <v>590</v>
      </c>
      <c r="H2471" t="s">
        <v>202</v>
      </c>
      <c r="I2471" t="s">
        <v>163</v>
      </c>
      <c r="J2471" t="s">
        <v>37</v>
      </c>
      <c r="K2471" t="s">
        <v>591</v>
      </c>
      <c r="L2471" t="s">
        <v>39</v>
      </c>
      <c r="M2471">
        <v>49528414</v>
      </c>
      <c r="N2471">
        <v>0</v>
      </c>
      <c r="O2471">
        <v>49528414</v>
      </c>
      <c r="P2471">
        <v>0</v>
      </c>
      <c r="Q2471" t="s">
        <v>636</v>
      </c>
      <c r="R2471">
        <v>3920</v>
      </c>
      <c r="S2471" t="s">
        <v>4094</v>
      </c>
      <c r="T2471" t="s">
        <v>4095</v>
      </c>
      <c r="U2471" t="s">
        <v>5420</v>
      </c>
      <c r="V2471" t="s">
        <v>5421</v>
      </c>
      <c r="W2471">
        <v>0</v>
      </c>
      <c r="X2471" t="str">
        <f t="shared" si="38"/>
        <v>Inversión</v>
      </c>
    </row>
    <row r="2472" spans="1:24" x14ac:dyDescent="0.25">
      <c r="A2472">
        <v>3320</v>
      </c>
      <c r="B2472">
        <v>43852</v>
      </c>
      <c r="C2472" s="71">
        <v>43852.658333333333</v>
      </c>
      <c r="D2472" t="s">
        <v>588</v>
      </c>
      <c r="E2472" t="s">
        <v>589</v>
      </c>
      <c r="F2472">
        <v>200</v>
      </c>
      <c r="G2472" t="s">
        <v>590</v>
      </c>
      <c r="H2472" t="s">
        <v>449</v>
      </c>
      <c r="I2472" t="s">
        <v>519</v>
      </c>
      <c r="J2472" t="s">
        <v>37</v>
      </c>
      <c r="K2472" t="s">
        <v>591</v>
      </c>
      <c r="L2472" t="s">
        <v>39</v>
      </c>
      <c r="M2472">
        <v>49528414</v>
      </c>
      <c r="N2472">
        <v>0</v>
      </c>
      <c r="O2472">
        <v>49528414</v>
      </c>
      <c r="P2472">
        <v>0</v>
      </c>
      <c r="Q2472" t="s">
        <v>636</v>
      </c>
      <c r="R2472">
        <v>3920</v>
      </c>
      <c r="S2472" t="s">
        <v>4094</v>
      </c>
      <c r="T2472" t="s">
        <v>4095</v>
      </c>
      <c r="U2472" t="s">
        <v>5420</v>
      </c>
      <c r="V2472" t="s">
        <v>5421</v>
      </c>
      <c r="W2472">
        <v>0</v>
      </c>
      <c r="X2472" t="str">
        <f t="shared" si="38"/>
        <v>Inversión</v>
      </c>
    </row>
    <row r="2473" spans="1:24" x14ac:dyDescent="0.25">
      <c r="A2473">
        <v>3420</v>
      </c>
      <c r="B2473">
        <v>43852</v>
      </c>
      <c r="C2473" s="71">
        <v>43852.659722222219</v>
      </c>
      <c r="D2473" t="s">
        <v>588</v>
      </c>
      <c r="E2473" t="s">
        <v>589</v>
      </c>
      <c r="F2473">
        <v>200</v>
      </c>
      <c r="G2473" t="s">
        <v>590</v>
      </c>
      <c r="H2473" t="s">
        <v>613</v>
      </c>
      <c r="I2473" t="s">
        <v>614</v>
      </c>
      <c r="J2473" t="s">
        <v>37</v>
      </c>
      <c r="K2473" t="s">
        <v>591</v>
      </c>
      <c r="L2473" t="s">
        <v>39</v>
      </c>
      <c r="M2473">
        <v>336421081</v>
      </c>
      <c r="N2473">
        <v>-6526515</v>
      </c>
      <c r="O2473">
        <v>329894566</v>
      </c>
      <c r="P2473">
        <v>0</v>
      </c>
      <c r="Q2473" t="s">
        <v>637</v>
      </c>
      <c r="R2473">
        <v>4520</v>
      </c>
      <c r="S2473" t="s">
        <v>4096</v>
      </c>
      <c r="T2473" t="s">
        <v>4097</v>
      </c>
      <c r="U2473" t="s">
        <v>5422</v>
      </c>
      <c r="V2473" t="s">
        <v>6073</v>
      </c>
      <c r="W2473">
        <v>0</v>
      </c>
      <c r="X2473" t="str">
        <f t="shared" si="38"/>
        <v>Funcionamiento</v>
      </c>
    </row>
    <row r="2474" spans="1:24" x14ac:dyDescent="0.25">
      <c r="A2474">
        <v>3520</v>
      </c>
      <c r="B2474">
        <v>43852</v>
      </c>
      <c r="C2474" s="71">
        <v>43852.661111111112</v>
      </c>
      <c r="D2474" t="s">
        <v>588</v>
      </c>
      <c r="E2474" t="s">
        <v>589</v>
      </c>
      <c r="F2474">
        <v>200</v>
      </c>
      <c r="G2474" t="s">
        <v>590</v>
      </c>
      <c r="H2474" t="s">
        <v>445</v>
      </c>
      <c r="I2474" t="s">
        <v>498</v>
      </c>
      <c r="J2474" t="s">
        <v>37</v>
      </c>
      <c r="K2474" t="s">
        <v>591</v>
      </c>
      <c r="L2474" t="s">
        <v>39</v>
      </c>
      <c r="M2474">
        <v>1474575508</v>
      </c>
      <c r="N2474">
        <v>-115976537</v>
      </c>
      <c r="O2474">
        <v>1358598971</v>
      </c>
      <c r="P2474">
        <v>64952423</v>
      </c>
      <c r="Q2474" t="s">
        <v>638</v>
      </c>
      <c r="R2474">
        <v>4420</v>
      </c>
      <c r="S2474" t="s">
        <v>4098</v>
      </c>
      <c r="T2474" t="s">
        <v>4099</v>
      </c>
      <c r="U2474" t="s">
        <v>6074</v>
      </c>
      <c r="V2474" t="s">
        <v>6075</v>
      </c>
      <c r="W2474">
        <v>0</v>
      </c>
      <c r="X2474" t="str">
        <f t="shared" si="38"/>
        <v>Inversión</v>
      </c>
    </row>
    <row r="2475" spans="1:24" x14ac:dyDescent="0.25">
      <c r="A2475">
        <v>3620</v>
      </c>
      <c r="B2475">
        <v>43853</v>
      </c>
      <c r="C2475" s="71">
        <v>43853.417361111111</v>
      </c>
      <c r="D2475" t="s">
        <v>588</v>
      </c>
      <c r="E2475" t="s">
        <v>589</v>
      </c>
      <c r="F2475">
        <v>200</v>
      </c>
      <c r="G2475" t="s">
        <v>590</v>
      </c>
      <c r="H2475" t="s">
        <v>639</v>
      </c>
      <c r="I2475" t="s">
        <v>4100</v>
      </c>
      <c r="J2475" t="s">
        <v>37</v>
      </c>
      <c r="K2475" t="s">
        <v>591</v>
      </c>
      <c r="L2475" t="s">
        <v>39</v>
      </c>
      <c r="M2475">
        <v>75000000</v>
      </c>
      <c r="N2475">
        <v>0</v>
      </c>
      <c r="O2475">
        <v>75000000</v>
      </c>
      <c r="P2475">
        <v>0</v>
      </c>
      <c r="Q2475" t="s">
        <v>640</v>
      </c>
      <c r="R2475">
        <v>4820</v>
      </c>
      <c r="S2475" t="s">
        <v>2575</v>
      </c>
      <c r="T2475" t="s">
        <v>2603</v>
      </c>
      <c r="U2475" t="s">
        <v>2171</v>
      </c>
      <c r="V2475" t="s">
        <v>4101</v>
      </c>
      <c r="W2475">
        <v>0</v>
      </c>
      <c r="X2475" t="str">
        <f t="shared" si="38"/>
        <v>Funcionamiento</v>
      </c>
    </row>
    <row r="2476" spans="1:24" x14ac:dyDescent="0.25">
      <c r="A2476">
        <v>3720</v>
      </c>
      <c r="B2476">
        <v>43853</v>
      </c>
      <c r="C2476" s="71">
        <v>43853.762499999997</v>
      </c>
      <c r="D2476" t="s">
        <v>588</v>
      </c>
      <c r="E2476" t="s">
        <v>589</v>
      </c>
      <c r="F2476">
        <v>200</v>
      </c>
      <c r="G2476" t="s">
        <v>590</v>
      </c>
      <c r="H2476" t="s">
        <v>445</v>
      </c>
      <c r="I2476" t="s">
        <v>498</v>
      </c>
      <c r="J2476" t="s">
        <v>37</v>
      </c>
      <c r="K2476" t="s">
        <v>591</v>
      </c>
      <c r="L2476" t="s">
        <v>39</v>
      </c>
      <c r="M2476">
        <v>80634026</v>
      </c>
      <c r="N2476">
        <v>0</v>
      </c>
      <c r="O2476">
        <v>80634026</v>
      </c>
      <c r="P2476">
        <v>0</v>
      </c>
      <c r="Q2476" t="s">
        <v>641</v>
      </c>
      <c r="R2476">
        <v>5920</v>
      </c>
      <c r="S2476" t="s">
        <v>2837</v>
      </c>
      <c r="T2476" t="s">
        <v>4102</v>
      </c>
      <c r="U2476" t="s">
        <v>5423</v>
      </c>
      <c r="V2476" t="s">
        <v>6076</v>
      </c>
      <c r="W2476">
        <v>0</v>
      </c>
      <c r="X2476" t="str">
        <f t="shared" si="38"/>
        <v>Inversión</v>
      </c>
    </row>
    <row r="2477" spans="1:24" x14ac:dyDescent="0.25">
      <c r="A2477">
        <v>3820</v>
      </c>
      <c r="B2477">
        <v>43854</v>
      </c>
      <c r="C2477" s="71">
        <v>43854.39166666667</v>
      </c>
      <c r="D2477" t="s">
        <v>588</v>
      </c>
      <c r="E2477" t="s">
        <v>589</v>
      </c>
      <c r="F2477">
        <v>200</v>
      </c>
      <c r="G2477" t="s">
        <v>590</v>
      </c>
      <c r="H2477" t="s">
        <v>201</v>
      </c>
      <c r="I2477" t="s">
        <v>161</v>
      </c>
      <c r="J2477" t="s">
        <v>37</v>
      </c>
      <c r="K2477" t="s">
        <v>591</v>
      </c>
      <c r="L2477" t="s">
        <v>39</v>
      </c>
      <c r="M2477">
        <v>71376690</v>
      </c>
      <c r="N2477">
        <v>-18230410</v>
      </c>
      <c r="O2477">
        <v>53146280</v>
      </c>
      <c r="P2477">
        <v>0</v>
      </c>
      <c r="Q2477" t="s">
        <v>642</v>
      </c>
      <c r="R2477">
        <v>5620</v>
      </c>
      <c r="S2477" t="s">
        <v>2516</v>
      </c>
      <c r="T2477" t="s">
        <v>4103</v>
      </c>
      <c r="U2477" t="s">
        <v>5424</v>
      </c>
      <c r="V2477" t="s">
        <v>5425</v>
      </c>
      <c r="W2477">
        <v>0</v>
      </c>
      <c r="X2477" t="str">
        <f t="shared" si="38"/>
        <v>Inversión</v>
      </c>
    </row>
    <row r="2478" spans="1:24" x14ac:dyDescent="0.25">
      <c r="A2478">
        <v>3920</v>
      </c>
      <c r="B2478">
        <v>43854</v>
      </c>
      <c r="C2478" s="71">
        <v>43854.394444444442</v>
      </c>
      <c r="D2478" t="s">
        <v>588</v>
      </c>
      <c r="E2478" t="s">
        <v>589</v>
      </c>
      <c r="F2478">
        <v>200</v>
      </c>
      <c r="G2478" t="s">
        <v>590</v>
      </c>
      <c r="H2478" t="s">
        <v>201</v>
      </c>
      <c r="I2478" t="s">
        <v>161</v>
      </c>
      <c r="J2478" t="s">
        <v>37</v>
      </c>
      <c r="K2478" t="s">
        <v>591</v>
      </c>
      <c r="L2478" t="s">
        <v>39</v>
      </c>
      <c r="M2478">
        <v>61490990</v>
      </c>
      <c r="N2478">
        <v>-8344710</v>
      </c>
      <c r="O2478">
        <v>53146280</v>
      </c>
      <c r="P2478">
        <v>0</v>
      </c>
      <c r="Q2478" t="s">
        <v>643</v>
      </c>
      <c r="R2478">
        <v>5220</v>
      </c>
      <c r="S2478" t="s">
        <v>2654</v>
      </c>
      <c r="T2478" t="s">
        <v>4104</v>
      </c>
      <c r="U2478" t="s">
        <v>5426</v>
      </c>
      <c r="V2478" t="s">
        <v>5427</v>
      </c>
      <c r="W2478">
        <v>0</v>
      </c>
      <c r="X2478" t="str">
        <f t="shared" si="38"/>
        <v>Inversión</v>
      </c>
    </row>
    <row r="2479" spans="1:24" x14ac:dyDescent="0.25">
      <c r="A2479">
        <v>4020</v>
      </c>
      <c r="B2479">
        <v>43854</v>
      </c>
      <c r="C2479" s="71">
        <v>43854.397222222222</v>
      </c>
      <c r="D2479" t="s">
        <v>588</v>
      </c>
      <c r="E2479" t="s">
        <v>589</v>
      </c>
      <c r="F2479">
        <v>200</v>
      </c>
      <c r="G2479" t="s">
        <v>590</v>
      </c>
      <c r="H2479" t="s">
        <v>201</v>
      </c>
      <c r="I2479" t="s">
        <v>161</v>
      </c>
      <c r="J2479" t="s">
        <v>37</v>
      </c>
      <c r="K2479" t="s">
        <v>591</v>
      </c>
      <c r="L2479" t="s">
        <v>39</v>
      </c>
      <c r="M2479">
        <v>92997806</v>
      </c>
      <c r="N2479">
        <v>0</v>
      </c>
      <c r="O2479">
        <v>92997806</v>
      </c>
      <c r="P2479">
        <v>0</v>
      </c>
      <c r="Q2479" t="s">
        <v>644</v>
      </c>
      <c r="R2479">
        <v>5320</v>
      </c>
      <c r="S2479" t="s">
        <v>2289</v>
      </c>
      <c r="T2479" t="s">
        <v>4105</v>
      </c>
      <c r="U2479" t="s">
        <v>5428</v>
      </c>
      <c r="V2479" t="s">
        <v>5429</v>
      </c>
      <c r="W2479">
        <v>0</v>
      </c>
      <c r="X2479" t="str">
        <f t="shared" si="38"/>
        <v>Inversión</v>
      </c>
    </row>
    <row r="2480" spans="1:24" x14ac:dyDescent="0.25">
      <c r="A2480">
        <v>4120</v>
      </c>
      <c r="B2480">
        <v>43854</v>
      </c>
      <c r="C2480" s="71">
        <v>43854.397916666669</v>
      </c>
      <c r="D2480" t="s">
        <v>588</v>
      </c>
      <c r="E2480" t="s">
        <v>589</v>
      </c>
      <c r="F2480">
        <v>200</v>
      </c>
      <c r="G2480" t="s">
        <v>590</v>
      </c>
      <c r="H2480" t="s">
        <v>201</v>
      </c>
      <c r="I2480" t="s">
        <v>161</v>
      </c>
      <c r="J2480" t="s">
        <v>37</v>
      </c>
      <c r="K2480" t="s">
        <v>591</v>
      </c>
      <c r="L2480" t="s">
        <v>39</v>
      </c>
      <c r="M2480">
        <v>71376690</v>
      </c>
      <c r="N2480">
        <v>0</v>
      </c>
      <c r="O2480">
        <v>71376690</v>
      </c>
      <c r="P2480">
        <v>0</v>
      </c>
      <c r="Q2480" t="s">
        <v>645</v>
      </c>
      <c r="R2480">
        <v>5120</v>
      </c>
      <c r="S2480" t="s">
        <v>2664</v>
      </c>
      <c r="T2480" t="s">
        <v>4106</v>
      </c>
      <c r="U2480" t="s">
        <v>5430</v>
      </c>
      <c r="V2480" t="s">
        <v>5431</v>
      </c>
      <c r="W2480">
        <v>0</v>
      </c>
      <c r="X2480" t="str">
        <f t="shared" si="38"/>
        <v>Inversión</v>
      </c>
    </row>
    <row r="2481" spans="1:24" x14ac:dyDescent="0.25">
      <c r="A2481">
        <v>4220</v>
      </c>
      <c r="B2481">
        <v>43854</v>
      </c>
      <c r="C2481" s="71">
        <v>43854.400000000001</v>
      </c>
      <c r="D2481" t="s">
        <v>588</v>
      </c>
      <c r="E2481" t="s">
        <v>589</v>
      </c>
      <c r="F2481">
        <v>200</v>
      </c>
      <c r="G2481" t="s">
        <v>590</v>
      </c>
      <c r="H2481" t="s">
        <v>201</v>
      </c>
      <c r="I2481" t="s">
        <v>161</v>
      </c>
      <c r="J2481" t="s">
        <v>37</v>
      </c>
      <c r="K2481" t="s">
        <v>591</v>
      </c>
      <c r="L2481" t="s">
        <v>39</v>
      </c>
      <c r="M2481">
        <v>61490990</v>
      </c>
      <c r="N2481">
        <v>0</v>
      </c>
      <c r="O2481">
        <v>61490990</v>
      </c>
      <c r="P2481">
        <v>0</v>
      </c>
      <c r="Q2481" t="s">
        <v>646</v>
      </c>
      <c r="R2481">
        <v>5520</v>
      </c>
      <c r="S2481" t="s">
        <v>2286</v>
      </c>
      <c r="T2481" t="s">
        <v>4107</v>
      </c>
      <c r="U2481" t="s">
        <v>5432</v>
      </c>
      <c r="V2481" t="s">
        <v>5433</v>
      </c>
      <c r="W2481">
        <v>6420</v>
      </c>
      <c r="X2481" t="str">
        <f t="shared" si="38"/>
        <v>Inversión</v>
      </c>
    </row>
    <row r="2482" spans="1:24" x14ac:dyDescent="0.25">
      <c r="A2482">
        <v>4320</v>
      </c>
      <c r="B2482">
        <v>43854</v>
      </c>
      <c r="C2482" s="71">
        <v>43854.402083333334</v>
      </c>
      <c r="D2482" t="s">
        <v>588</v>
      </c>
      <c r="E2482" t="s">
        <v>589</v>
      </c>
      <c r="F2482">
        <v>200</v>
      </c>
      <c r="G2482" t="s">
        <v>590</v>
      </c>
      <c r="H2482" t="s">
        <v>201</v>
      </c>
      <c r="I2482" t="s">
        <v>161</v>
      </c>
      <c r="J2482" t="s">
        <v>37</v>
      </c>
      <c r="K2482" t="s">
        <v>591</v>
      </c>
      <c r="L2482" t="s">
        <v>39</v>
      </c>
      <c r="M2482">
        <v>44720720</v>
      </c>
      <c r="N2482">
        <v>0</v>
      </c>
      <c r="O2482">
        <v>44720720</v>
      </c>
      <c r="P2482">
        <v>0</v>
      </c>
      <c r="Q2482" t="s">
        <v>647</v>
      </c>
      <c r="R2482">
        <v>5420</v>
      </c>
      <c r="S2482" t="s">
        <v>2823</v>
      </c>
      <c r="T2482" t="s">
        <v>4108</v>
      </c>
      <c r="U2482" t="s">
        <v>5434</v>
      </c>
      <c r="V2482" t="s">
        <v>5435</v>
      </c>
      <c r="W2482">
        <v>0</v>
      </c>
      <c r="X2482" t="str">
        <f t="shared" si="38"/>
        <v>Inversión</v>
      </c>
    </row>
    <row r="2483" spans="1:24" x14ac:dyDescent="0.25">
      <c r="A2483">
        <v>4420</v>
      </c>
      <c r="B2483">
        <v>43854</v>
      </c>
      <c r="C2483" s="71">
        <v>43854.404861111114</v>
      </c>
      <c r="D2483" t="s">
        <v>588</v>
      </c>
      <c r="E2483" t="s">
        <v>589</v>
      </c>
      <c r="F2483">
        <v>200</v>
      </c>
      <c r="G2483" t="s">
        <v>590</v>
      </c>
      <c r="H2483" t="s">
        <v>201</v>
      </c>
      <c r="I2483" t="s">
        <v>161</v>
      </c>
      <c r="J2483" t="s">
        <v>37</v>
      </c>
      <c r="K2483" t="s">
        <v>591</v>
      </c>
      <c r="L2483" t="s">
        <v>39</v>
      </c>
      <c r="M2483">
        <v>33370920</v>
      </c>
      <c r="N2483">
        <v>0</v>
      </c>
      <c r="O2483">
        <v>33370920</v>
      </c>
      <c r="P2483">
        <v>0</v>
      </c>
      <c r="Q2483" t="s">
        <v>648</v>
      </c>
      <c r="R2483">
        <v>6020</v>
      </c>
      <c r="S2483" t="s">
        <v>3462</v>
      </c>
      <c r="T2483" t="s">
        <v>4109</v>
      </c>
      <c r="U2483" t="s">
        <v>4110</v>
      </c>
      <c r="V2483" t="s">
        <v>4111</v>
      </c>
      <c r="W2483">
        <v>0</v>
      </c>
      <c r="X2483" t="str">
        <f t="shared" si="38"/>
        <v>Inversión</v>
      </c>
    </row>
    <row r="2484" spans="1:24" x14ac:dyDescent="0.25">
      <c r="A2484">
        <v>4520</v>
      </c>
      <c r="B2484">
        <v>43854</v>
      </c>
      <c r="C2484" s="71">
        <v>43854.406944444447</v>
      </c>
      <c r="D2484" t="s">
        <v>588</v>
      </c>
      <c r="E2484" t="s">
        <v>649</v>
      </c>
      <c r="F2484">
        <v>200</v>
      </c>
      <c r="G2484" t="s">
        <v>590</v>
      </c>
      <c r="H2484" t="s">
        <v>445</v>
      </c>
      <c r="I2484" t="s">
        <v>498</v>
      </c>
      <c r="J2484" t="s">
        <v>37</v>
      </c>
      <c r="K2484" t="s">
        <v>591</v>
      </c>
      <c r="L2484" t="s">
        <v>39</v>
      </c>
      <c r="M2484">
        <v>92998906</v>
      </c>
      <c r="N2484">
        <v>-92998906</v>
      </c>
      <c r="O2484">
        <v>0</v>
      </c>
      <c r="P2484">
        <v>0</v>
      </c>
      <c r="Q2484" t="s">
        <v>650</v>
      </c>
      <c r="R2484">
        <v>5720</v>
      </c>
      <c r="S2484" t="s">
        <v>593</v>
      </c>
      <c r="T2484" t="s">
        <v>593</v>
      </c>
      <c r="U2484" t="s">
        <v>593</v>
      </c>
      <c r="V2484" t="s">
        <v>593</v>
      </c>
      <c r="W2484">
        <v>0</v>
      </c>
      <c r="X2484" t="str">
        <f t="shared" si="38"/>
        <v>Inversión</v>
      </c>
    </row>
    <row r="2485" spans="1:24" x14ac:dyDescent="0.25">
      <c r="A2485">
        <v>4620</v>
      </c>
      <c r="B2485">
        <v>43854</v>
      </c>
      <c r="C2485" s="71">
        <v>43854.408333333333</v>
      </c>
      <c r="D2485" t="s">
        <v>588</v>
      </c>
      <c r="E2485" t="s">
        <v>589</v>
      </c>
      <c r="F2485">
        <v>200</v>
      </c>
      <c r="G2485" t="s">
        <v>590</v>
      </c>
      <c r="H2485" t="s">
        <v>171</v>
      </c>
      <c r="I2485" t="s">
        <v>125</v>
      </c>
      <c r="J2485" t="s">
        <v>37</v>
      </c>
      <c r="K2485" t="s">
        <v>591</v>
      </c>
      <c r="L2485" t="s">
        <v>39</v>
      </c>
      <c r="M2485">
        <v>37589530</v>
      </c>
      <c r="N2485">
        <v>0</v>
      </c>
      <c r="O2485">
        <v>37589530</v>
      </c>
      <c r="P2485">
        <v>0</v>
      </c>
      <c r="Q2485" t="s">
        <v>4112</v>
      </c>
      <c r="R2485">
        <v>6520</v>
      </c>
      <c r="S2485" t="s">
        <v>3240</v>
      </c>
      <c r="T2485" t="s">
        <v>593</v>
      </c>
      <c r="U2485" t="s">
        <v>4113</v>
      </c>
      <c r="V2485" t="s">
        <v>4114</v>
      </c>
      <c r="W2485">
        <v>3620</v>
      </c>
      <c r="X2485" t="str">
        <f t="shared" si="38"/>
        <v>Funcionamiento</v>
      </c>
    </row>
    <row r="2486" spans="1:24" x14ac:dyDescent="0.25">
      <c r="A2486">
        <v>4620</v>
      </c>
      <c r="B2486">
        <v>43854</v>
      </c>
      <c r="C2486" s="71">
        <v>43854.408333333333</v>
      </c>
      <c r="D2486" t="s">
        <v>588</v>
      </c>
      <c r="E2486" t="s">
        <v>589</v>
      </c>
      <c r="F2486">
        <v>200</v>
      </c>
      <c r="G2486" t="s">
        <v>590</v>
      </c>
      <c r="H2486" t="s">
        <v>181</v>
      </c>
      <c r="I2486" t="s">
        <v>135</v>
      </c>
      <c r="J2486" t="s">
        <v>37</v>
      </c>
      <c r="K2486" t="s">
        <v>591</v>
      </c>
      <c r="L2486" t="s">
        <v>39</v>
      </c>
      <c r="M2486">
        <v>18576445</v>
      </c>
      <c r="N2486">
        <v>0</v>
      </c>
      <c r="O2486">
        <v>18576445</v>
      </c>
      <c r="P2486">
        <v>0</v>
      </c>
      <c r="Q2486" t="s">
        <v>4112</v>
      </c>
      <c r="R2486">
        <v>6520</v>
      </c>
      <c r="S2486" t="s">
        <v>3240</v>
      </c>
      <c r="T2486" t="s">
        <v>593</v>
      </c>
      <c r="U2486" t="s">
        <v>4113</v>
      </c>
      <c r="V2486" t="s">
        <v>4114</v>
      </c>
      <c r="W2486">
        <v>3620</v>
      </c>
      <c r="X2486" t="str">
        <f t="shared" si="38"/>
        <v>Funcionamiento</v>
      </c>
    </row>
    <row r="2487" spans="1:24" x14ac:dyDescent="0.25">
      <c r="A2487">
        <v>4620</v>
      </c>
      <c r="B2487">
        <v>43854</v>
      </c>
      <c r="C2487" s="71">
        <v>43854.408333333333</v>
      </c>
      <c r="D2487" t="s">
        <v>588</v>
      </c>
      <c r="E2487" t="s">
        <v>589</v>
      </c>
      <c r="F2487">
        <v>200</v>
      </c>
      <c r="G2487" t="s">
        <v>590</v>
      </c>
      <c r="H2487" t="s">
        <v>184</v>
      </c>
      <c r="I2487" t="s">
        <v>138</v>
      </c>
      <c r="J2487" t="s">
        <v>37</v>
      </c>
      <c r="K2487" t="s">
        <v>591</v>
      </c>
      <c r="L2487" t="s">
        <v>39</v>
      </c>
      <c r="M2487">
        <v>4755126</v>
      </c>
      <c r="N2487">
        <v>0</v>
      </c>
      <c r="O2487">
        <v>4755126</v>
      </c>
      <c r="P2487">
        <v>0</v>
      </c>
      <c r="Q2487" t="s">
        <v>4112</v>
      </c>
      <c r="R2487">
        <v>6520</v>
      </c>
      <c r="S2487" t="s">
        <v>3240</v>
      </c>
      <c r="T2487" t="s">
        <v>593</v>
      </c>
      <c r="U2487" t="s">
        <v>4113</v>
      </c>
      <c r="V2487" t="s">
        <v>4114</v>
      </c>
      <c r="W2487">
        <v>3620</v>
      </c>
      <c r="X2487" t="str">
        <f t="shared" si="38"/>
        <v>Funcionamiento</v>
      </c>
    </row>
    <row r="2488" spans="1:24" x14ac:dyDescent="0.25">
      <c r="A2488">
        <v>4620</v>
      </c>
      <c r="B2488">
        <v>43854</v>
      </c>
      <c r="C2488" s="71">
        <v>43854.408333333333</v>
      </c>
      <c r="D2488" t="s">
        <v>588</v>
      </c>
      <c r="E2488" t="s">
        <v>589</v>
      </c>
      <c r="F2488">
        <v>200</v>
      </c>
      <c r="G2488" t="s">
        <v>590</v>
      </c>
      <c r="H2488" t="s">
        <v>168</v>
      </c>
      <c r="I2488" t="s">
        <v>122</v>
      </c>
      <c r="J2488" t="s">
        <v>37</v>
      </c>
      <c r="K2488" t="s">
        <v>591</v>
      </c>
      <c r="L2488" t="s">
        <v>39</v>
      </c>
      <c r="M2488">
        <v>8389682</v>
      </c>
      <c r="N2488">
        <v>0</v>
      </c>
      <c r="O2488">
        <v>8389682</v>
      </c>
      <c r="P2488">
        <v>0</v>
      </c>
      <c r="Q2488" t="s">
        <v>4112</v>
      </c>
      <c r="R2488">
        <v>6520</v>
      </c>
      <c r="S2488" t="s">
        <v>3240</v>
      </c>
      <c r="T2488" t="s">
        <v>593</v>
      </c>
      <c r="U2488" t="s">
        <v>4113</v>
      </c>
      <c r="V2488" t="s">
        <v>4114</v>
      </c>
      <c r="W2488">
        <v>3620</v>
      </c>
      <c r="X2488" t="str">
        <f t="shared" si="38"/>
        <v>Funcionamiento</v>
      </c>
    </row>
    <row r="2489" spans="1:24" x14ac:dyDescent="0.25">
      <c r="A2489">
        <v>4620</v>
      </c>
      <c r="B2489">
        <v>43854</v>
      </c>
      <c r="C2489" s="71">
        <v>43854.408333333333</v>
      </c>
      <c r="D2489" t="s">
        <v>588</v>
      </c>
      <c r="E2489" t="s">
        <v>589</v>
      </c>
      <c r="F2489">
        <v>200</v>
      </c>
      <c r="G2489" t="s">
        <v>590</v>
      </c>
      <c r="H2489" t="s">
        <v>169</v>
      </c>
      <c r="I2489" t="s">
        <v>123</v>
      </c>
      <c r="J2489" t="s">
        <v>37</v>
      </c>
      <c r="K2489" t="s">
        <v>591</v>
      </c>
      <c r="L2489" t="s">
        <v>39</v>
      </c>
      <c r="M2489">
        <v>9181433</v>
      </c>
      <c r="N2489">
        <v>0</v>
      </c>
      <c r="O2489">
        <v>9181433</v>
      </c>
      <c r="P2489">
        <v>0</v>
      </c>
      <c r="Q2489" t="s">
        <v>4112</v>
      </c>
      <c r="R2489">
        <v>6520</v>
      </c>
      <c r="S2489" t="s">
        <v>3240</v>
      </c>
      <c r="T2489" t="s">
        <v>593</v>
      </c>
      <c r="U2489" t="s">
        <v>4113</v>
      </c>
      <c r="V2489" t="s">
        <v>4114</v>
      </c>
      <c r="W2489">
        <v>3620</v>
      </c>
      <c r="X2489" t="str">
        <f t="shared" si="38"/>
        <v>Funcionamiento</v>
      </c>
    </row>
    <row r="2490" spans="1:24" x14ac:dyDescent="0.25">
      <c r="A2490">
        <v>4620</v>
      </c>
      <c r="B2490">
        <v>43854</v>
      </c>
      <c r="C2490" s="71">
        <v>43854.408333333333</v>
      </c>
      <c r="D2490" t="s">
        <v>588</v>
      </c>
      <c r="E2490" t="s">
        <v>589</v>
      </c>
      <c r="F2490">
        <v>200</v>
      </c>
      <c r="G2490" t="s">
        <v>590</v>
      </c>
      <c r="H2490" t="s">
        <v>180</v>
      </c>
      <c r="I2490" t="s">
        <v>134</v>
      </c>
      <c r="J2490" t="s">
        <v>37</v>
      </c>
      <c r="K2490" t="s">
        <v>591</v>
      </c>
      <c r="L2490" t="s">
        <v>39</v>
      </c>
      <c r="M2490">
        <v>33469688</v>
      </c>
      <c r="N2490">
        <v>0</v>
      </c>
      <c r="O2490">
        <v>33469688</v>
      </c>
      <c r="P2490">
        <v>0</v>
      </c>
      <c r="Q2490" t="s">
        <v>4112</v>
      </c>
      <c r="R2490">
        <v>6520</v>
      </c>
      <c r="S2490" t="s">
        <v>3240</v>
      </c>
      <c r="T2490" t="s">
        <v>593</v>
      </c>
      <c r="U2490" t="s">
        <v>4113</v>
      </c>
      <c r="V2490" t="s">
        <v>4114</v>
      </c>
      <c r="W2490">
        <v>3620</v>
      </c>
      <c r="X2490" t="str">
        <f t="shared" si="38"/>
        <v>Funcionamiento</v>
      </c>
    </row>
    <row r="2491" spans="1:24" x14ac:dyDescent="0.25">
      <c r="A2491">
        <v>4620</v>
      </c>
      <c r="B2491">
        <v>43854</v>
      </c>
      <c r="C2491" s="71">
        <v>43854.408333333333</v>
      </c>
      <c r="D2491" t="s">
        <v>588</v>
      </c>
      <c r="E2491" t="s">
        <v>589</v>
      </c>
      <c r="F2491">
        <v>200</v>
      </c>
      <c r="G2491" t="s">
        <v>590</v>
      </c>
      <c r="H2491" t="s">
        <v>182</v>
      </c>
      <c r="I2491" t="s">
        <v>136</v>
      </c>
      <c r="J2491" t="s">
        <v>37</v>
      </c>
      <c r="K2491" t="s">
        <v>591</v>
      </c>
      <c r="L2491" t="s">
        <v>39</v>
      </c>
      <c r="M2491">
        <v>4536010</v>
      </c>
      <c r="N2491">
        <v>0</v>
      </c>
      <c r="O2491">
        <v>4536010</v>
      </c>
      <c r="P2491">
        <v>0</v>
      </c>
      <c r="Q2491" t="s">
        <v>4112</v>
      </c>
      <c r="R2491">
        <v>6520</v>
      </c>
      <c r="S2491" t="s">
        <v>3240</v>
      </c>
      <c r="T2491" t="s">
        <v>593</v>
      </c>
      <c r="U2491" t="s">
        <v>4113</v>
      </c>
      <c r="V2491" t="s">
        <v>4114</v>
      </c>
      <c r="W2491">
        <v>3620</v>
      </c>
      <c r="X2491" t="str">
        <f t="shared" si="38"/>
        <v>Funcionamiento</v>
      </c>
    </row>
    <row r="2492" spans="1:24" x14ac:dyDescent="0.25">
      <c r="A2492">
        <v>4620</v>
      </c>
      <c r="B2492">
        <v>43854</v>
      </c>
      <c r="C2492" s="71">
        <v>43854.408333333333</v>
      </c>
      <c r="D2492" t="s">
        <v>588</v>
      </c>
      <c r="E2492" t="s">
        <v>589</v>
      </c>
      <c r="F2492">
        <v>200</v>
      </c>
      <c r="G2492" t="s">
        <v>590</v>
      </c>
      <c r="H2492" t="s">
        <v>195</v>
      </c>
      <c r="I2492" t="s">
        <v>150</v>
      </c>
      <c r="J2492" t="s">
        <v>37</v>
      </c>
      <c r="K2492" t="s">
        <v>591</v>
      </c>
      <c r="L2492" t="s">
        <v>39</v>
      </c>
      <c r="M2492">
        <v>5355462</v>
      </c>
      <c r="N2492">
        <v>0</v>
      </c>
      <c r="O2492">
        <v>5355462</v>
      </c>
      <c r="P2492">
        <v>914056</v>
      </c>
      <c r="Q2492" t="s">
        <v>4112</v>
      </c>
      <c r="R2492">
        <v>6520</v>
      </c>
      <c r="S2492" t="s">
        <v>3240</v>
      </c>
      <c r="T2492" t="s">
        <v>593</v>
      </c>
      <c r="U2492" t="s">
        <v>4113</v>
      </c>
      <c r="V2492" t="s">
        <v>4114</v>
      </c>
      <c r="W2492">
        <v>3620</v>
      </c>
      <c r="X2492" t="str">
        <f t="shared" si="38"/>
        <v>Funcionamiento</v>
      </c>
    </row>
    <row r="2493" spans="1:24" x14ac:dyDescent="0.25">
      <c r="A2493">
        <v>4620</v>
      </c>
      <c r="B2493">
        <v>43854</v>
      </c>
      <c r="C2493" s="71">
        <v>43854.408333333333</v>
      </c>
      <c r="D2493" t="s">
        <v>588</v>
      </c>
      <c r="E2493" t="s">
        <v>589</v>
      </c>
      <c r="F2493">
        <v>200</v>
      </c>
      <c r="G2493" t="s">
        <v>590</v>
      </c>
      <c r="H2493" t="s">
        <v>166</v>
      </c>
      <c r="I2493" t="s">
        <v>120</v>
      </c>
      <c r="J2493" t="s">
        <v>37</v>
      </c>
      <c r="K2493" t="s">
        <v>591</v>
      </c>
      <c r="L2493" t="s">
        <v>39</v>
      </c>
      <c r="M2493">
        <v>715049433</v>
      </c>
      <c r="N2493">
        <v>0</v>
      </c>
      <c r="O2493">
        <v>715049433</v>
      </c>
      <c r="P2493">
        <v>0</v>
      </c>
      <c r="Q2493" t="s">
        <v>4112</v>
      </c>
      <c r="R2493">
        <v>6520</v>
      </c>
      <c r="S2493" t="s">
        <v>3240</v>
      </c>
      <c r="T2493" t="s">
        <v>593</v>
      </c>
      <c r="U2493" t="s">
        <v>4113</v>
      </c>
      <c r="V2493" t="s">
        <v>4114</v>
      </c>
      <c r="W2493">
        <v>3620</v>
      </c>
      <c r="X2493" t="str">
        <f t="shared" si="38"/>
        <v>Funcionamiento</v>
      </c>
    </row>
    <row r="2494" spans="1:24" x14ac:dyDescent="0.25">
      <c r="A2494">
        <v>4620</v>
      </c>
      <c r="B2494">
        <v>43854</v>
      </c>
      <c r="C2494" s="71">
        <v>43854.408333333333</v>
      </c>
      <c r="D2494" t="s">
        <v>588</v>
      </c>
      <c r="E2494" t="s">
        <v>589</v>
      </c>
      <c r="F2494">
        <v>200</v>
      </c>
      <c r="G2494" t="s">
        <v>590</v>
      </c>
      <c r="H2494" t="s">
        <v>194</v>
      </c>
      <c r="I2494" t="s">
        <v>149</v>
      </c>
      <c r="J2494" t="s">
        <v>37</v>
      </c>
      <c r="K2494" t="s">
        <v>591</v>
      </c>
      <c r="L2494" t="s">
        <v>39</v>
      </c>
      <c r="M2494">
        <v>558333</v>
      </c>
      <c r="N2494">
        <v>0</v>
      </c>
      <c r="O2494">
        <v>558333</v>
      </c>
      <c r="P2494">
        <v>0</v>
      </c>
      <c r="Q2494" t="s">
        <v>4112</v>
      </c>
      <c r="R2494">
        <v>6520</v>
      </c>
      <c r="S2494" t="s">
        <v>3240</v>
      </c>
      <c r="T2494" t="s">
        <v>593</v>
      </c>
      <c r="U2494" t="s">
        <v>4113</v>
      </c>
      <c r="V2494" t="s">
        <v>4114</v>
      </c>
      <c r="W2494">
        <v>3620</v>
      </c>
      <c r="X2494" t="str">
        <f t="shared" si="38"/>
        <v>Funcionamiento</v>
      </c>
    </row>
    <row r="2495" spans="1:24" x14ac:dyDescent="0.25">
      <c r="A2495">
        <v>4620</v>
      </c>
      <c r="B2495">
        <v>43854</v>
      </c>
      <c r="C2495" s="71">
        <v>43854.408333333333</v>
      </c>
      <c r="D2495" t="s">
        <v>588</v>
      </c>
      <c r="E2495" t="s">
        <v>589</v>
      </c>
      <c r="F2495">
        <v>200</v>
      </c>
      <c r="G2495" t="s">
        <v>590</v>
      </c>
      <c r="H2495" t="s">
        <v>173</v>
      </c>
      <c r="I2495" t="s">
        <v>127</v>
      </c>
      <c r="J2495" t="s">
        <v>37</v>
      </c>
      <c r="K2495" t="s">
        <v>591</v>
      </c>
      <c r="L2495" t="s">
        <v>39</v>
      </c>
      <c r="M2495">
        <v>48088334</v>
      </c>
      <c r="N2495">
        <v>0</v>
      </c>
      <c r="O2495">
        <v>48088334</v>
      </c>
      <c r="P2495">
        <v>0</v>
      </c>
      <c r="Q2495" t="s">
        <v>4112</v>
      </c>
      <c r="R2495">
        <v>6520</v>
      </c>
      <c r="S2495" t="s">
        <v>3240</v>
      </c>
      <c r="T2495" t="s">
        <v>593</v>
      </c>
      <c r="U2495" t="s">
        <v>4113</v>
      </c>
      <c r="V2495" t="s">
        <v>4114</v>
      </c>
      <c r="W2495">
        <v>3620</v>
      </c>
      <c r="X2495" t="str">
        <f t="shared" si="38"/>
        <v>Funcionamiento</v>
      </c>
    </row>
    <row r="2496" spans="1:24" x14ac:dyDescent="0.25">
      <c r="A2496">
        <v>4620</v>
      </c>
      <c r="B2496">
        <v>43854</v>
      </c>
      <c r="C2496" s="71">
        <v>43854.408333333333</v>
      </c>
      <c r="D2496" t="s">
        <v>588</v>
      </c>
      <c r="E2496" t="s">
        <v>589</v>
      </c>
      <c r="F2496">
        <v>200</v>
      </c>
      <c r="G2496" t="s">
        <v>590</v>
      </c>
      <c r="H2496" t="s">
        <v>183</v>
      </c>
      <c r="I2496" t="s">
        <v>137</v>
      </c>
      <c r="J2496" t="s">
        <v>37</v>
      </c>
      <c r="K2496" t="s">
        <v>591</v>
      </c>
      <c r="L2496" t="s">
        <v>39</v>
      </c>
      <c r="M2496">
        <v>26384086</v>
      </c>
      <c r="N2496">
        <v>0</v>
      </c>
      <c r="O2496">
        <v>26384086</v>
      </c>
      <c r="P2496">
        <v>0</v>
      </c>
      <c r="Q2496" t="s">
        <v>4112</v>
      </c>
      <c r="R2496">
        <v>6520</v>
      </c>
      <c r="S2496" t="s">
        <v>3240</v>
      </c>
      <c r="T2496" t="s">
        <v>593</v>
      </c>
      <c r="U2496" t="s">
        <v>4113</v>
      </c>
      <c r="V2496" t="s">
        <v>4114</v>
      </c>
      <c r="W2496">
        <v>3620</v>
      </c>
      <c r="X2496" t="str">
        <f t="shared" si="38"/>
        <v>Funcionamiento</v>
      </c>
    </row>
    <row r="2497" spans="1:24" x14ac:dyDescent="0.25">
      <c r="A2497">
        <v>4720</v>
      </c>
      <c r="B2497">
        <v>43854</v>
      </c>
      <c r="C2497" s="71">
        <v>43854.409722222219</v>
      </c>
      <c r="D2497" t="s">
        <v>588</v>
      </c>
      <c r="E2497" t="s">
        <v>589</v>
      </c>
      <c r="F2497">
        <v>200</v>
      </c>
      <c r="G2497" t="s">
        <v>590</v>
      </c>
      <c r="H2497" t="s">
        <v>445</v>
      </c>
      <c r="I2497" t="s">
        <v>498</v>
      </c>
      <c r="J2497" t="s">
        <v>37</v>
      </c>
      <c r="K2497" t="s">
        <v>591</v>
      </c>
      <c r="L2497" t="s">
        <v>39</v>
      </c>
      <c r="M2497">
        <v>92998906</v>
      </c>
      <c r="N2497">
        <v>0</v>
      </c>
      <c r="O2497">
        <v>92998906</v>
      </c>
      <c r="P2497">
        <v>0</v>
      </c>
      <c r="Q2497" t="s">
        <v>651</v>
      </c>
      <c r="R2497">
        <v>5820</v>
      </c>
      <c r="S2497" t="s">
        <v>4115</v>
      </c>
      <c r="T2497" t="s">
        <v>4116</v>
      </c>
      <c r="U2497" t="s">
        <v>6077</v>
      </c>
      <c r="V2497" t="s">
        <v>6078</v>
      </c>
      <c r="W2497">
        <v>0</v>
      </c>
      <c r="X2497" t="str">
        <f t="shared" si="38"/>
        <v>Inversión</v>
      </c>
    </row>
    <row r="2498" spans="1:24" x14ac:dyDescent="0.25">
      <c r="A2498">
        <v>4820</v>
      </c>
      <c r="B2498">
        <v>43854</v>
      </c>
      <c r="C2498" s="71">
        <v>43854.416666666664</v>
      </c>
      <c r="D2498" t="s">
        <v>588</v>
      </c>
      <c r="E2498" t="s">
        <v>589</v>
      </c>
      <c r="F2498">
        <v>200</v>
      </c>
      <c r="G2498" t="s">
        <v>590</v>
      </c>
      <c r="H2498" t="s">
        <v>176</v>
      </c>
      <c r="I2498" t="s">
        <v>130</v>
      </c>
      <c r="J2498" t="s">
        <v>37</v>
      </c>
      <c r="K2498" t="s">
        <v>591</v>
      </c>
      <c r="L2498" t="s">
        <v>39</v>
      </c>
      <c r="M2498">
        <v>43689600</v>
      </c>
      <c r="N2498">
        <v>0</v>
      </c>
      <c r="O2498">
        <v>43689600</v>
      </c>
      <c r="P2498">
        <v>0</v>
      </c>
      <c r="Q2498" t="s">
        <v>652</v>
      </c>
      <c r="R2498">
        <v>6920</v>
      </c>
      <c r="S2498" t="s">
        <v>2603</v>
      </c>
      <c r="T2498" t="s">
        <v>593</v>
      </c>
      <c r="U2498" t="s">
        <v>4117</v>
      </c>
      <c r="V2498" t="s">
        <v>4118</v>
      </c>
      <c r="W2498">
        <v>0</v>
      </c>
      <c r="X2498" t="str">
        <f t="shared" si="38"/>
        <v>Funcionamiento</v>
      </c>
    </row>
    <row r="2499" spans="1:24" x14ac:dyDescent="0.25">
      <c r="A2499">
        <v>4820</v>
      </c>
      <c r="B2499">
        <v>43854</v>
      </c>
      <c r="C2499" s="71">
        <v>43854.416666666664</v>
      </c>
      <c r="D2499" t="s">
        <v>588</v>
      </c>
      <c r="E2499" t="s">
        <v>589</v>
      </c>
      <c r="F2499">
        <v>200</v>
      </c>
      <c r="G2499" t="s">
        <v>590</v>
      </c>
      <c r="H2499" t="s">
        <v>179</v>
      </c>
      <c r="I2499" t="s">
        <v>133</v>
      </c>
      <c r="J2499" t="s">
        <v>37</v>
      </c>
      <c r="K2499" t="s">
        <v>591</v>
      </c>
      <c r="L2499" t="s">
        <v>39</v>
      </c>
      <c r="M2499">
        <v>21857000</v>
      </c>
      <c r="N2499">
        <v>0</v>
      </c>
      <c r="O2499">
        <v>21857000</v>
      </c>
      <c r="P2499">
        <v>0</v>
      </c>
      <c r="Q2499" t="s">
        <v>652</v>
      </c>
      <c r="R2499">
        <v>6920</v>
      </c>
      <c r="S2499" t="s">
        <v>2603</v>
      </c>
      <c r="T2499" t="s">
        <v>593</v>
      </c>
      <c r="U2499" t="s">
        <v>4117</v>
      </c>
      <c r="V2499" t="s">
        <v>4118</v>
      </c>
      <c r="W2499">
        <v>0</v>
      </c>
      <c r="X2499" t="str">
        <f t="shared" ref="X2499:X2562" si="39">IF(LEFT(H2499,1)="C","Inversión","Funcionamiento")</f>
        <v>Funcionamiento</v>
      </c>
    </row>
    <row r="2500" spans="1:24" x14ac:dyDescent="0.25">
      <c r="A2500">
        <v>4820</v>
      </c>
      <c r="B2500">
        <v>43854</v>
      </c>
      <c r="C2500" s="71">
        <v>43854.416666666664</v>
      </c>
      <c r="D2500" t="s">
        <v>588</v>
      </c>
      <c r="E2500" t="s">
        <v>589</v>
      </c>
      <c r="F2500">
        <v>200</v>
      </c>
      <c r="G2500" t="s">
        <v>590</v>
      </c>
      <c r="H2500" t="s">
        <v>177</v>
      </c>
      <c r="I2500" t="s">
        <v>131</v>
      </c>
      <c r="J2500" t="s">
        <v>37</v>
      </c>
      <c r="K2500" t="s">
        <v>591</v>
      </c>
      <c r="L2500" t="s">
        <v>39</v>
      </c>
      <c r="M2500">
        <v>7218300</v>
      </c>
      <c r="N2500">
        <v>0</v>
      </c>
      <c r="O2500">
        <v>7218300</v>
      </c>
      <c r="P2500">
        <v>0</v>
      </c>
      <c r="Q2500" t="s">
        <v>652</v>
      </c>
      <c r="R2500">
        <v>6920</v>
      </c>
      <c r="S2500" t="s">
        <v>2603</v>
      </c>
      <c r="T2500" t="s">
        <v>593</v>
      </c>
      <c r="U2500" t="s">
        <v>4117</v>
      </c>
      <c r="V2500" t="s">
        <v>4118</v>
      </c>
      <c r="W2500">
        <v>0</v>
      </c>
      <c r="X2500" t="str">
        <f t="shared" si="39"/>
        <v>Funcionamiento</v>
      </c>
    </row>
    <row r="2501" spans="1:24" x14ac:dyDescent="0.25">
      <c r="A2501">
        <v>4820</v>
      </c>
      <c r="B2501">
        <v>43854</v>
      </c>
      <c r="C2501" s="71">
        <v>43854.416666666664</v>
      </c>
      <c r="D2501" t="s">
        <v>588</v>
      </c>
      <c r="E2501" t="s">
        <v>589</v>
      </c>
      <c r="F2501">
        <v>200</v>
      </c>
      <c r="G2501" t="s">
        <v>590</v>
      </c>
      <c r="H2501" t="s">
        <v>178</v>
      </c>
      <c r="I2501" t="s">
        <v>132</v>
      </c>
      <c r="J2501" t="s">
        <v>37</v>
      </c>
      <c r="K2501" t="s">
        <v>591</v>
      </c>
      <c r="L2501" t="s">
        <v>39</v>
      </c>
      <c r="M2501">
        <v>32770800</v>
      </c>
      <c r="N2501">
        <v>0</v>
      </c>
      <c r="O2501">
        <v>32770800</v>
      </c>
      <c r="P2501">
        <v>0</v>
      </c>
      <c r="Q2501" t="s">
        <v>652</v>
      </c>
      <c r="R2501">
        <v>6920</v>
      </c>
      <c r="S2501" t="s">
        <v>2603</v>
      </c>
      <c r="T2501" t="s">
        <v>593</v>
      </c>
      <c r="U2501" t="s">
        <v>4117</v>
      </c>
      <c r="V2501" t="s">
        <v>4118</v>
      </c>
      <c r="W2501">
        <v>0</v>
      </c>
      <c r="X2501" t="str">
        <f t="shared" si="39"/>
        <v>Funcionamiento</v>
      </c>
    </row>
    <row r="2502" spans="1:24" x14ac:dyDescent="0.25">
      <c r="A2502">
        <v>4820</v>
      </c>
      <c r="B2502">
        <v>43854</v>
      </c>
      <c r="C2502" s="71">
        <v>43854.416666666664</v>
      </c>
      <c r="D2502" t="s">
        <v>588</v>
      </c>
      <c r="E2502" t="s">
        <v>589</v>
      </c>
      <c r="F2502">
        <v>200</v>
      </c>
      <c r="G2502" t="s">
        <v>590</v>
      </c>
      <c r="H2502" t="s">
        <v>174</v>
      </c>
      <c r="I2502" t="s">
        <v>128</v>
      </c>
      <c r="J2502" t="s">
        <v>37</v>
      </c>
      <c r="K2502" t="s">
        <v>591</v>
      </c>
      <c r="L2502" t="s">
        <v>39</v>
      </c>
      <c r="M2502">
        <v>107422300</v>
      </c>
      <c r="N2502">
        <v>0</v>
      </c>
      <c r="O2502">
        <v>107422300</v>
      </c>
      <c r="P2502">
        <v>0</v>
      </c>
      <c r="Q2502" t="s">
        <v>652</v>
      </c>
      <c r="R2502">
        <v>6920</v>
      </c>
      <c r="S2502" t="s">
        <v>2603</v>
      </c>
      <c r="T2502" t="s">
        <v>593</v>
      </c>
      <c r="U2502" t="s">
        <v>4117</v>
      </c>
      <c r="V2502" t="s">
        <v>4118</v>
      </c>
      <c r="W2502">
        <v>0</v>
      </c>
      <c r="X2502" t="str">
        <f t="shared" si="39"/>
        <v>Funcionamiento</v>
      </c>
    </row>
    <row r="2503" spans="1:24" x14ac:dyDescent="0.25">
      <c r="A2503">
        <v>4820</v>
      </c>
      <c r="B2503">
        <v>43854</v>
      </c>
      <c r="C2503" s="71">
        <v>43854.416666666664</v>
      </c>
      <c r="D2503" t="s">
        <v>588</v>
      </c>
      <c r="E2503" t="s">
        <v>589</v>
      </c>
      <c r="F2503">
        <v>200</v>
      </c>
      <c r="G2503" t="s">
        <v>590</v>
      </c>
      <c r="H2503" t="s">
        <v>175</v>
      </c>
      <c r="I2503" t="s">
        <v>129</v>
      </c>
      <c r="J2503" t="s">
        <v>37</v>
      </c>
      <c r="K2503" t="s">
        <v>591</v>
      </c>
      <c r="L2503" t="s">
        <v>39</v>
      </c>
      <c r="M2503">
        <v>76089100</v>
      </c>
      <c r="N2503">
        <v>0</v>
      </c>
      <c r="O2503">
        <v>76089100</v>
      </c>
      <c r="P2503">
        <v>0</v>
      </c>
      <c r="Q2503" t="s">
        <v>652</v>
      </c>
      <c r="R2503">
        <v>6920</v>
      </c>
      <c r="S2503" t="s">
        <v>2603</v>
      </c>
      <c r="T2503" t="s">
        <v>593</v>
      </c>
      <c r="U2503" t="s">
        <v>4117</v>
      </c>
      <c r="V2503" t="s">
        <v>4118</v>
      </c>
      <c r="W2503">
        <v>0</v>
      </c>
      <c r="X2503" t="str">
        <f t="shared" si="39"/>
        <v>Funcionamiento</v>
      </c>
    </row>
    <row r="2504" spans="1:24" x14ac:dyDescent="0.25">
      <c r="A2504">
        <v>4920</v>
      </c>
      <c r="B2504">
        <v>43854</v>
      </c>
      <c r="C2504" s="71">
        <v>43854.605555555558</v>
      </c>
      <c r="D2504" t="s">
        <v>588</v>
      </c>
      <c r="E2504" t="s">
        <v>649</v>
      </c>
      <c r="F2504">
        <v>160</v>
      </c>
      <c r="G2504" t="s">
        <v>633</v>
      </c>
      <c r="H2504" t="s">
        <v>462</v>
      </c>
      <c r="I2504" t="s">
        <v>500</v>
      </c>
      <c r="J2504" t="s">
        <v>48</v>
      </c>
      <c r="K2504" t="s">
        <v>601</v>
      </c>
      <c r="L2504" t="s">
        <v>39</v>
      </c>
      <c r="M2504">
        <v>7412000</v>
      </c>
      <c r="N2504">
        <v>-7412000</v>
      </c>
      <c r="O2504">
        <v>0</v>
      </c>
      <c r="P2504">
        <v>0</v>
      </c>
      <c r="Q2504" t="s">
        <v>653</v>
      </c>
      <c r="R2504">
        <v>4720</v>
      </c>
      <c r="S2504" t="s">
        <v>593</v>
      </c>
      <c r="T2504" t="s">
        <v>593</v>
      </c>
      <c r="U2504" t="s">
        <v>593</v>
      </c>
      <c r="V2504" t="s">
        <v>593</v>
      </c>
      <c r="W2504">
        <v>0</v>
      </c>
      <c r="X2504" t="str">
        <f t="shared" si="39"/>
        <v>Inversión</v>
      </c>
    </row>
    <row r="2505" spans="1:24" x14ac:dyDescent="0.25">
      <c r="A2505">
        <v>5020</v>
      </c>
      <c r="B2505">
        <v>43854</v>
      </c>
      <c r="C2505" s="71">
        <v>43854.620138888888</v>
      </c>
      <c r="D2505" t="s">
        <v>588</v>
      </c>
      <c r="E2505" t="s">
        <v>589</v>
      </c>
      <c r="F2505">
        <v>500</v>
      </c>
      <c r="G2505" t="s">
        <v>631</v>
      </c>
      <c r="H2505" t="s">
        <v>199</v>
      </c>
      <c r="I2505" t="s">
        <v>157</v>
      </c>
      <c r="J2505" t="s">
        <v>37</v>
      </c>
      <c r="K2505" t="s">
        <v>591</v>
      </c>
      <c r="L2505" t="s">
        <v>39</v>
      </c>
      <c r="M2505">
        <v>76623568</v>
      </c>
      <c r="N2505">
        <v>0</v>
      </c>
      <c r="O2505">
        <v>76623568</v>
      </c>
      <c r="P2505">
        <v>0</v>
      </c>
      <c r="Q2505" t="s">
        <v>654</v>
      </c>
      <c r="R2505">
        <v>5020</v>
      </c>
      <c r="S2505" t="s">
        <v>2508</v>
      </c>
      <c r="T2505" t="s">
        <v>4119</v>
      </c>
      <c r="U2505" t="s">
        <v>6079</v>
      </c>
      <c r="V2505" t="s">
        <v>6080</v>
      </c>
      <c r="W2505">
        <v>0</v>
      </c>
      <c r="X2505" t="str">
        <f t="shared" si="39"/>
        <v>Inversión</v>
      </c>
    </row>
    <row r="2506" spans="1:24" x14ac:dyDescent="0.25">
      <c r="A2506">
        <v>5120</v>
      </c>
      <c r="B2506">
        <v>43854</v>
      </c>
      <c r="C2506" s="71">
        <v>43854.62222222222</v>
      </c>
      <c r="D2506" t="s">
        <v>588</v>
      </c>
      <c r="E2506" t="s">
        <v>589</v>
      </c>
      <c r="F2506">
        <v>500</v>
      </c>
      <c r="G2506" t="s">
        <v>631</v>
      </c>
      <c r="H2506" t="s">
        <v>199</v>
      </c>
      <c r="I2506" t="s">
        <v>157</v>
      </c>
      <c r="J2506" t="s">
        <v>37</v>
      </c>
      <c r="K2506" t="s">
        <v>591</v>
      </c>
      <c r="L2506" t="s">
        <v>39</v>
      </c>
      <c r="M2506">
        <v>76623568</v>
      </c>
      <c r="N2506">
        <v>0</v>
      </c>
      <c r="O2506">
        <v>76623568</v>
      </c>
      <c r="P2506">
        <v>0</v>
      </c>
      <c r="Q2506" t="s">
        <v>4120</v>
      </c>
      <c r="R2506">
        <v>4920</v>
      </c>
      <c r="S2506" t="s">
        <v>2425</v>
      </c>
      <c r="T2506" t="s">
        <v>4121</v>
      </c>
      <c r="U2506" t="s">
        <v>5436</v>
      </c>
      <c r="V2506" t="s">
        <v>5437</v>
      </c>
      <c r="W2506">
        <v>0</v>
      </c>
      <c r="X2506" t="str">
        <f t="shared" si="39"/>
        <v>Inversión</v>
      </c>
    </row>
    <row r="2507" spans="1:24" x14ac:dyDescent="0.25">
      <c r="A2507">
        <v>5220</v>
      </c>
      <c r="B2507">
        <v>43857</v>
      </c>
      <c r="C2507" s="71">
        <v>43857.620833333334</v>
      </c>
      <c r="D2507" t="s">
        <v>588</v>
      </c>
      <c r="E2507" t="s">
        <v>589</v>
      </c>
      <c r="F2507">
        <v>200</v>
      </c>
      <c r="G2507" t="s">
        <v>590</v>
      </c>
      <c r="H2507" t="s">
        <v>190</v>
      </c>
      <c r="I2507" t="s">
        <v>145</v>
      </c>
      <c r="J2507" t="s">
        <v>48</v>
      </c>
      <c r="K2507" t="s">
        <v>601</v>
      </c>
      <c r="L2507" t="s">
        <v>39</v>
      </c>
      <c r="M2507">
        <v>80634026</v>
      </c>
      <c r="N2507">
        <v>-1466073</v>
      </c>
      <c r="O2507">
        <v>79167953</v>
      </c>
      <c r="P2507">
        <v>0</v>
      </c>
      <c r="Q2507" t="s">
        <v>655</v>
      </c>
      <c r="R2507">
        <v>10820</v>
      </c>
      <c r="S2507" t="s">
        <v>4122</v>
      </c>
      <c r="T2507" t="s">
        <v>4123</v>
      </c>
      <c r="U2507" t="s">
        <v>5438</v>
      </c>
      <c r="V2507" t="s">
        <v>5439</v>
      </c>
      <c r="W2507">
        <v>0</v>
      </c>
      <c r="X2507" t="str">
        <f t="shared" si="39"/>
        <v>Funcionamiento</v>
      </c>
    </row>
    <row r="2508" spans="1:24" x14ac:dyDescent="0.25">
      <c r="A2508">
        <v>5320</v>
      </c>
      <c r="B2508">
        <v>43857</v>
      </c>
      <c r="C2508" s="71">
        <v>43857.62222222222</v>
      </c>
      <c r="D2508" t="s">
        <v>588</v>
      </c>
      <c r="E2508" t="s">
        <v>589</v>
      </c>
      <c r="F2508">
        <v>200</v>
      </c>
      <c r="G2508" t="s">
        <v>590</v>
      </c>
      <c r="H2508" t="s">
        <v>613</v>
      </c>
      <c r="I2508" t="s">
        <v>614</v>
      </c>
      <c r="J2508" t="s">
        <v>48</v>
      </c>
      <c r="K2508" t="s">
        <v>601</v>
      </c>
      <c r="L2508" t="s">
        <v>39</v>
      </c>
      <c r="M2508">
        <v>84299209</v>
      </c>
      <c r="N2508">
        <v>-9285130</v>
      </c>
      <c r="O2508">
        <v>75014079</v>
      </c>
      <c r="P2508">
        <v>0</v>
      </c>
      <c r="Q2508" t="s">
        <v>656</v>
      </c>
      <c r="R2508">
        <v>6120</v>
      </c>
      <c r="S2508" t="s">
        <v>4124</v>
      </c>
      <c r="T2508" t="s">
        <v>4125</v>
      </c>
      <c r="U2508" t="s">
        <v>4126</v>
      </c>
      <c r="V2508" t="s">
        <v>4127</v>
      </c>
      <c r="W2508">
        <v>0</v>
      </c>
      <c r="X2508" t="str">
        <f t="shared" si="39"/>
        <v>Funcionamiento</v>
      </c>
    </row>
    <row r="2509" spans="1:24" x14ac:dyDescent="0.25">
      <c r="A2509">
        <v>5420</v>
      </c>
      <c r="B2509">
        <v>43857</v>
      </c>
      <c r="C2509" s="71">
        <v>43857.624305555553</v>
      </c>
      <c r="D2509" t="s">
        <v>588</v>
      </c>
      <c r="E2509" t="s">
        <v>589</v>
      </c>
      <c r="F2509">
        <v>200</v>
      </c>
      <c r="G2509" t="s">
        <v>590</v>
      </c>
      <c r="H2509" t="s">
        <v>190</v>
      </c>
      <c r="I2509" t="s">
        <v>145</v>
      </c>
      <c r="J2509" t="s">
        <v>48</v>
      </c>
      <c r="K2509" t="s">
        <v>601</v>
      </c>
      <c r="L2509" t="s">
        <v>39</v>
      </c>
      <c r="M2509">
        <v>84299209</v>
      </c>
      <c r="N2509">
        <v>-4886911</v>
      </c>
      <c r="O2509">
        <v>79412298</v>
      </c>
      <c r="P2509">
        <v>0</v>
      </c>
      <c r="Q2509" t="s">
        <v>657</v>
      </c>
      <c r="R2509">
        <v>6220</v>
      </c>
      <c r="S2509" t="s">
        <v>4128</v>
      </c>
      <c r="T2509" t="s">
        <v>4129</v>
      </c>
      <c r="U2509" t="s">
        <v>4130</v>
      </c>
      <c r="V2509" t="s">
        <v>4131</v>
      </c>
      <c r="W2509">
        <v>0</v>
      </c>
      <c r="X2509" t="str">
        <f t="shared" si="39"/>
        <v>Funcionamiento</v>
      </c>
    </row>
    <row r="2510" spans="1:24" x14ac:dyDescent="0.25">
      <c r="A2510">
        <v>5520</v>
      </c>
      <c r="B2510">
        <v>43857</v>
      </c>
      <c r="C2510" s="71">
        <v>43857.625694444447</v>
      </c>
      <c r="D2510" t="s">
        <v>588</v>
      </c>
      <c r="E2510" t="s">
        <v>589</v>
      </c>
      <c r="F2510">
        <v>200</v>
      </c>
      <c r="G2510" t="s">
        <v>590</v>
      </c>
      <c r="H2510" t="s">
        <v>190</v>
      </c>
      <c r="I2510" t="s">
        <v>145</v>
      </c>
      <c r="J2510" t="s">
        <v>48</v>
      </c>
      <c r="K2510" t="s">
        <v>601</v>
      </c>
      <c r="L2510" t="s">
        <v>39</v>
      </c>
      <c r="M2510">
        <v>64286035</v>
      </c>
      <c r="N2510">
        <v>-13788889</v>
      </c>
      <c r="O2510">
        <v>50497146</v>
      </c>
      <c r="P2510">
        <v>0</v>
      </c>
      <c r="Q2510" t="s">
        <v>658</v>
      </c>
      <c r="R2510">
        <v>6420</v>
      </c>
      <c r="S2510" t="s">
        <v>4132</v>
      </c>
      <c r="T2510" t="s">
        <v>4133</v>
      </c>
      <c r="U2510" t="s">
        <v>4134</v>
      </c>
      <c r="V2510" t="s">
        <v>4135</v>
      </c>
      <c r="W2510">
        <v>0</v>
      </c>
      <c r="X2510" t="str">
        <f t="shared" si="39"/>
        <v>Funcionamiento</v>
      </c>
    </row>
    <row r="2511" spans="1:24" x14ac:dyDescent="0.25">
      <c r="A2511">
        <v>5620</v>
      </c>
      <c r="B2511">
        <v>43857</v>
      </c>
      <c r="C2511" s="71">
        <v>43857.627083333333</v>
      </c>
      <c r="D2511" t="s">
        <v>588</v>
      </c>
      <c r="E2511" t="s">
        <v>589</v>
      </c>
      <c r="F2511">
        <v>200</v>
      </c>
      <c r="G2511" t="s">
        <v>590</v>
      </c>
      <c r="H2511" t="s">
        <v>190</v>
      </c>
      <c r="I2511" t="s">
        <v>145</v>
      </c>
      <c r="J2511" t="s">
        <v>48</v>
      </c>
      <c r="K2511" t="s">
        <v>601</v>
      </c>
      <c r="L2511" t="s">
        <v>39</v>
      </c>
      <c r="M2511">
        <v>64286035</v>
      </c>
      <c r="N2511">
        <v>-6149099</v>
      </c>
      <c r="O2511">
        <v>58136936</v>
      </c>
      <c r="P2511">
        <v>0</v>
      </c>
      <c r="Q2511" t="s">
        <v>659</v>
      </c>
      <c r="R2511">
        <v>6620</v>
      </c>
      <c r="S2511" t="s">
        <v>4136</v>
      </c>
      <c r="T2511" t="s">
        <v>4137</v>
      </c>
      <c r="U2511" t="s">
        <v>4138</v>
      </c>
      <c r="V2511" t="s">
        <v>4139</v>
      </c>
      <c r="W2511">
        <v>0</v>
      </c>
      <c r="X2511" t="str">
        <f t="shared" si="39"/>
        <v>Funcionamiento</v>
      </c>
    </row>
    <row r="2512" spans="1:24" x14ac:dyDescent="0.25">
      <c r="A2512">
        <v>5720</v>
      </c>
      <c r="B2512">
        <v>43857</v>
      </c>
      <c r="C2512" s="71">
        <v>43857.628472222219</v>
      </c>
      <c r="D2512" t="s">
        <v>588</v>
      </c>
      <c r="E2512" t="s">
        <v>589</v>
      </c>
      <c r="F2512">
        <v>200</v>
      </c>
      <c r="G2512" t="s">
        <v>590</v>
      </c>
      <c r="H2512" t="s">
        <v>190</v>
      </c>
      <c r="I2512" t="s">
        <v>145</v>
      </c>
      <c r="J2512" t="s">
        <v>48</v>
      </c>
      <c r="K2512" t="s">
        <v>601</v>
      </c>
      <c r="L2512" t="s">
        <v>39</v>
      </c>
      <c r="M2512">
        <v>64286035</v>
      </c>
      <c r="N2512">
        <v>-6335435</v>
      </c>
      <c r="O2512">
        <v>57950600</v>
      </c>
      <c r="P2512">
        <v>0</v>
      </c>
      <c r="Q2512" t="s">
        <v>660</v>
      </c>
      <c r="R2512">
        <v>6720</v>
      </c>
      <c r="S2512" t="s">
        <v>4140</v>
      </c>
      <c r="T2512" t="s">
        <v>4141</v>
      </c>
      <c r="U2512" t="s">
        <v>4142</v>
      </c>
      <c r="V2512" t="s">
        <v>4143</v>
      </c>
      <c r="W2512">
        <v>0</v>
      </c>
      <c r="X2512" t="str">
        <f t="shared" si="39"/>
        <v>Funcionamiento</v>
      </c>
    </row>
    <row r="2513" spans="1:24" x14ac:dyDescent="0.25">
      <c r="A2513">
        <v>5820</v>
      </c>
      <c r="B2513">
        <v>43857</v>
      </c>
      <c r="C2513" s="71">
        <v>43857.629861111112</v>
      </c>
      <c r="D2513" t="s">
        <v>588</v>
      </c>
      <c r="E2513" t="s">
        <v>589</v>
      </c>
      <c r="F2513">
        <v>200</v>
      </c>
      <c r="G2513" t="s">
        <v>590</v>
      </c>
      <c r="H2513" t="s">
        <v>190</v>
      </c>
      <c r="I2513" t="s">
        <v>145</v>
      </c>
      <c r="J2513" t="s">
        <v>48</v>
      </c>
      <c r="K2513" t="s">
        <v>601</v>
      </c>
      <c r="L2513" t="s">
        <v>39</v>
      </c>
      <c r="M2513">
        <v>64286035</v>
      </c>
      <c r="N2513">
        <v>-9875826</v>
      </c>
      <c r="O2513">
        <v>54410209</v>
      </c>
      <c r="P2513">
        <v>0</v>
      </c>
      <c r="Q2513" t="s">
        <v>661</v>
      </c>
      <c r="R2513">
        <v>6820</v>
      </c>
      <c r="S2513" t="s">
        <v>4144</v>
      </c>
      <c r="T2513" t="s">
        <v>4145</v>
      </c>
      <c r="U2513" t="s">
        <v>4146</v>
      </c>
      <c r="V2513" t="s">
        <v>4147</v>
      </c>
      <c r="W2513">
        <v>0</v>
      </c>
      <c r="X2513" t="str">
        <f t="shared" si="39"/>
        <v>Funcionamiento</v>
      </c>
    </row>
    <row r="2514" spans="1:24" x14ac:dyDescent="0.25">
      <c r="A2514">
        <v>5920</v>
      </c>
      <c r="B2514">
        <v>43857</v>
      </c>
      <c r="C2514" s="71">
        <v>43857.631249999999</v>
      </c>
      <c r="D2514" t="s">
        <v>588</v>
      </c>
      <c r="E2514" t="s">
        <v>589</v>
      </c>
      <c r="F2514">
        <v>200</v>
      </c>
      <c r="G2514" t="s">
        <v>590</v>
      </c>
      <c r="H2514" t="s">
        <v>190</v>
      </c>
      <c r="I2514" t="s">
        <v>145</v>
      </c>
      <c r="J2514" t="s">
        <v>48</v>
      </c>
      <c r="K2514" t="s">
        <v>601</v>
      </c>
      <c r="L2514" t="s">
        <v>39</v>
      </c>
      <c r="M2514">
        <v>64286035</v>
      </c>
      <c r="N2514">
        <v>-3726727</v>
      </c>
      <c r="O2514">
        <v>60559308</v>
      </c>
      <c r="P2514">
        <v>0</v>
      </c>
      <c r="Q2514" t="s">
        <v>662</v>
      </c>
      <c r="R2514">
        <v>7020</v>
      </c>
      <c r="S2514" t="s">
        <v>2205</v>
      </c>
      <c r="T2514" t="s">
        <v>4148</v>
      </c>
      <c r="U2514" t="s">
        <v>4149</v>
      </c>
      <c r="V2514" t="s">
        <v>4150</v>
      </c>
      <c r="W2514">
        <v>0</v>
      </c>
      <c r="X2514" t="str">
        <f t="shared" si="39"/>
        <v>Funcionamiento</v>
      </c>
    </row>
    <row r="2515" spans="1:24" x14ac:dyDescent="0.25">
      <c r="A2515">
        <v>6020</v>
      </c>
      <c r="B2515">
        <v>43858</v>
      </c>
      <c r="C2515" s="71">
        <v>43858.480555555558</v>
      </c>
      <c r="D2515" t="s">
        <v>588</v>
      </c>
      <c r="E2515" t="s">
        <v>589</v>
      </c>
      <c r="F2515">
        <v>200</v>
      </c>
      <c r="G2515" t="s">
        <v>590</v>
      </c>
      <c r="H2515" t="s">
        <v>441</v>
      </c>
      <c r="I2515" t="s">
        <v>514</v>
      </c>
      <c r="J2515" t="s">
        <v>37</v>
      </c>
      <c r="K2515" t="s">
        <v>591</v>
      </c>
      <c r="L2515" t="s">
        <v>39</v>
      </c>
      <c r="M2515">
        <v>22848776</v>
      </c>
      <c r="N2515">
        <v>0</v>
      </c>
      <c r="O2515">
        <v>22848776</v>
      </c>
      <c r="P2515">
        <v>0</v>
      </c>
      <c r="Q2515" t="s">
        <v>663</v>
      </c>
      <c r="R2515">
        <v>10220</v>
      </c>
      <c r="S2515" t="s">
        <v>4151</v>
      </c>
      <c r="T2515" t="s">
        <v>4152</v>
      </c>
      <c r="U2515" t="s">
        <v>5440</v>
      </c>
      <c r="V2515" t="s">
        <v>5441</v>
      </c>
      <c r="W2515">
        <v>0</v>
      </c>
      <c r="X2515" t="str">
        <f t="shared" si="39"/>
        <v>Inversión</v>
      </c>
    </row>
    <row r="2516" spans="1:24" x14ac:dyDescent="0.25">
      <c r="A2516">
        <v>6120</v>
      </c>
      <c r="B2516">
        <v>43858</v>
      </c>
      <c r="C2516" s="71">
        <v>43858.482638888891</v>
      </c>
      <c r="D2516" t="s">
        <v>588</v>
      </c>
      <c r="E2516" t="s">
        <v>589</v>
      </c>
      <c r="F2516">
        <v>200</v>
      </c>
      <c r="G2516" t="s">
        <v>590</v>
      </c>
      <c r="H2516" t="s">
        <v>441</v>
      </c>
      <c r="I2516" t="s">
        <v>514</v>
      </c>
      <c r="J2516" t="s">
        <v>37</v>
      </c>
      <c r="K2516" t="s">
        <v>591</v>
      </c>
      <c r="L2516" t="s">
        <v>39</v>
      </c>
      <c r="M2516">
        <v>38651840</v>
      </c>
      <c r="N2516">
        <v>0</v>
      </c>
      <c r="O2516">
        <v>38651840</v>
      </c>
      <c r="P2516">
        <v>0</v>
      </c>
      <c r="Q2516" t="s">
        <v>4153</v>
      </c>
      <c r="R2516">
        <v>10120</v>
      </c>
      <c r="S2516" t="s">
        <v>4154</v>
      </c>
      <c r="T2516" t="s">
        <v>4155</v>
      </c>
      <c r="U2516" t="s">
        <v>5442</v>
      </c>
      <c r="V2516" t="s">
        <v>5443</v>
      </c>
      <c r="W2516">
        <v>0</v>
      </c>
      <c r="X2516" t="str">
        <f t="shared" si="39"/>
        <v>Inversión</v>
      </c>
    </row>
    <row r="2517" spans="1:24" x14ac:dyDescent="0.25">
      <c r="A2517">
        <v>6220</v>
      </c>
      <c r="B2517">
        <v>43858</v>
      </c>
      <c r="C2517" s="71">
        <v>43858.484027777777</v>
      </c>
      <c r="D2517" t="s">
        <v>588</v>
      </c>
      <c r="E2517" t="s">
        <v>589</v>
      </c>
      <c r="F2517">
        <v>200</v>
      </c>
      <c r="G2517" t="s">
        <v>590</v>
      </c>
      <c r="H2517" t="s">
        <v>441</v>
      </c>
      <c r="I2517" t="s">
        <v>514</v>
      </c>
      <c r="J2517" t="s">
        <v>37</v>
      </c>
      <c r="K2517" t="s">
        <v>591</v>
      </c>
      <c r="L2517" t="s">
        <v>39</v>
      </c>
      <c r="M2517">
        <v>51910320</v>
      </c>
      <c r="N2517">
        <v>0</v>
      </c>
      <c r="O2517">
        <v>51910320</v>
      </c>
      <c r="P2517">
        <v>0</v>
      </c>
      <c r="Q2517" t="s">
        <v>664</v>
      </c>
      <c r="R2517">
        <v>10020</v>
      </c>
      <c r="S2517" t="s">
        <v>2260</v>
      </c>
      <c r="T2517" t="s">
        <v>4156</v>
      </c>
      <c r="U2517" t="s">
        <v>5444</v>
      </c>
      <c r="V2517" t="s">
        <v>5445</v>
      </c>
      <c r="W2517">
        <v>0</v>
      </c>
      <c r="X2517" t="str">
        <f t="shared" si="39"/>
        <v>Inversión</v>
      </c>
    </row>
    <row r="2518" spans="1:24" x14ac:dyDescent="0.25">
      <c r="A2518">
        <v>6320</v>
      </c>
      <c r="B2518">
        <v>43858</v>
      </c>
      <c r="C2518" s="71">
        <v>43858.48541666667</v>
      </c>
      <c r="D2518" t="s">
        <v>588</v>
      </c>
      <c r="E2518" t="s">
        <v>589</v>
      </c>
      <c r="F2518">
        <v>200</v>
      </c>
      <c r="G2518" t="s">
        <v>590</v>
      </c>
      <c r="H2518" t="s">
        <v>441</v>
      </c>
      <c r="I2518" t="s">
        <v>514</v>
      </c>
      <c r="J2518" t="s">
        <v>37</v>
      </c>
      <c r="K2518" t="s">
        <v>591</v>
      </c>
      <c r="L2518" t="s">
        <v>39</v>
      </c>
      <c r="M2518">
        <v>28273680</v>
      </c>
      <c r="N2518">
        <v>0</v>
      </c>
      <c r="O2518">
        <v>28273680</v>
      </c>
      <c r="P2518">
        <v>0</v>
      </c>
      <c r="Q2518" t="s">
        <v>665</v>
      </c>
      <c r="R2518">
        <v>9920</v>
      </c>
      <c r="S2518" t="s">
        <v>4157</v>
      </c>
      <c r="T2518" t="s">
        <v>4158</v>
      </c>
      <c r="U2518" t="s">
        <v>4159</v>
      </c>
      <c r="V2518" t="s">
        <v>4160</v>
      </c>
      <c r="X2518" t="str">
        <f t="shared" si="39"/>
        <v>Inversión</v>
      </c>
    </row>
    <row r="2519" spans="1:24" x14ac:dyDescent="0.25">
      <c r="A2519">
        <v>6420</v>
      </c>
      <c r="B2519">
        <v>43858</v>
      </c>
      <c r="C2519" s="71">
        <v>43858.487500000003</v>
      </c>
      <c r="D2519" t="s">
        <v>588</v>
      </c>
      <c r="E2519" t="s">
        <v>589</v>
      </c>
      <c r="F2519">
        <v>200</v>
      </c>
      <c r="G2519" t="s">
        <v>590</v>
      </c>
      <c r="H2519" t="s">
        <v>441</v>
      </c>
      <c r="I2519" t="s">
        <v>514</v>
      </c>
      <c r="J2519" t="s">
        <v>37</v>
      </c>
      <c r="K2519" t="s">
        <v>591</v>
      </c>
      <c r="L2519" t="s">
        <v>39</v>
      </c>
      <c r="M2519">
        <v>51910320</v>
      </c>
      <c r="N2519">
        <v>0</v>
      </c>
      <c r="O2519">
        <v>51910320</v>
      </c>
      <c r="P2519">
        <v>0</v>
      </c>
      <c r="Q2519" t="s">
        <v>666</v>
      </c>
      <c r="R2519">
        <v>9820</v>
      </c>
      <c r="S2519" t="s">
        <v>4161</v>
      </c>
      <c r="T2519" t="s">
        <v>4162</v>
      </c>
      <c r="U2519" t="s">
        <v>6081</v>
      </c>
      <c r="V2519" t="s">
        <v>6082</v>
      </c>
      <c r="X2519" t="str">
        <f t="shared" si="39"/>
        <v>Inversión</v>
      </c>
    </row>
    <row r="2520" spans="1:24" x14ac:dyDescent="0.25">
      <c r="A2520">
        <v>6520</v>
      </c>
      <c r="B2520">
        <v>43858</v>
      </c>
      <c r="C2520" s="71">
        <v>43858.490972222222</v>
      </c>
      <c r="D2520" t="s">
        <v>588</v>
      </c>
      <c r="E2520" t="s">
        <v>589</v>
      </c>
      <c r="F2520">
        <v>200</v>
      </c>
      <c r="G2520" t="s">
        <v>590</v>
      </c>
      <c r="H2520" t="s">
        <v>441</v>
      </c>
      <c r="I2520" t="s">
        <v>514</v>
      </c>
      <c r="J2520" t="s">
        <v>37</v>
      </c>
      <c r="K2520" t="s">
        <v>591</v>
      </c>
      <c r="L2520" t="s">
        <v>39</v>
      </c>
      <c r="M2520">
        <v>51910320</v>
      </c>
      <c r="N2520">
        <v>0</v>
      </c>
      <c r="O2520">
        <v>51910320</v>
      </c>
      <c r="P2520">
        <v>0</v>
      </c>
      <c r="Q2520" t="s">
        <v>667</v>
      </c>
      <c r="R2520">
        <v>9720</v>
      </c>
      <c r="S2520" t="s">
        <v>4163</v>
      </c>
      <c r="T2520" t="s">
        <v>4164</v>
      </c>
      <c r="U2520" t="s">
        <v>6083</v>
      </c>
      <c r="V2520" t="s">
        <v>4165</v>
      </c>
      <c r="W2520">
        <v>0</v>
      </c>
      <c r="X2520" t="str">
        <f t="shared" si="39"/>
        <v>Inversión</v>
      </c>
    </row>
    <row r="2521" spans="1:24" x14ac:dyDescent="0.25">
      <c r="A2521">
        <v>6620</v>
      </c>
      <c r="B2521">
        <v>43858</v>
      </c>
      <c r="C2521" s="71">
        <v>43858.491666666669</v>
      </c>
      <c r="D2521" t="s">
        <v>588</v>
      </c>
      <c r="E2521" t="s">
        <v>589</v>
      </c>
      <c r="F2521">
        <v>200</v>
      </c>
      <c r="G2521" t="s">
        <v>590</v>
      </c>
      <c r="H2521" t="s">
        <v>441</v>
      </c>
      <c r="I2521" t="s">
        <v>514</v>
      </c>
      <c r="J2521" t="s">
        <v>37</v>
      </c>
      <c r="K2521" t="s">
        <v>591</v>
      </c>
      <c r="L2521" t="s">
        <v>39</v>
      </c>
      <c r="M2521">
        <v>44720720</v>
      </c>
      <c r="N2521">
        <v>0</v>
      </c>
      <c r="O2521">
        <v>44720720</v>
      </c>
      <c r="P2521">
        <v>0</v>
      </c>
      <c r="Q2521" t="s">
        <v>668</v>
      </c>
      <c r="R2521">
        <v>9620</v>
      </c>
      <c r="S2521" t="s">
        <v>4166</v>
      </c>
      <c r="T2521" t="s">
        <v>4167</v>
      </c>
      <c r="U2521" t="s">
        <v>5446</v>
      </c>
      <c r="V2521" t="s">
        <v>5447</v>
      </c>
      <c r="W2521">
        <v>0</v>
      </c>
      <c r="X2521" t="str">
        <f t="shared" si="39"/>
        <v>Inversión</v>
      </c>
    </row>
    <row r="2522" spans="1:24" x14ac:dyDescent="0.25">
      <c r="A2522">
        <v>6720</v>
      </c>
      <c r="B2522">
        <v>43858</v>
      </c>
      <c r="C2522" s="71">
        <v>43858.493055555555</v>
      </c>
      <c r="D2522" t="s">
        <v>588</v>
      </c>
      <c r="E2522" t="s">
        <v>589</v>
      </c>
      <c r="F2522">
        <v>200</v>
      </c>
      <c r="G2522" t="s">
        <v>590</v>
      </c>
      <c r="H2522" t="s">
        <v>441</v>
      </c>
      <c r="I2522" t="s">
        <v>514</v>
      </c>
      <c r="J2522" t="s">
        <v>37</v>
      </c>
      <c r="K2522" t="s">
        <v>591</v>
      </c>
      <c r="L2522" t="s">
        <v>39</v>
      </c>
      <c r="M2522">
        <v>20749384</v>
      </c>
      <c r="N2522">
        <v>0</v>
      </c>
      <c r="O2522">
        <v>20749384</v>
      </c>
      <c r="P2522">
        <v>0</v>
      </c>
      <c r="Q2522" t="s">
        <v>669</v>
      </c>
      <c r="R2522">
        <v>9520</v>
      </c>
      <c r="S2522" t="s">
        <v>4168</v>
      </c>
      <c r="T2522" t="s">
        <v>4169</v>
      </c>
      <c r="U2522" t="s">
        <v>5448</v>
      </c>
      <c r="V2522" t="s">
        <v>5449</v>
      </c>
      <c r="W2522">
        <v>0</v>
      </c>
      <c r="X2522" t="str">
        <f t="shared" si="39"/>
        <v>Inversión</v>
      </c>
    </row>
    <row r="2523" spans="1:24" x14ac:dyDescent="0.25">
      <c r="A2523">
        <v>6820</v>
      </c>
      <c r="B2523">
        <v>43858</v>
      </c>
      <c r="C2523" s="71">
        <v>43858.494444444441</v>
      </c>
      <c r="D2523" t="s">
        <v>588</v>
      </c>
      <c r="E2523" t="s">
        <v>589</v>
      </c>
      <c r="F2523">
        <v>200</v>
      </c>
      <c r="G2523" t="s">
        <v>590</v>
      </c>
      <c r="H2523" t="s">
        <v>441</v>
      </c>
      <c r="I2523" t="s">
        <v>514</v>
      </c>
      <c r="J2523" t="s">
        <v>37</v>
      </c>
      <c r="K2523" t="s">
        <v>591</v>
      </c>
      <c r="L2523" t="s">
        <v>39</v>
      </c>
      <c r="M2523">
        <v>76623568</v>
      </c>
      <c r="N2523">
        <v>0</v>
      </c>
      <c r="O2523">
        <v>76623568</v>
      </c>
      <c r="P2523">
        <v>0</v>
      </c>
      <c r="Q2523" t="s">
        <v>670</v>
      </c>
      <c r="R2523">
        <v>9420</v>
      </c>
      <c r="S2523" t="s">
        <v>3929</v>
      </c>
      <c r="T2523" t="s">
        <v>4170</v>
      </c>
      <c r="U2523" t="s">
        <v>5450</v>
      </c>
      <c r="V2523" t="s">
        <v>5451</v>
      </c>
      <c r="W2523">
        <v>0</v>
      </c>
      <c r="X2523" t="str">
        <f t="shared" si="39"/>
        <v>Inversión</v>
      </c>
    </row>
    <row r="2524" spans="1:24" x14ac:dyDescent="0.25">
      <c r="A2524">
        <v>6920</v>
      </c>
      <c r="B2524">
        <v>43858</v>
      </c>
      <c r="C2524" s="71">
        <v>43858.495138888888</v>
      </c>
      <c r="D2524" t="s">
        <v>588</v>
      </c>
      <c r="E2524" t="s">
        <v>589</v>
      </c>
      <c r="F2524">
        <v>200</v>
      </c>
      <c r="G2524" t="s">
        <v>590</v>
      </c>
      <c r="H2524" t="s">
        <v>441</v>
      </c>
      <c r="I2524" t="s">
        <v>514</v>
      </c>
      <c r="J2524" t="s">
        <v>37</v>
      </c>
      <c r="K2524" t="s">
        <v>591</v>
      </c>
      <c r="L2524" t="s">
        <v>39</v>
      </c>
      <c r="M2524">
        <v>44720720</v>
      </c>
      <c r="N2524">
        <v>0</v>
      </c>
      <c r="O2524">
        <v>44720720</v>
      </c>
      <c r="P2524">
        <v>0</v>
      </c>
      <c r="Q2524" t="s">
        <v>671</v>
      </c>
      <c r="R2524">
        <v>9320</v>
      </c>
      <c r="S2524" t="s">
        <v>4171</v>
      </c>
      <c r="T2524" t="s">
        <v>4172</v>
      </c>
      <c r="U2524" t="s">
        <v>6084</v>
      </c>
      <c r="V2524" t="s">
        <v>4173</v>
      </c>
      <c r="W2524">
        <v>0</v>
      </c>
      <c r="X2524" t="str">
        <f t="shared" si="39"/>
        <v>Inversión</v>
      </c>
    </row>
    <row r="2525" spans="1:24" x14ac:dyDescent="0.25">
      <c r="A2525">
        <v>7020</v>
      </c>
      <c r="B2525">
        <v>43858</v>
      </c>
      <c r="C2525" s="71">
        <v>43858.496527777781</v>
      </c>
      <c r="D2525" t="s">
        <v>588</v>
      </c>
      <c r="E2525" t="s">
        <v>649</v>
      </c>
      <c r="F2525">
        <v>200</v>
      </c>
      <c r="G2525" t="s">
        <v>590</v>
      </c>
      <c r="H2525" t="s">
        <v>441</v>
      </c>
      <c r="I2525" t="s">
        <v>514</v>
      </c>
      <c r="J2525" t="s">
        <v>37</v>
      </c>
      <c r="K2525" t="s">
        <v>591</v>
      </c>
      <c r="L2525" t="s">
        <v>39</v>
      </c>
      <c r="M2525">
        <v>58642768</v>
      </c>
      <c r="N2525">
        <v>-58642768</v>
      </c>
      <c r="O2525">
        <v>0</v>
      </c>
      <c r="P2525">
        <v>0</v>
      </c>
      <c r="Q2525" t="s">
        <v>672</v>
      </c>
      <c r="R2525">
        <v>9220</v>
      </c>
      <c r="S2525" t="s">
        <v>593</v>
      </c>
      <c r="T2525" t="s">
        <v>593</v>
      </c>
      <c r="U2525" t="s">
        <v>593</v>
      </c>
      <c r="V2525" t="s">
        <v>593</v>
      </c>
      <c r="W2525">
        <v>0</v>
      </c>
      <c r="X2525" t="str">
        <f t="shared" si="39"/>
        <v>Inversión</v>
      </c>
    </row>
    <row r="2526" spans="1:24" x14ac:dyDescent="0.25">
      <c r="A2526">
        <v>7120</v>
      </c>
      <c r="B2526">
        <v>43858</v>
      </c>
      <c r="C2526" s="71">
        <v>43858.497916666667</v>
      </c>
      <c r="D2526" t="s">
        <v>588</v>
      </c>
      <c r="E2526" t="s">
        <v>589</v>
      </c>
      <c r="F2526">
        <v>200</v>
      </c>
      <c r="G2526" t="s">
        <v>590</v>
      </c>
      <c r="H2526" t="s">
        <v>441</v>
      </c>
      <c r="I2526" t="s">
        <v>514</v>
      </c>
      <c r="J2526" t="s">
        <v>37</v>
      </c>
      <c r="K2526" t="s">
        <v>591</v>
      </c>
      <c r="L2526" t="s">
        <v>39</v>
      </c>
      <c r="M2526">
        <v>56547360</v>
      </c>
      <c r="N2526">
        <v>0</v>
      </c>
      <c r="O2526">
        <v>56547360</v>
      </c>
      <c r="P2526">
        <v>0</v>
      </c>
      <c r="Q2526" t="s">
        <v>673</v>
      </c>
      <c r="R2526">
        <v>8920</v>
      </c>
      <c r="S2526" t="s">
        <v>4174</v>
      </c>
      <c r="T2526" t="s">
        <v>4175</v>
      </c>
      <c r="U2526" t="s">
        <v>5452</v>
      </c>
      <c r="V2526" t="s">
        <v>5453</v>
      </c>
      <c r="W2526">
        <v>0</v>
      </c>
      <c r="X2526" t="str">
        <f t="shared" si="39"/>
        <v>Inversión</v>
      </c>
    </row>
    <row r="2527" spans="1:24" x14ac:dyDescent="0.25">
      <c r="A2527">
        <v>7220</v>
      </c>
      <c r="B2527">
        <v>43858</v>
      </c>
      <c r="C2527" s="71">
        <v>43858.499305555553</v>
      </c>
      <c r="D2527" t="s">
        <v>588</v>
      </c>
      <c r="E2527" t="s">
        <v>589</v>
      </c>
      <c r="F2527">
        <v>200</v>
      </c>
      <c r="G2527" t="s">
        <v>590</v>
      </c>
      <c r="H2527" t="s">
        <v>441</v>
      </c>
      <c r="I2527" t="s">
        <v>514</v>
      </c>
      <c r="J2527" t="s">
        <v>37</v>
      </c>
      <c r="K2527" t="s">
        <v>591</v>
      </c>
      <c r="L2527" t="s">
        <v>39</v>
      </c>
      <c r="M2527">
        <v>103820640</v>
      </c>
      <c r="N2527">
        <v>0</v>
      </c>
      <c r="O2527">
        <v>103820640</v>
      </c>
      <c r="P2527">
        <v>0</v>
      </c>
      <c r="Q2527" t="s">
        <v>674</v>
      </c>
      <c r="R2527">
        <v>8820</v>
      </c>
      <c r="S2527" t="s">
        <v>4176</v>
      </c>
      <c r="T2527" t="s">
        <v>4177</v>
      </c>
      <c r="U2527" t="s">
        <v>6085</v>
      </c>
      <c r="V2527" t="s">
        <v>4178</v>
      </c>
      <c r="W2527">
        <v>0</v>
      </c>
      <c r="X2527" t="str">
        <f t="shared" si="39"/>
        <v>Inversión</v>
      </c>
    </row>
    <row r="2528" spans="1:24" x14ac:dyDescent="0.25">
      <c r="A2528">
        <v>7320</v>
      </c>
      <c r="B2528">
        <v>43858</v>
      </c>
      <c r="C2528" s="71">
        <v>43858.5</v>
      </c>
      <c r="D2528" t="s">
        <v>588</v>
      </c>
      <c r="E2528" t="s">
        <v>589</v>
      </c>
      <c r="F2528">
        <v>200</v>
      </c>
      <c r="G2528" t="s">
        <v>590</v>
      </c>
      <c r="H2528" t="s">
        <v>441</v>
      </c>
      <c r="I2528" t="s">
        <v>514</v>
      </c>
      <c r="J2528" t="s">
        <v>37</v>
      </c>
      <c r="K2528" t="s">
        <v>591</v>
      </c>
      <c r="L2528" t="s">
        <v>39</v>
      </c>
      <c r="M2528">
        <v>38651840</v>
      </c>
      <c r="N2528">
        <v>0</v>
      </c>
      <c r="O2528">
        <v>38651840</v>
      </c>
      <c r="P2528">
        <v>0</v>
      </c>
      <c r="Q2528" t="s">
        <v>675</v>
      </c>
      <c r="R2528">
        <v>8620</v>
      </c>
      <c r="S2528" t="s">
        <v>4179</v>
      </c>
      <c r="T2528" t="s">
        <v>4180</v>
      </c>
      <c r="U2528" t="s">
        <v>5454</v>
      </c>
      <c r="V2528" t="s">
        <v>6086</v>
      </c>
      <c r="W2528">
        <v>0</v>
      </c>
      <c r="X2528" t="str">
        <f t="shared" si="39"/>
        <v>Inversión</v>
      </c>
    </row>
    <row r="2529" spans="1:24" x14ac:dyDescent="0.25">
      <c r="A2529">
        <v>7420</v>
      </c>
      <c r="B2529">
        <v>43858</v>
      </c>
      <c r="C2529" s="71">
        <v>43858.500694444447</v>
      </c>
      <c r="D2529" t="s">
        <v>588</v>
      </c>
      <c r="E2529" t="s">
        <v>649</v>
      </c>
      <c r="F2529">
        <v>200</v>
      </c>
      <c r="G2529" t="s">
        <v>590</v>
      </c>
      <c r="H2529" t="s">
        <v>441</v>
      </c>
      <c r="I2529" t="s">
        <v>514</v>
      </c>
      <c r="J2529" t="s">
        <v>37</v>
      </c>
      <c r="K2529" t="s">
        <v>591</v>
      </c>
      <c r="L2529" t="s">
        <v>39</v>
      </c>
      <c r="M2529">
        <v>44720720</v>
      </c>
      <c r="N2529">
        <v>-44720720</v>
      </c>
      <c r="O2529">
        <v>0</v>
      </c>
      <c r="P2529">
        <v>0</v>
      </c>
      <c r="Q2529" t="s">
        <v>676</v>
      </c>
      <c r="R2529">
        <v>8420</v>
      </c>
      <c r="S2529" t="s">
        <v>593</v>
      </c>
      <c r="T2529" t="s">
        <v>593</v>
      </c>
      <c r="U2529" t="s">
        <v>593</v>
      </c>
      <c r="V2529" t="s">
        <v>593</v>
      </c>
      <c r="W2529">
        <v>0</v>
      </c>
      <c r="X2529" t="str">
        <f t="shared" si="39"/>
        <v>Inversión</v>
      </c>
    </row>
    <row r="2530" spans="1:24" x14ac:dyDescent="0.25">
      <c r="A2530">
        <v>7520</v>
      </c>
      <c r="B2530">
        <v>43858</v>
      </c>
      <c r="C2530" s="71">
        <v>43858.502083333333</v>
      </c>
      <c r="D2530" t="s">
        <v>588</v>
      </c>
      <c r="E2530" t="s">
        <v>589</v>
      </c>
      <c r="F2530">
        <v>200</v>
      </c>
      <c r="G2530" t="s">
        <v>590</v>
      </c>
      <c r="H2530" t="s">
        <v>441</v>
      </c>
      <c r="I2530" t="s">
        <v>514</v>
      </c>
      <c r="J2530" t="s">
        <v>37</v>
      </c>
      <c r="K2530" t="s">
        <v>591</v>
      </c>
      <c r="L2530" t="s">
        <v>39</v>
      </c>
      <c r="M2530">
        <v>85612368</v>
      </c>
      <c r="N2530">
        <v>0</v>
      </c>
      <c r="O2530">
        <v>85612368</v>
      </c>
      <c r="P2530">
        <v>0</v>
      </c>
      <c r="Q2530" t="s">
        <v>677</v>
      </c>
      <c r="R2530">
        <v>8220</v>
      </c>
      <c r="S2530" t="s">
        <v>3038</v>
      </c>
      <c r="T2530" t="s">
        <v>4181</v>
      </c>
      <c r="U2530" t="s">
        <v>5455</v>
      </c>
      <c r="V2530" t="s">
        <v>6087</v>
      </c>
      <c r="W2530">
        <v>0</v>
      </c>
      <c r="X2530" t="str">
        <f t="shared" si="39"/>
        <v>Inversión</v>
      </c>
    </row>
    <row r="2531" spans="1:24" x14ac:dyDescent="0.25">
      <c r="A2531">
        <v>7620</v>
      </c>
      <c r="B2531">
        <v>43858</v>
      </c>
      <c r="C2531" s="71">
        <v>43858.503472222219</v>
      </c>
      <c r="D2531" t="s">
        <v>588</v>
      </c>
      <c r="E2531" t="s">
        <v>589</v>
      </c>
      <c r="F2531">
        <v>200</v>
      </c>
      <c r="G2531" t="s">
        <v>590</v>
      </c>
      <c r="H2531" t="s">
        <v>441</v>
      </c>
      <c r="I2531" t="s">
        <v>514</v>
      </c>
      <c r="J2531" t="s">
        <v>37</v>
      </c>
      <c r="K2531" t="s">
        <v>591</v>
      </c>
      <c r="L2531" t="s">
        <v>39</v>
      </c>
      <c r="M2531">
        <v>58642928</v>
      </c>
      <c r="N2531">
        <v>0</v>
      </c>
      <c r="O2531">
        <v>58642928</v>
      </c>
      <c r="P2531">
        <v>0</v>
      </c>
      <c r="Q2531" t="s">
        <v>678</v>
      </c>
      <c r="R2531">
        <v>8120</v>
      </c>
      <c r="S2531" t="s">
        <v>4182</v>
      </c>
      <c r="T2531" t="s">
        <v>4183</v>
      </c>
      <c r="U2531" t="s">
        <v>5456</v>
      </c>
      <c r="V2531" t="s">
        <v>5457</v>
      </c>
      <c r="W2531">
        <v>0</v>
      </c>
      <c r="X2531" t="str">
        <f t="shared" si="39"/>
        <v>Inversión</v>
      </c>
    </row>
    <row r="2532" spans="1:24" x14ac:dyDescent="0.25">
      <c r="A2532">
        <v>7720</v>
      </c>
      <c r="B2532">
        <v>43858</v>
      </c>
      <c r="C2532" s="71">
        <v>43858.529861111114</v>
      </c>
      <c r="D2532" t="s">
        <v>588</v>
      </c>
      <c r="E2532" t="s">
        <v>589</v>
      </c>
      <c r="F2532">
        <v>200</v>
      </c>
      <c r="G2532" t="s">
        <v>590</v>
      </c>
      <c r="H2532" t="s">
        <v>166</v>
      </c>
      <c r="I2532" t="s">
        <v>120</v>
      </c>
      <c r="J2532" t="s">
        <v>37</v>
      </c>
      <c r="K2532" t="s">
        <v>591</v>
      </c>
      <c r="L2532" t="s">
        <v>39</v>
      </c>
      <c r="M2532">
        <v>990320</v>
      </c>
      <c r="N2532">
        <v>326641</v>
      </c>
      <c r="O2532">
        <v>1316961</v>
      </c>
      <c r="P2532">
        <v>0</v>
      </c>
      <c r="Q2532" t="s">
        <v>679</v>
      </c>
      <c r="R2532">
        <v>13520</v>
      </c>
      <c r="S2532" t="s">
        <v>2485</v>
      </c>
      <c r="T2532" t="s">
        <v>4184</v>
      </c>
      <c r="U2532" t="s">
        <v>4185</v>
      </c>
      <c r="V2532" t="s">
        <v>4186</v>
      </c>
      <c r="W2532">
        <v>0</v>
      </c>
      <c r="X2532" t="str">
        <f t="shared" si="39"/>
        <v>Funcionamiento</v>
      </c>
    </row>
    <row r="2533" spans="1:24" x14ac:dyDescent="0.25">
      <c r="A2533">
        <v>7720</v>
      </c>
      <c r="B2533">
        <v>43858</v>
      </c>
      <c r="C2533" s="71">
        <v>43858.529861111114</v>
      </c>
      <c r="D2533" t="s">
        <v>588</v>
      </c>
      <c r="E2533" t="s">
        <v>589</v>
      </c>
      <c r="F2533">
        <v>200</v>
      </c>
      <c r="G2533" t="s">
        <v>590</v>
      </c>
      <c r="H2533" t="s">
        <v>168</v>
      </c>
      <c r="I2533" t="s">
        <v>122</v>
      </c>
      <c r="J2533" t="s">
        <v>37</v>
      </c>
      <c r="K2533" t="s">
        <v>591</v>
      </c>
      <c r="L2533" t="s">
        <v>39</v>
      </c>
      <c r="M2533">
        <v>35630</v>
      </c>
      <c r="N2533">
        <v>10480</v>
      </c>
      <c r="O2533">
        <v>46110</v>
      </c>
      <c r="P2533">
        <v>0</v>
      </c>
      <c r="Q2533" t="s">
        <v>679</v>
      </c>
      <c r="R2533">
        <v>13520</v>
      </c>
      <c r="S2533" t="s">
        <v>2485</v>
      </c>
      <c r="T2533" t="s">
        <v>4184</v>
      </c>
      <c r="U2533" t="s">
        <v>4185</v>
      </c>
      <c r="V2533" t="s">
        <v>4186</v>
      </c>
      <c r="W2533">
        <v>0</v>
      </c>
      <c r="X2533" t="str">
        <f t="shared" si="39"/>
        <v>Funcionamiento</v>
      </c>
    </row>
    <row r="2534" spans="1:24" x14ac:dyDescent="0.25">
      <c r="A2534">
        <v>7820</v>
      </c>
      <c r="B2534">
        <v>43858</v>
      </c>
      <c r="C2534" s="71">
        <v>43858.594444444447</v>
      </c>
      <c r="D2534" t="s">
        <v>588</v>
      </c>
      <c r="E2534" t="s">
        <v>589</v>
      </c>
      <c r="F2534">
        <v>160</v>
      </c>
      <c r="G2534" t="s">
        <v>633</v>
      </c>
      <c r="H2534" t="s">
        <v>462</v>
      </c>
      <c r="I2534" t="s">
        <v>500</v>
      </c>
      <c r="J2534" t="s">
        <v>37</v>
      </c>
      <c r="K2534" t="s">
        <v>591</v>
      </c>
      <c r="L2534" t="s">
        <v>39</v>
      </c>
      <c r="M2534">
        <v>33114736</v>
      </c>
      <c r="N2534">
        <v>0</v>
      </c>
      <c r="O2534">
        <v>33114736</v>
      </c>
      <c r="P2534">
        <v>0</v>
      </c>
      <c r="Q2534" t="s">
        <v>680</v>
      </c>
      <c r="R2534">
        <v>7120</v>
      </c>
      <c r="S2534" t="s">
        <v>2227</v>
      </c>
      <c r="T2534" t="s">
        <v>4187</v>
      </c>
      <c r="U2534" t="s">
        <v>5458</v>
      </c>
      <c r="V2534" t="s">
        <v>5459</v>
      </c>
      <c r="W2534">
        <v>0</v>
      </c>
      <c r="X2534" t="str">
        <f t="shared" si="39"/>
        <v>Inversión</v>
      </c>
    </row>
    <row r="2535" spans="1:24" x14ac:dyDescent="0.25">
      <c r="A2535">
        <v>7920</v>
      </c>
      <c r="B2535">
        <v>43858</v>
      </c>
      <c r="C2535" s="71">
        <v>43858.595833333333</v>
      </c>
      <c r="D2535" t="s">
        <v>588</v>
      </c>
      <c r="E2535" t="s">
        <v>589</v>
      </c>
      <c r="F2535">
        <v>160</v>
      </c>
      <c r="G2535" t="s">
        <v>633</v>
      </c>
      <c r="H2535" t="s">
        <v>462</v>
      </c>
      <c r="I2535" t="s">
        <v>500</v>
      </c>
      <c r="J2535" t="s">
        <v>37</v>
      </c>
      <c r="K2535" t="s">
        <v>591</v>
      </c>
      <c r="L2535" t="s">
        <v>39</v>
      </c>
      <c r="M2535">
        <v>20749384</v>
      </c>
      <c r="N2535">
        <v>0</v>
      </c>
      <c r="O2535">
        <v>20749384</v>
      </c>
      <c r="P2535">
        <v>0</v>
      </c>
      <c r="Q2535" t="s">
        <v>681</v>
      </c>
      <c r="R2535">
        <v>7220</v>
      </c>
      <c r="S2535" t="s">
        <v>4188</v>
      </c>
      <c r="T2535" t="s">
        <v>4189</v>
      </c>
      <c r="U2535" t="s">
        <v>5460</v>
      </c>
      <c r="V2535" t="s">
        <v>5461</v>
      </c>
      <c r="W2535">
        <v>0</v>
      </c>
      <c r="X2535" t="str">
        <f t="shared" si="39"/>
        <v>Inversión</v>
      </c>
    </row>
    <row r="2536" spans="1:24" x14ac:dyDescent="0.25">
      <c r="A2536">
        <v>8020</v>
      </c>
      <c r="B2536">
        <v>43858</v>
      </c>
      <c r="C2536" s="71">
        <v>43858.597916666666</v>
      </c>
      <c r="D2536" t="s">
        <v>588</v>
      </c>
      <c r="E2536" t="s">
        <v>589</v>
      </c>
      <c r="F2536">
        <v>160</v>
      </c>
      <c r="G2536" t="s">
        <v>633</v>
      </c>
      <c r="H2536" t="s">
        <v>459</v>
      </c>
      <c r="I2536" t="s">
        <v>494</v>
      </c>
      <c r="J2536" t="s">
        <v>37</v>
      </c>
      <c r="K2536" t="s">
        <v>591</v>
      </c>
      <c r="L2536" t="s">
        <v>39</v>
      </c>
      <c r="M2536">
        <v>38651840</v>
      </c>
      <c r="N2536">
        <v>0</v>
      </c>
      <c r="O2536">
        <v>38651840</v>
      </c>
      <c r="P2536">
        <v>0</v>
      </c>
      <c r="Q2536" t="s">
        <v>682</v>
      </c>
      <c r="R2536">
        <v>8720</v>
      </c>
      <c r="S2536" t="s">
        <v>4190</v>
      </c>
      <c r="T2536" t="s">
        <v>4191</v>
      </c>
      <c r="U2536" t="s">
        <v>5462</v>
      </c>
      <c r="V2536" t="s">
        <v>5463</v>
      </c>
      <c r="W2536">
        <v>0</v>
      </c>
      <c r="X2536" t="str">
        <f t="shared" si="39"/>
        <v>Inversión</v>
      </c>
    </row>
    <row r="2537" spans="1:24" x14ac:dyDescent="0.25">
      <c r="A2537">
        <v>8120</v>
      </c>
      <c r="B2537">
        <v>43858</v>
      </c>
      <c r="C2537" s="71">
        <v>43858.599305555559</v>
      </c>
      <c r="D2537" t="s">
        <v>588</v>
      </c>
      <c r="E2537" t="s">
        <v>589</v>
      </c>
      <c r="F2537">
        <v>160</v>
      </c>
      <c r="G2537" t="s">
        <v>633</v>
      </c>
      <c r="H2537" t="s">
        <v>462</v>
      </c>
      <c r="I2537" t="s">
        <v>500</v>
      </c>
      <c r="J2537" t="s">
        <v>37</v>
      </c>
      <c r="K2537" t="s">
        <v>591</v>
      </c>
      <c r="L2537" t="s">
        <v>39</v>
      </c>
      <c r="M2537">
        <v>33114736</v>
      </c>
      <c r="N2537">
        <v>0</v>
      </c>
      <c r="O2537">
        <v>33114736</v>
      </c>
      <c r="P2537">
        <v>0</v>
      </c>
      <c r="Q2537" t="s">
        <v>683</v>
      </c>
      <c r="R2537">
        <v>8520</v>
      </c>
      <c r="S2537" t="s">
        <v>3914</v>
      </c>
      <c r="T2537" t="s">
        <v>4192</v>
      </c>
      <c r="U2537" t="s">
        <v>5464</v>
      </c>
      <c r="V2537" t="s">
        <v>5465</v>
      </c>
      <c r="W2537">
        <v>0</v>
      </c>
      <c r="X2537" t="str">
        <f t="shared" si="39"/>
        <v>Inversión</v>
      </c>
    </row>
    <row r="2538" spans="1:24" x14ac:dyDescent="0.25">
      <c r="A2538">
        <v>8220</v>
      </c>
      <c r="B2538">
        <v>43858</v>
      </c>
      <c r="C2538" s="71">
        <v>43858.602777777778</v>
      </c>
      <c r="D2538" t="s">
        <v>588</v>
      </c>
      <c r="E2538" t="s">
        <v>589</v>
      </c>
      <c r="F2538">
        <v>160</v>
      </c>
      <c r="G2538" t="s">
        <v>633</v>
      </c>
      <c r="H2538" t="s">
        <v>462</v>
      </c>
      <c r="I2538" t="s">
        <v>500</v>
      </c>
      <c r="J2538" t="s">
        <v>37</v>
      </c>
      <c r="K2538" t="s">
        <v>591</v>
      </c>
      <c r="L2538" t="s">
        <v>39</v>
      </c>
      <c r="M2538">
        <v>33114736</v>
      </c>
      <c r="N2538">
        <v>0</v>
      </c>
      <c r="O2538">
        <v>33114736</v>
      </c>
      <c r="P2538">
        <v>0</v>
      </c>
      <c r="Q2538" t="s">
        <v>684</v>
      </c>
      <c r="R2538">
        <v>7920</v>
      </c>
      <c r="S2538" t="s">
        <v>3474</v>
      </c>
      <c r="T2538" t="s">
        <v>4193</v>
      </c>
      <c r="U2538" t="s">
        <v>5466</v>
      </c>
      <c r="V2538" t="s">
        <v>5467</v>
      </c>
      <c r="W2538">
        <v>0</v>
      </c>
      <c r="X2538" t="str">
        <f t="shared" si="39"/>
        <v>Inversión</v>
      </c>
    </row>
    <row r="2539" spans="1:24" x14ac:dyDescent="0.25">
      <c r="A2539">
        <v>8320</v>
      </c>
      <c r="B2539">
        <v>43858</v>
      </c>
      <c r="C2539" s="71">
        <v>43858.604861111111</v>
      </c>
      <c r="D2539" t="s">
        <v>588</v>
      </c>
      <c r="E2539" t="s">
        <v>589</v>
      </c>
      <c r="F2539">
        <v>160</v>
      </c>
      <c r="G2539" t="s">
        <v>633</v>
      </c>
      <c r="H2539" t="s">
        <v>462</v>
      </c>
      <c r="I2539" t="s">
        <v>500</v>
      </c>
      <c r="J2539" t="s">
        <v>37</v>
      </c>
      <c r="K2539" t="s">
        <v>591</v>
      </c>
      <c r="L2539" t="s">
        <v>39</v>
      </c>
      <c r="M2539">
        <v>33114736</v>
      </c>
      <c r="N2539">
        <v>0</v>
      </c>
      <c r="O2539">
        <v>33114736</v>
      </c>
      <c r="P2539">
        <v>0</v>
      </c>
      <c r="Q2539" t="s">
        <v>685</v>
      </c>
      <c r="R2539">
        <v>8020</v>
      </c>
      <c r="S2539" t="s">
        <v>4194</v>
      </c>
      <c r="T2539" t="s">
        <v>4195</v>
      </c>
      <c r="U2539" t="s">
        <v>5468</v>
      </c>
      <c r="V2539" t="s">
        <v>5469</v>
      </c>
      <c r="W2539">
        <v>0</v>
      </c>
      <c r="X2539" t="str">
        <f t="shared" si="39"/>
        <v>Inversión</v>
      </c>
    </row>
    <row r="2540" spans="1:24" x14ac:dyDescent="0.25">
      <c r="A2540">
        <v>8420</v>
      </c>
      <c r="B2540">
        <v>43858</v>
      </c>
      <c r="C2540" s="71">
        <v>43858.605555555558</v>
      </c>
      <c r="D2540" t="s">
        <v>588</v>
      </c>
      <c r="E2540" t="s">
        <v>589</v>
      </c>
      <c r="F2540">
        <v>160</v>
      </c>
      <c r="G2540" t="s">
        <v>633</v>
      </c>
      <c r="H2540" t="s">
        <v>462</v>
      </c>
      <c r="I2540" t="s">
        <v>500</v>
      </c>
      <c r="J2540" t="s">
        <v>37</v>
      </c>
      <c r="K2540" t="s">
        <v>591</v>
      </c>
      <c r="L2540" t="s">
        <v>39</v>
      </c>
      <c r="M2540">
        <v>28193680</v>
      </c>
      <c r="N2540">
        <v>-37807</v>
      </c>
      <c r="O2540">
        <v>28155873</v>
      </c>
      <c r="P2540">
        <v>0</v>
      </c>
      <c r="Q2540" t="s">
        <v>686</v>
      </c>
      <c r="R2540">
        <v>8320</v>
      </c>
      <c r="S2540" t="s">
        <v>4196</v>
      </c>
      <c r="T2540" t="s">
        <v>4197</v>
      </c>
      <c r="U2540" t="s">
        <v>5470</v>
      </c>
      <c r="V2540" t="s">
        <v>5471</v>
      </c>
      <c r="W2540">
        <v>0</v>
      </c>
      <c r="X2540" t="str">
        <f t="shared" si="39"/>
        <v>Inversión</v>
      </c>
    </row>
    <row r="2541" spans="1:24" x14ac:dyDescent="0.25">
      <c r="A2541">
        <v>8520</v>
      </c>
      <c r="B2541">
        <v>43858</v>
      </c>
      <c r="C2541" s="71">
        <v>43858.607638888891</v>
      </c>
      <c r="D2541" t="s">
        <v>588</v>
      </c>
      <c r="E2541" t="s">
        <v>589</v>
      </c>
      <c r="F2541">
        <v>160</v>
      </c>
      <c r="G2541" t="s">
        <v>633</v>
      </c>
      <c r="H2541" t="s">
        <v>462</v>
      </c>
      <c r="I2541" t="s">
        <v>500</v>
      </c>
      <c r="J2541" t="s">
        <v>37</v>
      </c>
      <c r="K2541" t="s">
        <v>591</v>
      </c>
      <c r="L2541" t="s">
        <v>39</v>
      </c>
      <c r="M2541">
        <v>33114736</v>
      </c>
      <c r="N2541">
        <v>0</v>
      </c>
      <c r="O2541">
        <v>33114736</v>
      </c>
      <c r="P2541">
        <v>0</v>
      </c>
      <c r="Q2541" t="s">
        <v>687</v>
      </c>
      <c r="R2541">
        <v>7720</v>
      </c>
      <c r="S2541" t="s">
        <v>4198</v>
      </c>
      <c r="T2541" t="s">
        <v>4199</v>
      </c>
      <c r="U2541" t="s">
        <v>5472</v>
      </c>
      <c r="V2541" t="s">
        <v>5473</v>
      </c>
      <c r="W2541">
        <v>0</v>
      </c>
      <c r="X2541" t="str">
        <f t="shared" si="39"/>
        <v>Inversión</v>
      </c>
    </row>
    <row r="2542" spans="1:24" x14ac:dyDescent="0.25">
      <c r="A2542">
        <v>8620</v>
      </c>
      <c r="B2542">
        <v>43858</v>
      </c>
      <c r="C2542" s="71">
        <v>43858.609722222223</v>
      </c>
      <c r="D2542" t="s">
        <v>588</v>
      </c>
      <c r="E2542" t="s">
        <v>589</v>
      </c>
      <c r="F2542">
        <v>160</v>
      </c>
      <c r="G2542" t="s">
        <v>633</v>
      </c>
      <c r="H2542" t="s">
        <v>462</v>
      </c>
      <c r="I2542" t="s">
        <v>500</v>
      </c>
      <c r="J2542" t="s">
        <v>37</v>
      </c>
      <c r="K2542" t="s">
        <v>591</v>
      </c>
      <c r="L2542" t="s">
        <v>39</v>
      </c>
      <c r="M2542">
        <v>33114736</v>
      </c>
      <c r="N2542">
        <v>0</v>
      </c>
      <c r="O2542">
        <v>33114736</v>
      </c>
      <c r="P2542">
        <v>0</v>
      </c>
      <c r="Q2542" t="s">
        <v>688</v>
      </c>
      <c r="R2542">
        <v>7420</v>
      </c>
      <c r="S2542" t="s">
        <v>4200</v>
      </c>
      <c r="T2542" t="s">
        <v>4201</v>
      </c>
      <c r="U2542" t="s">
        <v>5474</v>
      </c>
      <c r="V2542" t="s">
        <v>5475</v>
      </c>
      <c r="W2542">
        <v>0</v>
      </c>
      <c r="X2542" t="str">
        <f t="shared" si="39"/>
        <v>Inversión</v>
      </c>
    </row>
    <row r="2543" spans="1:24" x14ac:dyDescent="0.25">
      <c r="A2543">
        <v>8720</v>
      </c>
      <c r="B2543">
        <v>43858</v>
      </c>
      <c r="C2543" s="71">
        <v>43858.614583333336</v>
      </c>
      <c r="D2543" t="s">
        <v>588</v>
      </c>
      <c r="E2543" t="s">
        <v>589</v>
      </c>
      <c r="F2543">
        <v>160</v>
      </c>
      <c r="G2543" t="s">
        <v>633</v>
      </c>
      <c r="H2543" t="s">
        <v>462</v>
      </c>
      <c r="I2543" t="s">
        <v>500</v>
      </c>
      <c r="J2543" t="s">
        <v>37</v>
      </c>
      <c r="K2543" t="s">
        <v>591</v>
      </c>
      <c r="L2543" t="s">
        <v>39</v>
      </c>
      <c r="M2543">
        <v>33114736</v>
      </c>
      <c r="N2543">
        <v>0</v>
      </c>
      <c r="O2543">
        <v>33114736</v>
      </c>
      <c r="P2543">
        <v>0</v>
      </c>
      <c r="Q2543" t="s">
        <v>689</v>
      </c>
      <c r="R2543">
        <v>7320</v>
      </c>
      <c r="S2543" t="s">
        <v>3501</v>
      </c>
      <c r="T2543" t="s">
        <v>4202</v>
      </c>
      <c r="U2543" t="s">
        <v>5476</v>
      </c>
      <c r="V2543" t="s">
        <v>5477</v>
      </c>
      <c r="W2543">
        <v>0</v>
      </c>
      <c r="X2543" t="str">
        <f t="shared" si="39"/>
        <v>Inversión</v>
      </c>
    </row>
    <row r="2544" spans="1:24" x14ac:dyDescent="0.25">
      <c r="A2544">
        <v>8820</v>
      </c>
      <c r="B2544">
        <v>43858</v>
      </c>
      <c r="C2544" s="71">
        <v>43858.651388888888</v>
      </c>
      <c r="D2544" t="s">
        <v>588</v>
      </c>
      <c r="E2544" t="s">
        <v>589</v>
      </c>
      <c r="F2544">
        <v>200</v>
      </c>
      <c r="G2544" t="s">
        <v>590</v>
      </c>
      <c r="H2544" t="s">
        <v>639</v>
      </c>
      <c r="I2544" t="s">
        <v>4100</v>
      </c>
      <c r="J2544" t="s">
        <v>37</v>
      </c>
      <c r="K2544" t="s">
        <v>591</v>
      </c>
      <c r="L2544" t="s">
        <v>39</v>
      </c>
      <c r="M2544">
        <v>208500000</v>
      </c>
      <c r="N2544">
        <v>0</v>
      </c>
      <c r="O2544">
        <v>208500000</v>
      </c>
      <c r="P2544">
        <v>0</v>
      </c>
      <c r="Q2544" t="s">
        <v>690</v>
      </c>
      <c r="R2544">
        <v>14720</v>
      </c>
      <c r="S2544" t="s">
        <v>2498</v>
      </c>
      <c r="T2544" t="s">
        <v>4203</v>
      </c>
      <c r="U2544" t="s">
        <v>4204</v>
      </c>
      <c r="V2544" t="s">
        <v>4205</v>
      </c>
      <c r="W2544">
        <v>0</v>
      </c>
      <c r="X2544" t="str">
        <f t="shared" si="39"/>
        <v>Funcionamiento</v>
      </c>
    </row>
    <row r="2545" spans="1:24" x14ac:dyDescent="0.25">
      <c r="A2545">
        <v>8920</v>
      </c>
      <c r="B2545">
        <v>43858</v>
      </c>
      <c r="C2545" s="71">
        <v>43858.688888888886</v>
      </c>
      <c r="D2545" t="s">
        <v>588</v>
      </c>
      <c r="E2545" t="s">
        <v>589</v>
      </c>
      <c r="F2545">
        <v>140</v>
      </c>
      <c r="G2545" t="s">
        <v>632</v>
      </c>
      <c r="H2545" t="s">
        <v>432</v>
      </c>
      <c r="I2545" t="s">
        <v>489</v>
      </c>
      <c r="J2545" t="s">
        <v>37</v>
      </c>
      <c r="K2545" t="s">
        <v>591</v>
      </c>
      <c r="L2545" t="s">
        <v>39</v>
      </c>
      <c r="M2545">
        <v>25936730</v>
      </c>
      <c r="N2545">
        <v>0</v>
      </c>
      <c r="O2545">
        <v>25936730</v>
      </c>
      <c r="P2545">
        <v>0</v>
      </c>
      <c r="Q2545" t="s">
        <v>691</v>
      </c>
      <c r="R2545">
        <v>12620</v>
      </c>
      <c r="S2545" t="s">
        <v>3427</v>
      </c>
      <c r="T2545" t="s">
        <v>4206</v>
      </c>
      <c r="U2545" t="s">
        <v>5478</v>
      </c>
      <c r="V2545" t="s">
        <v>5479</v>
      </c>
      <c r="W2545">
        <v>0</v>
      </c>
      <c r="X2545" t="str">
        <f t="shared" si="39"/>
        <v>Inversión</v>
      </c>
    </row>
    <row r="2546" spans="1:24" x14ac:dyDescent="0.25">
      <c r="A2546">
        <v>9020</v>
      </c>
      <c r="B2546">
        <v>43858</v>
      </c>
      <c r="C2546" s="71">
        <v>43858.69027777778</v>
      </c>
      <c r="D2546" t="s">
        <v>588</v>
      </c>
      <c r="E2546" t="s">
        <v>589</v>
      </c>
      <c r="F2546">
        <v>140</v>
      </c>
      <c r="G2546" t="s">
        <v>632</v>
      </c>
      <c r="H2546" t="s">
        <v>432</v>
      </c>
      <c r="I2546" t="s">
        <v>489</v>
      </c>
      <c r="J2546" t="s">
        <v>37</v>
      </c>
      <c r="K2546" t="s">
        <v>591</v>
      </c>
      <c r="L2546" t="s">
        <v>39</v>
      </c>
      <c r="M2546">
        <v>76968843</v>
      </c>
      <c r="N2546">
        <v>0</v>
      </c>
      <c r="O2546">
        <v>76968843</v>
      </c>
      <c r="P2546">
        <v>0</v>
      </c>
      <c r="Q2546" t="s">
        <v>692</v>
      </c>
      <c r="R2546">
        <v>12520</v>
      </c>
      <c r="S2546" t="s">
        <v>3058</v>
      </c>
      <c r="T2546" t="s">
        <v>4207</v>
      </c>
      <c r="U2546" t="s">
        <v>4208</v>
      </c>
      <c r="V2546" t="s">
        <v>4209</v>
      </c>
      <c r="W2546">
        <v>0</v>
      </c>
      <c r="X2546" t="str">
        <f t="shared" si="39"/>
        <v>Inversión</v>
      </c>
    </row>
    <row r="2547" spans="1:24" x14ac:dyDescent="0.25">
      <c r="A2547">
        <v>9120</v>
      </c>
      <c r="B2547">
        <v>43858</v>
      </c>
      <c r="C2547" s="71">
        <v>43858.691666666666</v>
      </c>
      <c r="D2547" t="s">
        <v>588</v>
      </c>
      <c r="E2547" t="s">
        <v>589</v>
      </c>
      <c r="F2547">
        <v>140</v>
      </c>
      <c r="G2547" t="s">
        <v>632</v>
      </c>
      <c r="H2547" t="s">
        <v>432</v>
      </c>
      <c r="I2547" t="s">
        <v>489</v>
      </c>
      <c r="J2547" t="s">
        <v>37</v>
      </c>
      <c r="K2547" t="s">
        <v>591</v>
      </c>
      <c r="L2547" t="s">
        <v>39</v>
      </c>
      <c r="M2547">
        <v>37109205</v>
      </c>
      <c r="N2547">
        <v>0</v>
      </c>
      <c r="O2547">
        <v>37109205</v>
      </c>
      <c r="P2547">
        <v>0</v>
      </c>
      <c r="Q2547" t="s">
        <v>693</v>
      </c>
      <c r="R2547">
        <v>12420</v>
      </c>
      <c r="S2547" t="s">
        <v>3403</v>
      </c>
      <c r="T2547" t="s">
        <v>4210</v>
      </c>
      <c r="U2547" t="s">
        <v>6088</v>
      </c>
      <c r="V2547" t="s">
        <v>6089</v>
      </c>
      <c r="W2547">
        <v>0</v>
      </c>
      <c r="X2547" t="str">
        <f t="shared" si="39"/>
        <v>Inversión</v>
      </c>
    </row>
    <row r="2548" spans="1:24" x14ac:dyDescent="0.25">
      <c r="A2548">
        <v>9220</v>
      </c>
      <c r="B2548">
        <v>43858</v>
      </c>
      <c r="C2548" s="71">
        <v>43858.693055555559</v>
      </c>
      <c r="D2548" t="s">
        <v>588</v>
      </c>
      <c r="E2548" t="s">
        <v>589</v>
      </c>
      <c r="F2548">
        <v>140</v>
      </c>
      <c r="G2548" t="s">
        <v>632</v>
      </c>
      <c r="H2548" t="s">
        <v>432</v>
      </c>
      <c r="I2548" t="s">
        <v>489</v>
      </c>
      <c r="J2548" t="s">
        <v>37</v>
      </c>
      <c r="K2548" t="s">
        <v>591</v>
      </c>
      <c r="L2548" t="s">
        <v>39</v>
      </c>
      <c r="M2548">
        <v>58642928</v>
      </c>
      <c r="N2548">
        <v>0</v>
      </c>
      <c r="O2548">
        <v>58642928</v>
      </c>
      <c r="P2548">
        <v>0</v>
      </c>
      <c r="Q2548" t="s">
        <v>694</v>
      </c>
      <c r="R2548">
        <v>12320</v>
      </c>
      <c r="S2548" t="s">
        <v>2689</v>
      </c>
      <c r="T2548" t="s">
        <v>4211</v>
      </c>
      <c r="U2548" t="s">
        <v>6090</v>
      </c>
      <c r="V2548" t="s">
        <v>6091</v>
      </c>
      <c r="W2548">
        <v>0</v>
      </c>
      <c r="X2548" t="str">
        <f t="shared" si="39"/>
        <v>Inversión</v>
      </c>
    </row>
    <row r="2549" spans="1:24" x14ac:dyDescent="0.25">
      <c r="A2549">
        <v>9320</v>
      </c>
      <c r="B2549">
        <v>43858</v>
      </c>
      <c r="C2549" s="71">
        <v>43858.694444444445</v>
      </c>
      <c r="D2549" t="s">
        <v>588</v>
      </c>
      <c r="E2549" t="s">
        <v>589</v>
      </c>
      <c r="F2549">
        <v>140</v>
      </c>
      <c r="G2549" t="s">
        <v>632</v>
      </c>
      <c r="H2549" t="s">
        <v>432</v>
      </c>
      <c r="I2549" t="s">
        <v>489</v>
      </c>
      <c r="J2549" t="s">
        <v>37</v>
      </c>
      <c r="K2549" t="s">
        <v>591</v>
      </c>
      <c r="L2549" t="s">
        <v>39</v>
      </c>
      <c r="M2549">
        <v>44720720</v>
      </c>
      <c r="N2549">
        <v>0</v>
      </c>
      <c r="O2549">
        <v>44720720</v>
      </c>
      <c r="P2549">
        <v>0</v>
      </c>
      <c r="Q2549" t="s">
        <v>695</v>
      </c>
      <c r="R2549">
        <v>12820</v>
      </c>
      <c r="S2549" t="s">
        <v>3077</v>
      </c>
      <c r="T2549" t="s">
        <v>4212</v>
      </c>
      <c r="U2549" t="s">
        <v>6092</v>
      </c>
      <c r="V2549" t="s">
        <v>6093</v>
      </c>
      <c r="W2549">
        <v>0</v>
      </c>
      <c r="X2549" t="str">
        <f t="shared" si="39"/>
        <v>Inversión</v>
      </c>
    </row>
    <row r="2550" spans="1:24" x14ac:dyDescent="0.25">
      <c r="A2550">
        <v>9420</v>
      </c>
      <c r="B2550">
        <v>43858</v>
      </c>
      <c r="C2550" s="71">
        <v>43858.696527777778</v>
      </c>
      <c r="D2550" t="s">
        <v>588</v>
      </c>
      <c r="E2550" t="s">
        <v>649</v>
      </c>
      <c r="F2550">
        <v>140</v>
      </c>
      <c r="G2550" t="s">
        <v>632</v>
      </c>
      <c r="H2550" t="s">
        <v>432</v>
      </c>
      <c r="I2550" t="s">
        <v>489</v>
      </c>
      <c r="J2550" t="s">
        <v>37</v>
      </c>
      <c r="K2550" t="s">
        <v>591</v>
      </c>
      <c r="L2550" t="s">
        <v>39</v>
      </c>
      <c r="M2550">
        <v>84543460</v>
      </c>
      <c r="N2550">
        <v>-84543460</v>
      </c>
      <c r="O2550">
        <v>0</v>
      </c>
      <c r="P2550">
        <v>0</v>
      </c>
      <c r="Q2550" t="s">
        <v>696</v>
      </c>
      <c r="R2550">
        <v>12720</v>
      </c>
      <c r="S2550" t="s">
        <v>593</v>
      </c>
      <c r="T2550" t="s">
        <v>593</v>
      </c>
      <c r="U2550" t="s">
        <v>593</v>
      </c>
      <c r="V2550" t="s">
        <v>593</v>
      </c>
      <c r="W2550">
        <v>0</v>
      </c>
      <c r="X2550" t="str">
        <f t="shared" si="39"/>
        <v>Inversión</v>
      </c>
    </row>
    <row r="2551" spans="1:24" x14ac:dyDescent="0.25">
      <c r="A2551">
        <v>9520</v>
      </c>
      <c r="B2551">
        <v>43858</v>
      </c>
      <c r="C2551" s="71">
        <v>43858.697916666664</v>
      </c>
      <c r="D2551" t="s">
        <v>588</v>
      </c>
      <c r="E2551" t="s">
        <v>589</v>
      </c>
      <c r="F2551">
        <v>140</v>
      </c>
      <c r="G2551" t="s">
        <v>632</v>
      </c>
      <c r="H2551" t="s">
        <v>429</v>
      </c>
      <c r="I2551" t="s">
        <v>488</v>
      </c>
      <c r="J2551" t="s">
        <v>37</v>
      </c>
      <c r="K2551" t="s">
        <v>591</v>
      </c>
      <c r="L2551" t="s">
        <v>39</v>
      </c>
      <c r="M2551">
        <v>55900900</v>
      </c>
      <c r="N2551">
        <v>0</v>
      </c>
      <c r="O2551">
        <v>55900900</v>
      </c>
      <c r="P2551">
        <v>0</v>
      </c>
      <c r="Q2551" t="s">
        <v>697</v>
      </c>
      <c r="R2551">
        <v>13020</v>
      </c>
      <c r="S2551" t="s">
        <v>2209</v>
      </c>
      <c r="T2551" t="s">
        <v>4213</v>
      </c>
      <c r="U2551" t="s">
        <v>6094</v>
      </c>
      <c r="V2551" t="s">
        <v>6095</v>
      </c>
      <c r="W2551">
        <v>0</v>
      </c>
      <c r="X2551" t="str">
        <f t="shared" si="39"/>
        <v>Inversión</v>
      </c>
    </row>
    <row r="2552" spans="1:24" x14ac:dyDescent="0.25">
      <c r="A2552">
        <v>9620</v>
      </c>
      <c r="B2552">
        <v>43859</v>
      </c>
      <c r="C2552" s="71">
        <v>43859.43472222222</v>
      </c>
      <c r="D2552" t="s">
        <v>588</v>
      </c>
      <c r="E2552" t="s">
        <v>589</v>
      </c>
      <c r="F2552">
        <v>200</v>
      </c>
      <c r="G2552" t="s">
        <v>590</v>
      </c>
      <c r="H2552" t="s">
        <v>609</v>
      </c>
      <c r="I2552" t="s">
        <v>610</v>
      </c>
      <c r="J2552" t="s">
        <v>37</v>
      </c>
      <c r="K2552" t="s">
        <v>591</v>
      </c>
      <c r="L2552" t="s">
        <v>39</v>
      </c>
      <c r="M2552">
        <v>500000</v>
      </c>
      <c r="N2552">
        <v>0</v>
      </c>
      <c r="O2552">
        <v>500000</v>
      </c>
      <c r="P2552">
        <v>0</v>
      </c>
      <c r="Q2552" t="s">
        <v>698</v>
      </c>
      <c r="R2552">
        <v>15920</v>
      </c>
      <c r="S2552" t="s">
        <v>2475</v>
      </c>
      <c r="T2552" t="s">
        <v>4214</v>
      </c>
      <c r="U2552" t="s">
        <v>4215</v>
      </c>
      <c r="V2552" t="s">
        <v>4216</v>
      </c>
      <c r="W2552">
        <v>0</v>
      </c>
      <c r="X2552" t="str">
        <f t="shared" si="39"/>
        <v>Funcionamiento</v>
      </c>
    </row>
    <row r="2553" spans="1:24" x14ac:dyDescent="0.25">
      <c r="A2553">
        <v>9620</v>
      </c>
      <c r="B2553">
        <v>43859</v>
      </c>
      <c r="C2553" s="71">
        <v>43859.43472222222</v>
      </c>
      <c r="D2553" t="s">
        <v>588</v>
      </c>
      <c r="E2553" t="s">
        <v>589</v>
      </c>
      <c r="F2553">
        <v>200</v>
      </c>
      <c r="G2553" t="s">
        <v>590</v>
      </c>
      <c r="H2553" t="s">
        <v>594</v>
      </c>
      <c r="I2553" t="s">
        <v>595</v>
      </c>
      <c r="J2553" t="s">
        <v>37</v>
      </c>
      <c r="K2553" t="s">
        <v>591</v>
      </c>
      <c r="L2553" t="s">
        <v>39</v>
      </c>
      <c r="M2553">
        <v>500000</v>
      </c>
      <c r="N2553">
        <v>0</v>
      </c>
      <c r="O2553">
        <v>500000</v>
      </c>
      <c r="P2553">
        <v>0</v>
      </c>
      <c r="Q2553" t="s">
        <v>698</v>
      </c>
      <c r="R2553">
        <v>15920</v>
      </c>
      <c r="S2553" t="s">
        <v>2475</v>
      </c>
      <c r="T2553" t="s">
        <v>4214</v>
      </c>
      <c r="U2553" t="s">
        <v>4215</v>
      </c>
      <c r="V2553" t="s">
        <v>4216</v>
      </c>
      <c r="W2553">
        <v>0</v>
      </c>
      <c r="X2553" t="str">
        <f t="shared" si="39"/>
        <v>Funcionamiento</v>
      </c>
    </row>
    <row r="2554" spans="1:24" x14ac:dyDescent="0.25">
      <c r="A2554">
        <v>9620</v>
      </c>
      <c r="B2554">
        <v>43859</v>
      </c>
      <c r="C2554" s="71">
        <v>43859.43472222222</v>
      </c>
      <c r="D2554" t="s">
        <v>588</v>
      </c>
      <c r="E2554" t="s">
        <v>589</v>
      </c>
      <c r="F2554">
        <v>200</v>
      </c>
      <c r="G2554" t="s">
        <v>590</v>
      </c>
      <c r="H2554" t="s">
        <v>185</v>
      </c>
      <c r="I2554" t="s">
        <v>139</v>
      </c>
      <c r="J2554" t="s">
        <v>37</v>
      </c>
      <c r="K2554" t="s">
        <v>591</v>
      </c>
      <c r="L2554" t="s">
        <v>39</v>
      </c>
      <c r="M2554">
        <v>350000</v>
      </c>
      <c r="N2554">
        <v>0</v>
      </c>
      <c r="O2554">
        <v>350000</v>
      </c>
      <c r="P2554">
        <v>0</v>
      </c>
      <c r="Q2554" t="s">
        <v>698</v>
      </c>
      <c r="R2554">
        <v>15920</v>
      </c>
      <c r="S2554" t="s">
        <v>2475</v>
      </c>
      <c r="T2554" t="s">
        <v>4214</v>
      </c>
      <c r="U2554" t="s">
        <v>4215</v>
      </c>
      <c r="V2554" t="s">
        <v>4216</v>
      </c>
      <c r="W2554">
        <v>0</v>
      </c>
      <c r="X2554" t="str">
        <f t="shared" si="39"/>
        <v>Funcionamiento</v>
      </c>
    </row>
    <row r="2555" spans="1:24" x14ac:dyDescent="0.25">
      <c r="A2555">
        <v>9620</v>
      </c>
      <c r="B2555">
        <v>43859</v>
      </c>
      <c r="C2555" s="71">
        <v>43859.43472222222</v>
      </c>
      <c r="D2555" t="s">
        <v>588</v>
      </c>
      <c r="E2555" t="s">
        <v>589</v>
      </c>
      <c r="F2555">
        <v>200</v>
      </c>
      <c r="G2555" t="s">
        <v>590</v>
      </c>
      <c r="H2555" t="s">
        <v>613</v>
      </c>
      <c r="I2555" t="s">
        <v>614</v>
      </c>
      <c r="J2555" t="s">
        <v>37</v>
      </c>
      <c r="K2555" t="s">
        <v>591</v>
      </c>
      <c r="L2555" t="s">
        <v>39</v>
      </c>
      <c r="M2555">
        <v>500000</v>
      </c>
      <c r="N2555">
        <v>0</v>
      </c>
      <c r="O2555">
        <v>500000</v>
      </c>
      <c r="P2555">
        <v>0</v>
      </c>
      <c r="Q2555" t="s">
        <v>698</v>
      </c>
      <c r="R2555">
        <v>15920</v>
      </c>
      <c r="S2555" t="s">
        <v>2475</v>
      </c>
      <c r="T2555" t="s">
        <v>4214</v>
      </c>
      <c r="U2555" t="s">
        <v>4215</v>
      </c>
      <c r="V2555" t="s">
        <v>4216</v>
      </c>
      <c r="W2555">
        <v>0</v>
      </c>
      <c r="X2555" t="str">
        <f t="shared" si="39"/>
        <v>Funcionamiento</v>
      </c>
    </row>
    <row r="2556" spans="1:24" x14ac:dyDescent="0.25">
      <c r="A2556">
        <v>9620</v>
      </c>
      <c r="B2556">
        <v>43859</v>
      </c>
      <c r="C2556" s="71">
        <v>43859.43472222222</v>
      </c>
      <c r="D2556" t="s">
        <v>588</v>
      </c>
      <c r="E2556" t="s">
        <v>589</v>
      </c>
      <c r="F2556">
        <v>200</v>
      </c>
      <c r="G2556" t="s">
        <v>590</v>
      </c>
      <c r="H2556" t="s">
        <v>611</v>
      </c>
      <c r="I2556" t="s">
        <v>612</v>
      </c>
      <c r="J2556" t="s">
        <v>37</v>
      </c>
      <c r="K2556" t="s">
        <v>591</v>
      </c>
      <c r="L2556" t="s">
        <v>39</v>
      </c>
      <c r="M2556">
        <v>150000</v>
      </c>
      <c r="N2556">
        <v>0</v>
      </c>
      <c r="O2556">
        <v>150000</v>
      </c>
      <c r="P2556">
        <v>0</v>
      </c>
      <c r="Q2556" t="s">
        <v>698</v>
      </c>
      <c r="R2556">
        <v>15920</v>
      </c>
      <c r="S2556" t="s">
        <v>2475</v>
      </c>
      <c r="T2556" t="s">
        <v>4214</v>
      </c>
      <c r="U2556" t="s">
        <v>4215</v>
      </c>
      <c r="V2556" t="s">
        <v>4216</v>
      </c>
      <c r="W2556">
        <v>0</v>
      </c>
      <c r="X2556" t="str">
        <f t="shared" si="39"/>
        <v>Funcionamiento</v>
      </c>
    </row>
    <row r="2557" spans="1:24" x14ac:dyDescent="0.25">
      <c r="A2557">
        <v>9720</v>
      </c>
      <c r="B2557">
        <v>43859</v>
      </c>
      <c r="C2557" s="71">
        <v>43859.486111111109</v>
      </c>
      <c r="D2557" t="s">
        <v>588</v>
      </c>
      <c r="E2557" t="s">
        <v>589</v>
      </c>
      <c r="F2557">
        <v>140</v>
      </c>
      <c r="G2557" t="s">
        <v>632</v>
      </c>
      <c r="H2557" t="s">
        <v>429</v>
      </c>
      <c r="I2557" t="s">
        <v>488</v>
      </c>
      <c r="J2557" t="s">
        <v>37</v>
      </c>
      <c r="K2557" t="s">
        <v>591</v>
      </c>
      <c r="L2557" t="s">
        <v>39</v>
      </c>
      <c r="M2557">
        <v>64887900</v>
      </c>
      <c r="N2557">
        <v>0</v>
      </c>
      <c r="O2557">
        <v>64887900</v>
      </c>
      <c r="P2557">
        <v>0</v>
      </c>
      <c r="Q2557" t="s">
        <v>699</v>
      </c>
      <c r="R2557">
        <v>12920</v>
      </c>
      <c r="S2557" t="s">
        <v>4004</v>
      </c>
      <c r="T2557" t="s">
        <v>4217</v>
      </c>
      <c r="U2557" t="s">
        <v>6096</v>
      </c>
      <c r="V2557" t="s">
        <v>6097</v>
      </c>
      <c r="W2557">
        <v>0</v>
      </c>
      <c r="X2557" t="str">
        <f t="shared" si="39"/>
        <v>Inversión</v>
      </c>
    </row>
    <row r="2558" spans="1:24" x14ac:dyDescent="0.25">
      <c r="A2558">
        <v>9820</v>
      </c>
      <c r="B2558">
        <v>43859</v>
      </c>
      <c r="C2558" s="71">
        <v>43859.512499999997</v>
      </c>
      <c r="D2558" t="s">
        <v>588</v>
      </c>
      <c r="E2558" t="s">
        <v>589</v>
      </c>
      <c r="F2558">
        <v>500</v>
      </c>
      <c r="G2558" t="s">
        <v>631</v>
      </c>
      <c r="H2558" t="s">
        <v>199</v>
      </c>
      <c r="I2558" t="s">
        <v>157</v>
      </c>
      <c r="J2558" t="s">
        <v>37</v>
      </c>
      <c r="K2558" t="s">
        <v>591</v>
      </c>
      <c r="L2558" t="s">
        <v>39</v>
      </c>
      <c r="M2558">
        <v>122229</v>
      </c>
      <c r="N2558">
        <v>0</v>
      </c>
      <c r="O2558">
        <v>122229</v>
      </c>
      <c r="P2558">
        <v>0</v>
      </c>
      <c r="Q2558" t="s">
        <v>700</v>
      </c>
      <c r="R2558">
        <v>15720</v>
      </c>
      <c r="S2558" t="s">
        <v>2504</v>
      </c>
      <c r="T2558" t="s">
        <v>4218</v>
      </c>
      <c r="U2558" t="s">
        <v>4219</v>
      </c>
      <c r="V2558" t="s">
        <v>4220</v>
      </c>
      <c r="W2558">
        <v>0</v>
      </c>
      <c r="X2558" t="str">
        <f t="shared" si="39"/>
        <v>Inversión</v>
      </c>
    </row>
    <row r="2559" spans="1:24" x14ac:dyDescent="0.25">
      <c r="A2559">
        <v>9920</v>
      </c>
      <c r="B2559">
        <v>43859</v>
      </c>
      <c r="C2559" s="71">
        <v>43859.607638888891</v>
      </c>
      <c r="D2559" t="s">
        <v>588</v>
      </c>
      <c r="E2559" t="s">
        <v>589</v>
      </c>
      <c r="F2559">
        <v>400</v>
      </c>
      <c r="G2559" t="s">
        <v>630</v>
      </c>
      <c r="H2559" t="s">
        <v>398</v>
      </c>
      <c r="I2559" t="s">
        <v>512</v>
      </c>
      <c r="J2559" t="s">
        <v>37</v>
      </c>
      <c r="K2559" t="s">
        <v>591</v>
      </c>
      <c r="L2559" t="s">
        <v>39</v>
      </c>
      <c r="M2559">
        <v>86966640</v>
      </c>
      <c r="N2559">
        <v>0</v>
      </c>
      <c r="O2559">
        <v>86966640</v>
      </c>
      <c r="P2559">
        <v>0</v>
      </c>
      <c r="Q2559" t="s">
        <v>701</v>
      </c>
      <c r="R2559">
        <v>10920</v>
      </c>
      <c r="S2559" t="s">
        <v>4221</v>
      </c>
      <c r="T2559" t="s">
        <v>4222</v>
      </c>
      <c r="U2559" t="s">
        <v>5480</v>
      </c>
      <c r="V2559" t="s">
        <v>5481</v>
      </c>
      <c r="W2559">
        <v>0</v>
      </c>
      <c r="X2559" t="str">
        <f t="shared" si="39"/>
        <v>Inversión</v>
      </c>
    </row>
    <row r="2560" spans="1:24" x14ac:dyDescent="0.25">
      <c r="A2560">
        <v>10020</v>
      </c>
      <c r="B2560">
        <v>43859</v>
      </c>
      <c r="C2560" s="71">
        <v>43859.61041666667</v>
      </c>
      <c r="D2560" t="s">
        <v>588</v>
      </c>
      <c r="E2560" t="s">
        <v>589</v>
      </c>
      <c r="F2560">
        <v>400</v>
      </c>
      <c r="G2560" t="s">
        <v>630</v>
      </c>
      <c r="H2560" t="s">
        <v>398</v>
      </c>
      <c r="I2560" t="s">
        <v>512</v>
      </c>
      <c r="J2560" t="s">
        <v>37</v>
      </c>
      <c r="K2560" t="s">
        <v>591</v>
      </c>
      <c r="L2560" t="s">
        <v>39</v>
      </c>
      <c r="M2560">
        <v>23343057</v>
      </c>
      <c r="N2560">
        <v>0</v>
      </c>
      <c r="O2560">
        <v>23343057</v>
      </c>
      <c r="P2560">
        <v>0</v>
      </c>
      <c r="Q2560" t="s">
        <v>702</v>
      </c>
      <c r="R2560">
        <v>11320</v>
      </c>
      <c r="S2560" t="s">
        <v>4223</v>
      </c>
      <c r="T2560" t="s">
        <v>4224</v>
      </c>
      <c r="U2560" t="s">
        <v>6098</v>
      </c>
      <c r="V2560" t="s">
        <v>6099</v>
      </c>
      <c r="W2560">
        <v>0</v>
      </c>
      <c r="X2560" t="str">
        <f t="shared" si="39"/>
        <v>Inversión</v>
      </c>
    </row>
    <row r="2561" spans="1:24" x14ac:dyDescent="0.25">
      <c r="A2561">
        <v>10120</v>
      </c>
      <c r="B2561">
        <v>43859</v>
      </c>
      <c r="C2561" s="71">
        <v>43859.611805555556</v>
      </c>
      <c r="D2561" t="s">
        <v>588</v>
      </c>
      <c r="E2561" t="s">
        <v>589</v>
      </c>
      <c r="F2561">
        <v>400</v>
      </c>
      <c r="G2561" t="s">
        <v>630</v>
      </c>
      <c r="H2561" t="s">
        <v>402</v>
      </c>
      <c r="I2561" t="s">
        <v>508</v>
      </c>
      <c r="J2561" t="s">
        <v>37</v>
      </c>
      <c r="K2561" t="s">
        <v>591</v>
      </c>
      <c r="L2561" t="s">
        <v>39</v>
      </c>
      <c r="M2561">
        <v>27303480</v>
      </c>
      <c r="N2561">
        <v>0</v>
      </c>
      <c r="O2561">
        <v>27303480</v>
      </c>
      <c r="P2561">
        <v>0</v>
      </c>
      <c r="Q2561" t="s">
        <v>703</v>
      </c>
      <c r="R2561">
        <v>11620</v>
      </c>
      <c r="S2561" t="s">
        <v>4225</v>
      </c>
      <c r="T2561" t="s">
        <v>4226</v>
      </c>
      <c r="U2561" t="s">
        <v>5482</v>
      </c>
      <c r="V2561" t="s">
        <v>5483</v>
      </c>
      <c r="W2561">
        <v>0</v>
      </c>
      <c r="X2561" t="str">
        <f t="shared" si="39"/>
        <v>Inversión</v>
      </c>
    </row>
    <row r="2562" spans="1:24" x14ac:dyDescent="0.25">
      <c r="A2562">
        <v>10220</v>
      </c>
      <c r="B2562">
        <v>43861</v>
      </c>
      <c r="C2562" s="71">
        <v>43861.445138888892</v>
      </c>
      <c r="D2562" t="s">
        <v>588</v>
      </c>
      <c r="E2562" t="s">
        <v>589</v>
      </c>
      <c r="F2562">
        <v>400</v>
      </c>
      <c r="G2562" t="s">
        <v>630</v>
      </c>
      <c r="H2562" t="s">
        <v>398</v>
      </c>
      <c r="I2562" t="s">
        <v>512</v>
      </c>
      <c r="J2562" t="s">
        <v>37</v>
      </c>
      <c r="K2562" t="s">
        <v>591</v>
      </c>
      <c r="L2562" t="s">
        <v>39</v>
      </c>
      <c r="M2562">
        <v>50310810</v>
      </c>
      <c r="N2562">
        <v>0</v>
      </c>
      <c r="O2562">
        <v>50310810</v>
      </c>
      <c r="P2562">
        <v>0</v>
      </c>
      <c r="Q2562" t="s">
        <v>704</v>
      </c>
      <c r="R2562">
        <v>16120</v>
      </c>
      <c r="S2562" t="s">
        <v>4227</v>
      </c>
      <c r="T2562" t="s">
        <v>4228</v>
      </c>
      <c r="U2562" t="s">
        <v>5484</v>
      </c>
      <c r="V2562" t="s">
        <v>5485</v>
      </c>
      <c r="W2562">
        <v>0</v>
      </c>
      <c r="X2562" t="str">
        <f t="shared" si="39"/>
        <v>Inversión</v>
      </c>
    </row>
    <row r="2563" spans="1:24" x14ac:dyDescent="0.25">
      <c r="A2563">
        <v>10320</v>
      </c>
      <c r="B2563">
        <v>43861</v>
      </c>
      <c r="C2563" s="71">
        <v>43861.446527777778</v>
      </c>
      <c r="D2563" t="s">
        <v>588</v>
      </c>
      <c r="E2563" t="s">
        <v>589</v>
      </c>
      <c r="F2563">
        <v>400</v>
      </c>
      <c r="G2563" t="s">
        <v>630</v>
      </c>
      <c r="H2563" t="s">
        <v>402</v>
      </c>
      <c r="I2563" t="s">
        <v>508</v>
      </c>
      <c r="J2563" t="s">
        <v>37</v>
      </c>
      <c r="K2563" t="s">
        <v>591</v>
      </c>
      <c r="L2563" t="s">
        <v>39</v>
      </c>
      <c r="M2563">
        <v>93372228</v>
      </c>
      <c r="N2563">
        <v>-46686114</v>
      </c>
      <c r="O2563">
        <v>46686114</v>
      </c>
      <c r="P2563">
        <v>0</v>
      </c>
      <c r="Q2563" t="s">
        <v>705</v>
      </c>
      <c r="R2563">
        <v>11720</v>
      </c>
      <c r="S2563" t="s">
        <v>4229</v>
      </c>
      <c r="T2563" t="s">
        <v>4230</v>
      </c>
      <c r="U2563" t="s">
        <v>5486</v>
      </c>
      <c r="V2563" t="s">
        <v>5487</v>
      </c>
      <c r="W2563">
        <v>0</v>
      </c>
      <c r="X2563" t="str">
        <f t="shared" ref="X2563:X2626" si="40">IF(LEFT(H2563,1)="C","Inversión","Funcionamiento")</f>
        <v>Inversión</v>
      </c>
    </row>
    <row r="2564" spans="1:24" x14ac:dyDescent="0.25">
      <c r="A2564">
        <v>10420</v>
      </c>
      <c r="B2564">
        <v>43861</v>
      </c>
      <c r="C2564" s="71">
        <v>43861.447916666664</v>
      </c>
      <c r="D2564" t="s">
        <v>588</v>
      </c>
      <c r="E2564" t="s">
        <v>589</v>
      </c>
      <c r="F2564">
        <v>400</v>
      </c>
      <c r="G2564" t="s">
        <v>630</v>
      </c>
      <c r="H2564" t="s">
        <v>398</v>
      </c>
      <c r="I2564" t="s">
        <v>512</v>
      </c>
      <c r="J2564" t="s">
        <v>37</v>
      </c>
      <c r="K2564" t="s">
        <v>591</v>
      </c>
      <c r="L2564" t="s">
        <v>39</v>
      </c>
      <c r="M2564">
        <v>130449960</v>
      </c>
      <c r="N2564">
        <v>0</v>
      </c>
      <c r="O2564">
        <v>130449960</v>
      </c>
      <c r="P2564">
        <v>0</v>
      </c>
      <c r="Q2564" t="s">
        <v>706</v>
      </c>
      <c r="R2564">
        <v>11120</v>
      </c>
      <c r="S2564" t="s">
        <v>4231</v>
      </c>
      <c r="T2564" t="s">
        <v>4232</v>
      </c>
      <c r="U2564" t="s">
        <v>5488</v>
      </c>
      <c r="V2564" t="s">
        <v>5489</v>
      </c>
      <c r="W2564">
        <v>0</v>
      </c>
      <c r="X2564" t="str">
        <f t="shared" si="40"/>
        <v>Inversión</v>
      </c>
    </row>
    <row r="2565" spans="1:24" x14ac:dyDescent="0.25">
      <c r="A2565">
        <v>10520</v>
      </c>
      <c r="B2565">
        <v>43861</v>
      </c>
      <c r="C2565" s="71">
        <v>43861.448611111111</v>
      </c>
      <c r="D2565" t="s">
        <v>588</v>
      </c>
      <c r="E2565" t="s">
        <v>589</v>
      </c>
      <c r="F2565">
        <v>400</v>
      </c>
      <c r="G2565" t="s">
        <v>630</v>
      </c>
      <c r="H2565" t="s">
        <v>398</v>
      </c>
      <c r="I2565" t="s">
        <v>512</v>
      </c>
      <c r="J2565" t="s">
        <v>37</v>
      </c>
      <c r="K2565" t="s">
        <v>591</v>
      </c>
      <c r="L2565" t="s">
        <v>39</v>
      </c>
      <c r="M2565">
        <v>217416600</v>
      </c>
      <c r="N2565">
        <v>0</v>
      </c>
      <c r="O2565">
        <v>217416600</v>
      </c>
      <c r="P2565">
        <v>31146210</v>
      </c>
      <c r="Q2565" t="s">
        <v>707</v>
      </c>
      <c r="R2565">
        <v>11220</v>
      </c>
      <c r="S2565" t="s">
        <v>4233</v>
      </c>
      <c r="T2565" t="s">
        <v>4234</v>
      </c>
      <c r="U2565" t="s">
        <v>5490</v>
      </c>
      <c r="V2565" t="s">
        <v>5491</v>
      </c>
      <c r="W2565">
        <v>0</v>
      </c>
      <c r="X2565" t="str">
        <f t="shared" si="40"/>
        <v>Inversión</v>
      </c>
    </row>
    <row r="2566" spans="1:24" x14ac:dyDescent="0.25">
      <c r="A2566">
        <v>10620</v>
      </c>
      <c r="B2566">
        <v>43864</v>
      </c>
      <c r="C2566" s="71">
        <v>43864.448611111111</v>
      </c>
      <c r="D2566" t="s">
        <v>588</v>
      </c>
      <c r="E2566" t="s">
        <v>589</v>
      </c>
      <c r="F2566">
        <v>500</v>
      </c>
      <c r="G2566" t="s">
        <v>631</v>
      </c>
      <c r="H2566" t="s">
        <v>199</v>
      </c>
      <c r="I2566" t="s">
        <v>157</v>
      </c>
      <c r="J2566" t="s">
        <v>37</v>
      </c>
      <c r="K2566" t="s">
        <v>591</v>
      </c>
      <c r="L2566" t="s">
        <v>39</v>
      </c>
      <c r="M2566">
        <v>38651840</v>
      </c>
      <c r="N2566">
        <v>0</v>
      </c>
      <c r="O2566">
        <v>38651840</v>
      </c>
      <c r="P2566">
        <v>0</v>
      </c>
      <c r="Q2566" t="s">
        <v>708</v>
      </c>
      <c r="R2566">
        <v>13220</v>
      </c>
      <c r="S2566" t="s">
        <v>2458</v>
      </c>
      <c r="T2566" t="s">
        <v>4235</v>
      </c>
      <c r="U2566" t="s">
        <v>6100</v>
      </c>
      <c r="V2566" t="s">
        <v>6101</v>
      </c>
      <c r="W2566">
        <v>0</v>
      </c>
      <c r="X2566" t="str">
        <f t="shared" si="40"/>
        <v>Inversión</v>
      </c>
    </row>
    <row r="2567" spans="1:24" x14ac:dyDescent="0.25">
      <c r="A2567">
        <v>10720</v>
      </c>
      <c r="B2567">
        <v>43864</v>
      </c>
      <c r="C2567" s="71">
        <v>43864.451388888891</v>
      </c>
      <c r="D2567" t="s">
        <v>588</v>
      </c>
      <c r="E2567" t="s">
        <v>589</v>
      </c>
      <c r="F2567">
        <v>500</v>
      </c>
      <c r="G2567" t="s">
        <v>631</v>
      </c>
      <c r="H2567" t="s">
        <v>199</v>
      </c>
      <c r="I2567" t="s">
        <v>157</v>
      </c>
      <c r="J2567" t="s">
        <v>37</v>
      </c>
      <c r="K2567" t="s">
        <v>591</v>
      </c>
      <c r="L2567" t="s">
        <v>39</v>
      </c>
      <c r="M2567">
        <v>178882880</v>
      </c>
      <c r="N2567">
        <v>0</v>
      </c>
      <c r="O2567">
        <v>178882880</v>
      </c>
      <c r="P2567">
        <v>0</v>
      </c>
      <c r="Q2567" t="s">
        <v>709</v>
      </c>
      <c r="R2567">
        <v>13620</v>
      </c>
      <c r="S2567" t="s">
        <v>4236</v>
      </c>
      <c r="T2567" t="s">
        <v>4237</v>
      </c>
      <c r="U2567" t="s">
        <v>6102</v>
      </c>
      <c r="V2567" t="s">
        <v>6103</v>
      </c>
      <c r="W2567">
        <v>0</v>
      </c>
      <c r="X2567" t="str">
        <f t="shared" si="40"/>
        <v>Inversión</v>
      </c>
    </row>
    <row r="2568" spans="1:24" x14ac:dyDescent="0.25">
      <c r="A2568">
        <v>10820</v>
      </c>
      <c r="B2568">
        <v>43864</v>
      </c>
      <c r="C2568" s="71">
        <v>43864.456944444442</v>
      </c>
      <c r="D2568" t="s">
        <v>588</v>
      </c>
      <c r="E2568" t="s">
        <v>589</v>
      </c>
      <c r="F2568">
        <v>500</v>
      </c>
      <c r="G2568" t="s">
        <v>631</v>
      </c>
      <c r="H2568" t="s">
        <v>199</v>
      </c>
      <c r="I2568" t="s">
        <v>157</v>
      </c>
      <c r="J2568" t="s">
        <v>37</v>
      </c>
      <c r="K2568" t="s">
        <v>591</v>
      </c>
      <c r="L2568" t="s">
        <v>39</v>
      </c>
      <c r="M2568">
        <v>38651840</v>
      </c>
      <c r="N2568">
        <v>0</v>
      </c>
      <c r="O2568">
        <v>38651840</v>
      </c>
      <c r="P2568">
        <v>0</v>
      </c>
      <c r="Q2568" t="s">
        <v>710</v>
      </c>
      <c r="R2568">
        <v>14020</v>
      </c>
      <c r="S2568" t="s">
        <v>4238</v>
      </c>
      <c r="T2568" t="s">
        <v>4239</v>
      </c>
      <c r="U2568" t="s">
        <v>5492</v>
      </c>
      <c r="V2568" t="s">
        <v>6104</v>
      </c>
      <c r="W2568">
        <v>0</v>
      </c>
      <c r="X2568" t="str">
        <f t="shared" si="40"/>
        <v>Inversión</v>
      </c>
    </row>
    <row r="2569" spans="1:24" x14ac:dyDescent="0.25">
      <c r="A2569">
        <v>10920</v>
      </c>
      <c r="B2569">
        <v>43864</v>
      </c>
      <c r="C2569" s="71">
        <v>43864.458333333336</v>
      </c>
      <c r="D2569" t="s">
        <v>588</v>
      </c>
      <c r="E2569" t="s">
        <v>589</v>
      </c>
      <c r="F2569">
        <v>500</v>
      </c>
      <c r="G2569" t="s">
        <v>631</v>
      </c>
      <c r="H2569" t="s">
        <v>199</v>
      </c>
      <c r="I2569" t="s">
        <v>157</v>
      </c>
      <c r="J2569" t="s">
        <v>37</v>
      </c>
      <c r="K2569" t="s">
        <v>591</v>
      </c>
      <c r="L2569" t="s">
        <v>39</v>
      </c>
      <c r="M2569">
        <v>89441440</v>
      </c>
      <c r="N2569">
        <v>0</v>
      </c>
      <c r="O2569">
        <v>89441440</v>
      </c>
      <c r="P2569">
        <v>0</v>
      </c>
      <c r="Q2569" t="s">
        <v>711</v>
      </c>
      <c r="R2569">
        <v>14120</v>
      </c>
      <c r="S2569" t="s">
        <v>4240</v>
      </c>
      <c r="T2569" t="s">
        <v>4241</v>
      </c>
      <c r="U2569" t="s">
        <v>5493</v>
      </c>
      <c r="V2569" t="s">
        <v>6105</v>
      </c>
      <c r="W2569">
        <v>0</v>
      </c>
      <c r="X2569" t="str">
        <f t="shared" si="40"/>
        <v>Inversión</v>
      </c>
    </row>
    <row r="2570" spans="1:24" x14ac:dyDescent="0.25">
      <c r="A2570">
        <v>11020</v>
      </c>
      <c r="B2570">
        <v>43864</v>
      </c>
      <c r="C2570" s="71">
        <v>43864.459722222222</v>
      </c>
      <c r="D2570" t="s">
        <v>588</v>
      </c>
      <c r="E2570" t="s">
        <v>589</v>
      </c>
      <c r="F2570">
        <v>500</v>
      </c>
      <c r="G2570" t="s">
        <v>631</v>
      </c>
      <c r="H2570" t="s">
        <v>199</v>
      </c>
      <c r="I2570" t="s">
        <v>157</v>
      </c>
      <c r="J2570" t="s">
        <v>37</v>
      </c>
      <c r="K2570" t="s">
        <v>591</v>
      </c>
      <c r="L2570" t="s">
        <v>39</v>
      </c>
      <c r="M2570">
        <v>38651840</v>
      </c>
      <c r="N2570">
        <v>0</v>
      </c>
      <c r="O2570">
        <v>38651840</v>
      </c>
      <c r="P2570">
        <v>0</v>
      </c>
      <c r="Q2570" t="s">
        <v>712</v>
      </c>
      <c r="R2570">
        <v>14220</v>
      </c>
      <c r="S2570" t="s">
        <v>4242</v>
      </c>
      <c r="T2570" t="s">
        <v>4243</v>
      </c>
      <c r="U2570" t="s">
        <v>5494</v>
      </c>
      <c r="V2570" t="s">
        <v>5495</v>
      </c>
      <c r="W2570">
        <v>0</v>
      </c>
      <c r="X2570" t="str">
        <f t="shared" si="40"/>
        <v>Inversión</v>
      </c>
    </row>
    <row r="2571" spans="1:24" x14ac:dyDescent="0.25">
      <c r="A2571">
        <v>11120</v>
      </c>
      <c r="B2571">
        <v>43864</v>
      </c>
      <c r="C2571" s="71">
        <v>43864.462500000001</v>
      </c>
      <c r="D2571" t="s">
        <v>588</v>
      </c>
      <c r="E2571" t="s">
        <v>589</v>
      </c>
      <c r="F2571">
        <v>510</v>
      </c>
      <c r="G2571" t="s">
        <v>713</v>
      </c>
      <c r="H2571" t="s">
        <v>200</v>
      </c>
      <c r="I2571" t="s">
        <v>159</v>
      </c>
      <c r="J2571" t="s">
        <v>37</v>
      </c>
      <c r="K2571" t="s">
        <v>714</v>
      </c>
      <c r="L2571" t="s">
        <v>39</v>
      </c>
      <c r="M2571">
        <v>117285856</v>
      </c>
      <c r="N2571">
        <v>0</v>
      </c>
      <c r="O2571">
        <v>117285856</v>
      </c>
      <c r="P2571">
        <v>0</v>
      </c>
      <c r="Q2571" t="s">
        <v>715</v>
      </c>
      <c r="R2571">
        <v>14320</v>
      </c>
      <c r="S2571" t="s">
        <v>4244</v>
      </c>
      <c r="T2571" t="s">
        <v>4245</v>
      </c>
      <c r="U2571" t="s">
        <v>5496</v>
      </c>
      <c r="V2571" t="s">
        <v>5497</v>
      </c>
      <c r="W2571">
        <v>0</v>
      </c>
      <c r="X2571" t="str">
        <f t="shared" si="40"/>
        <v>Inversión</v>
      </c>
    </row>
    <row r="2572" spans="1:24" x14ac:dyDescent="0.25">
      <c r="A2572">
        <v>11220</v>
      </c>
      <c r="B2572">
        <v>43864</v>
      </c>
      <c r="C2572" s="71">
        <v>43864.466666666667</v>
      </c>
      <c r="D2572" t="s">
        <v>588</v>
      </c>
      <c r="E2572" t="s">
        <v>589</v>
      </c>
      <c r="F2572">
        <v>510</v>
      </c>
      <c r="G2572" t="s">
        <v>713</v>
      </c>
      <c r="H2572" t="s">
        <v>200</v>
      </c>
      <c r="I2572" t="s">
        <v>159</v>
      </c>
      <c r="J2572" t="s">
        <v>37</v>
      </c>
      <c r="K2572" t="s">
        <v>714</v>
      </c>
      <c r="L2572" t="s">
        <v>39</v>
      </c>
      <c r="M2572">
        <v>68546328</v>
      </c>
      <c r="N2572">
        <v>0</v>
      </c>
      <c r="O2572">
        <v>68546328</v>
      </c>
      <c r="P2572">
        <v>0</v>
      </c>
      <c r="Q2572" t="s">
        <v>4246</v>
      </c>
      <c r="R2572">
        <v>14420</v>
      </c>
      <c r="S2572" t="s">
        <v>4247</v>
      </c>
      <c r="T2572" t="s">
        <v>4248</v>
      </c>
      <c r="U2572" t="s">
        <v>5498</v>
      </c>
      <c r="V2572" t="s">
        <v>5499</v>
      </c>
      <c r="W2572">
        <v>0</v>
      </c>
      <c r="X2572" t="str">
        <f t="shared" si="40"/>
        <v>Inversión</v>
      </c>
    </row>
    <row r="2573" spans="1:24" x14ac:dyDescent="0.25">
      <c r="A2573">
        <v>11320</v>
      </c>
      <c r="B2573">
        <v>43864</v>
      </c>
      <c r="C2573" s="71">
        <v>43864.46875</v>
      </c>
      <c r="D2573" t="s">
        <v>588</v>
      </c>
      <c r="E2573" t="s">
        <v>589</v>
      </c>
      <c r="F2573">
        <v>510</v>
      </c>
      <c r="G2573" t="s">
        <v>713</v>
      </c>
      <c r="H2573" t="s">
        <v>200</v>
      </c>
      <c r="I2573" t="s">
        <v>159</v>
      </c>
      <c r="J2573" t="s">
        <v>37</v>
      </c>
      <c r="K2573" t="s">
        <v>714</v>
      </c>
      <c r="L2573" t="s">
        <v>39</v>
      </c>
      <c r="M2573">
        <v>300000000</v>
      </c>
      <c r="N2573">
        <v>0</v>
      </c>
      <c r="O2573">
        <v>300000000</v>
      </c>
      <c r="P2573">
        <v>0</v>
      </c>
      <c r="Q2573" t="s">
        <v>716</v>
      </c>
      <c r="R2573">
        <v>14520</v>
      </c>
      <c r="S2573" t="s">
        <v>4249</v>
      </c>
      <c r="T2573" t="s">
        <v>593</v>
      </c>
      <c r="U2573" t="s">
        <v>593</v>
      </c>
      <c r="V2573" t="s">
        <v>593</v>
      </c>
      <c r="W2573">
        <v>0</v>
      </c>
      <c r="X2573" t="str">
        <f t="shared" si="40"/>
        <v>Inversión</v>
      </c>
    </row>
    <row r="2574" spans="1:24" x14ac:dyDescent="0.25">
      <c r="A2574">
        <v>11420</v>
      </c>
      <c r="B2574">
        <v>43864</v>
      </c>
      <c r="C2574" s="71">
        <v>43864.470833333333</v>
      </c>
      <c r="D2574" t="s">
        <v>588</v>
      </c>
      <c r="E2574" t="s">
        <v>589</v>
      </c>
      <c r="F2574">
        <v>500</v>
      </c>
      <c r="G2574" t="s">
        <v>631</v>
      </c>
      <c r="H2574" t="s">
        <v>199</v>
      </c>
      <c r="I2574" t="s">
        <v>157</v>
      </c>
      <c r="J2574" t="s">
        <v>37</v>
      </c>
      <c r="K2574" t="s">
        <v>591</v>
      </c>
      <c r="L2574" t="s">
        <v>39</v>
      </c>
      <c r="M2574">
        <v>58642928</v>
      </c>
      <c r="N2574">
        <v>0</v>
      </c>
      <c r="O2574">
        <v>58642928</v>
      </c>
      <c r="P2574">
        <v>0</v>
      </c>
      <c r="Q2574" t="s">
        <v>717</v>
      </c>
      <c r="R2574">
        <v>13720</v>
      </c>
      <c r="S2574" t="s">
        <v>4250</v>
      </c>
      <c r="T2574" t="s">
        <v>4251</v>
      </c>
      <c r="U2574" t="s">
        <v>5500</v>
      </c>
      <c r="V2574" t="s">
        <v>5501</v>
      </c>
      <c r="W2574">
        <v>0</v>
      </c>
      <c r="X2574" t="str">
        <f t="shared" si="40"/>
        <v>Inversión</v>
      </c>
    </row>
    <row r="2575" spans="1:24" x14ac:dyDescent="0.25">
      <c r="A2575">
        <v>11520</v>
      </c>
      <c r="B2575">
        <v>43864</v>
      </c>
      <c r="C2575" s="71">
        <v>43864.484722222223</v>
      </c>
      <c r="D2575" t="s">
        <v>588</v>
      </c>
      <c r="E2575" t="s">
        <v>589</v>
      </c>
      <c r="F2575">
        <v>500</v>
      </c>
      <c r="G2575" t="s">
        <v>631</v>
      </c>
      <c r="H2575" t="s">
        <v>199</v>
      </c>
      <c r="I2575" t="s">
        <v>157</v>
      </c>
      <c r="J2575" t="s">
        <v>37</v>
      </c>
      <c r="K2575" t="s">
        <v>591</v>
      </c>
      <c r="L2575" t="s">
        <v>39</v>
      </c>
      <c r="M2575">
        <v>22848776</v>
      </c>
      <c r="N2575">
        <v>0</v>
      </c>
      <c r="O2575">
        <v>22848776</v>
      </c>
      <c r="P2575">
        <v>0</v>
      </c>
      <c r="Q2575" t="s">
        <v>718</v>
      </c>
      <c r="R2575">
        <v>13920</v>
      </c>
      <c r="S2575" t="s">
        <v>2774</v>
      </c>
      <c r="T2575" t="s">
        <v>4252</v>
      </c>
      <c r="U2575" t="s">
        <v>5502</v>
      </c>
      <c r="V2575" t="s">
        <v>5503</v>
      </c>
      <c r="W2575">
        <v>0</v>
      </c>
      <c r="X2575" t="str">
        <f t="shared" si="40"/>
        <v>Inversión</v>
      </c>
    </row>
    <row r="2576" spans="1:24" x14ac:dyDescent="0.25">
      <c r="A2576">
        <v>11620</v>
      </c>
      <c r="B2576">
        <v>43864</v>
      </c>
      <c r="C2576" s="71">
        <v>43864.651388888888</v>
      </c>
      <c r="D2576" t="s">
        <v>588</v>
      </c>
      <c r="E2576" t="s">
        <v>589</v>
      </c>
      <c r="F2576">
        <v>500</v>
      </c>
      <c r="G2576" t="s">
        <v>631</v>
      </c>
      <c r="H2576" t="s">
        <v>199</v>
      </c>
      <c r="I2576" t="s">
        <v>157</v>
      </c>
      <c r="J2576" t="s">
        <v>37</v>
      </c>
      <c r="K2576" t="s">
        <v>591</v>
      </c>
      <c r="L2576" t="s">
        <v>39</v>
      </c>
      <c r="M2576">
        <v>51910320</v>
      </c>
      <c r="N2576">
        <v>0</v>
      </c>
      <c r="O2576">
        <v>51910320</v>
      </c>
      <c r="P2576">
        <v>0</v>
      </c>
      <c r="Q2576" t="s">
        <v>719</v>
      </c>
      <c r="R2576">
        <v>16520</v>
      </c>
      <c r="S2576" t="s">
        <v>3344</v>
      </c>
      <c r="T2576" t="s">
        <v>4253</v>
      </c>
      <c r="U2576" t="s">
        <v>5504</v>
      </c>
      <c r="V2576" t="s">
        <v>5505</v>
      </c>
      <c r="W2576">
        <v>0</v>
      </c>
      <c r="X2576" t="str">
        <f t="shared" si="40"/>
        <v>Inversión</v>
      </c>
    </row>
    <row r="2577" spans="1:24" x14ac:dyDescent="0.25">
      <c r="A2577">
        <v>11720</v>
      </c>
      <c r="B2577">
        <v>43864</v>
      </c>
      <c r="C2577" s="71">
        <v>43864.652777777781</v>
      </c>
      <c r="D2577" t="s">
        <v>588</v>
      </c>
      <c r="E2577" t="s">
        <v>589</v>
      </c>
      <c r="F2577">
        <v>500</v>
      </c>
      <c r="G2577" t="s">
        <v>631</v>
      </c>
      <c r="H2577" t="s">
        <v>199</v>
      </c>
      <c r="I2577" t="s">
        <v>157</v>
      </c>
      <c r="J2577" t="s">
        <v>37</v>
      </c>
      <c r="K2577" t="s">
        <v>591</v>
      </c>
      <c r="L2577" t="s">
        <v>39</v>
      </c>
      <c r="M2577">
        <v>44720720</v>
      </c>
      <c r="N2577">
        <v>0</v>
      </c>
      <c r="O2577">
        <v>44720720</v>
      </c>
      <c r="P2577">
        <v>0</v>
      </c>
      <c r="Q2577" t="s">
        <v>720</v>
      </c>
      <c r="R2577">
        <v>16620</v>
      </c>
      <c r="S2577" t="s">
        <v>4254</v>
      </c>
      <c r="T2577" t="s">
        <v>4255</v>
      </c>
      <c r="U2577" t="s">
        <v>6106</v>
      </c>
      <c r="V2577" t="s">
        <v>5506</v>
      </c>
      <c r="W2577">
        <v>0</v>
      </c>
      <c r="X2577" t="str">
        <f t="shared" si="40"/>
        <v>Inversión</v>
      </c>
    </row>
    <row r="2578" spans="1:24" x14ac:dyDescent="0.25">
      <c r="A2578">
        <v>11820</v>
      </c>
      <c r="B2578">
        <v>43864</v>
      </c>
      <c r="C2578" s="71">
        <v>43864.654166666667</v>
      </c>
      <c r="D2578" t="s">
        <v>588</v>
      </c>
      <c r="E2578" t="s">
        <v>589</v>
      </c>
      <c r="F2578">
        <v>500</v>
      </c>
      <c r="G2578" t="s">
        <v>631</v>
      </c>
      <c r="H2578" t="s">
        <v>199</v>
      </c>
      <c r="I2578" t="s">
        <v>157</v>
      </c>
      <c r="J2578" t="s">
        <v>37</v>
      </c>
      <c r="K2578" t="s">
        <v>591</v>
      </c>
      <c r="L2578" t="s">
        <v>39</v>
      </c>
      <c r="M2578">
        <v>76623568</v>
      </c>
      <c r="N2578">
        <v>0</v>
      </c>
      <c r="O2578">
        <v>76623568</v>
      </c>
      <c r="P2578">
        <v>0</v>
      </c>
      <c r="Q2578" t="s">
        <v>721</v>
      </c>
      <c r="R2578">
        <v>16720</v>
      </c>
      <c r="S2578" t="s">
        <v>4256</v>
      </c>
      <c r="T2578" t="s">
        <v>4257</v>
      </c>
      <c r="U2578" t="s">
        <v>6107</v>
      </c>
      <c r="V2578" t="s">
        <v>6108</v>
      </c>
      <c r="W2578">
        <v>0</v>
      </c>
      <c r="X2578" t="str">
        <f t="shared" si="40"/>
        <v>Inversión</v>
      </c>
    </row>
    <row r="2579" spans="1:24" x14ac:dyDescent="0.25">
      <c r="A2579">
        <v>11920</v>
      </c>
      <c r="B2579">
        <v>43864</v>
      </c>
      <c r="C2579" s="71">
        <v>43864.655555555553</v>
      </c>
      <c r="D2579" t="s">
        <v>588</v>
      </c>
      <c r="E2579" t="s">
        <v>589</v>
      </c>
      <c r="F2579">
        <v>500</v>
      </c>
      <c r="G2579" t="s">
        <v>631</v>
      </c>
      <c r="H2579" t="s">
        <v>199</v>
      </c>
      <c r="I2579" t="s">
        <v>157</v>
      </c>
      <c r="J2579" t="s">
        <v>37</v>
      </c>
      <c r="K2579" t="s">
        <v>591</v>
      </c>
      <c r="L2579" t="s">
        <v>39</v>
      </c>
      <c r="M2579">
        <v>58642928</v>
      </c>
      <c r="N2579">
        <v>0</v>
      </c>
      <c r="O2579">
        <v>58642928</v>
      </c>
      <c r="P2579">
        <v>0</v>
      </c>
      <c r="Q2579" t="s">
        <v>722</v>
      </c>
      <c r="R2579">
        <v>16820</v>
      </c>
      <c r="S2579" t="s">
        <v>4258</v>
      </c>
      <c r="T2579" t="s">
        <v>4259</v>
      </c>
      <c r="U2579" t="s">
        <v>5507</v>
      </c>
      <c r="V2579" t="s">
        <v>5508</v>
      </c>
      <c r="W2579">
        <v>0</v>
      </c>
      <c r="X2579" t="str">
        <f t="shared" si="40"/>
        <v>Inversión</v>
      </c>
    </row>
    <row r="2580" spans="1:24" x14ac:dyDescent="0.25">
      <c r="A2580">
        <v>12020</v>
      </c>
      <c r="B2580">
        <v>43864</v>
      </c>
      <c r="C2580" s="71">
        <v>43864.65625</v>
      </c>
      <c r="D2580" t="s">
        <v>588</v>
      </c>
      <c r="E2580" t="s">
        <v>589</v>
      </c>
      <c r="F2580">
        <v>500</v>
      </c>
      <c r="G2580" t="s">
        <v>631</v>
      </c>
      <c r="H2580" t="s">
        <v>199</v>
      </c>
      <c r="I2580" t="s">
        <v>157</v>
      </c>
      <c r="J2580" t="s">
        <v>37</v>
      </c>
      <c r="K2580" t="s">
        <v>591</v>
      </c>
      <c r="L2580" t="s">
        <v>39</v>
      </c>
      <c r="M2580">
        <v>77303680</v>
      </c>
      <c r="N2580">
        <v>0</v>
      </c>
      <c r="O2580">
        <v>77303680</v>
      </c>
      <c r="P2580">
        <v>0</v>
      </c>
      <c r="Q2580" t="s">
        <v>723</v>
      </c>
      <c r="R2580">
        <v>16920</v>
      </c>
      <c r="S2580" t="s">
        <v>4260</v>
      </c>
      <c r="T2580" t="s">
        <v>4261</v>
      </c>
      <c r="U2580" t="s">
        <v>6109</v>
      </c>
      <c r="V2580" t="s">
        <v>6110</v>
      </c>
      <c r="W2580">
        <v>0</v>
      </c>
      <c r="X2580" t="str">
        <f t="shared" si="40"/>
        <v>Inversión</v>
      </c>
    </row>
    <row r="2581" spans="1:24" x14ac:dyDescent="0.25">
      <c r="A2581">
        <v>12120</v>
      </c>
      <c r="B2581">
        <v>43864</v>
      </c>
      <c r="C2581" s="71">
        <v>43864.658333333333</v>
      </c>
      <c r="D2581" t="s">
        <v>588</v>
      </c>
      <c r="E2581" t="s">
        <v>589</v>
      </c>
      <c r="F2581">
        <v>500</v>
      </c>
      <c r="G2581" t="s">
        <v>631</v>
      </c>
      <c r="H2581" t="s">
        <v>199</v>
      </c>
      <c r="I2581" t="s">
        <v>157</v>
      </c>
      <c r="J2581" t="s">
        <v>37</v>
      </c>
      <c r="K2581" t="s">
        <v>591</v>
      </c>
      <c r="L2581" t="s">
        <v>39</v>
      </c>
      <c r="M2581">
        <v>41498768</v>
      </c>
      <c r="N2581">
        <v>0</v>
      </c>
      <c r="O2581">
        <v>41498768</v>
      </c>
      <c r="P2581">
        <v>0</v>
      </c>
      <c r="Q2581" t="s">
        <v>724</v>
      </c>
      <c r="R2581">
        <v>17020</v>
      </c>
      <c r="S2581" t="s">
        <v>4262</v>
      </c>
      <c r="T2581" t="s">
        <v>4263</v>
      </c>
      <c r="U2581" t="s">
        <v>5509</v>
      </c>
      <c r="V2581" t="s">
        <v>5510</v>
      </c>
      <c r="W2581">
        <v>0</v>
      </c>
      <c r="X2581" t="str">
        <f t="shared" si="40"/>
        <v>Inversión</v>
      </c>
    </row>
    <row r="2582" spans="1:24" x14ac:dyDescent="0.25">
      <c r="A2582">
        <v>12220</v>
      </c>
      <c r="B2582">
        <v>43864</v>
      </c>
      <c r="C2582" s="71">
        <v>43864.660416666666</v>
      </c>
      <c r="D2582" t="s">
        <v>588</v>
      </c>
      <c r="E2582" t="s">
        <v>589</v>
      </c>
      <c r="F2582">
        <v>500</v>
      </c>
      <c r="G2582" t="s">
        <v>631</v>
      </c>
      <c r="H2582" t="s">
        <v>199</v>
      </c>
      <c r="I2582" t="s">
        <v>157</v>
      </c>
      <c r="J2582" t="s">
        <v>37</v>
      </c>
      <c r="K2582" t="s">
        <v>591</v>
      </c>
      <c r="L2582" t="s">
        <v>39</v>
      </c>
      <c r="M2582">
        <v>58642928</v>
      </c>
      <c r="N2582">
        <v>0</v>
      </c>
      <c r="O2582">
        <v>58642928</v>
      </c>
      <c r="P2582">
        <v>0</v>
      </c>
      <c r="Q2582" t="s">
        <v>725</v>
      </c>
      <c r="R2582">
        <v>17120</v>
      </c>
      <c r="S2582" t="s">
        <v>4264</v>
      </c>
      <c r="T2582" t="s">
        <v>4265</v>
      </c>
      <c r="U2582" t="s">
        <v>6111</v>
      </c>
      <c r="V2582" t="s">
        <v>6112</v>
      </c>
      <c r="W2582">
        <v>0</v>
      </c>
      <c r="X2582" t="str">
        <f t="shared" si="40"/>
        <v>Inversión</v>
      </c>
    </row>
    <row r="2583" spans="1:24" x14ac:dyDescent="0.25">
      <c r="A2583">
        <v>12320</v>
      </c>
      <c r="B2583">
        <v>43864</v>
      </c>
      <c r="C2583" s="71">
        <v>43864.661805555559</v>
      </c>
      <c r="D2583" t="s">
        <v>588</v>
      </c>
      <c r="E2583" t="s">
        <v>589</v>
      </c>
      <c r="F2583">
        <v>500</v>
      </c>
      <c r="G2583" t="s">
        <v>631</v>
      </c>
      <c r="H2583" t="s">
        <v>199</v>
      </c>
      <c r="I2583" t="s">
        <v>157</v>
      </c>
      <c r="J2583" t="s">
        <v>37</v>
      </c>
      <c r="K2583" t="s">
        <v>591</v>
      </c>
      <c r="L2583" t="s">
        <v>39</v>
      </c>
      <c r="M2583">
        <v>67634768</v>
      </c>
      <c r="N2583">
        <v>0</v>
      </c>
      <c r="O2583">
        <v>67634768</v>
      </c>
      <c r="P2583">
        <v>0</v>
      </c>
      <c r="Q2583" t="s">
        <v>726</v>
      </c>
      <c r="R2583">
        <v>17220</v>
      </c>
      <c r="S2583" t="s">
        <v>4266</v>
      </c>
      <c r="T2583" t="s">
        <v>4267</v>
      </c>
      <c r="U2583" t="s">
        <v>5511</v>
      </c>
      <c r="V2583" t="s">
        <v>6113</v>
      </c>
      <c r="W2583">
        <v>0</v>
      </c>
      <c r="X2583" t="str">
        <f t="shared" si="40"/>
        <v>Inversión</v>
      </c>
    </row>
    <row r="2584" spans="1:24" x14ac:dyDescent="0.25">
      <c r="A2584">
        <v>12420</v>
      </c>
      <c r="B2584">
        <v>43864</v>
      </c>
      <c r="C2584" s="71">
        <v>43864.662499999999</v>
      </c>
      <c r="D2584" t="s">
        <v>588</v>
      </c>
      <c r="E2584" t="s">
        <v>607</v>
      </c>
      <c r="F2584">
        <v>500</v>
      </c>
      <c r="G2584" t="s">
        <v>631</v>
      </c>
      <c r="H2584" t="s">
        <v>199</v>
      </c>
      <c r="I2584" t="s">
        <v>157</v>
      </c>
      <c r="J2584" t="s">
        <v>37</v>
      </c>
      <c r="K2584" t="s">
        <v>591</v>
      </c>
      <c r="L2584" t="s">
        <v>39</v>
      </c>
      <c r="M2584">
        <v>64209276</v>
      </c>
      <c r="N2584">
        <v>-64209276</v>
      </c>
      <c r="O2584">
        <v>0</v>
      </c>
      <c r="P2584">
        <v>0</v>
      </c>
      <c r="Q2584" t="s">
        <v>727</v>
      </c>
      <c r="R2584">
        <v>14620</v>
      </c>
      <c r="S2584" t="s">
        <v>593</v>
      </c>
      <c r="T2584" t="s">
        <v>593</v>
      </c>
      <c r="U2584" t="s">
        <v>593</v>
      </c>
      <c r="V2584" t="s">
        <v>593</v>
      </c>
      <c r="W2584">
        <v>0</v>
      </c>
      <c r="X2584" t="str">
        <f t="shared" si="40"/>
        <v>Inversión</v>
      </c>
    </row>
    <row r="2585" spans="1:24" x14ac:dyDescent="0.25">
      <c r="A2585">
        <v>12520</v>
      </c>
      <c r="B2585">
        <v>43864</v>
      </c>
      <c r="C2585" s="71">
        <v>43864.665277777778</v>
      </c>
      <c r="D2585" t="s">
        <v>588</v>
      </c>
      <c r="E2585" t="s">
        <v>589</v>
      </c>
      <c r="F2585">
        <v>500</v>
      </c>
      <c r="G2585" t="s">
        <v>631</v>
      </c>
      <c r="H2585" t="s">
        <v>199</v>
      </c>
      <c r="I2585" t="s">
        <v>157</v>
      </c>
      <c r="J2585" t="s">
        <v>37</v>
      </c>
      <c r="K2585" t="s">
        <v>591</v>
      </c>
      <c r="L2585" t="s">
        <v>39</v>
      </c>
      <c r="M2585">
        <v>44720720</v>
      </c>
      <c r="N2585">
        <v>0</v>
      </c>
      <c r="O2585">
        <v>44720720</v>
      </c>
      <c r="P2585">
        <v>0</v>
      </c>
      <c r="Q2585" t="s">
        <v>728</v>
      </c>
      <c r="R2585">
        <v>13120</v>
      </c>
      <c r="S2585" t="s">
        <v>4268</v>
      </c>
      <c r="T2585" t="s">
        <v>4269</v>
      </c>
      <c r="U2585" t="s">
        <v>6114</v>
      </c>
      <c r="V2585" t="s">
        <v>6115</v>
      </c>
      <c r="W2585">
        <v>0</v>
      </c>
      <c r="X2585" t="str">
        <f t="shared" si="40"/>
        <v>Inversión</v>
      </c>
    </row>
    <row r="2586" spans="1:24" x14ac:dyDescent="0.25">
      <c r="A2586">
        <v>12620</v>
      </c>
      <c r="B2586">
        <v>43864</v>
      </c>
      <c r="C2586" s="71">
        <v>43864.667361111111</v>
      </c>
      <c r="D2586" t="s">
        <v>588</v>
      </c>
      <c r="E2586" t="s">
        <v>589</v>
      </c>
      <c r="F2586">
        <v>500</v>
      </c>
      <c r="G2586" t="s">
        <v>631</v>
      </c>
      <c r="H2586" t="s">
        <v>199</v>
      </c>
      <c r="I2586" t="s">
        <v>157</v>
      </c>
      <c r="J2586" t="s">
        <v>37</v>
      </c>
      <c r="K2586" t="s">
        <v>591</v>
      </c>
      <c r="L2586" t="s">
        <v>39</v>
      </c>
      <c r="M2586">
        <v>89441440</v>
      </c>
      <c r="N2586">
        <v>0</v>
      </c>
      <c r="O2586">
        <v>89441440</v>
      </c>
      <c r="P2586">
        <v>0</v>
      </c>
      <c r="Q2586" t="s">
        <v>729</v>
      </c>
      <c r="R2586">
        <v>17320</v>
      </c>
      <c r="S2586" t="s">
        <v>4270</v>
      </c>
      <c r="T2586" t="s">
        <v>4271</v>
      </c>
      <c r="U2586" t="s">
        <v>6116</v>
      </c>
      <c r="V2586" t="s">
        <v>6117</v>
      </c>
      <c r="W2586">
        <v>0</v>
      </c>
      <c r="X2586" t="str">
        <f t="shared" si="40"/>
        <v>Inversión</v>
      </c>
    </row>
    <row r="2587" spans="1:24" x14ac:dyDescent="0.25">
      <c r="A2587">
        <v>12720</v>
      </c>
      <c r="B2587">
        <v>43864</v>
      </c>
      <c r="C2587" s="71">
        <v>43864.668749999997</v>
      </c>
      <c r="D2587" t="s">
        <v>588</v>
      </c>
      <c r="E2587" t="s">
        <v>589</v>
      </c>
      <c r="F2587">
        <v>500</v>
      </c>
      <c r="G2587" t="s">
        <v>631</v>
      </c>
      <c r="H2587" t="s">
        <v>199</v>
      </c>
      <c r="I2587" t="s">
        <v>157</v>
      </c>
      <c r="J2587" t="s">
        <v>37</v>
      </c>
      <c r="K2587" t="s">
        <v>591</v>
      </c>
      <c r="L2587" t="s">
        <v>39</v>
      </c>
      <c r="M2587">
        <v>20749384</v>
      </c>
      <c r="N2587">
        <v>0</v>
      </c>
      <c r="O2587">
        <v>20749384</v>
      </c>
      <c r="P2587">
        <v>0</v>
      </c>
      <c r="Q2587" t="s">
        <v>730</v>
      </c>
      <c r="R2587">
        <v>17420</v>
      </c>
      <c r="S2587" t="s">
        <v>4272</v>
      </c>
      <c r="T2587" t="s">
        <v>4273</v>
      </c>
      <c r="U2587" t="s">
        <v>5512</v>
      </c>
      <c r="V2587" t="s">
        <v>5513</v>
      </c>
      <c r="W2587">
        <v>0</v>
      </c>
      <c r="X2587" t="str">
        <f t="shared" si="40"/>
        <v>Inversión</v>
      </c>
    </row>
    <row r="2588" spans="1:24" x14ac:dyDescent="0.25">
      <c r="A2588">
        <v>12820</v>
      </c>
      <c r="B2588">
        <v>43864</v>
      </c>
      <c r="C2588" s="71">
        <v>43864.67083333333</v>
      </c>
      <c r="D2588" t="s">
        <v>588</v>
      </c>
      <c r="E2588" t="s">
        <v>589</v>
      </c>
      <c r="F2588">
        <v>500</v>
      </c>
      <c r="G2588" t="s">
        <v>631</v>
      </c>
      <c r="H2588" t="s">
        <v>199</v>
      </c>
      <c r="I2588" t="s">
        <v>157</v>
      </c>
      <c r="J2588" t="s">
        <v>37</v>
      </c>
      <c r="K2588" t="s">
        <v>591</v>
      </c>
      <c r="L2588" t="s">
        <v>39</v>
      </c>
      <c r="M2588">
        <v>33114736</v>
      </c>
      <c r="N2588">
        <v>0</v>
      </c>
      <c r="O2588">
        <v>33114736</v>
      </c>
      <c r="P2588">
        <v>0</v>
      </c>
      <c r="Q2588" t="s">
        <v>731</v>
      </c>
      <c r="R2588">
        <v>16220</v>
      </c>
      <c r="S2588" t="s">
        <v>4214</v>
      </c>
      <c r="T2588" t="s">
        <v>4274</v>
      </c>
      <c r="U2588" t="s">
        <v>5514</v>
      </c>
      <c r="V2588" t="s">
        <v>5515</v>
      </c>
      <c r="W2588">
        <v>0</v>
      </c>
      <c r="X2588" t="str">
        <f t="shared" si="40"/>
        <v>Inversión</v>
      </c>
    </row>
    <row r="2589" spans="1:24" x14ac:dyDescent="0.25">
      <c r="A2589">
        <v>12920</v>
      </c>
      <c r="B2589">
        <v>43864</v>
      </c>
      <c r="C2589" s="71">
        <v>43864.67291666667</v>
      </c>
      <c r="D2589" t="s">
        <v>588</v>
      </c>
      <c r="E2589" t="s">
        <v>589</v>
      </c>
      <c r="F2589">
        <v>500</v>
      </c>
      <c r="G2589" t="s">
        <v>631</v>
      </c>
      <c r="H2589" t="s">
        <v>199</v>
      </c>
      <c r="I2589" t="s">
        <v>157</v>
      </c>
      <c r="J2589" t="s">
        <v>37</v>
      </c>
      <c r="K2589" t="s">
        <v>591</v>
      </c>
      <c r="L2589" t="s">
        <v>39</v>
      </c>
      <c r="M2589">
        <v>85612368</v>
      </c>
      <c r="N2589">
        <v>0</v>
      </c>
      <c r="O2589">
        <v>85612368</v>
      </c>
      <c r="P2589">
        <v>0</v>
      </c>
      <c r="Q2589" t="s">
        <v>732</v>
      </c>
      <c r="R2589">
        <v>16320</v>
      </c>
      <c r="S2589" t="s">
        <v>4275</v>
      </c>
      <c r="T2589" t="s">
        <v>4276</v>
      </c>
      <c r="U2589" t="s">
        <v>5516</v>
      </c>
      <c r="V2589" t="s">
        <v>5517</v>
      </c>
      <c r="W2589">
        <v>0</v>
      </c>
      <c r="X2589" t="str">
        <f t="shared" si="40"/>
        <v>Inversión</v>
      </c>
    </row>
    <row r="2590" spans="1:24" x14ac:dyDescent="0.25">
      <c r="A2590">
        <v>13020</v>
      </c>
      <c r="B2590">
        <v>43864</v>
      </c>
      <c r="C2590" s="71">
        <v>43864.675694444442</v>
      </c>
      <c r="D2590" t="s">
        <v>588</v>
      </c>
      <c r="E2590" t="s">
        <v>589</v>
      </c>
      <c r="F2590">
        <v>500</v>
      </c>
      <c r="G2590" t="s">
        <v>631</v>
      </c>
      <c r="H2590" t="s">
        <v>199</v>
      </c>
      <c r="I2590" t="s">
        <v>157</v>
      </c>
      <c r="J2590" t="s">
        <v>37</v>
      </c>
      <c r="K2590" t="s">
        <v>591</v>
      </c>
      <c r="L2590" t="s">
        <v>39</v>
      </c>
      <c r="M2590">
        <v>67634768</v>
      </c>
      <c r="N2590">
        <v>0</v>
      </c>
      <c r="O2590">
        <v>67634768</v>
      </c>
      <c r="P2590">
        <v>0</v>
      </c>
      <c r="Q2590" t="s">
        <v>733</v>
      </c>
      <c r="R2590">
        <v>16420</v>
      </c>
      <c r="S2590" t="s">
        <v>4277</v>
      </c>
      <c r="T2590" t="s">
        <v>4278</v>
      </c>
      <c r="U2590" t="s">
        <v>4279</v>
      </c>
      <c r="V2590" t="s">
        <v>4280</v>
      </c>
      <c r="W2590">
        <v>0</v>
      </c>
      <c r="X2590" t="str">
        <f t="shared" si="40"/>
        <v>Inversión</v>
      </c>
    </row>
    <row r="2591" spans="1:24" x14ac:dyDescent="0.25">
      <c r="A2591">
        <v>13120</v>
      </c>
      <c r="B2591">
        <v>43865</v>
      </c>
      <c r="C2591" s="71">
        <v>43865.462500000001</v>
      </c>
      <c r="D2591" t="s">
        <v>588</v>
      </c>
      <c r="E2591" t="s">
        <v>589</v>
      </c>
      <c r="F2591">
        <v>300</v>
      </c>
      <c r="G2591" t="s">
        <v>634</v>
      </c>
      <c r="H2591" t="s">
        <v>383</v>
      </c>
      <c r="I2591" t="s">
        <v>510</v>
      </c>
      <c r="J2591" t="s">
        <v>37</v>
      </c>
      <c r="K2591" t="s">
        <v>591</v>
      </c>
      <c r="L2591" t="s">
        <v>39</v>
      </c>
      <c r="M2591">
        <v>57060086</v>
      </c>
      <c r="N2591">
        <v>-2247130</v>
      </c>
      <c r="O2591">
        <v>54812956</v>
      </c>
      <c r="P2591">
        <v>0</v>
      </c>
      <c r="Q2591" t="s">
        <v>734</v>
      </c>
      <c r="R2591">
        <v>15620</v>
      </c>
      <c r="S2591" t="s">
        <v>4281</v>
      </c>
      <c r="T2591" t="s">
        <v>4282</v>
      </c>
      <c r="U2591" t="s">
        <v>5518</v>
      </c>
      <c r="V2591" t="s">
        <v>5519</v>
      </c>
      <c r="W2591">
        <v>0</v>
      </c>
      <c r="X2591" t="str">
        <f t="shared" si="40"/>
        <v>Inversión</v>
      </c>
    </row>
    <row r="2592" spans="1:24" x14ac:dyDescent="0.25">
      <c r="A2592">
        <v>13220</v>
      </c>
      <c r="B2592">
        <v>43865</v>
      </c>
      <c r="C2592" s="71">
        <v>43865.463194444441</v>
      </c>
      <c r="D2592" t="s">
        <v>588</v>
      </c>
      <c r="E2592" t="s">
        <v>589</v>
      </c>
      <c r="F2592">
        <v>300</v>
      </c>
      <c r="G2592" t="s">
        <v>634</v>
      </c>
      <c r="H2592" t="s">
        <v>198</v>
      </c>
      <c r="I2592" t="s">
        <v>155</v>
      </c>
      <c r="J2592" t="s">
        <v>37</v>
      </c>
      <c r="K2592" t="s">
        <v>591</v>
      </c>
      <c r="L2592" t="s">
        <v>39</v>
      </c>
      <c r="M2592">
        <v>92997806</v>
      </c>
      <c r="N2592">
        <v>-19197806</v>
      </c>
      <c r="O2592">
        <v>73800000</v>
      </c>
      <c r="P2592">
        <v>0</v>
      </c>
      <c r="Q2592" t="s">
        <v>735</v>
      </c>
      <c r="R2592">
        <v>15320</v>
      </c>
      <c r="S2592" t="s">
        <v>4283</v>
      </c>
      <c r="T2592" t="s">
        <v>4284</v>
      </c>
      <c r="U2592" t="s">
        <v>4285</v>
      </c>
      <c r="V2592" t="s">
        <v>4286</v>
      </c>
      <c r="W2592">
        <v>0</v>
      </c>
      <c r="X2592" t="str">
        <f t="shared" si="40"/>
        <v>Inversión</v>
      </c>
    </row>
    <row r="2593" spans="1:24" x14ac:dyDescent="0.25">
      <c r="A2593">
        <v>13320</v>
      </c>
      <c r="B2593">
        <v>43865</v>
      </c>
      <c r="C2593" s="71">
        <v>43865.463888888888</v>
      </c>
      <c r="D2593" t="s">
        <v>588</v>
      </c>
      <c r="E2593" t="s">
        <v>589</v>
      </c>
      <c r="F2593">
        <v>300</v>
      </c>
      <c r="G2593" t="s">
        <v>634</v>
      </c>
      <c r="H2593" t="s">
        <v>198</v>
      </c>
      <c r="I2593" t="s">
        <v>155</v>
      </c>
      <c r="J2593" t="s">
        <v>37</v>
      </c>
      <c r="K2593" t="s">
        <v>591</v>
      </c>
      <c r="L2593" t="s">
        <v>39</v>
      </c>
      <c r="M2593">
        <v>330000000</v>
      </c>
      <c r="N2593">
        <v>0</v>
      </c>
      <c r="O2593">
        <v>330000000</v>
      </c>
      <c r="P2593">
        <v>0</v>
      </c>
      <c r="Q2593" t="s">
        <v>736</v>
      </c>
      <c r="R2593">
        <v>15520</v>
      </c>
      <c r="S2593" t="s">
        <v>4287</v>
      </c>
      <c r="T2593" t="s">
        <v>593</v>
      </c>
      <c r="U2593" t="s">
        <v>593</v>
      </c>
      <c r="V2593" t="s">
        <v>593</v>
      </c>
      <c r="W2593">
        <v>0</v>
      </c>
      <c r="X2593" t="str">
        <f t="shared" si="40"/>
        <v>Inversión</v>
      </c>
    </row>
    <row r="2594" spans="1:24" x14ac:dyDescent="0.25">
      <c r="A2594">
        <v>13420</v>
      </c>
      <c r="B2594">
        <v>43865</v>
      </c>
      <c r="C2594" s="71">
        <v>43865.46597222222</v>
      </c>
      <c r="D2594" t="s">
        <v>588</v>
      </c>
      <c r="E2594" t="s">
        <v>589</v>
      </c>
      <c r="F2594">
        <v>300</v>
      </c>
      <c r="G2594" t="s">
        <v>634</v>
      </c>
      <c r="H2594" t="s">
        <v>198</v>
      </c>
      <c r="I2594" t="s">
        <v>155</v>
      </c>
      <c r="J2594" t="s">
        <v>37</v>
      </c>
      <c r="K2594" t="s">
        <v>591</v>
      </c>
      <c r="L2594" t="s">
        <v>39</v>
      </c>
      <c r="M2594">
        <v>56650000</v>
      </c>
      <c r="N2594">
        <v>-7150000</v>
      </c>
      <c r="O2594">
        <v>49500000</v>
      </c>
      <c r="P2594">
        <v>0</v>
      </c>
      <c r="Q2594" t="s">
        <v>4288</v>
      </c>
      <c r="R2594">
        <v>15420</v>
      </c>
      <c r="S2594" t="s">
        <v>4289</v>
      </c>
      <c r="T2594" t="s">
        <v>4290</v>
      </c>
      <c r="U2594" t="s">
        <v>6118</v>
      </c>
      <c r="V2594" t="s">
        <v>6119</v>
      </c>
      <c r="W2594">
        <v>0</v>
      </c>
      <c r="X2594" t="str">
        <f t="shared" si="40"/>
        <v>Inversión</v>
      </c>
    </row>
    <row r="2595" spans="1:24" x14ac:dyDescent="0.25">
      <c r="A2595">
        <v>13520</v>
      </c>
      <c r="B2595">
        <v>43865</v>
      </c>
      <c r="C2595" s="71">
        <v>43865.467361111114</v>
      </c>
      <c r="D2595" t="s">
        <v>588</v>
      </c>
      <c r="E2595" t="s">
        <v>589</v>
      </c>
      <c r="F2595">
        <v>300</v>
      </c>
      <c r="G2595" t="s">
        <v>634</v>
      </c>
      <c r="H2595" t="s">
        <v>198</v>
      </c>
      <c r="I2595" t="s">
        <v>155</v>
      </c>
      <c r="J2595" t="s">
        <v>37</v>
      </c>
      <c r="K2595" t="s">
        <v>591</v>
      </c>
      <c r="L2595" t="s">
        <v>39</v>
      </c>
      <c r="M2595">
        <v>151800000</v>
      </c>
      <c r="N2595">
        <v>-34800000</v>
      </c>
      <c r="O2595">
        <v>117000000</v>
      </c>
      <c r="P2595">
        <v>0</v>
      </c>
      <c r="Q2595" t="s">
        <v>4291</v>
      </c>
      <c r="R2595">
        <v>15220</v>
      </c>
      <c r="S2595" t="s">
        <v>4292</v>
      </c>
      <c r="T2595" t="s">
        <v>4293</v>
      </c>
      <c r="U2595" t="s">
        <v>4294</v>
      </c>
      <c r="V2595" t="s">
        <v>4295</v>
      </c>
      <c r="W2595">
        <v>0</v>
      </c>
      <c r="X2595" t="str">
        <f t="shared" si="40"/>
        <v>Inversión</v>
      </c>
    </row>
    <row r="2596" spans="1:24" x14ac:dyDescent="0.25">
      <c r="A2596">
        <v>13620</v>
      </c>
      <c r="B2596">
        <v>43865</v>
      </c>
      <c r="C2596" s="71">
        <v>43865.46875</v>
      </c>
      <c r="D2596" t="s">
        <v>588</v>
      </c>
      <c r="E2596" t="s">
        <v>589</v>
      </c>
      <c r="F2596">
        <v>300</v>
      </c>
      <c r="G2596" t="s">
        <v>634</v>
      </c>
      <c r="H2596" t="s">
        <v>198</v>
      </c>
      <c r="I2596" t="s">
        <v>155</v>
      </c>
      <c r="J2596" t="s">
        <v>37</v>
      </c>
      <c r="K2596" t="s">
        <v>591</v>
      </c>
      <c r="L2596" t="s">
        <v>39</v>
      </c>
      <c r="M2596">
        <v>92997806</v>
      </c>
      <c r="N2596">
        <v>-4508985</v>
      </c>
      <c r="O2596">
        <v>88488821</v>
      </c>
      <c r="P2596">
        <v>0</v>
      </c>
      <c r="Q2596" t="s">
        <v>4296</v>
      </c>
      <c r="R2596">
        <v>15120</v>
      </c>
      <c r="S2596" t="s">
        <v>4297</v>
      </c>
      <c r="T2596" t="s">
        <v>4298</v>
      </c>
      <c r="U2596" t="s">
        <v>5520</v>
      </c>
      <c r="V2596" t="s">
        <v>6120</v>
      </c>
      <c r="W2596">
        <v>0</v>
      </c>
      <c r="X2596" t="str">
        <f t="shared" si="40"/>
        <v>Inversión</v>
      </c>
    </row>
    <row r="2597" spans="1:24" x14ac:dyDescent="0.25">
      <c r="A2597">
        <v>13720</v>
      </c>
      <c r="B2597">
        <v>43865</v>
      </c>
      <c r="C2597" s="71">
        <v>43865.470138888886</v>
      </c>
      <c r="D2597" t="s">
        <v>588</v>
      </c>
      <c r="E2597" t="s">
        <v>649</v>
      </c>
      <c r="F2597">
        <v>300</v>
      </c>
      <c r="G2597" t="s">
        <v>634</v>
      </c>
      <c r="H2597" t="s">
        <v>394</v>
      </c>
      <c r="I2597" t="s">
        <v>517</v>
      </c>
      <c r="J2597" t="s">
        <v>37</v>
      </c>
      <c r="K2597" t="s">
        <v>591</v>
      </c>
      <c r="L2597" t="s">
        <v>39</v>
      </c>
      <c r="M2597">
        <v>117717006</v>
      </c>
      <c r="N2597">
        <v>-117717006</v>
      </c>
      <c r="O2597">
        <v>0</v>
      </c>
      <c r="P2597">
        <v>0</v>
      </c>
      <c r="Q2597" t="s">
        <v>4299</v>
      </c>
      <c r="R2597">
        <v>15020</v>
      </c>
      <c r="S2597" t="s">
        <v>593</v>
      </c>
      <c r="T2597" t="s">
        <v>593</v>
      </c>
      <c r="U2597" t="s">
        <v>593</v>
      </c>
      <c r="V2597" t="s">
        <v>593</v>
      </c>
      <c r="W2597">
        <v>0</v>
      </c>
      <c r="X2597" t="str">
        <f t="shared" si="40"/>
        <v>Inversión</v>
      </c>
    </row>
    <row r="2598" spans="1:24" x14ac:dyDescent="0.25">
      <c r="A2598">
        <v>13820</v>
      </c>
      <c r="B2598">
        <v>43865</v>
      </c>
      <c r="C2598" s="71">
        <v>43865.472916666666</v>
      </c>
      <c r="D2598" t="s">
        <v>588</v>
      </c>
      <c r="E2598" t="s">
        <v>589</v>
      </c>
      <c r="F2598">
        <v>300</v>
      </c>
      <c r="G2598" t="s">
        <v>634</v>
      </c>
      <c r="H2598" t="s">
        <v>198</v>
      </c>
      <c r="I2598" t="s">
        <v>155</v>
      </c>
      <c r="J2598" t="s">
        <v>37</v>
      </c>
      <c r="K2598" t="s">
        <v>591</v>
      </c>
      <c r="L2598" t="s">
        <v>39</v>
      </c>
      <c r="M2598">
        <v>92997806</v>
      </c>
      <c r="N2598">
        <v>-7327100</v>
      </c>
      <c r="O2598">
        <v>85670706</v>
      </c>
      <c r="P2598">
        <v>0</v>
      </c>
      <c r="Q2598" t="s">
        <v>4300</v>
      </c>
      <c r="R2598">
        <v>14920</v>
      </c>
      <c r="S2598" t="s">
        <v>4301</v>
      </c>
      <c r="T2598" t="s">
        <v>4302</v>
      </c>
      <c r="U2598" t="s">
        <v>6121</v>
      </c>
      <c r="V2598" t="s">
        <v>6122</v>
      </c>
      <c r="W2598">
        <v>0</v>
      </c>
      <c r="X2598" t="str">
        <f t="shared" si="40"/>
        <v>Inversión</v>
      </c>
    </row>
    <row r="2599" spans="1:24" x14ac:dyDescent="0.25">
      <c r="A2599">
        <v>13920</v>
      </c>
      <c r="B2599">
        <v>43866</v>
      </c>
      <c r="C2599" s="71">
        <v>43866.364583333336</v>
      </c>
      <c r="D2599" t="s">
        <v>588</v>
      </c>
      <c r="E2599" t="s">
        <v>589</v>
      </c>
      <c r="F2599">
        <v>300</v>
      </c>
      <c r="G2599" t="s">
        <v>634</v>
      </c>
      <c r="H2599" t="s">
        <v>394</v>
      </c>
      <c r="I2599" t="s">
        <v>517</v>
      </c>
      <c r="J2599" t="s">
        <v>37</v>
      </c>
      <c r="K2599" t="s">
        <v>591</v>
      </c>
      <c r="L2599" t="s">
        <v>39</v>
      </c>
      <c r="M2599">
        <v>15000000</v>
      </c>
      <c r="N2599">
        <v>0</v>
      </c>
      <c r="O2599">
        <v>15000000</v>
      </c>
      <c r="P2599">
        <v>3767233</v>
      </c>
      <c r="Q2599" t="s">
        <v>737</v>
      </c>
      <c r="R2599">
        <v>10720</v>
      </c>
      <c r="S2599" t="s">
        <v>5521</v>
      </c>
      <c r="T2599" t="s">
        <v>5522</v>
      </c>
      <c r="U2599" t="s">
        <v>5523</v>
      </c>
      <c r="V2599" t="s">
        <v>5524</v>
      </c>
      <c r="W2599">
        <v>0</v>
      </c>
      <c r="X2599" t="str">
        <f t="shared" si="40"/>
        <v>Inversión</v>
      </c>
    </row>
    <row r="2600" spans="1:24" x14ac:dyDescent="0.25">
      <c r="A2600">
        <v>14020</v>
      </c>
      <c r="B2600">
        <v>43866</v>
      </c>
      <c r="C2600" s="71">
        <v>43866.595138888886</v>
      </c>
      <c r="D2600" t="s">
        <v>588</v>
      </c>
      <c r="E2600" t="s">
        <v>589</v>
      </c>
      <c r="F2600">
        <v>400</v>
      </c>
      <c r="G2600" t="s">
        <v>630</v>
      </c>
      <c r="H2600" t="s">
        <v>398</v>
      </c>
      <c r="I2600" t="s">
        <v>512</v>
      </c>
      <c r="J2600" t="s">
        <v>37</v>
      </c>
      <c r="K2600" t="s">
        <v>591</v>
      </c>
      <c r="L2600" t="s">
        <v>39</v>
      </c>
      <c r="M2600">
        <v>25936730</v>
      </c>
      <c r="N2600">
        <v>0</v>
      </c>
      <c r="O2600">
        <v>25936730</v>
      </c>
      <c r="P2600">
        <v>0</v>
      </c>
      <c r="Q2600" t="s">
        <v>738</v>
      </c>
      <c r="R2600">
        <v>11420</v>
      </c>
      <c r="S2600" t="s">
        <v>2524</v>
      </c>
      <c r="T2600" t="s">
        <v>4303</v>
      </c>
      <c r="U2600" t="s">
        <v>6123</v>
      </c>
      <c r="V2600" t="s">
        <v>6124</v>
      </c>
      <c r="W2600">
        <v>0</v>
      </c>
      <c r="X2600" t="str">
        <f t="shared" si="40"/>
        <v>Inversión</v>
      </c>
    </row>
    <row r="2601" spans="1:24" x14ac:dyDescent="0.25">
      <c r="A2601">
        <v>14120</v>
      </c>
      <c r="B2601">
        <v>43866</v>
      </c>
      <c r="C2601" s="71">
        <v>43866.595833333333</v>
      </c>
      <c r="D2601" t="s">
        <v>588</v>
      </c>
      <c r="E2601" t="s">
        <v>589</v>
      </c>
      <c r="F2601">
        <v>400</v>
      </c>
      <c r="G2601" t="s">
        <v>630</v>
      </c>
      <c r="H2601" t="s">
        <v>402</v>
      </c>
      <c r="I2601" t="s">
        <v>508</v>
      </c>
      <c r="J2601" t="s">
        <v>37</v>
      </c>
      <c r="K2601" t="s">
        <v>591</v>
      </c>
      <c r="L2601" t="s">
        <v>39</v>
      </c>
      <c r="M2601">
        <v>23343057</v>
      </c>
      <c r="N2601">
        <v>0</v>
      </c>
      <c r="O2601">
        <v>23343057</v>
      </c>
      <c r="P2601">
        <v>0</v>
      </c>
      <c r="Q2601" t="s">
        <v>739</v>
      </c>
      <c r="R2601">
        <v>11520</v>
      </c>
      <c r="S2601" t="s">
        <v>4304</v>
      </c>
      <c r="T2601" t="s">
        <v>4305</v>
      </c>
      <c r="U2601" t="s">
        <v>5525</v>
      </c>
      <c r="V2601" t="s">
        <v>5526</v>
      </c>
      <c r="W2601">
        <v>0</v>
      </c>
      <c r="X2601" t="str">
        <f t="shared" si="40"/>
        <v>Inversión</v>
      </c>
    </row>
    <row r="2602" spans="1:24" x14ac:dyDescent="0.25">
      <c r="A2602">
        <v>14220</v>
      </c>
      <c r="B2602">
        <v>43866</v>
      </c>
      <c r="C2602" s="71">
        <v>43866.597222222219</v>
      </c>
      <c r="D2602" t="s">
        <v>588</v>
      </c>
      <c r="E2602" t="s">
        <v>589</v>
      </c>
      <c r="F2602">
        <v>400</v>
      </c>
      <c r="G2602" t="s">
        <v>630</v>
      </c>
      <c r="H2602" t="s">
        <v>402</v>
      </c>
      <c r="I2602" t="s">
        <v>508</v>
      </c>
      <c r="J2602" t="s">
        <v>37</v>
      </c>
      <c r="K2602" t="s">
        <v>591</v>
      </c>
      <c r="L2602" t="s">
        <v>39</v>
      </c>
      <c r="M2602">
        <v>18333918</v>
      </c>
      <c r="N2602">
        <v>0</v>
      </c>
      <c r="O2602">
        <v>18333918</v>
      </c>
      <c r="P2602">
        <v>0</v>
      </c>
      <c r="Q2602" t="s">
        <v>740</v>
      </c>
      <c r="R2602">
        <v>11820</v>
      </c>
      <c r="S2602" t="s">
        <v>4306</v>
      </c>
      <c r="T2602" t="s">
        <v>4307</v>
      </c>
      <c r="U2602" t="s">
        <v>5527</v>
      </c>
      <c r="V2602" t="s">
        <v>5528</v>
      </c>
      <c r="W2602">
        <v>0</v>
      </c>
      <c r="X2602" t="str">
        <f t="shared" si="40"/>
        <v>Inversión</v>
      </c>
    </row>
    <row r="2603" spans="1:24" x14ac:dyDescent="0.25">
      <c r="A2603">
        <v>14320</v>
      </c>
      <c r="B2603">
        <v>43867</v>
      </c>
      <c r="C2603" s="71">
        <v>43867.609027777777</v>
      </c>
      <c r="D2603" t="s">
        <v>588</v>
      </c>
      <c r="E2603" t="s">
        <v>589</v>
      </c>
      <c r="F2603">
        <v>400</v>
      </c>
      <c r="G2603" t="s">
        <v>630</v>
      </c>
      <c r="H2603" t="s">
        <v>398</v>
      </c>
      <c r="I2603" t="s">
        <v>512</v>
      </c>
      <c r="J2603" t="s">
        <v>48</v>
      </c>
      <c r="K2603" t="s">
        <v>601</v>
      </c>
      <c r="L2603" t="s">
        <v>39</v>
      </c>
      <c r="M2603">
        <v>83020048</v>
      </c>
      <c r="N2603">
        <v>-5719260</v>
      </c>
      <c r="O2603">
        <v>77300788</v>
      </c>
      <c r="P2603">
        <v>0</v>
      </c>
      <c r="Q2603" t="s">
        <v>741</v>
      </c>
      <c r="R2603">
        <v>18520</v>
      </c>
      <c r="S2603" t="s">
        <v>4308</v>
      </c>
      <c r="T2603" t="s">
        <v>4309</v>
      </c>
      <c r="U2603" t="s">
        <v>4310</v>
      </c>
      <c r="V2603" t="s">
        <v>4311</v>
      </c>
      <c r="X2603" t="str">
        <f t="shared" si="40"/>
        <v>Inversión</v>
      </c>
    </row>
    <row r="2604" spans="1:24" x14ac:dyDescent="0.25">
      <c r="A2604">
        <v>14420</v>
      </c>
      <c r="B2604">
        <v>43871</v>
      </c>
      <c r="C2604" s="71">
        <v>43871.484027777777</v>
      </c>
      <c r="D2604" t="s">
        <v>588</v>
      </c>
      <c r="E2604" t="s">
        <v>589</v>
      </c>
      <c r="F2604">
        <v>200</v>
      </c>
      <c r="G2604" t="s">
        <v>590</v>
      </c>
      <c r="H2604" t="s">
        <v>190</v>
      </c>
      <c r="I2604" t="s">
        <v>145</v>
      </c>
      <c r="J2604" t="s">
        <v>37</v>
      </c>
      <c r="K2604" t="s">
        <v>591</v>
      </c>
      <c r="L2604" t="s">
        <v>39</v>
      </c>
      <c r="M2604">
        <v>114149824</v>
      </c>
      <c r="N2604">
        <v>-2497027</v>
      </c>
      <c r="O2604">
        <v>111652797</v>
      </c>
      <c r="P2604">
        <v>0</v>
      </c>
      <c r="Q2604" t="s">
        <v>742</v>
      </c>
      <c r="R2604">
        <v>18820</v>
      </c>
      <c r="S2604" t="s">
        <v>4312</v>
      </c>
      <c r="T2604" t="s">
        <v>4313</v>
      </c>
      <c r="U2604" t="s">
        <v>6125</v>
      </c>
      <c r="V2604" t="s">
        <v>4314</v>
      </c>
      <c r="W2604">
        <v>0</v>
      </c>
      <c r="X2604" t="str">
        <f t="shared" si="40"/>
        <v>Funcionamiento</v>
      </c>
    </row>
    <row r="2605" spans="1:24" x14ac:dyDescent="0.25">
      <c r="A2605">
        <v>14520</v>
      </c>
      <c r="B2605">
        <v>43871</v>
      </c>
      <c r="C2605" s="71">
        <v>43871.484722222223</v>
      </c>
      <c r="D2605" t="s">
        <v>588</v>
      </c>
      <c r="E2605" t="s">
        <v>649</v>
      </c>
      <c r="F2605">
        <v>200</v>
      </c>
      <c r="G2605" t="s">
        <v>590</v>
      </c>
      <c r="H2605" t="s">
        <v>202</v>
      </c>
      <c r="I2605" t="s">
        <v>163</v>
      </c>
      <c r="J2605" t="s">
        <v>37</v>
      </c>
      <c r="K2605" t="s">
        <v>591</v>
      </c>
      <c r="L2605" t="s">
        <v>39</v>
      </c>
      <c r="M2605">
        <v>23793230</v>
      </c>
      <c r="N2605">
        <v>-23793230</v>
      </c>
      <c r="O2605">
        <v>0</v>
      </c>
      <c r="P2605">
        <v>0</v>
      </c>
      <c r="Q2605" t="s">
        <v>743</v>
      </c>
      <c r="R2605">
        <v>19520</v>
      </c>
      <c r="S2605" t="s">
        <v>593</v>
      </c>
      <c r="T2605" t="s">
        <v>593</v>
      </c>
      <c r="U2605" t="s">
        <v>593</v>
      </c>
      <c r="V2605" t="s">
        <v>593</v>
      </c>
      <c r="W2605">
        <v>0</v>
      </c>
      <c r="X2605" t="str">
        <f t="shared" si="40"/>
        <v>Inversión</v>
      </c>
    </row>
    <row r="2606" spans="1:24" x14ac:dyDescent="0.25">
      <c r="A2606">
        <v>14520</v>
      </c>
      <c r="B2606">
        <v>43871</v>
      </c>
      <c r="C2606" s="71">
        <v>43871.484722222223</v>
      </c>
      <c r="D2606" t="s">
        <v>588</v>
      </c>
      <c r="E2606" t="s">
        <v>649</v>
      </c>
      <c r="F2606">
        <v>200</v>
      </c>
      <c r="G2606" t="s">
        <v>590</v>
      </c>
      <c r="H2606" t="s">
        <v>449</v>
      </c>
      <c r="I2606" t="s">
        <v>519</v>
      </c>
      <c r="J2606" t="s">
        <v>37</v>
      </c>
      <c r="K2606" t="s">
        <v>591</v>
      </c>
      <c r="L2606" t="s">
        <v>39</v>
      </c>
      <c r="M2606">
        <v>23792230</v>
      </c>
      <c r="N2606">
        <v>-23792230</v>
      </c>
      <c r="O2606">
        <v>0</v>
      </c>
      <c r="P2606">
        <v>0</v>
      </c>
      <c r="Q2606" t="s">
        <v>743</v>
      </c>
      <c r="R2606">
        <v>19520</v>
      </c>
      <c r="S2606" t="s">
        <v>593</v>
      </c>
      <c r="T2606" t="s">
        <v>593</v>
      </c>
      <c r="U2606" t="s">
        <v>593</v>
      </c>
      <c r="V2606" t="s">
        <v>593</v>
      </c>
      <c r="W2606">
        <v>0</v>
      </c>
      <c r="X2606" t="str">
        <f t="shared" si="40"/>
        <v>Inversión</v>
      </c>
    </row>
    <row r="2607" spans="1:24" x14ac:dyDescent="0.25">
      <c r="A2607">
        <v>14520</v>
      </c>
      <c r="B2607">
        <v>43871</v>
      </c>
      <c r="C2607" s="71">
        <v>43871.484722222223</v>
      </c>
      <c r="D2607" t="s">
        <v>588</v>
      </c>
      <c r="E2607" t="s">
        <v>649</v>
      </c>
      <c r="F2607">
        <v>200</v>
      </c>
      <c r="G2607" t="s">
        <v>590</v>
      </c>
      <c r="H2607" t="s">
        <v>203</v>
      </c>
      <c r="I2607" t="s">
        <v>165</v>
      </c>
      <c r="J2607" t="s">
        <v>37</v>
      </c>
      <c r="K2607" t="s">
        <v>591</v>
      </c>
      <c r="L2607" t="s">
        <v>39</v>
      </c>
      <c r="M2607">
        <v>23793230</v>
      </c>
      <c r="N2607">
        <v>-23793230</v>
      </c>
      <c r="O2607">
        <v>0</v>
      </c>
      <c r="P2607">
        <v>0</v>
      </c>
      <c r="Q2607" t="s">
        <v>743</v>
      </c>
      <c r="R2607">
        <v>19520</v>
      </c>
      <c r="S2607" t="s">
        <v>593</v>
      </c>
      <c r="T2607" t="s">
        <v>593</v>
      </c>
      <c r="U2607" t="s">
        <v>593</v>
      </c>
      <c r="V2607" t="s">
        <v>593</v>
      </c>
      <c r="W2607">
        <v>0</v>
      </c>
      <c r="X2607" t="str">
        <f t="shared" si="40"/>
        <v>Inversión</v>
      </c>
    </row>
    <row r="2608" spans="1:24" x14ac:dyDescent="0.25">
      <c r="A2608">
        <v>14620</v>
      </c>
      <c r="B2608">
        <v>43871</v>
      </c>
      <c r="C2608" s="71">
        <v>43871.48541666667</v>
      </c>
      <c r="D2608" t="s">
        <v>588</v>
      </c>
      <c r="E2608" t="s">
        <v>589</v>
      </c>
      <c r="F2608">
        <v>200</v>
      </c>
      <c r="G2608" t="s">
        <v>590</v>
      </c>
      <c r="H2608" t="s">
        <v>613</v>
      </c>
      <c r="I2608" t="s">
        <v>614</v>
      </c>
      <c r="J2608" t="s">
        <v>37</v>
      </c>
      <c r="K2608" t="s">
        <v>591</v>
      </c>
      <c r="L2608" t="s">
        <v>39</v>
      </c>
      <c r="M2608">
        <v>214085760</v>
      </c>
      <c r="N2608">
        <v>0</v>
      </c>
      <c r="O2608">
        <v>214085760</v>
      </c>
      <c r="P2608">
        <v>38156976</v>
      </c>
      <c r="Q2608" t="s">
        <v>744</v>
      </c>
      <c r="R2608">
        <v>18920</v>
      </c>
      <c r="S2608" t="s">
        <v>4315</v>
      </c>
      <c r="T2608" t="s">
        <v>4316</v>
      </c>
      <c r="U2608" t="s">
        <v>6126</v>
      </c>
      <c r="V2608" t="s">
        <v>6127</v>
      </c>
      <c r="W2608">
        <v>0</v>
      </c>
      <c r="X2608" t="str">
        <f t="shared" si="40"/>
        <v>Funcionamiento</v>
      </c>
    </row>
    <row r="2609" spans="1:24" x14ac:dyDescent="0.25">
      <c r="A2609">
        <v>14620</v>
      </c>
      <c r="B2609">
        <v>43871</v>
      </c>
      <c r="C2609" s="71">
        <v>43871.48541666667</v>
      </c>
      <c r="D2609" t="s">
        <v>588</v>
      </c>
      <c r="E2609" t="s">
        <v>589</v>
      </c>
      <c r="F2609">
        <v>200</v>
      </c>
      <c r="G2609" t="s">
        <v>590</v>
      </c>
      <c r="H2609" t="s">
        <v>613</v>
      </c>
      <c r="I2609" t="s">
        <v>614</v>
      </c>
      <c r="J2609" t="s">
        <v>48</v>
      </c>
      <c r="K2609" t="s">
        <v>601</v>
      </c>
      <c r="L2609" t="s">
        <v>39</v>
      </c>
      <c r="M2609">
        <v>137771808</v>
      </c>
      <c r="N2609">
        <v>0</v>
      </c>
      <c r="O2609">
        <v>137771808</v>
      </c>
      <c r="P2609">
        <v>20485952</v>
      </c>
      <c r="Q2609" t="s">
        <v>744</v>
      </c>
      <c r="R2609">
        <v>18920</v>
      </c>
      <c r="S2609" t="s">
        <v>4315</v>
      </c>
      <c r="T2609" t="s">
        <v>4316</v>
      </c>
      <c r="U2609" t="s">
        <v>6126</v>
      </c>
      <c r="V2609" t="s">
        <v>6127</v>
      </c>
      <c r="W2609">
        <v>0</v>
      </c>
      <c r="X2609" t="str">
        <f t="shared" si="40"/>
        <v>Funcionamiento</v>
      </c>
    </row>
    <row r="2610" spans="1:24" x14ac:dyDescent="0.25">
      <c r="A2610">
        <v>14720</v>
      </c>
      <c r="B2610">
        <v>43871</v>
      </c>
      <c r="C2610" s="71">
        <v>43871.486805555556</v>
      </c>
      <c r="D2610" t="s">
        <v>588</v>
      </c>
      <c r="E2610" t="s">
        <v>589</v>
      </c>
      <c r="F2610">
        <v>200</v>
      </c>
      <c r="G2610" t="s">
        <v>590</v>
      </c>
      <c r="H2610" t="s">
        <v>449</v>
      </c>
      <c r="I2610" t="s">
        <v>519</v>
      </c>
      <c r="J2610" t="s">
        <v>37</v>
      </c>
      <c r="K2610" t="s">
        <v>591</v>
      </c>
      <c r="L2610" t="s">
        <v>39</v>
      </c>
      <c r="M2610">
        <v>39239002</v>
      </c>
      <c r="N2610">
        <v>8239734</v>
      </c>
      <c r="O2610">
        <v>47478736</v>
      </c>
      <c r="P2610">
        <v>0</v>
      </c>
      <c r="Q2610" t="s">
        <v>745</v>
      </c>
      <c r="R2610">
        <v>19620</v>
      </c>
      <c r="S2610" t="s">
        <v>2486</v>
      </c>
      <c r="T2610" t="s">
        <v>4317</v>
      </c>
      <c r="U2610" t="s">
        <v>6128</v>
      </c>
      <c r="V2610" t="s">
        <v>6129</v>
      </c>
      <c r="X2610" t="str">
        <f t="shared" si="40"/>
        <v>Inversión</v>
      </c>
    </row>
    <row r="2611" spans="1:24" x14ac:dyDescent="0.25">
      <c r="A2611">
        <v>14720</v>
      </c>
      <c r="B2611">
        <v>43871</v>
      </c>
      <c r="C2611" s="71">
        <v>43871.486805555556</v>
      </c>
      <c r="D2611" t="s">
        <v>588</v>
      </c>
      <c r="E2611" t="s">
        <v>589</v>
      </c>
      <c r="F2611">
        <v>200</v>
      </c>
      <c r="G2611" t="s">
        <v>590</v>
      </c>
      <c r="H2611" t="s">
        <v>203</v>
      </c>
      <c r="I2611" t="s">
        <v>165</v>
      </c>
      <c r="J2611" t="s">
        <v>37</v>
      </c>
      <c r="K2611" t="s">
        <v>591</v>
      </c>
      <c r="L2611" t="s">
        <v>39</v>
      </c>
      <c r="M2611">
        <v>39239002</v>
      </c>
      <c r="N2611">
        <v>8239733</v>
      </c>
      <c r="O2611">
        <v>47478735</v>
      </c>
      <c r="P2611">
        <v>0</v>
      </c>
      <c r="Q2611" t="s">
        <v>745</v>
      </c>
      <c r="R2611">
        <v>19620</v>
      </c>
      <c r="S2611" t="s">
        <v>2486</v>
      </c>
      <c r="T2611" t="s">
        <v>4317</v>
      </c>
      <c r="U2611" t="s">
        <v>6128</v>
      </c>
      <c r="V2611" t="s">
        <v>6129</v>
      </c>
      <c r="X2611" t="str">
        <f t="shared" si="40"/>
        <v>Inversión</v>
      </c>
    </row>
    <row r="2612" spans="1:24" x14ac:dyDescent="0.25">
      <c r="A2612">
        <v>14720</v>
      </c>
      <c r="B2612">
        <v>43871</v>
      </c>
      <c r="C2612" s="71">
        <v>43871.486805555556</v>
      </c>
      <c r="D2612" t="s">
        <v>588</v>
      </c>
      <c r="E2612" t="s">
        <v>589</v>
      </c>
      <c r="F2612">
        <v>200</v>
      </c>
      <c r="G2612" t="s">
        <v>590</v>
      </c>
      <c r="H2612" t="s">
        <v>202</v>
      </c>
      <c r="I2612" t="s">
        <v>163</v>
      </c>
      <c r="J2612" t="s">
        <v>37</v>
      </c>
      <c r="K2612" t="s">
        <v>591</v>
      </c>
      <c r="L2612" t="s">
        <v>39</v>
      </c>
      <c r="M2612">
        <v>39239002</v>
      </c>
      <c r="N2612">
        <v>-2119264</v>
      </c>
      <c r="O2612">
        <v>37119738</v>
      </c>
      <c r="P2612">
        <v>0</v>
      </c>
      <c r="Q2612" t="s">
        <v>745</v>
      </c>
      <c r="R2612">
        <v>19620</v>
      </c>
      <c r="S2612" t="s">
        <v>2486</v>
      </c>
      <c r="T2612" t="s">
        <v>4317</v>
      </c>
      <c r="U2612" t="s">
        <v>6128</v>
      </c>
      <c r="V2612" t="s">
        <v>6129</v>
      </c>
      <c r="X2612" t="str">
        <f t="shared" si="40"/>
        <v>Inversión</v>
      </c>
    </row>
    <row r="2613" spans="1:24" x14ac:dyDescent="0.25">
      <c r="A2613">
        <v>14820</v>
      </c>
      <c r="B2613">
        <v>43871</v>
      </c>
      <c r="C2613" s="71">
        <v>43871.613194444442</v>
      </c>
      <c r="D2613" t="s">
        <v>588</v>
      </c>
      <c r="E2613" t="s">
        <v>589</v>
      </c>
      <c r="F2613">
        <v>160</v>
      </c>
      <c r="G2613" t="s">
        <v>633</v>
      </c>
      <c r="H2613" t="s">
        <v>462</v>
      </c>
      <c r="I2613" t="s">
        <v>500</v>
      </c>
      <c r="J2613" t="s">
        <v>37</v>
      </c>
      <c r="K2613" t="s">
        <v>591</v>
      </c>
      <c r="L2613" t="s">
        <v>39</v>
      </c>
      <c r="M2613">
        <v>33114736</v>
      </c>
      <c r="N2613">
        <v>0</v>
      </c>
      <c r="O2613">
        <v>33114736</v>
      </c>
      <c r="P2613">
        <v>0</v>
      </c>
      <c r="Q2613" t="s">
        <v>746</v>
      </c>
      <c r="R2613">
        <v>18020</v>
      </c>
      <c r="S2613" t="s">
        <v>4318</v>
      </c>
      <c r="T2613" t="s">
        <v>4319</v>
      </c>
      <c r="U2613" t="s">
        <v>5529</v>
      </c>
      <c r="V2613" t="s">
        <v>5530</v>
      </c>
      <c r="W2613">
        <v>0</v>
      </c>
      <c r="X2613" t="str">
        <f t="shared" si="40"/>
        <v>Inversión</v>
      </c>
    </row>
    <row r="2614" spans="1:24" x14ac:dyDescent="0.25">
      <c r="A2614">
        <v>14920</v>
      </c>
      <c r="B2614">
        <v>43871</v>
      </c>
      <c r="C2614" s="71">
        <v>43871.62777777778</v>
      </c>
      <c r="D2614" t="s">
        <v>588</v>
      </c>
      <c r="E2614" t="s">
        <v>589</v>
      </c>
      <c r="F2614">
        <v>160</v>
      </c>
      <c r="G2614" t="s">
        <v>633</v>
      </c>
      <c r="H2614" t="s">
        <v>462</v>
      </c>
      <c r="I2614" t="s">
        <v>500</v>
      </c>
      <c r="J2614" t="s">
        <v>37</v>
      </c>
      <c r="K2614" t="s">
        <v>591</v>
      </c>
      <c r="L2614" t="s">
        <v>39</v>
      </c>
      <c r="M2614">
        <v>28530403</v>
      </c>
      <c r="N2614">
        <v>-1729115</v>
      </c>
      <c r="O2614">
        <v>26801288</v>
      </c>
      <c r="P2614">
        <v>0</v>
      </c>
      <c r="Q2614" t="s">
        <v>747</v>
      </c>
      <c r="R2614">
        <v>16020</v>
      </c>
      <c r="S2614" t="s">
        <v>4320</v>
      </c>
      <c r="T2614" t="s">
        <v>4321</v>
      </c>
      <c r="U2614" t="s">
        <v>5531</v>
      </c>
      <c r="V2614" t="s">
        <v>5532</v>
      </c>
      <c r="W2614">
        <v>0</v>
      </c>
      <c r="X2614" t="str">
        <f t="shared" si="40"/>
        <v>Inversión</v>
      </c>
    </row>
    <row r="2615" spans="1:24" x14ac:dyDescent="0.25">
      <c r="A2615">
        <v>15020</v>
      </c>
      <c r="B2615">
        <v>43871</v>
      </c>
      <c r="C2615" s="71">
        <v>43871.630555555559</v>
      </c>
      <c r="D2615" t="s">
        <v>588</v>
      </c>
      <c r="E2615" t="s">
        <v>589</v>
      </c>
      <c r="F2615">
        <v>160</v>
      </c>
      <c r="G2615" t="s">
        <v>633</v>
      </c>
      <c r="H2615" t="s">
        <v>462</v>
      </c>
      <c r="I2615" t="s">
        <v>500</v>
      </c>
      <c r="J2615" t="s">
        <v>48</v>
      </c>
      <c r="K2615" t="s">
        <v>601</v>
      </c>
      <c r="L2615" t="s">
        <v>39</v>
      </c>
      <c r="M2615">
        <v>8000000</v>
      </c>
      <c r="N2615">
        <v>-144000</v>
      </c>
      <c r="O2615">
        <v>7856000</v>
      </c>
      <c r="P2615">
        <v>0</v>
      </c>
      <c r="Q2615" t="s">
        <v>748</v>
      </c>
      <c r="R2615">
        <v>17520</v>
      </c>
      <c r="S2615" t="s">
        <v>4322</v>
      </c>
      <c r="T2615" t="s">
        <v>4323</v>
      </c>
      <c r="U2615" t="s">
        <v>4324</v>
      </c>
      <c r="V2615" t="s">
        <v>4325</v>
      </c>
      <c r="W2615">
        <v>0</v>
      </c>
      <c r="X2615" t="str">
        <f t="shared" si="40"/>
        <v>Inversión</v>
      </c>
    </row>
    <row r="2616" spans="1:24" x14ac:dyDescent="0.25">
      <c r="A2616">
        <v>15120</v>
      </c>
      <c r="B2616">
        <v>43871</v>
      </c>
      <c r="C2616" s="71">
        <v>43871.632638888892</v>
      </c>
      <c r="D2616" t="s">
        <v>588</v>
      </c>
      <c r="E2616" t="s">
        <v>589</v>
      </c>
      <c r="F2616">
        <v>160</v>
      </c>
      <c r="G2616" t="s">
        <v>633</v>
      </c>
      <c r="H2616" t="s">
        <v>462</v>
      </c>
      <c r="I2616" t="s">
        <v>500</v>
      </c>
      <c r="J2616" t="s">
        <v>37</v>
      </c>
      <c r="K2616" t="s">
        <v>591</v>
      </c>
      <c r="L2616" t="s">
        <v>39</v>
      </c>
      <c r="M2616">
        <v>20749384</v>
      </c>
      <c r="N2616">
        <v>0</v>
      </c>
      <c r="O2616">
        <v>20749384</v>
      </c>
      <c r="P2616">
        <v>0</v>
      </c>
      <c r="Q2616" t="s">
        <v>749</v>
      </c>
      <c r="R2616">
        <v>17620</v>
      </c>
      <c r="S2616" t="s">
        <v>4326</v>
      </c>
      <c r="T2616" t="s">
        <v>4327</v>
      </c>
      <c r="U2616" t="s">
        <v>5533</v>
      </c>
      <c r="V2616" t="s">
        <v>5534</v>
      </c>
      <c r="W2616">
        <v>0</v>
      </c>
      <c r="X2616" t="str">
        <f t="shared" si="40"/>
        <v>Inversión</v>
      </c>
    </row>
    <row r="2617" spans="1:24" x14ac:dyDescent="0.25">
      <c r="A2617">
        <v>15220</v>
      </c>
      <c r="B2617">
        <v>43871</v>
      </c>
      <c r="C2617" s="71">
        <v>43871.636111111111</v>
      </c>
      <c r="D2617" t="s">
        <v>588</v>
      </c>
      <c r="E2617" t="s">
        <v>589</v>
      </c>
      <c r="F2617">
        <v>160</v>
      </c>
      <c r="G2617" t="s">
        <v>633</v>
      </c>
      <c r="H2617" t="s">
        <v>462</v>
      </c>
      <c r="I2617" t="s">
        <v>500</v>
      </c>
      <c r="J2617" t="s">
        <v>37</v>
      </c>
      <c r="K2617" t="s">
        <v>591</v>
      </c>
      <c r="L2617" t="s">
        <v>39</v>
      </c>
      <c r="M2617">
        <v>20749384</v>
      </c>
      <c r="N2617">
        <v>0</v>
      </c>
      <c r="O2617">
        <v>20749384</v>
      </c>
      <c r="P2617">
        <v>0</v>
      </c>
      <c r="Q2617" t="s">
        <v>750</v>
      </c>
      <c r="R2617">
        <v>17720</v>
      </c>
      <c r="S2617" t="s">
        <v>4328</v>
      </c>
      <c r="T2617" t="s">
        <v>4329</v>
      </c>
      <c r="U2617" t="s">
        <v>5535</v>
      </c>
      <c r="V2617" t="s">
        <v>5536</v>
      </c>
      <c r="W2617">
        <v>0</v>
      </c>
      <c r="X2617" t="str">
        <f t="shared" si="40"/>
        <v>Inversión</v>
      </c>
    </row>
    <row r="2618" spans="1:24" x14ac:dyDescent="0.25">
      <c r="A2618">
        <v>15320</v>
      </c>
      <c r="B2618">
        <v>43871</v>
      </c>
      <c r="C2618" s="71">
        <v>43871.638888888891</v>
      </c>
      <c r="D2618" t="s">
        <v>588</v>
      </c>
      <c r="E2618" t="s">
        <v>589</v>
      </c>
      <c r="F2618">
        <v>160</v>
      </c>
      <c r="G2618" t="s">
        <v>633</v>
      </c>
      <c r="H2618" t="s">
        <v>462</v>
      </c>
      <c r="I2618" t="s">
        <v>500</v>
      </c>
      <c r="J2618" t="s">
        <v>37</v>
      </c>
      <c r="K2618" t="s">
        <v>591</v>
      </c>
      <c r="L2618" t="s">
        <v>39</v>
      </c>
      <c r="M2618">
        <v>33114736</v>
      </c>
      <c r="N2618">
        <v>0</v>
      </c>
      <c r="O2618">
        <v>33114736</v>
      </c>
      <c r="P2618">
        <v>0</v>
      </c>
      <c r="Q2618" t="s">
        <v>751</v>
      </c>
      <c r="R2618">
        <v>17820</v>
      </c>
      <c r="S2618" t="s">
        <v>4184</v>
      </c>
      <c r="T2618" t="s">
        <v>4330</v>
      </c>
      <c r="U2618" t="s">
        <v>5537</v>
      </c>
      <c r="V2618" t="s">
        <v>5538</v>
      </c>
      <c r="W2618">
        <v>0</v>
      </c>
      <c r="X2618" t="str">
        <f t="shared" si="40"/>
        <v>Inversión</v>
      </c>
    </row>
    <row r="2619" spans="1:24" x14ac:dyDescent="0.25">
      <c r="A2619">
        <v>15420</v>
      </c>
      <c r="B2619">
        <v>43872</v>
      </c>
      <c r="C2619" s="71">
        <v>43872.372916666667</v>
      </c>
      <c r="D2619" t="s">
        <v>588</v>
      </c>
      <c r="E2619" t="s">
        <v>589</v>
      </c>
      <c r="F2619">
        <v>160</v>
      </c>
      <c r="G2619" t="s">
        <v>633</v>
      </c>
      <c r="H2619" t="s">
        <v>462</v>
      </c>
      <c r="I2619" t="s">
        <v>500</v>
      </c>
      <c r="J2619" t="s">
        <v>48</v>
      </c>
      <c r="K2619" t="s">
        <v>601</v>
      </c>
      <c r="L2619" t="s">
        <v>39</v>
      </c>
      <c r="M2619">
        <v>9200000</v>
      </c>
      <c r="N2619">
        <v>0</v>
      </c>
      <c r="O2619">
        <v>9200000</v>
      </c>
      <c r="P2619">
        <v>6726262</v>
      </c>
      <c r="Q2619" t="s">
        <v>752</v>
      </c>
      <c r="R2619">
        <v>19320</v>
      </c>
      <c r="S2619" t="s">
        <v>4331</v>
      </c>
      <c r="T2619" t="s">
        <v>4332</v>
      </c>
      <c r="U2619" t="s">
        <v>4333</v>
      </c>
      <c r="V2619" t="s">
        <v>4334</v>
      </c>
      <c r="X2619" t="str">
        <f t="shared" si="40"/>
        <v>Inversión</v>
      </c>
    </row>
    <row r="2620" spans="1:24" x14ac:dyDescent="0.25">
      <c r="A2620">
        <v>15520</v>
      </c>
      <c r="B2620">
        <v>43872</v>
      </c>
      <c r="C2620" s="71">
        <v>43872.48333333333</v>
      </c>
      <c r="D2620" t="s">
        <v>588</v>
      </c>
      <c r="E2620" t="s">
        <v>589</v>
      </c>
      <c r="F2620">
        <v>400</v>
      </c>
      <c r="G2620" t="s">
        <v>630</v>
      </c>
      <c r="H2620" t="s">
        <v>398</v>
      </c>
      <c r="I2620" t="s">
        <v>512</v>
      </c>
      <c r="J2620" t="s">
        <v>48</v>
      </c>
      <c r="K2620" t="s">
        <v>601</v>
      </c>
      <c r="L2620" t="s">
        <v>39</v>
      </c>
      <c r="M2620">
        <v>1498769</v>
      </c>
      <c r="N2620">
        <v>1</v>
      </c>
      <c r="O2620">
        <v>1498770</v>
      </c>
      <c r="P2620">
        <v>0</v>
      </c>
      <c r="Q2620" t="s">
        <v>753</v>
      </c>
      <c r="R2620">
        <v>19820</v>
      </c>
      <c r="S2620" t="s">
        <v>4335</v>
      </c>
      <c r="T2620" t="s">
        <v>4336</v>
      </c>
      <c r="U2620" t="s">
        <v>4337</v>
      </c>
      <c r="V2620" t="s">
        <v>4338</v>
      </c>
      <c r="W2620">
        <v>0</v>
      </c>
      <c r="X2620" t="str">
        <f t="shared" si="40"/>
        <v>Inversión</v>
      </c>
    </row>
    <row r="2621" spans="1:24" x14ac:dyDescent="0.25">
      <c r="A2621">
        <v>15620</v>
      </c>
      <c r="B2621">
        <v>43872</v>
      </c>
      <c r="C2621" s="71">
        <v>43872.48541666667</v>
      </c>
      <c r="D2621" t="s">
        <v>588</v>
      </c>
      <c r="E2621" t="s">
        <v>589</v>
      </c>
      <c r="F2621">
        <v>400</v>
      </c>
      <c r="G2621" t="s">
        <v>630</v>
      </c>
      <c r="H2621" t="s">
        <v>398</v>
      </c>
      <c r="I2621" t="s">
        <v>512</v>
      </c>
      <c r="J2621" t="s">
        <v>37</v>
      </c>
      <c r="K2621" t="s">
        <v>591</v>
      </c>
      <c r="L2621" t="s">
        <v>39</v>
      </c>
      <c r="M2621">
        <v>1270494</v>
      </c>
      <c r="N2621">
        <v>-423498</v>
      </c>
      <c r="O2621">
        <v>846996</v>
      </c>
      <c r="P2621">
        <v>0</v>
      </c>
      <c r="Q2621" t="s">
        <v>754</v>
      </c>
      <c r="R2621">
        <v>19720</v>
      </c>
      <c r="S2621" t="s">
        <v>4339</v>
      </c>
      <c r="T2621" t="s">
        <v>4340</v>
      </c>
      <c r="U2621" t="s">
        <v>4341</v>
      </c>
      <c r="V2621" t="s">
        <v>4342</v>
      </c>
      <c r="X2621" t="str">
        <f t="shared" si="40"/>
        <v>Inversión</v>
      </c>
    </row>
    <row r="2622" spans="1:24" x14ac:dyDescent="0.25">
      <c r="A2622">
        <v>15720</v>
      </c>
      <c r="B2622">
        <v>43872</v>
      </c>
      <c r="C2622" s="71">
        <v>43872.588194444441</v>
      </c>
      <c r="D2622" t="s">
        <v>588</v>
      </c>
      <c r="E2622" t="s">
        <v>589</v>
      </c>
      <c r="F2622">
        <v>500</v>
      </c>
      <c r="G2622" t="s">
        <v>631</v>
      </c>
      <c r="H2622" t="s">
        <v>199</v>
      </c>
      <c r="I2622" t="s">
        <v>157</v>
      </c>
      <c r="J2622" t="s">
        <v>37</v>
      </c>
      <c r="K2622" t="s">
        <v>591</v>
      </c>
      <c r="L2622" t="s">
        <v>39</v>
      </c>
      <c r="M2622">
        <v>30000000</v>
      </c>
      <c r="N2622">
        <v>0</v>
      </c>
      <c r="O2622">
        <v>30000000</v>
      </c>
      <c r="P2622">
        <v>24973486</v>
      </c>
      <c r="Q2622" t="s">
        <v>755</v>
      </c>
      <c r="R2622">
        <v>19220</v>
      </c>
      <c r="S2622" t="s">
        <v>6130</v>
      </c>
      <c r="T2622" t="s">
        <v>6131</v>
      </c>
      <c r="U2622" t="s">
        <v>6132</v>
      </c>
      <c r="V2622" t="s">
        <v>6133</v>
      </c>
      <c r="W2622">
        <v>0</v>
      </c>
      <c r="X2622" t="str">
        <f t="shared" si="40"/>
        <v>Inversión</v>
      </c>
    </row>
    <row r="2623" spans="1:24" x14ac:dyDescent="0.25">
      <c r="A2623">
        <v>15820</v>
      </c>
      <c r="B2623">
        <v>43872</v>
      </c>
      <c r="C2623" s="71">
        <v>43872.604861111111</v>
      </c>
      <c r="D2623" t="s">
        <v>588</v>
      </c>
      <c r="E2623" t="s">
        <v>589</v>
      </c>
      <c r="F2623">
        <v>200</v>
      </c>
      <c r="G2623" t="s">
        <v>590</v>
      </c>
      <c r="H2623" t="s">
        <v>441</v>
      </c>
      <c r="I2623" t="s">
        <v>514</v>
      </c>
      <c r="J2623" t="s">
        <v>37</v>
      </c>
      <c r="K2623" t="s">
        <v>591</v>
      </c>
      <c r="L2623" t="s">
        <v>39</v>
      </c>
      <c r="M2623">
        <v>20749384</v>
      </c>
      <c r="N2623">
        <v>0</v>
      </c>
      <c r="O2623">
        <v>20749384</v>
      </c>
      <c r="P2623">
        <v>0</v>
      </c>
      <c r="Q2623" t="s">
        <v>756</v>
      </c>
      <c r="R2623">
        <v>19020</v>
      </c>
      <c r="S2623" t="s">
        <v>4343</v>
      </c>
      <c r="T2623" t="s">
        <v>4344</v>
      </c>
      <c r="U2623" t="s">
        <v>4345</v>
      </c>
      <c r="V2623" t="s">
        <v>4346</v>
      </c>
      <c r="W2623">
        <v>0</v>
      </c>
      <c r="X2623" t="str">
        <f t="shared" si="40"/>
        <v>Inversión</v>
      </c>
    </row>
    <row r="2624" spans="1:24" x14ac:dyDescent="0.25">
      <c r="A2624">
        <v>15920</v>
      </c>
      <c r="B2624">
        <v>43872</v>
      </c>
      <c r="C2624" s="71">
        <v>43872.606944444444</v>
      </c>
      <c r="D2624" t="s">
        <v>588</v>
      </c>
      <c r="E2624" t="s">
        <v>589</v>
      </c>
      <c r="F2624">
        <v>200</v>
      </c>
      <c r="G2624" t="s">
        <v>590</v>
      </c>
      <c r="H2624" t="s">
        <v>441</v>
      </c>
      <c r="I2624" t="s">
        <v>514</v>
      </c>
      <c r="J2624" t="s">
        <v>37</v>
      </c>
      <c r="K2624" t="s">
        <v>591</v>
      </c>
      <c r="L2624" t="s">
        <v>39</v>
      </c>
      <c r="M2624">
        <v>20749384</v>
      </c>
      <c r="N2624">
        <v>0</v>
      </c>
      <c r="O2624">
        <v>20749384</v>
      </c>
      <c r="P2624">
        <v>0</v>
      </c>
      <c r="Q2624" t="s">
        <v>757</v>
      </c>
      <c r="R2624">
        <v>19120</v>
      </c>
      <c r="S2624" t="s">
        <v>4347</v>
      </c>
      <c r="T2624" t="s">
        <v>4348</v>
      </c>
      <c r="U2624" t="s">
        <v>4349</v>
      </c>
      <c r="V2624" t="s">
        <v>4350</v>
      </c>
      <c r="W2624">
        <v>0</v>
      </c>
      <c r="X2624" t="str">
        <f t="shared" si="40"/>
        <v>Inversión</v>
      </c>
    </row>
    <row r="2625" spans="1:24" x14ac:dyDescent="0.25">
      <c r="A2625">
        <v>16020</v>
      </c>
      <c r="B2625">
        <v>43872</v>
      </c>
      <c r="C2625" s="71">
        <v>43872.60833333333</v>
      </c>
      <c r="D2625" t="s">
        <v>588</v>
      </c>
      <c r="E2625" t="s">
        <v>649</v>
      </c>
      <c r="F2625">
        <v>200</v>
      </c>
      <c r="G2625" t="s">
        <v>590</v>
      </c>
      <c r="H2625" t="s">
        <v>190</v>
      </c>
      <c r="I2625" t="s">
        <v>145</v>
      </c>
      <c r="J2625" t="s">
        <v>48</v>
      </c>
      <c r="K2625" t="s">
        <v>601</v>
      </c>
      <c r="L2625" t="s">
        <v>39</v>
      </c>
      <c r="M2625">
        <v>58695945</v>
      </c>
      <c r="N2625">
        <v>-58695945</v>
      </c>
      <c r="O2625">
        <v>0</v>
      </c>
      <c r="P2625">
        <v>0</v>
      </c>
      <c r="Q2625" t="s">
        <v>758</v>
      </c>
      <c r="R2625">
        <v>19920</v>
      </c>
      <c r="S2625" t="s">
        <v>593</v>
      </c>
      <c r="T2625" t="s">
        <v>593</v>
      </c>
      <c r="U2625" t="s">
        <v>593</v>
      </c>
      <c r="V2625" t="s">
        <v>593</v>
      </c>
      <c r="W2625">
        <v>0</v>
      </c>
      <c r="X2625" t="str">
        <f t="shared" si="40"/>
        <v>Funcionamiento</v>
      </c>
    </row>
    <row r="2626" spans="1:24" x14ac:dyDescent="0.25">
      <c r="A2626">
        <v>16120</v>
      </c>
      <c r="B2626">
        <v>43872</v>
      </c>
      <c r="C2626" s="71">
        <v>43872.609722222223</v>
      </c>
      <c r="D2626" t="s">
        <v>588</v>
      </c>
      <c r="E2626" t="s">
        <v>589</v>
      </c>
      <c r="F2626">
        <v>200</v>
      </c>
      <c r="G2626" t="s">
        <v>590</v>
      </c>
      <c r="H2626" t="s">
        <v>190</v>
      </c>
      <c r="I2626" t="s">
        <v>145</v>
      </c>
      <c r="J2626" t="s">
        <v>37</v>
      </c>
      <c r="K2626" t="s">
        <v>591</v>
      </c>
      <c r="L2626" t="s">
        <v>39</v>
      </c>
      <c r="M2626">
        <v>0</v>
      </c>
      <c r="N2626">
        <v>30134952</v>
      </c>
      <c r="O2626">
        <v>30134952</v>
      </c>
      <c r="P2626">
        <v>0</v>
      </c>
      <c r="Q2626" t="s">
        <v>759</v>
      </c>
      <c r="R2626">
        <v>20020</v>
      </c>
      <c r="S2626" t="s">
        <v>4351</v>
      </c>
      <c r="T2626" t="s">
        <v>4352</v>
      </c>
      <c r="U2626" t="s">
        <v>4353</v>
      </c>
      <c r="V2626" t="s">
        <v>4354</v>
      </c>
      <c r="W2626">
        <v>0</v>
      </c>
      <c r="X2626" t="str">
        <f t="shared" si="40"/>
        <v>Funcionamiento</v>
      </c>
    </row>
    <row r="2627" spans="1:24" x14ac:dyDescent="0.25">
      <c r="A2627">
        <v>16120</v>
      </c>
      <c r="B2627">
        <v>43872</v>
      </c>
      <c r="C2627" s="71">
        <v>43872.609722222223</v>
      </c>
      <c r="D2627" t="s">
        <v>588</v>
      </c>
      <c r="E2627" t="s">
        <v>589</v>
      </c>
      <c r="F2627">
        <v>200</v>
      </c>
      <c r="G2627" t="s">
        <v>590</v>
      </c>
      <c r="H2627" t="s">
        <v>190</v>
      </c>
      <c r="I2627" t="s">
        <v>145</v>
      </c>
      <c r="J2627" t="s">
        <v>48</v>
      </c>
      <c r="K2627" t="s">
        <v>601</v>
      </c>
      <c r="L2627" t="s">
        <v>39</v>
      </c>
      <c r="M2627">
        <v>31854060</v>
      </c>
      <c r="N2627">
        <v>-31854060</v>
      </c>
      <c r="O2627">
        <v>0</v>
      </c>
      <c r="P2627">
        <v>0</v>
      </c>
      <c r="Q2627" t="s">
        <v>759</v>
      </c>
      <c r="R2627">
        <v>20020</v>
      </c>
      <c r="S2627" t="s">
        <v>4351</v>
      </c>
      <c r="T2627" t="s">
        <v>4352</v>
      </c>
      <c r="U2627" t="s">
        <v>4353</v>
      </c>
      <c r="V2627" t="s">
        <v>4354</v>
      </c>
      <c r="W2627">
        <v>0</v>
      </c>
      <c r="X2627" t="str">
        <f t="shared" ref="X2627:X2690" si="41">IF(LEFT(H2627,1)="C","Inversión","Funcionamiento")</f>
        <v>Funcionamiento</v>
      </c>
    </row>
    <row r="2628" spans="1:24" x14ac:dyDescent="0.25">
      <c r="A2628">
        <v>16220</v>
      </c>
      <c r="B2628">
        <v>43872</v>
      </c>
      <c r="C2628" s="71">
        <v>43872.611111111109</v>
      </c>
      <c r="D2628" t="s">
        <v>588</v>
      </c>
      <c r="E2628" t="s">
        <v>589</v>
      </c>
      <c r="F2628">
        <v>200</v>
      </c>
      <c r="G2628" t="s">
        <v>590</v>
      </c>
      <c r="H2628" t="s">
        <v>190</v>
      </c>
      <c r="I2628" t="s">
        <v>145</v>
      </c>
      <c r="J2628" t="s">
        <v>37</v>
      </c>
      <c r="K2628" t="s">
        <v>591</v>
      </c>
      <c r="L2628" t="s">
        <v>39</v>
      </c>
      <c r="M2628">
        <v>68132295</v>
      </c>
      <c r="N2628">
        <v>-3676981</v>
      </c>
      <c r="O2628">
        <v>64455314</v>
      </c>
      <c r="P2628">
        <v>0</v>
      </c>
      <c r="Q2628" t="s">
        <v>760</v>
      </c>
      <c r="R2628">
        <v>20120</v>
      </c>
      <c r="S2628" t="s">
        <v>4355</v>
      </c>
      <c r="T2628" t="s">
        <v>4356</v>
      </c>
      <c r="U2628" t="s">
        <v>5539</v>
      </c>
      <c r="V2628" t="s">
        <v>5540</v>
      </c>
      <c r="W2628">
        <v>0</v>
      </c>
      <c r="X2628" t="str">
        <f t="shared" si="41"/>
        <v>Funcionamiento</v>
      </c>
    </row>
    <row r="2629" spans="1:24" x14ac:dyDescent="0.25">
      <c r="A2629">
        <v>16320</v>
      </c>
      <c r="B2629">
        <v>43872</v>
      </c>
      <c r="C2629" s="71">
        <v>43872.612500000003</v>
      </c>
      <c r="D2629" t="s">
        <v>588</v>
      </c>
      <c r="E2629" t="s">
        <v>589</v>
      </c>
      <c r="F2629">
        <v>200</v>
      </c>
      <c r="G2629" t="s">
        <v>590</v>
      </c>
      <c r="H2629" t="s">
        <v>599</v>
      </c>
      <c r="I2629" t="s">
        <v>600</v>
      </c>
      <c r="J2629" t="s">
        <v>37</v>
      </c>
      <c r="K2629" t="s">
        <v>591</v>
      </c>
      <c r="L2629" t="s">
        <v>39</v>
      </c>
      <c r="M2629">
        <v>27233567</v>
      </c>
      <c r="N2629">
        <v>-1383293</v>
      </c>
      <c r="O2629">
        <v>25850274</v>
      </c>
      <c r="P2629">
        <v>0</v>
      </c>
      <c r="Q2629" t="s">
        <v>761</v>
      </c>
      <c r="R2629">
        <v>20220</v>
      </c>
      <c r="S2629" t="s">
        <v>4357</v>
      </c>
      <c r="T2629" t="s">
        <v>4358</v>
      </c>
      <c r="U2629" t="s">
        <v>4359</v>
      </c>
      <c r="V2629" t="s">
        <v>4360</v>
      </c>
      <c r="W2629">
        <v>0</v>
      </c>
      <c r="X2629" t="str">
        <f t="shared" si="41"/>
        <v>Funcionamiento</v>
      </c>
    </row>
    <row r="2630" spans="1:24" x14ac:dyDescent="0.25">
      <c r="A2630">
        <v>16420</v>
      </c>
      <c r="B2630">
        <v>43872</v>
      </c>
      <c r="C2630" s="71">
        <v>43872.613888888889</v>
      </c>
      <c r="D2630" t="s">
        <v>588</v>
      </c>
      <c r="E2630" t="s">
        <v>589</v>
      </c>
      <c r="F2630">
        <v>200</v>
      </c>
      <c r="G2630" t="s">
        <v>590</v>
      </c>
      <c r="H2630" t="s">
        <v>599</v>
      </c>
      <c r="I2630" t="s">
        <v>600</v>
      </c>
      <c r="J2630" t="s">
        <v>37</v>
      </c>
      <c r="K2630" t="s">
        <v>591</v>
      </c>
      <c r="L2630" t="s">
        <v>39</v>
      </c>
      <c r="M2630">
        <v>27233567</v>
      </c>
      <c r="N2630">
        <v>-864558</v>
      </c>
      <c r="O2630">
        <v>26369009</v>
      </c>
      <c r="P2630">
        <v>0</v>
      </c>
      <c r="Q2630" t="s">
        <v>762</v>
      </c>
      <c r="R2630">
        <v>20320</v>
      </c>
      <c r="S2630" t="s">
        <v>2738</v>
      </c>
      <c r="T2630" t="s">
        <v>4361</v>
      </c>
      <c r="U2630" t="s">
        <v>5541</v>
      </c>
      <c r="V2630" t="s">
        <v>5542</v>
      </c>
      <c r="W2630">
        <v>0</v>
      </c>
      <c r="X2630" t="str">
        <f t="shared" si="41"/>
        <v>Funcionamiento</v>
      </c>
    </row>
    <row r="2631" spans="1:24" x14ac:dyDescent="0.25">
      <c r="A2631">
        <v>16520</v>
      </c>
      <c r="B2631">
        <v>43872</v>
      </c>
      <c r="C2631" s="71">
        <v>43872.615277777775</v>
      </c>
      <c r="D2631" t="s">
        <v>588</v>
      </c>
      <c r="E2631" t="s">
        <v>589</v>
      </c>
      <c r="F2631">
        <v>200</v>
      </c>
      <c r="G2631" t="s">
        <v>590</v>
      </c>
      <c r="H2631" t="s">
        <v>599</v>
      </c>
      <c r="I2631" t="s">
        <v>600</v>
      </c>
      <c r="J2631" t="s">
        <v>37</v>
      </c>
      <c r="K2631" t="s">
        <v>591</v>
      </c>
      <c r="L2631" t="s">
        <v>39</v>
      </c>
      <c r="M2631">
        <v>27233567</v>
      </c>
      <c r="N2631">
        <v>-778102</v>
      </c>
      <c r="O2631">
        <v>26455465</v>
      </c>
      <c r="P2631">
        <v>0</v>
      </c>
      <c r="Q2631" t="s">
        <v>763</v>
      </c>
      <c r="R2631">
        <v>20420</v>
      </c>
      <c r="S2631" t="s">
        <v>3759</v>
      </c>
      <c r="T2631" t="s">
        <v>4362</v>
      </c>
      <c r="U2631" t="s">
        <v>6134</v>
      </c>
      <c r="V2631" t="s">
        <v>6135</v>
      </c>
      <c r="W2631">
        <v>0</v>
      </c>
      <c r="X2631" t="str">
        <f t="shared" si="41"/>
        <v>Funcionamiento</v>
      </c>
    </row>
    <row r="2632" spans="1:24" x14ac:dyDescent="0.25">
      <c r="A2632">
        <v>16620</v>
      </c>
      <c r="B2632">
        <v>43872</v>
      </c>
      <c r="C2632" s="71">
        <v>43872.615972222222</v>
      </c>
      <c r="D2632" t="s">
        <v>588</v>
      </c>
      <c r="E2632" t="s">
        <v>589</v>
      </c>
      <c r="F2632">
        <v>200</v>
      </c>
      <c r="G2632" t="s">
        <v>590</v>
      </c>
      <c r="H2632" t="s">
        <v>190</v>
      </c>
      <c r="I2632" t="s">
        <v>145</v>
      </c>
      <c r="J2632" t="s">
        <v>37</v>
      </c>
      <c r="K2632" t="s">
        <v>591</v>
      </c>
      <c r="L2632" t="s">
        <v>39</v>
      </c>
      <c r="M2632">
        <v>76968843</v>
      </c>
      <c r="N2632">
        <v>-733037</v>
      </c>
      <c r="O2632">
        <v>76235806</v>
      </c>
      <c r="P2632">
        <v>0</v>
      </c>
      <c r="Q2632" t="s">
        <v>764</v>
      </c>
      <c r="R2632">
        <v>20520</v>
      </c>
      <c r="S2632" t="s">
        <v>4363</v>
      </c>
      <c r="T2632" t="s">
        <v>4364</v>
      </c>
      <c r="U2632" t="s">
        <v>5543</v>
      </c>
      <c r="V2632" t="s">
        <v>5544</v>
      </c>
      <c r="W2632">
        <v>0</v>
      </c>
      <c r="X2632" t="str">
        <f t="shared" si="41"/>
        <v>Funcionamiento</v>
      </c>
    </row>
    <row r="2633" spans="1:24" x14ac:dyDescent="0.25">
      <c r="A2633">
        <v>16720</v>
      </c>
      <c r="B2633">
        <v>43872</v>
      </c>
      <c r="C2633" s="71">
        <v>43872.618055555555</v>
      </c>
      <c r="D2633" t="s">
        <v>588</v>
      </c>
      <c r="E2633" t="s">
        <v>589</v>
      </c>
      <c r="F2633">
        <v>200</v>
      </c>
      <c r="G2633" t="s">
        <v>590</v>
      </c>
      <c r="H2633" t="s">
        <v>441</v>
      </c>
      <c r="I2633" t="s">
        <v>514</v>
      </c>
      <c r="J2633" t="s">
        <v>48</v>
      </c>
      <c r="K2633" t="s">
        <v>601</v>
      </c>
      <c r="L2633" t="s">
        <v>39</v>
      </c>
      <c r="M2633">
        <v>1075974567</v>
      </c>
      <c r="N2633">
        <v>0</v>
      </c>
      <c r="O2633">
        <v>1075974567</v>
      </c>
      <c r="P2633">
        <v>0</v>
      </c>
      <c r="Q2633" t="s">
        <v>4365</v>
      </c>
      <c r="R2633">
        <v>20920</v>
      </c>
      <c r="S2633" t="s">
        <v>4366</v>
      </c>
      <c r="T2633" t="s">
        <v>4367</v>
      </c>
      <c r="U2633" t="s">
        <v>4368</v>
      </c>
      <c r="V2633" t="s">
        <v>4369</v>
      </c>
      <c r="W2633">
        <v>0</v>
      </c>
      <c r="X2633" t="str">
        <f t="shared" si="41"/>
        <v>Inversión</v>
      </c>
    </row>
    <row r="2634" spans="1:24" x14ac:dyDescent="0.25">
      <c r="A2634">
        <v>16820</v>
      </c>
      <c r="B2634">
        <v>43872</v>
      </c>
      <c r="C2634" s="71">
        <v>43872.640277777777</v>
      </c>
      <c r="D2634" t="s">
        <v>588</v>
      </c>
      <c r="E2634" t="s">
        <v>649</v>
      </c>
      <c r="F2634">
        <v>500</v>
      </c>
      <c r="G2634" t="s">
        <v>631</v>
      </c>
      <c r="H2634" t="s">
        <v>427</v>
      </c>
      <c r="I2634" t="s">
        <v>765</v>
      </c>
      <c r="J2634" t="s">
        <v>37</v>
      </c>
      <c r="K2634" t="s">
        <v>766</v>
      </c>
      <c r="L2634" t="s">
        <v>39</v>
      </c>
      <c r="M2634">
        <v>146533333</v>
      </c>
      <c r="N2634">
        <v>-146533333</v>
      </c>
      <c r="O2634">
        <v>0</v>
      </c>
      <c r="P2634">
        <v>0</v>
      </c>
      <c r="Q2634" t="s">
        <v>767</v>
      </c>
      <c r="R2634">
        <v>21020</v>
      </c>
      <c r="S2634" t="s">
        <v>593</v>
      </c>
      <c r="T2634" t="s">
        <v>593</v>
      </c>
      <c r="U2634" t="s">
        <v>593</v>
      </c>
      <c r="V2634" t="s">
        <v>593</v>
      </c>
      <c r="W2634">
        <v>0</v>
      </c>
      <c r="X2634" t="str">
        <f t="shared" si="41"/>
        <v>Inversión</v>
      </c>
    </row>
    <row r="2635" spans="1:24" x14ac:dyDescent="0.25">
      <c r="A2635">
        <v>16920</v>
      </c>
      <c r="B2635">
        <v>43872</v>
      </c>
      <c r="C2635" s="71">
        <v>43872.64166666667</v>
      </c>
      <c r="D2635" t="s">
        <v>588</v>
      </c>
      <c r="E2635" t="s">
        <v>649</v>
      </c>
      <c r="F2635">
        <v>500</v>
      </c>
      <c r="G2635" t="s">
        <v>631</v>
      </c>
      <c r="H2635" t="s">
        <v>427</v>
      </c>
      <c r="I2635" t="s">
        <v>765</v>
      </c>
      <c r="J2635" t="s">
        <v>37</v>
      </c>
      <c r="K2635" t="s">
        <v>766</v>
      </c>
      <c r="L2635" t="s">
        <v>39</v>
      </c>
      <c r="M2635">
        <v>157000000</v>
      </c>
      <c r="N2635">
        <v>-157000000</v>
      </c>
      <c r="O2635">
        <v>0</v>
      </c>
      <c r="P2635">
        <v>0</v>
      </c>
      <c r="Q2635" t="s">
        <v>768</v>
      </c>
      <c r="R2635">
        <v>21120</v>
      </c>
      <c r="S2635" t="s">
        <v>593</v>
      </c>
      <c r="T2635" t="s">
        <v>593</v>
      </c>
      <c r="U2635" t="s">
        <v>593</v>
      </c>
      <c r="V2635" t="s">
        <v>593</v>
      </c>
      <c r="W2635">
        <v>0</v>
      </c>
      <c r="X2635" t="str">
        <f t="shared" si="41"/>
        <v>Inversión</v>
      </c>
    </row>
    <row r="2636" spans="1:24" x14ac:dyDescent="0.25">
      <c r="A2636">
        <v>17020</v>
      </c>
      <c r="B2636">
        <v>43872</v>
      </c>
      <c r="C2636" s="71">
        <v>43872.647222222222</v>
      </c>
      <c r="D2636" t="s">
        <v>588</v>
      </c>
      <c r="E2636" t="s">
        <v>649</v>
      </c>
      <c r="F2636">
        <v>500</v>
      </c>
      <c r="G2636" t="s">
        <v>631</v>
      </c>
      <c r="H2636" t="s">
        <v>427</v>
      </c>
      <c r="I2636" t="s">
        <v>765</v>
      </c>
      <c r="J2636" t="s">
        <v>37</v>
      </c>
      <c r="K2636" t="s">
        <v>766</v>
      </c>
      <c r="L2636" t="s">
        <v>39</v>
      </c>
      <c r="M2636">
        <v>167466667</v>
      </c>
      <c r="N2636">
        <v>-167466667</v>
      </c>
      <c r="O2636">
        <v>0</v>
      </c>
      <c r="P2636">
        <v>0</v>
      </c>
      <c r="Q2636" t="s">
        <v>769</v>
      </c>
      <c r="R2636">
        <v>21320</v>
      </c>
      <c r="S2636" t="s">
        <v>593</v>
      </c>
      <c r="T2636" t="s">
        <v>593</v>
      </c>
      <c r="U2636" t="s">
        <v>593</v>
      </c>
      <c r="V2636" t="s">
        <v>593</v>
      </c>
      <c r="W2636">
        <v>0</v>
      </c>
      <c r="X2636" t="str">
        <f t="shared" si="41"/>
        <v>Inversión</v>
      </c>
    </row>
    <row r="2637" spans="1:24" x14ac:dyDescent="0.25">
      <c r="A2637">
        <v>17120</v>
      </c>
      <c r="B2637">
        <v>43872</v>
      </c>
      <c r="C2637" s="71">
        <v>43872.652083333334</v>
      </c>
      <c r="D2637" t="s">
        <v>588</v>
      </c>
      <c r="E2637" t="s">
        <v>649</v>
      </c>
      <c r="F2637">
        <v>500</v>
      </c>
      <c r="G2637" t="s">
        <v>631</v>
      </c>
      <c r="H2637" t="s">
        <v>427</v>
      </c>
      <c r="I2637" t="s">
        <v>765</v>
      </c>
      <c r="J2637" t="s">
        <v>37</v>
      </c>
      <c r="K2637" t="s">
        <v>766</v>
      </c>
      <c r="L2637" t="s">
        <v>39</v>
      </c>
      <c r="M2637">
        <v>146533333</v>
      </c>
      <c r="N2637">
        <v>-146533333</v>
      </c>
      <c r="O2637">
        <v>0</v>
      </c>
      <c r="P2637">
        <v>0</v>
      </c>
      <c r="Q2637" t="s">
        <v>770</v>
      </c>
      <c r="R2637">
        <v>21220</v>
      </c>
      <c r="S2637" t="s">
        <v>593</v>
      </c>
      <c r="T2637" t="s">
        <v>593</v>
      </c>
      <c r="U2637" t="s">
        <v>593</v>
      </c>
      <c r="V2637" t="s">
        <v>593</v>
      </c>
      <c r="W2637">
        <v>0</v>
      </c>
      <c r="X2637" t="str">
        <f t="shared" si="41"/>
        <v>Inversión</v>
      </c>
    </row>
    <row r="2638" spans="1:24" x14ac:dyDescent="0.25">
      <c r="A2638">
        <v>17220</v>
      </c>
      <c r="B2638">
        <v>43874</v>
      </c>
      <c r="C2638" s="71">
        <v>43874.342361111114</v>
      </c>
      <c r="D2638" t="s">
        <v>588</v>
      </c>
      <c r="E2638" t="s">
        <v>589</v>
      </c>
      <c r="F2638">
        <v>160</v>
      </c>
      <c r="G2638" t="s">
        <v>633</v>
      </c>
      <c r="H2638" t="s">
        <v>462</v>
      </c>
      <c r="I2638" t="s">
        <v>500</v>
      </c>
      <c r="J2638" t="s">
        <v>48</v>
      </c>
      <c r="K2638" t="s">
        <v>601</v>
      </c>
      <c r="L2638" t="s">
        <v>39</v>
      </c>
      <c r="M2638">
        <v>11000000</v>
      </c>
      <c r="N2638">
        <v>0</v>
      </c>
      <c r="O2638">
        <v>11000000</v>
      </c>
      <c r="P2638">
        <v>9904990</v>
      </c>
      <c r="Q2638" t="s">
        <v>771</v>
      </c>
      <c r="R2638">
        <v>19420</v>
      </c>
      <c r="S2638" t="s">
        <v>4370</v>
      </c>
      <c r="T2638" t="s">
        <v>4371</v>
      </c>
      <c r="U2638" t="s">
        <v>4372</v>
      </c>
      <c r="V2638" t="s">
        <v>4373</v>
      </c>
      <c r="W2638">
        <v>0</v>
      </c>
      <c r="X2638" t="str">
        <f t="shared" si="41"/>
        <v>Inversión</v>
      </c>
    </row>
    <row r="2639" spans="1:24" x14ac:dyDescent="0.25">
      <c r="A2639">
        <v>17320</v>
      </c>
      <c r="B2639">
        <v>43874</v>
      </c>
      <c r="C2639" s="71">
        <v>43874.433333333334</v>
      </c>
      <c r="D2639" t="s">
        <v>588</v>
      </c>
      <c r="E2639" t="s">
        <v>589</v>
      </c>
      <c r="F2639">
        <v>200</v>
      </c>
      <c r="G2639" t="s">
        <v>590</v>
      </c>
      <c r="H2639" t="s">
        <v>613</v>
      </c>
      <c r="I2639" t="s">
        <v>614</v>
      </c>
      <c r="J2639" t="s">
        <v>37</v>
      </c>
      <c r="K2639" t="s">
        <v>591</v>
      </c>
      <c r="L2639" t="s">
        <v>39</v>
      </c>
      <c r="M2639">
        <v>37109205</v>
      </c>
      <c r="N2639">
        <v>-1884912</v>
      </c>
      <c r="O2639">
        <v>35224293</v>
      </c>
      <c r="P2639">
        <v>0</v>
      </c>
      <c r="Q2639" t="s">
        <v>772</v>
      </c>
      <c r="R2639">
        <v>20620</v>
      </c>
      <c r="S2639" t="s">
        <v>4374</v>
      </c>
      <c r="T2639" t="s">
        <v>4375</v>
      </c>
      <c r="U2639" t="s">
        <v>4376</v>
      </c>
      <c r="V2639" t="s">
        <v>4377</v>
      </c>
      <c r="W2639">
        <v>0</v>
      </c>
      <c r="X2639" t="str">
        <f t="shared" si="41"/>
        <v>Funcionamiento</v>
      </c>
    </row>
    <row r="2640" spans="1:24" x14ac:dyDescent="0.25">
      <c r="A2640">
        <v>17420</v>
      </c>
      <c r="B2640">
        <v>43874</v>
      </c>
      <c r="C2640" s="71">
        <v>43874.436111111114</v>
      </c>
      <c r="D2640" t="s">
        <v>588</v>
      </c>
      <c r="E2640" t="s">
        <v>589</v>
      </c>
      <c r="F2640">
        <v>200</v>
      </c>
      <c r="G2640" t="s">
        <v>590</v>
      </c>
      <c r="H2640" t="s">
        <v>613</v>
      </c>
      <c r="I2640" t="s">
        <v>614</v>
      </c>
      <c r="J2640" t="s">
        <v>37</v>
      </c>
      <c r="K2640" t="s">
        <v>591</v>
      </c>
      <c r="L2640" t="s">
        <v>39</v>
      </c>
      <c r="M2640">
        <v>76968843</v>
      </c>
      <c r="N2640">
        <v>-2443455</v>
      </c>
      <c r="O2640">
        <v>74525388</v>
      </c>
      <c r="P2640">
        <v>0</v>
      </c>
      <c r="Q2640" t="s">
        <v>773</v>
      </c>
      <c r="R2640">
        <v>20720</v>
      </c>
      <c r="S2640" t="s">
        <v>4378</v>
      </c>
      <c r="T2640" t="s">
        <v>4379</v>
      </c>
      <c r="U2640" t="s">
        <v>6136</v>
      </c>
      <c r="V2640" t="s">
        <v>6137</v>
      </c>
      <c r="W2640">
        <v>0</v>
      </c>
      <c r="X2640" t="str">
        <f t="shared" si="41"/>
        <v>Funcionamiento</v>
      </c>
    </row>
    <row r="2641" spans="1:24" x14ac:dyDescent="0.25">
      <c r="A2641">
        <v>17520</v>
      </c>
      <c r="B2641">
        <v>43874</v>
      </c>
      <c r="C2641" s="71">
        <v>43874.438194444447</v>
      </c>
      <c r="D2641" t="s">
        <v>588</v>
      </c>
      <c r="E2641" t="s">
        <v>589</v>
      </c>
      <c r="F2641">
        <v>200</v>
      </c>
      <c r="G2641" t="s">
        <v>590</v>
      </c>
      <c r="H2641" t="s">
        <v>613</v>
      </c>
      <c r="I2641" t="s">
        <v>614</v>
      </c>
      <c r="J2641" t="s">
        <v>37</v>
      </c>
      <c r="K2641" t="s">
        <v>591</v>
      </c>
      <c r="L2641" t="s">
        <v>39</v>
      </c>
      <c r="M2641">
        <v>117391890</v>
      </c>
      <c r="N2641">
        <v>-4285736</v>
      </c>
      <c r="O2641">
        <v>113106154</v>
      </c>
      <c r="P2641">
        <v>0</v>
      </c>
      <c r="Q2641" t="s">
        <v>774</v>
      </c>
      <c r="R2641">
        <v>20820</v>
      </c>
      <c r="S2641" t="s">
        <v>4380</v>
      </c>
      <c r="T2641" t="s">
        <v>4381</v>
      </c>
      <c r="U2641" t="s">
        <v>6138</v>
      </c>
      <c r="V2641" t="s">
        <v>6139</v>
      </c>
      <c r="W2641">
        <v>0</v>
      </c>
      <c r="X2641" t="str">
        <f t="shared" si="41"/>
        <v>Funcionamiento</v>
      </c>
    </row>
    <row r="2642" spans="1:24" x14ac:dyDescent="0.25">
      <c r="A2642">
        <v>17620</v>
      </c>
      <c r="B2642">
        <v>43875</v>
      </c>
      <c r="C2642" s="71">
        <v>43875.469444444447</v>
      </c>
      <c r="D2642" t="s">
        <v>588</v>
      </c>
      <c r="E2642" t="s">
        <v>589</v>
      </c>
      <c r="F2642">
        <v>200</v>
      </c>
      <c r="G2642" t="s">
        <v>590</v>
      </c>
      <c r="H2642" t="s">
        <v>190</v>
      </c>
      <c r="I2642" t="s">
        <v>145</v>
      </c>
      <c r="J2642" t="s">
        <v>48</v>
      </c>
      <c r="K2642" t="s">
        <v>601</v>
      </c>
      <c r="L2642" t="s">
        <v>39</v>
      </c>
      <c r="M2642">
        <v>58642928</v>
      </c>
      <c r="N2642">
        <v>0</v>
      </c>
      <c r="O2642">
        <v>58642928</v>
      </c>
      <c r="P2642">
        <v>0</v>
      </c>
      <c r="Q2642" t="s">
        <v>775</v>
      </c>
      <c r="R2642">
        <v>24920</v>
      </c>
      <c r="S2642" t="s">
        <v>4382</v>
      </c>
      <c r="T2642" t="s">
        <v>4383</v>
      </c>
      <c r="U2642" t="s">
        <v>4384</v>
      </c>
      <c r="V2642" t="s">
        <v>4385</v>
      </c>
      <c r="W2642">
        <v>0</v>
      </c>
      <c r="X2642" t="str">
        <f t="shared" si="41"/>
        <v>Funcionamiento</v>
      </c>
    </row>
    <row r="2643" spans="1:24" x14ac:dyDescent="0.25">
      <c r="A2643">
        <v>17720</v>
      </c>
      <c r="B2643">
        <v>43875</v>
      </c>
      <c r="C2643" s="71">
        <v>43875.470138888886</v>
      </c>
      <c r="D2643" t="s">
        <v>588</v>
      </c>
      <c r="E2643" t="s">
        <v>607</v>
      </c>
      <c r="F2643">
        <v>200</v>
      </c>
      <c r="G2643" t="s">
        <v>590</v>
      </c>
      <c r="H2643" t="s">
        <v>185</v>
      </c>
      <c r="I2643" t="s">
        <v>139</v>
      </c>
      <c r="J2643" t="s">
        <v>37</v>
      </c>
      <c r="K2643" t="s">
        <v>591</v>
      </c>
      <c r="L2643" t="s">
        <v>39</v>
      </c>
      <c r="M2643">
        <v>6000000</v>
      </c>
      <c r="N2643">
        <v>0</v>
      </c>
      <c r="O2643">
        <v>6000000</v>
      </c>
      <c r="P2643">
        <v>6000000</v>
      </c>
      <c r="Q2643" t="s">
        <v>776</v>
      </c>
      <c r="R2643">
        <v>24620</v>
      </c>
      <c r="S2643" t="s">
        <v>593</v>
      </c>
      <c r="T2643" t="s">
        <v>593</v>
      </c>
      <c r="U2643" t="s">
        <v>593</v>
      </c>
      <c r="V2643" t="s">
        <v>593</v>
      </c>
      <c r="W2643">
        <v>0</v>
      </c>
      <c r="X2643" t="str">
        <f t="shared" si="41"/>
        <v>Funcionamiento</v>
      </c>
    </row>
    <row r="2644" spans="1:24" x14ac:dyDescent="0.25">
      <c r="A2644">
        <v>17820</v>
      </c>
      <c r="B2644">
        <v>43875</v>
      </c>
      <c r="C2644" s="71">
        <v>43875.470833333333</v>
      </c>
      <c r="D2644" t="s">
        <v>588</v>
      </c>
      <c r="E2644" t="s">
        <v>589</v>
      </c>
      <c r="F2644">
        <v>200</v>
      </c>
      <c r="G2644" t="s">
        <v>590</v>
      </c>
      <c r="H2644" t="s">
        <v>101</v>
      </c>
      <c r="I2644" t="s">
        <v>144</v>
      </c>
      <c r="J2644" t="s">
        <v>37</v>
      </c>
      <c r="K2644" t="s">
        <v>591</v>
      </c>
      <c r="L2644" t="s">
        <v>39</v>
      </c>
      <c r="M2644">
        <v>0</v>
      </c>
      <c r="N2644">
        <v>30000000</v>
      </c>
      <c r="O2644">
        <v>30000000</v>
      </c>
      <c r="P2644">
        <v>30000000</v>
      </c>
      <c r="Q2644" t="s">
        <v>777</v>
      </c>
      <c r="R2644">
        <v>24720</v>
      </c>
      <c r="S2644" t="s">
        <v>4386</v>
      </c>
      <c r="T2644" t="s">
        <v>593</v>
      </c>
      <c r="U2644" t="s">
        <v>593</v>
      </c>
      <c r="V2644" t="s">
        <v>593</v>
      </c>
      <c r="W2644">
        <v>0</v>
      </c>
      <c r="X2644" t="str">
        <f t="shared" si="41"/>
        <v>Funcionamiento</v>
      </c>
    </row>
    <row r="2645" spans="1:24" x14ac:dyDescent="0.25">
      <c r="A2645">
        <v>17820</v>
      </c>
      <c r="B2645">
        <v>43875</v>
      </c>
      <c r="C2645" s="71">
        <v>43875.470833333333</v>
      </c>
      <c r="D2645" t="s">
        <v>588</v>
      </c>
      <c r="E2645" t="s">
        <v>589</v>
      </c>
      <c r="F2645">
        <v>200</v>
      </c>
      <c r="G2645" t="s">
        <v>590</v>
      </c>
      <c r="H2645" t="s">
        <v>101</v>
      </c>
      <c r="I2645" t="s">
        <v>144</v>
      </c>
      <c r="J2645" t="s">
        <v>48</v>
      </c>
      <c r="K2645" t="s">
        <v>601</v>
      </c>
      <c r="L2645" t="s">
        <v>39</v>
      </c>
      <c r="M2645">
        <v>90000000</v>
      </c>
      <c r="N2645">
        <v>-38550000</v>
      </c>
      <c r="O2645">
        <v>51450000</v>
      </c>
      <c r="P2645">
        <v>17250000</v>
      </c>
      <c r="Q2645" t="s">
        <v>777</v>
      </c>
      <c r="R2645">
        <v>24720</v>
      </c>
      <c r="S2645" t="s">
        <v>4386</v>
      </c>
      <c r="T2645" t="s">
        <v>593</v>
      </c>
      <c r="U2645" t="s">
        <v>593</v>
      </c>
      <c r="V2645" t="s">
        <v>593</v>
      </c>
      <c r="W2645">
        <v>0</v>
      </c>
      <c r="X2645" t="str">
        <f t="shared" si="41"/>
        <v>Funcionamiento</v>
      </c>
    </row>
    <row r="2646" spans="1:24" x14ac:dyDescent="0.25">
      <c r="A2646">
        <v>17920</v>
      </c>
      <c r="B2646">
        <v>43875</v>
      </c>
      <c r="C2646" s="71">
        <v>43875.47152777778</v>
      </c>
      <c r="D2646" t="s">
        <v>588</v>
      </c>
      <c r="E2646" t="s">
        <v>589</v>
      </c>
      <c r="F2646">
        <v>200</v>
      </c>
      <c r="G2646" t="s">
        <v>590</v>
      </c>
      <c r="H2646" t="s">
        <v>202</v>
      </c>
      <c r="I2646" t="s">
        <v>163</v>
      </c>
      <c r="J2646" t="s">
        <v>37</v>
      </c>
      <c r="K2646" t="s">
        <v>591</v>
      </c>
      <c r="L2646" t="s">
        <v>39</v>
      </c>
      <c r="M2646">
        <v>76968843</v>
      </c>
      <c r="N2646">
        <v>-977382</v>
      </c>
      <c r="O2646">
        <v>75991461</v>
      </c>
      <c r="P2646">
        <v>0</v>
      </c>
      <c r="Q2646" t="s">
        <v>778</v>
      </c>
      <c r="R2646">
        <v>21620</v>
      </c>
      <c r="S2646" t="s">
        <v>4387</v>
      </c>
      <c r="T2646" t="s">
        <v>4388</v>
      </c>
      <c r="U2646" t="s">
        <v>5545</v>
      </c>
      <c r="V2646" t="s">
        <v>6140</v>
      </c>
      <c r="W2646">
        <v>0</v>
      </c>
      <c r="X2646" t="str">
        <f t="shared" si="41"/>
        <v>Inversión</v>
      </c>
    </row>
    <row r="2647" spans="1:24" x14ac:dyDescent="0.25">
      <c r="A2647">
        <v>18020</v>
      </c>
      <c r="B2647">
        <v>43875</v>
      </c>
      <c r="C2647" s="71">
        <v>43875.649305555555</v>
      </c>
      <c r="D2647" t="s">
        <v>588</v>
      </c>
      <c r="E2647" t="s">
        <v>589</v>
      </c>
      <c r="F2647">
        <v>500</v>
      </c>
      <c r="G2647" t="s">
        <v>631</v>
      </c>
      <c r="H2647" t="s">
        <v>199</v>
      </c>
      <c r="I2647" t="s">
        <v>157</v>
      </c>
      <c r="J2647" t="s">
        <v>37</v>
      </c>
      <c r="K2647" t="s">
        <v>591</v>
      </c>
      <c r="L2647" t="s">
        <v>39</v>
      </c>
      <c r="M2647">
        <v>28530403</v>
      </c>
      <c r="N2647">
        <v>-2593673</v>
      </c>
      <c r="O2647">
        <v>25936730</v>
      </c>
      <c r="P2647">
        <v>0</v>
      </c>
      <c r="Q2647" t="s">
        <v>779</v>
      </c>
      <c r="R2647">
        <v>21420</v>
      </c>
      <c r="S2647" t="s">
        <v>2734</v>
      </c>
      <c r="T2647" t="s">
        <v>4389</v>
      </c>
      <c r="U2647" t="s">
        <v>6141</v>
      </c>
      <c r="V2647" t="s">
        <v>6142</v>
      </c>
      <c r="W2647">
        <v>0</v>
      </c>
      <c r="X2647" t="str">
        <f t="shared" si="41"/>
        <v>Inversión</v>
      </c>
    </row>
    <row r="2648" spans="1:24" x14ac:dyDescent="0.25">
      <c r="A2648">
        <v>18120</v>
      </c>
      <c r="B2648">
        <v>43875</v>
      </c>
      <c r="C2648" s="71">
        <v>43875.650694444441</v>
      </c>
      <c r="D2648" t="s">
        <v>588</v>
      </c>
      <c r="E2648" t="s">
        <v>589</v>
      </c>
      <c r="F2648">
        <v>400</v>
      </c>
      <c r="G2648" t="s">
        <v>630</v>
      </c>
      <c r="H2648" t="s">
        <v>398</v>
      </c>
      <c r="I2648" t="s">
        <v>512</v>
      </c>
      <c r="J2648" t="s">
        <v>37</v>
      </c>
      <c r="K2648" t="s">
        <v>591</v>
      </c>
      <c r="L2648" t="s">
        <v>39</v>
      </c>
      <c r="M2648">
        <v>228866</v>
      </c>
      <c r="N2648">
        <v>0</v>
      </c>
      <c r="O2648">
        <v>228866</v>
      </c>
      <c r="P2648">
        <v>0</v>
      </c>
      <c r="Q2648" t="s">
        <v>4390</v>
      </c>
      <c r="R2648">
        <v>24320</v>
      </c>
      <c r="S2648" t="s">
        <v>4391</v>
      </c>
      <c r="T2648" t="s">
        <v>4392</v>
      </c>
      <c r="U2648" t="s">
        <v>4393</v>
      </c>
      <c r="V2648" t="s">
        <v>4394</v>
      </c>
      <c r="W2648">
        <v>0</v>
      </c>
      <c r="X2648" t="str">
        <f t="shared" si="41"/>
        <v>Inversión</v>
      </c>
    </row>
    <row r="2649" spans="1:24" x14ac:dyDescent="0.25">
      <c r="A2649">
        <v>18220</v>
      </c>
      <c r="B2649">
        <v>43878</v>
      </c>
      <c r="C2649" s="71">
        <v>43878.581944444442</v>
      </c>
      <c r="D2649" t="s">
        <v>588</v>
      </c>
      <c r="E2649" t="s">
        <v>589</v>
      </c>
      <c r="F2649">
        <v>200</v>
      </c>
      <c r="G2649" t="s">
        <v>590</v>
      </c>
      <c r="H2649" t="s">
        <v>453</v>
      </c>
      <c r="I2649" t="s">
        <v>515</v>
      </c>
      <c r="J2649" t="s">
        <v>37</v>
      </c>
      <c r="K2649" t="s">
        <v>591</v>
      </c>
      <c r="L2649" t="s">
        <v>39</v>
      </c>
      <c r="M2649">
        <v>76968843</v>
      </c>
      <c r="N2649">
        <v>-1954764</v>
      </c>
      <c r="O2649">
        <v>75014079</v>
      </c>
      <c r="P2649">
        <v>0</v>
      </c>
      <c r="Q2649" t="s">
        <v>780</v>
      </c>
      <c r="R2649">
        <v>21720</v>
      </c>
      <c r="S2649" t="s">
        <v>4395</v>
      </c>
      <c r="T2649" t="s">
        <v>4396</v>
      </c>
      <c r="U2649" t="s">
        <v>4397</v>
      </c>
      <c r="V2649" t="s">
        <v>4398</v>
      </c>
      <c r="W2649">
        <v>0</v>
      </c>
      <c r="X2649" t="str">
        <f t="shared" si="41"/>
        <v>Inversión</v>
      </c>
    </row>
    <row r="2650" spans="1:24" x14ac:dyDescent="0.25">
      <c r="A2650">
        <v>18320</v>
      </c>
      <c r="B2650">
        <v>43878</v>
      </c>
      <c r="C2650" s="71">
        <v>43878.668055555558</v>
      </c>
      <c r="D2650" t="s">
        <v>588</v>
      </c>
      <c r="E2650" t="s">
        <v>589</v>
      </c>
      <c r="F2650">
        <v>300</v>
      </c>
      <c r="G2650" t="s">
        <v>634</v>
      </c>
      <c r="H2650" t="s">
        <v>394</v>
      </c>
      <c r="I2650" t="s">
        <v>517</v>
      </c>
      <c r="J2650" t="s">
        <v>37</v>
      </c>
      <c r="K2650" t="s">
        <v>591</v>
      </c>
      <c r="L2650" t="s">
        <v>39</v>
      </c>
      <c r="M2650">
        <v>47294596</v>
      </c>
      <c r="N2650">
        <v>-12170683</v>
      </c>
      <c r="O2650">
        <v>35123913</v>
      </c>
      <c r="P2650">
        <v>0</v>
      </c>
      <c r="Q2650" t="s">
        <v>781</v>
      </c>
      <c r="R2650">
        <v>24520</v>
      </c>
      <c r="S2650" t="s">
        <v>4399</v>
      </c>
      <c r="T2650" t="s">
        <v>4400</v>
      </c>
      <c r="U2650" t="s">
        <v>4401</v>
      </c>
      <c r="V2650" t="s">
        <v>4402</v>
      </c>
      <c r="X2650" t="str">
        <f t="shared" si="41"/>
        <v>Inversión</v>
      </c>
    </row>
    <row r="2651" spans="1:24" x14ac:dyDescent="0.25">
      <c r="A2651">
        <v>18420</v>
      </c>
      <c r="B2651">
        <v>43879</v>
      </c>
      <c r="C2651" s="71">
        <v>43879.647916666669</v>
      </c>
      <c r="D2651" t="s">
        <v>588</v>
      </c>
      <c r="E2651" t="s">
        <v>589</v>
      </c>
      <c r="F2651">
        <v>200</v>
      </c>
      <c r="G2651" t="s">
        <v>590</v>
      </c>
      <c r="H2651" t="s">
        <v>613</v>
      </c>
      <c r="I2651" t="s">
        <v>614</v>
      </c>
      <c r="J2651" t="s">
        <v>48</v>
      </c>
      <c r="K2651" t="s">
        <v>601</v>
      </c>
      <c r="L2651" t="s">
        <v>39</v>
      </c>
      <c r="M2651">
        <v>276855040</v>
      </c>
      <c r="N2651">
        <v>-96401951</v>
      </c>
      <c r="O2651">
        <v>180453089</v>
      </c>
      <c r="P2651">
        <v>117944412</v>
      </c>
      <c r="Q2651" t="s">
        <v>782</v>
      </c>
      <c r="R2651">
        <v>25120</v>
      </c>
      <c r="S2651" t="s">
        <v>4403</v>
      </c>
      <c r="T2651" t="s">
        <v>4404</v>
      </c>
      <c r="U2651" t="s">
        <v>5546</v>
      </c>
      <c r="V2651" t="s">
        <v>5547</v>
      </c>
      <c r="W2651">
        <v>0</v>
      </c>
      <c r="X2651" t="str">
        <f t="shared" si="41"/>
        <v>Funcionamiento</v>
      </c>
    </row>
    <row r="2652" spans="1:24" x14ac:dyDescent="0.25">
      <c r="A2652">
        <v>18420</v>
      </c>
      <c r="B2652">
        <v>43879</v>
      </c>
      <c r="C2652" s="71">
        <v>43879.647916666669</v>
      </c>
      <c r="D2652" t="s">
        <v>588</v>
      </c>
      <c r="E2652" t="s">
        <v>589</v>
      </c>
      <c r="F2652">
        <v>200</v>
      </c>
      <c r="G2652" t="s">
        <v>590</v>
      </c>
      <c r="H2652" t="s">
        <v>190</v>
      </c>
      <c r="I2652" t="s">
        <v>145</v>
      </c>
      <c r="J2652" t="s">
        <v>48</v>
      </c>
      <c r="K2652" t="s">
        <v>601</v>
      </c>
      <c r="L2652" t="s">
        <v>39</v>
      </c>
      <c r="M2652">
        <v>0</v>
      </c>
      <c r="N2652">
        <v>62724970</v>
      </c>
      <c r="O2652">
        <v>62724970</v>
      </c>
      <c r="P2652">
        <v>0</v>
      </c>
      <c r="Q2652" t="s">
        <v>782</v>
      </c>
      <c r="R2652">
        <v>25120</v>
      </c>
      <c r="S2652" t="s">
        <v>4403</v>
      </c>
      <c r="T2652" t="s">
        <v>4404</v>
      </c>
      <c r="U2652" t="s">
        <v>5546</v>
      </c>
      <c r="V2652" t="s">
        <v>5547</v>
      </c>
      <c r="W2652">
        <v>0</v>
      </c>
      <c r="X2652" t="str">
        <f t="shared" si="41"/>
        <v>Funcionamiento</v>
      </c>
    </row>
    <row r="2653" spans="1:24" x14ac:dyDescent="0.25">
      <c r="A2653">
        <v>18520</v>
      </c>
      <c r="B2653">
        <v>43880</v>
      </c>
      <c r="C2653" s="71">
        <v>43880.599305555559</v>
      </c>
      <c r="D2653" t="s">
        <v>588</v>
      </c>
      <c r="E2653" t="s">
        <v>589</v>
      </c>
      <c r="F2653">
        <v>500</v>
      </c>
      <c r="G2653" t="s">
        <v>631</v>
      </c>
      <c r="H2653" t="s">
        <v>199</v>
      </c>
      <c r="I2653" t="s">
        <v>157</v>
      </c>
      <c r="J2653" t="s">
        <v>37</v>
      </c>
      <c r="K2653" t="s">
        <v>591</v>
      </c>
      <c r="L2653" t="s">
        <v>39</v>
      </c>
      <c r="M2653">
        <v>53146280</v>
      </c>
      <c r="N2653">
        <v>-4831480</v>
      </c>
      <c r="O2653">
        <v>48314800</v>
      </c>
      <c r="P2653">
        <v>0</v>
      </c>
      <c r="Q2653" t="s">
        <v>783</v>
      </c>
      <c r="R2653">
        <v>25020</v>
      </c>
      <c r="S2653" t="s">
        <v>4405</v>
      </c>
      <c r="T2653" t="s">
        <v>4406</v>
      </c>
      <c r="U2653" t="s">
        <v>5548</v>
      </c>
      <c r="V2653" t="s">
        <v>5549</v>
      </c>
      <c r="W2653">
        <v>0</v>
      </c>
      <c r="X2653" t="str">
        <f t="shared" si="41"/>
        <v>Inversión</v>
      </c>
    </row>
    <row r="2654" spans="1:24" x14ac:dyDescent="0.25">
      <c r="A2654">
        <v>18620</v>
      </c>
      <c r="B2654">
        <v>43882</v>
      </c>
      <c r="C2654" s="71">
        <v>43882.383333333331</v>
      </c>
      <c r="D2654" t="s">
        <v>588</v>
      </c>
      <c r="E2654" t="s">
        <v>589</v>
      </c>
      <c r="F2654">
        <v>400</v>
      </c>
      <c r="G2654" t="s">
        <v>630</v>
      </c>
      <c r="H2654" t="s">
        <v>402</v>
      </c>
      <c r="I2654" t="s">
        <v>508</v>
      </c>
      <c r="J2654" t="s">
        <v>37</v>
      </c>
      <c r="K2654" t="s">
        <v>591</v>
      </c>
      <c r="L2654" t="s">
        <v>39</v>
      </c>
      <c r="M2654">
        <v>140058342</v>
      </c>
      <c r="N2654">
        <v>-9942415</v>
      </c>
      <c r="O2654">
        <v>130115927</v>
      </c>
      <c r="P2654">
        <v>0</v>
      </c>
      <c r="Q2654" t="s">
        <v>784</v>
      </c>
      <c r="R2654">
        <v>25320</v>
      </c>
      <c r="S2654" t="s">
        <v>4407</v>
      </c>
      <c r="T2654" t="s">
        <v>4408</v>
      </c>
      <c r="U2654" t="s">
        <v>6143</v>
      </c>
      <c r="V2654" t="s">
        <v>6144</v>
      </c>
      <c r="W2654">
        <v>0</v>
      </c>
      <c r="X2654" t="str">
        <f t="shared" si="41"/>
        <v>Inversión</v>
      </c>
    </row>
    <row r="2655" spans="1:24" x14ac:dyDescent="0.25">
      <c r="A2655">
        <v>18720</v>
      </c>
      <c r="B2655">
        <v>43882</v>
      </c>
      <c r="C2655" s="71">
        <v>43882.385416666664</v>
      </c>
      <c r="D2655" t="s">
        <v>588</v>
      </c>
      <c r="E2655" t="s">
        <v>589</v>
      </c>
      <c r="F2655">
        <v>400</v>
      </c>
      <c r="G2655" t="s">
        <v>630</v>
      </c>
      <c r="H2655" t="s">
        <v>402</v>
      </c>
      <c r="I2655" t="s">
        <v>508</v>
      </c>
      <c r="J2655" t="s">
        <v>37</v>
      </c>
      <c r="K2655" t="s">
        <v>591</v>
      </c>
      <c r="L2655" t="s">
        <v>39</v>
      </c>
      <c r="M2655">
        <v>43483320</v>
      </c>
      <c r="N2655">
        <v>0</v>
      </c>
      <c r="O2655">
        <v>43483320</v>
      </c>
      <c r="P2655">
        <v>0</v>
      </c>
      <c r="Q2655" t="s">
        <v>4409</v>
      </c>
      <c r="R2655">
        <v>25220</v>
      </c>
      <c r="S2655" t="s">
        <v>4410</v>
      </c>
      <c r="T2655" t="s">
        <v>4411</v>
      </c>
      <c r="U2655" t="s">
        <v>4412</v>
      </c>
      <c r="V2655" t="s">
        <v>4413</v>
      </c>
      <c r="W2655">
        <v>0</v>
      </c>
      <c r="X2655" t="str">
        <f t="shared" si="41"/>
        <v>Inversión</v>
      </c>
    </row>
    <row r="2656" spans="1:24" x14ac:dyDescent="0.25">
      <c r="A2656">
        <v>18820</v>
      </c>
      <c r="B2656">
        <v>43882</v>
      </c>
      <c r="C2656" s="71">
        <v>43882.388888888891</v>
      </c>
      <c r="D2656" t="s">
        <v>588</v>
      </c>
      <c r="E2656" t="s">
        <v>589</v>
      </c>
      <c r="F2656">
        <v>200</v>
      </c>
      <c r="G2656" t="s">
        <v>590</v>
      </c>
      <c r="H2656" t="s">
        <v>599</v>
      </c>
      <c r="I2656" t="s">
        <v>600</v>
      </c>
      <c r="J2656" t="s">
        <v>37</v>
      </c>
      <c r="K2656" t="s">
        <v>591</v>
      </c>
      <c r="L2656" t="s">
        <v>39</v>
      </c>
      <c r="M2656">
        <v>124496304</v>
      </c>
      <c r="N2656">
        <v>0</v>
      </c>
      <c r="O2656">
        <v>124496304</v>
      </c>
      <c r="P2656">
        <v>0</v>
      </c>
      <c r="Q2656" t="s">
        <v>785</v>
      </c>
      <c r="R2656">
        <v>28420</v>
      </c>
      <c r="S2656" t="s">
        <v>4414</v>
      </c>
      <c r="T2656" t="s">
        <v>4415</v>
      </c>
      <c r="U2656" t="s">
        <v>6145</v>
      </c>
      <c r="V2656" t="s">
        <v>6146</v>
      </c>
      <c r="W2656">
        <v>0</v>
      </c>
      <c r="X2656" t="str">
        <f t="shared" si="41"/>
        <v>Funcionamiento</v>
      </c>
    </row>
    <row r="2657" spans="1:24" x14ac:dyDescent="0.25">
      <c r="A2657">
        <v>18920</v>
      </c>
      <c r="B2657">
        <v>43882</v>
      </c>
      <c r="C2657" s="71">
        <v>43882.393055555556</v>
      </c>
      <c r="D2657" t="s">
        <v>588</v>
      </c>
      <c r="E2657" t="s">
        <v>589</v>
      </c>
      <c r="F2657">
        <v>200</v>
      </c>
      <c r="G2657" t="s">
        <v>590</v>
      </c>
      <c r="H2657" t="s">
        <v>613</v>
      </c>
      <c r="I2657" t="s">
        <v>614</v>
      </c>
      <c r="J2657" t="s">
        <v>48</v>
      </c>
      <c r="K2657" t="s">
        <v>601</v>
      </c>
      <c r="L2657" t="s">
        <v>39</v>
      </c>
      <c r="M2657">
        <v>30337200</v>
      </c>
      <c r="N2657">
        <v>-101124</v>
      </c>
      <c r="O2657">
        <v>30236076</v>
      </c>
      <c r="P2657">
        <v>0</v>
      </c>
      <c r="Q2657" t="s">
        <v>786</v>
      </c>
      <c r="R2657">
        <v>28620</v>
      </c>
      <c r="S2657" t="s">
        <v>4416</v>
      </c>
      <c r="T2657" t="s">
        <v>4417</v>
      </c>
      <c r="U2657" t="s">
        <v>6147</v>
      </c>
      <c r="V2657" t="s">
        <v>6148</v>
      </c>
      <c r="W2657">
        <v>0</v>
      </c>
      <c r="X2657" t="str">
        <f t="shared" si="41"/>
        <v>Funcionamiento</v>
      </c>
    </row>
    <row r="2658" spans="1:24" x14ac:dyDescent="0.25">
      <c r="A2658">
        <v>19020</v>
      </c>
      <c r="B2658">
        <v>43882</v>
      </c>
      <c r="C2658" s="71">
        <v>43882.397222222222</v>
      </c>
      <c r="D2658" t="s">
        <v>588</v>
      </c>
      <c r="E2658" t="s">
        <v>607</v>
      </c>
      <c r="F2658">
        <v>200</v>
      </c>
      <c r="G2658" t="s">
        <v>590</v>
      </c>
      <c r="H2658" t="s">
        <v>190</v>
      </c>
      <c r="I2658" t="s">
        <v>145</v>
      </c>
      <c r="J2658" t="s">
        <v>48</v>
      </c>
      <c r="K2658" t="s">
        <v>601</v>
      </c>
      <c r="L2658" t="s">
        <v>39</v>
      </c>
      <c r="M2658">
        <v>64887900</v>
      </c>
      <c r="N2658">
        <v>0</v>
      </c>
      <c r="O2658">
        <v>64887900</v>
      </c>
      <c r="P2658">
        <v>64887900</v>
      </c>
      <c r="Q2658" t="s">
        <v>787</v>
      </c>
      <c r="R2658">
        <v>28720</v>
      </c>
      <c r="S2658" t="s">
        <v>593</v>
      </c>
      <c r="T2658" t="s">
        <v>593</v>
      </c>
      <c r="U2658" t="s">
        <v>593</v>
      </c>
      <c r="V2658" t="s">
        <v>593</v>
      </c>
      <c r="W2658">
        <v>0</v>
      </c>
      <c r="X2658" t="str">
        <f t="shared" si="41"/>
        <v>Funcionamiento</v>
      </c>
    </row>
    <row r="2659" spans="1:24" x14ac:dyDescent="0.25">
      <c r="A2659">
        <v>19120</v>
      </c>
      <c r="B2659">
        <v>43882</v>
      </c>
      <c r="C2659" s="71">
        <v>43882.401388888888</v>
      </c>
      <c r="D2659" t="s">
        <v>588</v>
      </c>
      <c r="E2659" t="s">
        <v>589</v>
      </c>
      <c r="F2659">
        <v>200</v>
      </c>
      <c r="G2659" t="s">
        <v>590</v>
      </c>
      <c r="H2659" t="s">
        <v>190</v>
      </c>
      <c r="I2659" t="s">
        <v>145</v>
      </c>
      <c r="J2659" t="s">
        <v>48</v>
      </c>
      <c r="K2659" t="s">
        <v>601</v>
      </c>
      <c r="L2659" t="s">
        <v>39</v>
      </c>
      <c r="M2659">
        <v>64887900</v>
      </c>
      <c r="N2659">
        <v>-2595516</v>
      </c>
      <c r="O2659">
        <v>62292384</v>
      </c>
      <c r="P2659">
        <v>0</v>
      </c>
      <c r="Q2659" t="s">
        <v>788</v>
      </c>
      <c r="R2659">
        <v>28820</v>
      </c>
      <c r="S2659" t="s">
        <v>4418</v>
      </c>
      <c r="T2659" t="s">
        <v>4419</v>
      </c>
      <c r="U2659" t="s">
        <v>6149</v>
      </c>
      <c r="V2659" t="s">
        <v>6150</v>
      </c>
      <c r="W2659">
        <v>0</v>
      </c>
      <c r="X2659" t="str">
        <f t="shared" si="41"/>
        <v>Funcionamiento</v>
      </c>
    </row>
    <row r="2660" spans="1:24" x14ac:dyDescent="0.25">
      <c r="A2660">
        <v>19220</v>
      </c>
      <c r="B2660">
        <v>43882</v>
      </c>
      <c r="C2660" s="71">
        <v>43882.40347222222</v>
      </c>
      <c r="D2660" t="s">
        <v>588</v>
      </c>
      <c r="E2660" t="s">
        <v>589</v>
      </c>
      <c r="F2660">
        <v>200</v>
      </c>
      <c r="G2660" t="s">
        <v>590</v>
      </c>
      <c r="H2660" t="s">
        <v>201</v>
      </c>
      <c r="I2660" t="s">
        <v>161</v>
      </c>
      <c r="J2660" t="s">
        <v>48</v>
      </c>
      <c r="K2660" t="s">
        <v>601</v>
      </c>
      <c r="L2660" t="s">
        <v>39</v>
      </c>
      <c r="M2660">
        <v>110465644</v>
      </c>
      <c r="N2660">
        <v>-16282508</v>
      </c>
      <c r="O2660">
        <v>94183136</v>
      </c>
      <c r="P2660">
        <v>0</v>
      </c>
      <c r="Q2660" t="s">
        <v>789</v>
      </c>
      <c r="R2660">
        <v>24820</v>
      </c>
      <c r="S2660" t="s">
        <v>4420</v>
      </c>
      <c r="T2660" t="s">
        <v>4421</v>
      </c>
      <c r="U2660" t="s">
        <v>4422</v>
      </c>
      <c r="V2660" t="s">
        <v>4423</v>
      </c>
      <c r="W2660">
        <v>0</v>
      </c>
      <c r="X2660" t="str">
        <f t="shared" si="41"/>
        <v>Inversión</v>
      </c>
    </row>
    <row r="2661" spans="1:24" x14ac:dyDescent="0.25">
      <c r="A2661">
        <v>19320</v>
      </c>
      <c r="B2661">
        <v>43882</v>
      </c>
      <c r="C2661" s="71">
        <v>43882.40625</v>
      </c>
      <c r="D2661" t="s">
        <v>588</v>
      </c>
      <c r="E2661" t="s">
        <v>649</v>
      </c>
      <c r="F2661">
        <v>200</v>
      </c>
      <c r="G2661" t="s">
        <v>590</v>
      </c>
      <c r="H2661" t="s">
        <v>453</v>
      </c>
      <c r="I2661" t="s">
        <v>515</v>
      </c>
      <c r="J2661" t="s">
        <v>37</v>
      </c>
      <c r="K2661" t="s">
        <v>591</v>
      </c>
      <c r="L2661" t="s">
        <v>39</v>
      </c>
      <c r="M2661">
        <v>57060806</v>
      </c>
      <c r="N2661">
        <v>-57060806</v>
      </c>
      <c r="O2661">
        <v>0</v>
      </c>
      <c r="P2661">
        <v>0</v>
      </c>
      <c r="Q2661" t="s">
        <v>790</v>
      </c>
      <c r="R2661">
        <v>21920</v>
      </c>
      <c r="S2661" t="s">
        <v>593</v>
      </c>
      <c r="T2661" t="s">
        <v>593</v>
      </c>
      <c r="U2661" t="s">
        <v>593</v>
      </c>
      <c r="V2661" t="s">
        <v>593</v>
      </c>
      <c r="W2661">
        <v>0</v>
      </c>
      <c r="X2661" t="str">
        <f t="shared" si="41"/>
        <v>Inversión</v>
      </c>
    </row>
    <row r="2662" spans="1:24" x14ac:dyDescent="0.25">
      <c r="A2662">
        <v>19420</v>
      </c>
      <c r="B2662">
        <v>43882</v>
      </c>
      <c r="C2662" s="71">
        <v>43882.40902777778</v>
      </c>
      <c r="D2662" t="s">
        <v>588</v>
      </c>
      <c r="E2662" t="s">
        <v>649</v>
      </c>
      <c r="F2662">
        <v>200</v>
      </c>
      <c r="G2662" t="s">
        <v>590</v>
      </c>
      <c r="H2662" t="s">
        <v>453</v>
      </c>
      <c r="I2662" t="s">
        <v>515</v>
      </c>
      <c r="J2662" t="s">
        <v>37</v>
      </c>
      <c r="K2662" t="s">
        <v>591</v>
      </c>
      <c r="L2662" t="s">
        <v>39</v>
      </c>
      <c r="M2662">
        <v>111327615</v>
      </c>
      <c r="N2662">
        <v>-111327615</v>
      </c>
      <c r="O2662">
        <v>0</v>
      </c>
      <c r="P2662">
        <v>0</v>
      </c>
      <c r="Q2662" t="s">
        <v>791</v>
      </c>
      <c r="R2662">
        <v>21820</v>
      </c>
      <c r="S2662" t="s">
        <v>593</v>
      </c>
      <c r="T2662" t="s">
        <v>593</v>
      </c>
      <c r="U2662" t="s">
        <v>593</v>
      </c>
      <c r="V2662" t="s">
        <v>593</v>
      </c>
      <c r="W2662">
        <v>0</v>
      </c>
      <c r="X2662" t="str">
        <f t="shared" si="41"/>
        <v>Inversión</v>
      </c>
    </row>
    <row r="2663" spans="1:24" x14ac:dyDescent="0.25">
      <c r="A2663">
        <v>19520</v>
      </c>
      <c r="B2663">
        <v>43882</v>
      </c>
      <c r="C2663" s="71">
        <v>43882.54583333333</v>
      </c>
      <c r="D2663" t="s">
        <v>588</v>
      </c>
      <c r="E2663" t="s">
        <v>589</v>
      </c>
      <c r="F2663">
        <v>140</v>
      </c>
      <c r="G2663" t="s">
        <v>632</v>
      </c>
      <c r="H2663" t="s">
        <v>432</v>
      </c>
      <c r="I2663" t="s">
        <v>489</v>
      </c>
      <c r="J2663" t="s">
        <v>37</v>
      </c>
      <c r="K2663" t="s">
        <v>591</v>
      </c>
      <c r="L2663" t="s">
        <v>39</v>
      </c>
      <c r="M2663">
        <v>96629600</v>
      </c>
      <c r="N2663">
        <v>-322098</v>
      </c>
      <c r="O2663">
        <v>96307502</v>
      </c>
      <c r="P2663">
        <v>0</v>
      </c>
      <c r="Q2663" t="s">
        <v>792</v>
      </c>
      <c r="R2663">
        <v>25420</v>
      </c>
      <c r="S2663" t="s">
        <v>4424</v>
      </c>
      <c r="T2663" t="s">
        <v>4425</v>
      </c>
      <c r="U2663" t="s">
        <v>6151</v>
      </c>
      <c r="V2663" t="s">
        <v>6152</v>
      </c>
      <c r="W2663">
        <v>4220</v>
      </c>
      <c r="X2663" t="str">
        <f t="shared" si="41"/>
        <v>Inversión</v>
      </c>
    </row>
    <row r="2664" spans="1:24" x14ac:dyDescent="0.25">
      <c r="A2664">
        <v>19620</v>
      </c>
      <c r="B2664">
        <v>43882</v>
      </c>
      <c r="C2664" s="71">
        <v>43882.546527777777</v>
      </c>
      <c r="D2664" t="s">
        <v>588</v>
      </c>
      <c r="E2664" t="s">
        <v>589</v>
      </c>
      <c r="F2664">
        <v>140</v>
      </c>
      <c r="G2664" t="s">
        <v>632</v>
      </c>
      <c r="H2664" t="s">
        <v>432</v>
      </c>
      <c r="I2664" t="s">
        <v>489</v>
      </c>
      <c r="J2664" t="s">
        <v>37</v>
      </c>
      <c r="K2664" t="s">
        <v>591</v>
      </c>
      <c r="L2664" t="s">
        <v>39</v>
      </c>
      <c r="M2664">
        <v>28560970</v>
      </c>
      <c r="N2664">
        <v>-95203</v>
      </c>
      <c r="O2664">
        <v>28465767</v>
      </c>
      <c r="P2664">
        <v>0</v>
      </c>
      <c r="Q2664" t="s">
        <v>793</v>
      </c>
      <c r="R2664">
        <v>25520</v>
      </c>
      <c r="S2664" t="s">
        <v>4426</v>
      </c>
      <c r="T2664" t="s">
        <v>4427</v>
      </c>
      <c r="U2664" t="s">
        <v>6153</v>
      </c>
      <c r="V2664" t="s">
        <v>6154</v>
      </c>
      <c r="W2664">
        <v>0</v>
      </c>
      <c r="X2664" t="str">
        <f t="shared" si="41"/>
        <v>Inversión</v>
      </c>
    </row>
    <row r="2665" spans="1:24" x14ac:dyDescent="0.25">
      <c r="A2665">
        <v>19720</v>
      </c>
      <c r="B2665">
        <v>43882</v>
      </c>
      <c r="C2665" s="71">
        <v>43882.632638888892</v>
      </c>
      <c r="D2665" t="s">
        <v>588</v>
      </c>
      <c r="E2665" t="s">
        <v>589</v>
      </c>
      <c r="F2665">
        <v>200</v>
      </c>
      <c r="G2665" t="s">
        <v>590</v>
      </c>
      <c r="H2665" t="s">
        <v>441</v>
      </c>
      <c r="I2665" t="s">
        <v>514</v>
      </c>
      <c r="J2665" t="s">
        <v>48</v>
      </c>
      <c r="K2665" t="s">
        <v>601</v>
      </c>
      <c r="L2665" t="s">
        <v>39</v>
      </c>
      <c r="M2665">
        <v>185995612</v>
      </c>
      <c r="N2665">
        <v>-39453615</v>
      </c>
      <c r="O2665">
        <v>146541997</v>
      </c>
      <c r="P2665">
        <v>0</v>
      </c>
      <c r="Q2665" t="s">
        <v>794</v>
      </c>
      <c r="R2665">
        <v>29020</v>
      </c>
      <c r="S2665" t="s">
        <v>4428</v>
      </c>
      <c r="T2665" t="s">
        <v>4429</v>
      </c>
      <c r="U2665" t="s">
        <v>5550</v>
      </c>
      <c r="V2665" t="s">
        <v>6155</v>
      </c>
      <c r="W2665">
        <v>0</v>
      </c>
      <c r="X2665" t="str">
        <f t="shared" si="41"/>
        <v>Inversión</v>
      </c>
    </row>
    <row r="2666" spans="1:24" x14ac:dyDescent="0.25">
      <c r="A2666">
        <v>19820</v>
      </c>
      <c r="B2666">
        <v>43882</v>
      </c>
      <c r="C2666" s="71">
        <v>43882.634722222225</v>
      </c>
      <c r="D2666" t="s">
        <v>588</v>
      </c>
      <c r="E2666" t="s">
        <v>589</v>
      </c>
      <c r="F2666">
        <v>200</v>
      </c>
      <c r="G2666" t="s">
        <v>590</v>
      </c>
      <c r="H2666" t="s">
        <v>441</v>
      </c>
      <c r="I2666" t="s">
        <v>514</v>
      </c>
      <c r="J2666" t="s">
        <v>48</v>
      </c>
      <c r="K2666" t="s">
        <v>601</v>
      </c>
      <c r="L2666" t="s">
        <v>39</v>
      </c>
      <c r="M2666">
        <v>80634026</v>
      </c>
      <c r="N2666">
        <v>-8552094</v>
      </c>
      <c r="O2666">
        <v>72081932</v>
      </c>
      <c r="P2666">
        <v>0</v>
      </c>
      <c r="Q2666" t="s">
        <v>795</v>
      </c>
      <c r="R2666">
        <v>29220</v>
      </c>
      <c r="S2666" t="s">
        <v>4430</v>
      </c>
      <c r="T2666" t="s">
        <v>4431</v>
      </c>
      <c r="U2666" t="s">
        <v>4432</v>
      </c>
      <c r="V2666" t="s">
        <v>4433</v>
      </c>
      <c r="W2666">
        <v>0</v>
      </c>
      <c r="X2666" t="str">
        <f t="shared" si="41"/>
        <v>Inversión</v>
      </c>
    </row>
    <row r="2667" spans="1:24" x14ac:dyDescent="0.25">
      <c r="A2667">
        <v>19920</v>
      </c>
      <c r="B2667">
        <v>43885</v>
      </c>
      <c r="C2667" s="71">
        <v>43885.343055555553</v>
      </c>
      <c r="D2667" t="s">
        <v>588</v>
      </c>
      <c r="E2667" t="s">
        <v>589</v>
      </c>
      <c r="F2667">
        <v>500</v>
      </c>
      <c r="G2667" t="s">
        <v>631</v>
      </c>
      <c r="H2667" t="s">
        <v>199</v>
      </c>
      <c r="I2667" t="s">
        <v>157</v>
      </c>
      <c r="J2667" t="s">
        <v>48</v>
      </c>
      <c r="K2667" t="s">
        <v>601</v>
      </c>
      <c r="L2667" t="s">
        <v>39</v>
      </c>
      <c r="M2667">
        <v>191558920</v>
      </c>
      <c r="N2667">
        <v>-95779460</v>
      </c>
      <c r="O2667">
        <v>95779460</v>
      </c>
      <c r="P2667">
        <v>0</v>
      </c>
      <c r="Q2667" t="s">
        <v>796</v>
      </c>
      <c r="R2667">
        <v>28120</v>
      </c>
      <c r="S2667" t="s">
        <v>4434</v>
      </c>
      <c r="T2667" t="s">
        <v>4435</v>
      </c>
      <c r="U2667" t="s">
        <v>5551</v>
      </c>
      <c r="V2667" t="s">
        <v>5552</v>
      </c>
      <c r="W2667">
        <v>0</v>
      </c>
      <c r="X2667" t="str">
        <f t="shared" si="41"/>
        <v>Inversión</v>
      </c>
    </row>
    <row r="2668" spans="1:24" x14ac:dyDescent="0.25">
      <c r="A2668">
        <v>20020</v>
      </c>
      <c r="B2668">
        <v>43885</v>
      </c>
      <c r="C2668" s="71">
        <v>43885.345833333333</v>
      </c>
      <c r="D2668" t="s">
        <v>588</v>
      </c>
      <c r="E2668" t="s">
        <v>589</v>
      </c>
      <c r="F2668">
        <v>500</v>
      </c>
      <c r="G2668" t="s">
        <v>631</v>
      </c>
      <c r="H2668" t="s">
        <v>199</v>
      </c>
      <c r="I2668" t="s">
        <v>157</v>
      </c>
      <c r="J2668" t="s">
        <v>48</v>
      </c>
      <c r="K2668" t="s">
        <v>601</v>
      </c>
      <c r="L2668" t="s">
        <v>39</v>
      </c>
      <c r="M2668">
        <v>107015460</v>
      </c>
      <c r="N2668">
        <v>0</v>
      </c>
      <c r="O2668">
        <v>107015460</v>
      </c>
      <c r="P2668">
        <v>0</v>
      </c>
      <c r="Q2668" t="s">
        <v>797</v>
      </c>
      <c r="R2668">
        <v>28220</v>
      </c>
      <c r="S2668" t="s">
        <v>4436</v>
      </c>
      <c r="T2668" t="s">
        <v>4437</v>
      </c>
      <c r="U2668" t="s">
        <v>6156</v>
      </c>
      <c r="V2668" t="s">
        <v>6157</v>
      </c>
      <c r="W2668">
        <v>0</v>
      </c>
      <c r="X2668" t="str">
        <f t="shared" si="41"/>
        <v>Inversión</v>
      </c>
    </row>
    <row r="2669" spans="1:24" x14ac:dyDescent="0.25">
      <c r="A2669">
        <v>20120</v>
      </c>
      <c r="B2669">
        <v>43885</v>
      </c>
      <c r="C2669" s="71">
        <v>43885.347916666666</v>
      </c>
      <c r="D2669" t="s">
        <v>588</v>
      </c>
      <c r="E2669" t="s">
        <v>589</v>
      </c>
      <c r="F2669">
        <v>500</v>
      </c>
      <c r="G2669" t="s">
        <v>631</v>
      </c>
      <c r="H2669" t="s">
        <v>199</v>
      </c>
      <c r="I2669" t="s">
        <v>157</v>
      </c>
      <c r="J2669" t="s">
        <v>48</v>
      </c>
      <c r="K2669" t="s">
        <v>601</v>
      </c>
      <c r="L2669" t="s">
        <v>39</v>
      </c>
      <c r="M2669">
        <v>258974920</v>
      </c>
      <c r="N2669">
        <v>-129487460</v>
      </c>
      <c r="O2669">
        <v>129487460</v>
      </c>
      <c r="P2669">
        <v>0</v>
      </c>
      <c r="Q2669" t="s">
        <v>798</v>
      </c>
      <c r="R2669">
        <v>27920</v>
      </c>
      <c r="S2669" t="s">
        <v>4438</v>
      </c>
      <c r="T2669" t="s">
        <v>4439</v>
      </c>
      <c r="U2669" t="s">
        <v>6158</v>
      </c>
      <c r="V2669" t="s">
        <v>6159</v>
      </c>
      <c r="W2669">
        <v>0</v>
      </c>
      <c r="X2669" t="str">
        <f t="shared" si="41"/>
        <v>Inversión</v>
      </c>
    </row>
    <row r="2670" spans="1:24" x14ac:dyDescent="0.25">
      <c r="A2670">
        <v>20220</v>
      </c>
      <c r="B2670">
        <v>43885</v>
      </c>
      <c r="C2670" s="71">
        <v>43885.370138888888</v>
      </c>
      <c r="D2670" t="s">
        <v>588</v>
      </c>
      <c r="E2670" t="s">
        <v>589</v>
      </c>
      <c r="F2670">
        <v>200</v>
      </c>
      <c r="G2670" t="s">
        <v>590</v>
      </c>
      <c r="H2670" t="s">
        <v>613</v>
      </c>
      <c r="I2670" t="s">
        <v>614</v>
      </c>
      <c r="J2670" t="s">
        <v>48</v>
      </c>
      <c r="K2670" t="s">
        <v>601</v>
      </c>
      <c r="L2670" t="s">
        <v>39</v>
      </c>
      <c r="M2670">
        <v>107015460</v>
      </c>
      <c r="N2670">
        <v>-63785431</v>
      </c>
      <c r="O2670">
        <v>43230029</v>
      </c>
      <c r="P2670">
        <v>0</v>
      </c>
      <c r="Q2670" t="s">
        <v>4440</v>
      </c>
      <c r="R2670">
        <v>31620</v>
      </c>
      <c r="S2670" t="s">
        <v>4441</v>
      </c>
      <c r="T2670" t="s">
        <v>4442</v>
      </c>
      <c r="U2670" t="s">
        <v>6160</v>
      </c>
      <c r="V2670" t="s">
        <v>6161</v>
      </c>
      <c r="W2670">
        <v>0</v>
      </c>
      <c r="X2670" t="str">
        <f t="shared" si="41"/>
        <v>Funcionamiento</v>
      </c>
    </row>
    <row r="2671" spans="1:24" x14ac:dyDescent="0.25">
      <c r="A2671">
        <v>20320</v>
      </c>
      <c r="B2671">
        <v>43885</v>
      </c>
      <c r="C2671" s="71">
        <v>43885.371527777781</v>
      </c>
      <c r="D2671" t="s">
        <v>588</v>
      </c>
      <c r="E2671" t="s">
        <v>589</v>
      </c>
      <c r="F2671">
        <v>200</v>
      </c>
      <c r="G2671" t="s">
        <v>590</v>
      </c>
      <c r="H2671" t="s">
        <v>613</v>
      </c>
      <c r="I2671" t="s">
        <v>614</v>
      </c>
      <c r="J2671" t="s">
        <v>48</v>
      </c>
      <c r="K2671" t="s">
        <v>601</v>
      </c>
      <c r="L2671" t="s">
        <v>39</v>
      </c>
      <c r="M2671">
        <v>84543460</v>
      </c>
      <c r="N2671">
        <v>-281812</v>
      </c>
      <c r="O2671">
        <v>84261648</v>
      </c>
      <c r="P2671">
        <v>0</v>
      </c>
      <c r="Q2671" t="s">
        <v>799</v>
      </c>
      <c r="R2671">
        <v>31720</v>
      </c>
      <c r="S2671" t="s">
        <v>4443</v>
      </c>
      <c r="T2671" t="s">
        <v>4444</v>
      </c>
      <c r="U2671" t="s">
        <v>6162</v>
      </c>
      <c r="V2671" t="s">
        <v>6163</v>
      </c>
      <c r="W2671">
        <v>0</v>
      </c>
      <c r="X2671" t="str">
        <f t="shared" si="41"/>
        <v>Funcionamiento</v>
      </c>
    </row>
    <row r="2672" spans="1:24" x14ac:dyDescent="0.25">
      <c r="A2672">
        <v>20420</v>
      </c>
      <c r="B2672">
        <v>43885</v>
      </c>
      <c r="C2672" s="71">
        <v>43885.372916666667</v>
      </c>
      <c r="D2672" t="s">
        <v>588</v>
      </c>
      <c r="E2672" t="s">
        <v>589</v>
      </c>
      <c r="F2672">
        <v>200</v>
      </c>
      <c r="G2672" t="s">
        <v>590</v>
      </c>
      <c r="H2672" t="s">
        <v>613</v>
      </c>
      <c r="I2672" t="s">
        <v>614</v>
      </c>
      <c r="J2672" t="s">
        <v>48</v>
      </c>
      <c r="K2672" t="s">
        <v>601</v>
      </c>
      <c r="L2672" t="s">
        <v>39</v>
      </c>
      <c r="M2672">
        <v>84543460</v>
      </c>
      <c r="N2672">
        <v>-1127247</v>
      </c>
      <c r="O2672">
        <v>83416213</v>
      </c>
      <c r="P2672">
        <v>0</v>
      </c>
      <c r="Q2672" t="s">
        <v>800</v>
      </c>
      <c r="R2672">
        <v>31820</v>
      </c>
      <c r="S2672" t="s">
        <v>4445</v>
      </c>
      <c r="T2672" t="s">
        <v>4446</v>
      </c>
      <c r="U2672" t="s">
        <v>6164</v>
      </c>
      <c r="V2672" t="s">
        <v>4447</v>
      </c>
      <c r="W2672">
        <v>0</v>
      </c>
      <c r="X2672" t="str">
        <f t="shared" si="41"/>
        <v>Funcionamiento</v>
      </c>
    </row>
    <row r="2673" spans="1:24" x14ac:dyDescent="0.25">
      <c r="A2673">
        <v>20520</v>
      </c>
      <c r="B2673">
        <v>43885</v>
      </c>
      <c r="C2673" s="71">
        <v>43885.373611111114</v>
      </c>
      <c r="D2673" t="s">
        <v>588</v>
      </c>
      <c r="E2673" t="s">
        <v>589</v>
      </c>
      <c r="F2673">
        <v>200</v>
      </c>
      <c r="G2673" t="s">
        <v>590</v>
      </c>
      <c r="H2673" t="s">
        <v>613</v>
      </c>
      <c r="I2673" t="s">
        <v>614</v>
      </c>
      <c r="J2673" t="s">
        <v>48</v>
      </c>
      <c r="K2673" t="s">
        <v>601</v>
      </c>
      <c r="L2673" t="s">
        <v>39</v>
      </c>
      <c r="M2673">
        <v>84543460</v>
      </c>
      <c r="N2673">
        <v>-18317750</v>
      </c>
      <c r="O2673">
        <v>66225710</v>
      </c>
      <c r="P2673">
        <v>0</v>
      </c>
      <c r="Q2673" t="s">
        <v>801</v>
      </c>
      <c r="R2673">
        <v>31920</v>
      </c>
      <c r="S2673" t="s">
        <v>4448</v>
      </c>
      <c r="T2673" t="s">
        <v>4449</v>
      </c>
      <c r="U2673" t="s">
        <v>6165</v>
      </c>
      <c r="V2673" t="s">
        <v>6166</v>
      </c>
      <c r="W2673">
        <v>0</v>
      </c>
      <c r="X2673" t="str">
        <f t="shared" si="41"/>
        <v>Funcionamiento</v>
      </c>
    </row>
    <row r="2674" spans="1:24" x14ac:dyDescent="0.25">
      <c r="A2674">
        <v>20620</v>
      </c>
      <c r="B2674">
        <v>43885</v>
      </c>
      <c r="C2674" s="71">
        <v>43885.375</v>
      </c>
      <c r="D2674" t="s">
        <v>588</v>
      </c>
      <c r="E2674" t="s">
        <v>589</v>
      </c>
      <c r="F2674">
        <v>200</v>
      </c>
      <c r="G2674" t="s">
        <v>590</v>
      </c>
      <c r="H2674" t="s">
        <v>613</v>
      </c>
      <c r="I2674" t="s">
        <v>614</v>
      </c>
      <c r="J2674" t="s">
        <v>48</v>
      </c>
      <c r="K2674" t="s">
        <v>601</v>
      </c>
      <c r="L2674" t="s">
        <v>39</v>
      </c>
      <c r="M2674">
        <v>25936730</v>
      </c>
      <c r="N2674">
        <v>-432279</v>
      </c>
      <c r="O2674">
        <v>25504451</v>
      </c>
      <c r="P2674">
        <v>0</v>
      </c>
      <c r="Q2674" t="s">
        <v>802</v>
      </c>
      <c r="R2674">
        <v>32020</v>
      </c>
      <c r="S2674" t="s">
        <v>4450</v>
      </c>
      <c r="T2674" t="s">
        <v>4451</v>
      </c>
      <c r="U2674" t="s">
        <v>4452</v>
      </c>
      <c r="V2674" t="s">
        <v>4453</v>
      </c>
      <c r="W2674">
        <v>0</v>
      </c>
      <c r="X2674" t="str">
        <f t="shared" si="41"/>
        <v>Funcionamiento</v>
      </c>
    </row>
    <row r="2675" spans="1:24" x14ac:dyDescent="0.25">
      <c r="A2675">
        <v>20720</v>
      </c>
      <c r="B2675">
        <v>43885</v>
      </c>
      <c r="C2675" s="71">
        <v>43885.375</v>
      </c>
      <c r="D2675" t="s">
        <v>588</v>
      </c>
      <c r="E2675" t="s">
        <v>589</v>
      </c>
      <c r="F2675">
        <v>200</v>
      </c>
      <c r="G2675" t="s">
        <v>590</v>
      </c>
      <c r="H2675" t="s">
        <v>201</v>
      </c>
      <c r="I2675" t="s">
        <v>161</v>
      </c>
      <c r="J2675" t="s">
        <v>37</v>
      </c>
      <c r="K2675" t="s">
        <v>591</v>
      </c>
      <c r="L2675" t="s">
        <v>39</v>
      </c>
      <c r="M2675">
        <v>135961833</v>
      </c>
      <c r="N2675">
        <v>3721500</v>
      </c>
      <c r="O2675">
        <v>139683333</v>
      </c>
      <c r="P2675">
        <v>0</v>
      </c>
      <c r="Q2675" t="s">
        <v>803</v>
      </c>
      <c r="R2675">
        <v>28920</v>
      </c>
      <c r="S2675" t="s">
        <v>4454</v>
      </c>
      <c r="T2675" t="s">
        <v>4455</v>
      </c>
      <c r="U2675" t="s">
        <v>5553</v>
      </c>
      <c r="V2675" t="s">
        <v>5554</v>
      </c>
      <c r="W2675">
        <v>0</v>
      </c>
      <c r="X2675" t="str">
        <f t="shared" si="41"/>
        <v>Inversión</v>
      </c>
    </row>
    <row r="2676" spans="1:24" x14ac:dyDescent="0.25">
      <c r="A2676">
        <v>20820</v>
      </c>
      <c r="B2676">
        <v>43885</v>
      </c>
      <c r="C2676" s="71">
        <v>43885.378472222219</v>
      </c>
      <c r="D2676" t="s">
        <v>588</v>
      </c>
      <c r="E2676" t="s">
        <v>589</v>
      </c>
      <c r="F2676">
        <v>200</v>
      </c>
      <c r="G2676" t="s">
        <v>590</v>
      </c>
      <c r="H2676" t="s">
        <v>613</v>
      </c>
      <c r="I2676" t="s">
        <v>614</v>
      </c>
      <c r="J2676" t="s">
        <v>48</v>
      </c>
      <c r="K2676" t="s">
        <v>601</v>
      </c>
      <c r="L2676" t="s">
        <v>39</v>
      </c>
      <c r="M2676">
        <v>107015460</v>
      </c>
      <c r="N2676">
        <v>-12128419</v>
      </c>
      <c r="O2676">
        <v>94887041</v>
      </c>
      <c r="P2676">
        <v>0</v>
      </c>
      <c r="Q2676" t="s">
        <v>804</v>
      </c>
      <c r="R2676">
        <v>31420</v>
      </c>
      <c r="S2676" t="s">
        <v>4456</v>
      </c>
      <c r="T2676" t="s">
        <v>4457</v>
      </c>
      <c r="U2676" t="s">
        <v>6167</v>
      </c>
      <c r="V2676" t="s">
        <v>6168</v>
      </c>
      <c r="W2676">
        <v>0</v>
      </c>
      <c r="X2676" t="str">
        <f t="shared" si="41"/>
        <v>Funcionamiento</v>
      </c>
    </row>
    <row r="2677" spans="1:24" x14ac:dyDescent="0.25">
      <c r="A2677">
        <v>20920</v>
      </c>
      <c r="B2677">
        <v>43885</v>
      </c>
      <c r="C2677" s="71">
        <v>43885.381944444445</v>
      </c>
      <c r="D2677" t="s">
        <v>588</v>
      </c>
      <c r="E2677" t="s">
        <v>589</v>
      </c>
      <c r="F2677">
        <v>200</v>
      </c>
      <c r="G2677" t="s">
        <v>590</v>
      </c>
      <c r="H2677" t="s">
        <v>613</v>
      </c>
      <c r="I2677" t="s">
        <v>614</v>
      </c>
      <c r="J2677" t="s">
        <v>48</v>
      </c>
      <c r="K2677" t="s">
        <v>601</v>
      </c>
      <c r="L2677" t="s">
        <v>39</v>
      </c>
      <c r="M2677">
        <v>107015460</v>
      </c>
      <c r="N2677">
        <v>0</v>
      </c>
      <c r="O2677">
        <v>107015460</v>
      </c>
      <c r="P2677">
        <v>52101903</v>
      </c>
      <c r="Q2677" t="s">
        <v>805</v>
      </c>
      <c r="R2677">
        <v>31520</v>
      </c>
      <c r="S2677" t="s">
        <v>4458</v>
      </c>
      <c r="T2677" t="s">
        <v>593</v>
      </c>
      <c r="U2677" t="s">
        <v>593</v>
      </c>
      <c r="V2677" t="s">
        <v>593</v>
      </c>
      <c r="W2677">
        <v>0</v>
      </c>
      <c r="X2677" t="str">
        <f t="shared" si="41"/>
        <v>Funcionamiento</v>
      </c>
    </row>
    <row r="2678" spans="1:24" x14ac:dyDescent="0.25">
      <c r="A2678">
        <v>21020</v>
      </c>
      <c r="B2678">
        <v>43885</v>
      </c>
      <c r="C2678" s="71">
        <v>43885.383333333331</v>
      </c>
      <c r="D2678" t="s">
        <v>588</v>
      </c>
      <c r="E2678" t="s">
        <v>589</v>
      </c>
      <c r="F2678">
        <v>200</v>
      </c>
      <c r="G2678" t="s">
        <v>590</v>
      </c>
      <c r="H2678" t="s">
        <v>445</v>
      </c>
      <c r="I2678" t="s">
        <v>498</v>
      </c>
      <c r="J2678" t="s">
        <v>48</v>
      </c>
      <c r="K2678" t="s">
        <v>601</v>
      </c>
      <c r="L2678" t="s">
        <v>39</v>
      </c>
      <c r="M2678">
        <v>50730540</v>
      </c>
      <c r="N2678">
        <v>-2898888</v>
      </c>
      <c r="O2678">
        <v>47831652</v>
      </c>
      <c r="P2678">
        <v>0</v>
      </c>
      <c r="Q2678" t="s">
        <v>806</v>
      </c>
      <c r="R2678">
        <v>28320</v>
      </c>
      <c r="S2678" t="s">
        <v>4459</v>
      </c>
      <c r="T2678" t="s">
        <v>4460</v>
      </c>
      <c r="U2678" t="s">
        <v>4461</v>
      </c>
      <c r="V2678" t="s">
        <v>4462</v>
      </c>
      <c r="W2678">
        <v>0</v>
      </c>
      <c r="X2678" t="str">
        <f t="shared" si="41"/>
        <v>Inversión</v>
      </c>
    </row>
    <row r="2679" spans="1:24" x14ac:dyDescent="0.25">
      <c r="A2679">
        <v>21120</v>
      </c>
      <c r="B2679">
        <v>43885</v>
      </c>
      <c r="C2679" s="71">
        <v>43885.386111111111</v>
      </c>
      <c r="D2679" t="s">
        <v>588</v>
      </c>
      <c r="E2679" t="s">
        <v>589</v>
      </c>
      <c r="F2679">
        <v>200</v>
      </c>
      <c r="G2679" t="s">
        <v>590</v>
      </c>
      <c r="H2679" t="s">
        <v>201</v>
      </c>
      <c r="I2679" t="s">
        <v>161</v>
      </c>
      <c r="J2679" t="s">
        <v>48</v>
      </c>
      <c r="K2679" t="s">
        <v>601</v>
      </c>
      <c r="L2679" t="s">
        <v>39</v>
      </c>
      <c r="M2679">
        <v>293479725</v>
      </c>
      <c r="N2679">
        <v>-25155406</v>
      </c>
      <c r="O2679">
        <v>268324319</v>
      </c>
      <c r="P2679">
        <v>0</v>
      </c>
      <c r="Q2679" t="s">
        <v>807</v>
      </c>
      <c r="R2679">
        <v>28520</v>
      </c>
      <c r="S2679" t="s">
        <v>4463</v>
      </c>
      <c r="T2679" t="s">
        <v>4464</v>
      </c>
      <c r="U2679" t="s">
        <v>5555</v>
      </c>
      <c r="V2679" t="s">
        <v>6169</v>
      </c>
      <c r="W2679">
        <v>0</v>
      </c>
      <c r="X2679" t="str">
        <f t="shared" si="41"/>
        <v>Inversión</v>
      </c>
    </row>
    <row r="2680" spans="1:24" x14ac:dyDescent="0.25">
      <c r="A2680">
        <v>21220</v>
      </c>
      <c r="B2680">
        <v>43885</v>
      </c>
      <c r="C2680" s="71">
        <v>43885.432638888888</v>
      </c>
      <c r="D2680" t="s">
        <v>588</v>
      </c>
      <c r="E2680" t="s">
        <v>589</v>
      </c>
      <c r="F2680">
        <v>160</v>
      </c>
      <c r="G2680" t="s">
        <v>633</v>
      </c>
      <c r="H2680" t="s">
        <v>462</v>
      </c>
      <c r="I2680" t="s">
        <v>500</v>
      </c>
      <c r="J2680" t="s">
        <v>37</v>
      </c>
      <c r="K2680" t="s">
        <v>591</v>
      </c>
      <c r="L2680" t="s">
        <v>39</v>
      </c>
      <c r="M2680">
        <v>33114736</v>
      </c>
      <c r="N2680">
        <v>0</v>
      </c>
      <c r="O2680">
        <v>33114736</v>
      </c>
      <c r="P2680">
        <v>0</v>
      </c>
      <c r="Q2680" t="s">
        <v>808</v>
      </c>
      <c r="R2680">
        <v>17920</v>
      </c>
      <c r="S2680" t="s">
        <v>4465</v>
      </c>
      <c r="T2680" t="s">
        <v>4466</v>
      </c>
      <c r="U2680" t="s">
        <v>5556</v>
      </c>
      <c r="V2680" t="s">
        <v>5557</v>
      </c>
      <c r="W2680">
        <v>0</v>
      </c>
      <c r="X2680" t="str">
        <f t="shared" si="41"/>
        <v>Inversión</v>
      </c>
    </row>
    <row r="2681" spans="1:24" x14ac:dyDescent="0.25">
      <c r="A2681">
        <v>21320</v>
      </c>
      <c r="B2681">
        <v>43885</v>
      </c>
      <c r="C2681" s="71">
        <v>43885.724999999999</v>
      </c>
      <c r="D2681" t="s">
        <v>588</v>
      </c>
      <c r="E2681" t="s">
        <v>589</v>
      </c>
      <c r="F2681">
        <v>200</v>
      </c>
      <c r="G2681" t="s">
        <v>590</v>
      </c>
      <c r="H2681" t="s">
        <v>166</v>
      </c>
      <c r="I2681" t="s">
        <v>120</v>
      </c>
      <c r="J2681" t="s">
        <v>37</v>
      </c>
      <c r="K2681" t="s">
        <v>591</v>
      </c>
      <c r="L2681" t="s">
        <v>39</v>
      </c>
      <c r="M2681">
        <v>818843244</v>
      </c>
      <c r="N2681">
        <v>0</v>
      </c>
      <c r="O2681">
        <v>818843244</v>
      </c>
      <c r="P2681">
        <v>0</v>
      </c>
      <c r="Q2681" t="s">
        <v>809</v>
      </c>
      <c r="R2681">
        <v>32420</v>
      </c>
      <c r="S2681" t="s">
        <v>4467</v>
      </c>
      <c r="T2681" t="s">
        <v>4468</v>
      </c>
      <c r="U2681" t="s">
        <v>4469</v>
      </c>
      <c r="V2681" t="s">
        <v>4470</v>
      </c>
      <c r="W2681">
        <v>3720</v>
      </c>
      <c r="X2681" t="str">
        <f t="shared" si="41"/>
        <v>Funcionamiento</v>
      </c>
    </row>
    <row r="2682" spans="1:24" x14ac:dyDescent="0.25">
      <c r="A2682">
        <v>21320</v>
      </c>
      <c r="B2682">
        <v>43885</v>
      </c>
      <c r="C2682" s="71">
        <v>43885.724999999999</v>
      </c>
      <c r="D2682" t="s">
        <v>588</v>
      </c>
      <c r="E2682" t="s">
        <v>589</v>
      </c>
      <c r="F2682">
        <v>200</v>
      </c>
      <c r="G2682" t="s">
        <v>590</v>
      </c>
      <c r="H2682" t="s">
        <v>195</v>
      </c>
      <c r="I2682" t="s">
        <v>150</v>
      </c>
      <c r="J2682" t="s">
        <v>37</v>
      </c>
      <c r="K2682" t="s">
        <v>591</v>
      </c>
      <c r="L2682" t="s">
        <v>39</v>
      </c>
      <c r="M2682">
        <v>4806844</v>
      </c>
      <c r="N2682">
        <v>0</v>
      </c>
      <c r="O2682">
        <v>4806844</v>
      </c>
      <c r="P2682">
        <v>833440</v>
      </c>
      <c r="Q2682" t="s">
        <v>809</v>
      </c>
      <c r="R2682">
        <v>32420</v>
      </c>
      <c r="S2682" t="s">
        <v>4467</v>
      </c>
      <c r="T2682" t="s">
        <v>4468</v>
      </c>
      <c r="U2682" t="s">
        <v>4469</v>
      </c>
      <c r="V2682" t="s">
        <v>4470</v>
      </c>
      <c r="W2682">
        <v>3720</v>
      </c>
      <c r="X2682" t="str">
        <f t="shared" si="41"/>
        <v>Funcionamiento</v>
      </c>
    </row>
    <row r="2683" spans="1:24" x14ac:dyDescent="0.25">
      <c r="A2683">
        <v>21320</v>
      </c>
      <c r="B2683">
        <v>43885</v>
      </c>
      <c r="C2683" s="71">
        <v>43885.724999999999</v>
      </c>
      <c r="D2683" t="s">
        <v>588</v>
      </c>
      <c r="E2683" t="s">
        <v>589</v>
      </c>
      <c r="F2683">
        <v>200</v>
      </c>
      <c r="G2683" t="s">
        <v>590</v>
      </c>
      <c r="H2683" t="s">
        <v>180</v>
      </c>
      <c r="I2683" t="s">
        <v>134</v>
      </c>
      <c r="J2683" t="s">
        <v>37</v>
      </c>
      <c r="K2683" t="s">
        <v>591</v>
      </c>
      <c r="L2683" t="s">
        <v>39</v>
      </c>
      <c r="M2683">
        <v>38022240</v>
      </c>
      <c r="N2683">
        <v>0</v>
      </c>
      <c r="O2683">
        <v>38022240</v>
      </c>
      <c r="P2683">
        <v>0</v>
      </c>
      <c r="Q2683" t="s">
        <v>809</v>
      </c>
      <c r="R2683">
        <v>32420</v>
      </c>
      <c r="S2683" t="s">
        <v>4467</v>
      </c>
      <c r="T2683" t="s">
        <v>4468</v>
      </c>
      <c r="U2683" t="s">
        <v>4469</v>
      </c>
      <c r="V2683" t="s">
        <v>4470</v>
      </c>
      <c r="W2683">
        <v>3720</v>
      </c>
      <c r="X2683" t="str">
        <f t="shared" si="41"/>
        <v>Funcionamiento</v>
      </c>
    </row>
    <row r="2684" spans="1:24" x14ac:dyDescent="0.25">
      <c r="A2684">
        <v>21320</v>
      </c>
      <c r="B2684">
        <v>43885</v>
      </c>
      <c r="C2684" s="71">
        <v>43885.724999999999</v>
      </c>
      <c r="D2684" t="s">
        <v>588</v>
      </c>
      <c r="E2684" t="s">
        <v>589</v>
      </c>
      <c r="F2684">
        <v>200</v>
      </c>
      <c r="G2684" t="s">
        <v>590</v>
      </c>
      <c r="H2684" t="s">
        <v>169</v>
      </c>
      <c r="I2684" t="s">
        <v>123</v>
      </c>
      <c r="J2684" t="s">
        <v>37</v>
      </c>
      <c r="K2684" t="s">
        <v>591</v>
      </c>
      <c r="L2684" t="s">
        <v>39</v>
      </c>
      <c r="M2684">
        <v>11656979</v>
      </c>
      <c r="N2684">
        <v>0</v>
      </c>
      <c r="O2684">
        <v>11656979</v>
      </c>
      <c r="P2684">
        <v>0</v>
      </c>
      <c r="Q2684" t="s">
        <v>809</v>
      </c>
      <c r="R2684">
        <v>32420</v>
      </c>
      <c r="S2684" t="s">
        <v>4467</v>
      </c>
      <c r="T2684" t="s">
        <v>4468</v>
      </c>
      <c r="U2684" t="s">
        <v>4469</v>
      </c>
      <c r="V2684" t="s">
        <v>4470</v>
      </c>
      <c r="W2684">
        <v>3720</v>
      </c>
      <c r="X2684" t="str">
        <f t="shared" si="41"/>
        <v>Funcionamiento</v>
      </c>
    </row>
    <row r="2685" spans="1:24" x14ac:dyDescent="0.25">
      <c r="A2685">
        <v>21320</v>
      </c>
      <c r="B2685">
        <v>43885</v>
      </c>
      <c r="C2685" s="71">
        <v>43885.724999999999</v>
      </c>
      <c r="D2685" t="s">
        <v>588</v>
      </c>
      <c r="E2685" t="s">
        <v>589</v>
      </c>
      <c r="F2685">
        <v>200</v>
      </c>
      <c r="G2685" t="s">
        <v>590</v>
      </c>
      <c r="H2685" t="s">
        <v>810</v>
      </c>
      <c r="I2685" t="s">
        <v>811</v>
      </c>
      <c r="J2685" t="s">
        <v>37</v>
      </c>
      <c r="K2685" t="s">
        <v>591</v>
      </c>
      <c r="L2685" t="s">
        <v>39</v>
      </c>
      <c r="M2685">
        <v>5288619</v>
      </c>
      <c r="N2685">
        <v>0</v>
      </c>
      <c r="O2685">
        <v>5288619</v>
      </c>
      <c r="P2685">
        <v>0</v>
      </c>
      <c r="Q2685" t="s">
        <v>809</v>
      </c>
      <c r="R2685">
        <v>32420</v>
      </c>
      <c r="S2685" t="s">
        <v>4467</v>
      </c>
      <c r="T2685" t="s">
        <v>4468</v>
      </c>
      <c r="U2685" t="s">
        <v>4469</v>
      </c>
      <c r="V2685" t="s">
        <v>4470</v>
      </c>
      <c r="W2685">
        <v>3720</v>
      </c>
      <c r="X2685" t="str">
        <f t="shared" si="41"/>
        <v>Funcionamiento</v>
      </c>
    </row>
    <row r="2686" spans="1:24" x14ac:dyDescent="0.25">
      <c r="A2686">
        <v>21320</v>
      </c>
      <c r="B2686">
        <v>43885</v>
      </c>
      <c r="C2686" s="71">
        <v>43885.724999999999</v>
      </c>
      <c r="D2686" t="s">
        <v>588</v>
      </c>
      <c r="E2686" t="s">
        <v>589</v>
      </c>
      <c r="F2686">
        <v>200</v>
      </c>
      <c r="G2686" t="s">
        <v>590</v>
      </c>
      <c r="H2686" t="s">
        <v>182</v>
      </c>
      <c r="I2686" t="s">
        <v>136</v>
      </c>
      <c r="J2686" t="s">
        <v>37</v>
      </c>
      <c r="K2686" t="s">
        <v>591</v>
      </c>
      <c r="L2686" t="s">
        <v>39</v>
      </c>
      <c r="M2686">
        <v>6022958</v>
      </c>
      <c r="N2686">
        <v>0</v>
      </c>
      <c r="O2686">
        <v>6022958</v>
      </c>
      <c r="P2686">
        <v>0</v>
      </c>
      <c r="Q2686" t="s">
        <v>809</v>
      </c>
      <c r="R2686">
        <v>32420</v>
      </c>
      <c r="S2686" t="s">
        <v>4467</v>
      </c>
      <c r="T2686" t="s">
        <v>4468</v>
      </c>
      <c r="U2686" t="s">
        <v>4469</v>
      </c>
      <c r="V2686" t="s">
        <v>4470</v>
      </c>
      <c r="W2686">
        <v>3720</v>
      </c>
      <c r="X2686" t="str">
        <f t="shared" si="41"/>
        <v>Funcionamiento</v>
      </c>
    </row>
    <row r="2687" spans="1:24" x14ac:dyDescent="0.25">
      <c r="A2687">
        <v>21320</v>
      </c>
      <c r="B2687">
        <v>43885</v>
      </c>
      <c r="C2687" s="71">
        <v>43885.724999999999</v>
      </c>
      <c r="D2687" t="s">
        <v>588</v>
      </c>
      <c r="E2687" t="s">
        <v>589</v>
      </c>
      <c r="F2687">
        <v>200</v>
      </c>
      <c r="G2687" t="s">
        <v>590</v>
      </c>
      <c r="H2687" t="s">
        <v>167</v>
      </c>
      <c r="I2687" t="s">
        <v>121</v>
      </c>
      <c r="J2687" t="s">
        <v>37</v>
      </c>
      <c r="K2687" t="s">
        <v>591</v>
      </c>
      <c r="L2687" t="s">
        <v>39</v>
      </c>
      <c r="M2687">
        <v>9375170</v>
      </c>
      <c r="N2687">
        <v>0</v>
      </c>
      <c r="O2687">
        <v>9375170</v>
      </c>
      <c r="P2687">
        <v>0</v>
      </c>
      <c r="Q2687" t="s">
        <v>809</v>
      </c>
      <c r="R2687">
        <v>32420</v>
      </c>
      <c r="S2687" t="s">
        <v>4467</v>
      </c>
      <c r="T2687" t="s">
        <v>4468</v>
      </c>
      <c r="U2687" t="s">
        <v>4469</v>
      </c>
      <c r="V2687" t="s">
        <v>4470</v>
      </c>
      <c r="W2687">
        <v>3720</v>
      </c>
      <c r="X2687" t="str">
        <f t="shared" si="41"/>
        <v>Funcionamiento</v>
      </c>
    </row>
    <row r="2688" spans="1:24" x14ac:dyDescent="0.25">
      <c r="A2688">
        <v>21320</v>
      </c>
      <c r="B2688">
        <v>43885</v>
      </c>
      <c r="C2688" s="71">
        <v>43885.724999999999</v>
      </c>
      <c r="D2688" t="s">
        <v>588</v>
      </c>
      <c r="E2688" t="s">
        <v>589</v>
      </c>
      <c r="F2688">
        <v>200</v>
      </c>
      <c r="G2688" t="s">
        <v>590</v>
      </c>
      <c r="H2688" t="s">
        <v>168</v>
      </c>
      <c r="I2688" t="s">
        <v>122</v>
      </c>
      <c r="J2688" t="s">
        <v>37</v>
      </c>
      <c r="K2688" t="s">
        <v>591</v>
      </c>
      <c r="L2688" t="s">
        <v>39</v>
      </c>
      <c r="M2688">
        <v>10416673</v>
      </c>
      <c r="N2688">
        <v>0</v>
      </c>
      <c r="O2688">
        <v>10416673</v>
      </c>
      <c r="P2688">
        <v>0</v>
      </c>
      <c r="Q2688" t="s">
        <v>809</v>
      </c>
      <c r="R2688">
        <v>32420</v>
      </c>
      <c r="S2688" t="s">
        <v>4467</v>
      </c>
      <c r="T2688" t="s">
        <v>4468</v>
      </c>
      <c r="U2688" t="s">
        <v>4469</v>
      </c>
      <c r="V2688" t="s">
        <v>4470</v>
      </c>
      <c r="W2688">
        <v>3720</v>
      </c>
      <c r="X2688" t="str">
        <f t="shared" si="41"/>
        <v>Funcionamiento</v>
      </c>
    </row>
    <row r="2689" spans="1:24" x14ac:dyDescent="0.25">
      <c r="A2689">
        <v>21320</v>
      </c>
      <c r="B2689">
        <v>43885</v>
      </c>
      <c r="C2689" s="71">
        <v>43885.724999999999</v>
      </c>
      <c r="D2689" t="s">
        <v>588</v>
      </c>
      <c r="E2689" t="s">
        <v>589</v>
      </c>
      <c r="F2689">
        <v>200</v>
      </c>
      <c r="G2689" t="s">
        <v>590</v>
      </c>
      <c r="H2689" t="s">
        <v>170</v>
      </c>
      <c r="I2689" t="s">
        <v>124</v>
      </c>
      <c r="J2689" t="s">
        <v>37</v>
      </c>
      <c r="K2689" t="s">
        <v>591</v>
      </c>
      <c r="L2689" t="s">
        <v>39</v>
      </c>
      <c r="M2689">
        <v>6723127</v>
      </c>
      <c r="N2689">
        <v>0</v>
      </c>
      <c r="O2689">
        <v>6723127</v>
      </c>
      <c r="P2689">
        <v>0</v>
      </c>
      <c r="Q2689" t="s">
        <v>809</v>
      </c>
      <c r="R2689">
        <v>32420</v>
      </c>
      <c r="S2689" t="s">
        <v>4467</v>
      </c>
      <c r="T2689" t="s">
        <v>4468</v>
      </c>
      <c r="U2689" t="s">
        <v>4469</v>
      </c>
      <c r="V2689" t="s">
        <v>4470</v>
      </c>
      <c r="W2689">
        <v>3720</v>
      </c>
      <c r="X2689" t="str">
        <f t="shared" si="41"/>
        <v>Funcionamiento</v>
      </c>
    </row>
    <row r="2690" spans="1:24" x14ac:dyDescent="0.25">
      <c r="A2690">
        <v>21320</v>
      </c>
      <c r="B2690">
        <v>43885</v>
      </c>
      <c r="C2690" s="71">
        <v>43885.724999999999</v>
      </c>
      <c r="D2690" t="s">
        <v>588</v>
      </c>
      <c r="E2690" t="s">
        <v>589</v>
      </c>
      <c r="F2690">
        <v>200</v>
      </c>
      <c r="G2690" t="s">
        <v>590</v>
      </c>
      <c r="H2690" t="s">
        <v>171</v>
      </c>
      <c r="I2690" t="s">
        <v>125</v>
      </c>
      <c r="J2690" t="s">
        <v>37</v>
      </c>
      <c r="K2690" t="s">
        <v>591</v>
      </c>
      <c r="L2690" t="s">
        <v>39</v>
      </c>
      <c r="M2690">
        <v>38508168</v>
      </c>
      <c r="N2690">
        <v>0</v>
      </c>
      <c r="O2690">
        <v>38508168</v>
      </c>
      <c r="P2690">
        <v>0</v>
      </c>
      <c r="Q2690" t="s">
        <v>809</v>
      </c>
      <c r="R2690">
        <v>32420</v>
      </c>
      <c r="S2690" t="s">
        <v>4467</v>
      </c>
      <c r="T2690" t="s">
        <v>4468</v>
      </c>
      <c r="U2690" t="s">
        <v>4469</v>
      </c>
      <c r="V2690" t="s">
        <v>4470</v>
      </c>
      <c r="W2690">
        <v>3720</v>
      </c>
      <c r="X2690" t="str">
        <f t="shared" si="41"/>
        <v>Funcionamiento</v>
      </c>
    </row>
    <row r="2691" spans="1:24" x14ac:dyDescent="0.25">
      <c r="A2691">
        <v>21320</v>
      </c>
      <c r="B2691">
        <v>43885</v>
      </c>
      <c r="C2691" s="71">
        <v>43885.724999999999</v>
      </c>
      <c r="D2691" t="s">
        <v>588</v>
      </c>
      <c r="E2691" t="s">
        <v>589</v>
      </c>
      <c r="F2691">
        <v>200</v>
      </c>
      <c r="G2691" t="s">
        <v>590</v>
      </c>
      <c r="H2691" t="s">
        <v>173</v>
      </c>
      <c r="I2691" t="s">
        <v>127</v>
      </c>
      <c r="J2691" t="s">
        <v>37</v>
      </c>
      <c r="K2691" t="s">
        <v>591</v>
      </c>
      <c r="L2691" t="s">
        <v>39</v>
      </c>
      <c r="M2691">
        <v>64011444</v>
      </c>
      <c r="N2691">
        <v>0</v>
      </c>
      <c r="O2691">
        <v>64011444</v>
      </c>
      <c r="P2691">
        <v>0</v>
      </c>
      <c r="Q2691" t="s">
        <v>809</v>
      </c>
      <c r="R2691">
        <v>32420</v>
      </c>
      <c r="S2691" t="s">
        <v>4467</v>
      </c>
      <c r="T2691" t="s">
        <v>4468</v>
      </c>
      <c r="U2691" t="s">
        <v>4469</v>
      </c>
      <c r="V2691" t="s">
        <v>4470</v>
      </c>
      <c r="W2691">
        <v>3720</v>
      </c>
      <c r="X2691" t="str">
        <f t="shared" ref="X2691:X2754" si="42">IF(LEFT(H2691,1)="C","Inversión","Funcionamiento")</f>
        <v>Funcionamiento</v>
      </c>
    </row>
    <row r="2692" spans="1:24" x14ac:dyDescent="0.25">
      <c r="A2692">
        <v>21320</v>
      </c>
      <c r="B2692">
        <v>43885</v>
      </c>
      <c r="C2692" s="71">
        <v>43885.724999999999</v>
      </c>
      <c r="D2692" t="s">
        <v>588</v>
      </c>
      <c r="E2692" t="s">
        <v>589</v>
      </c>
      <c r="F2692">
        <v>200</v>
      </c>
      <c r="G2692" t="s">
        <v>590</v>
      </c>
      <c r="H2692" t="s">
        <v>181</v>
      </c>
      <c r="I2692" t="s">
        <v>135</v>
      </c>
      <c r="J2692" t="s">
        <v>37</v>
      </c>
      <c r="K2692" t="s">
        <v>591</v>
      </c>
      <c r="L2692" t="s">
        <v>39</v>
      </c>
      <c r="M2692">
        <v>35268659</v>
      </c>
      <c r="N2692">
        <v>0</v>
      </c>
      <c r="O2692">
        <v>35268659</v>
      </c>
      <c r="P2692">
        <v>0</v>
      </c>
      <c r="Q2692" t="s">
        <v>809</v>
      </c>
      <c r="R2692">
        <v>32420</v>
      </c>
      <c r="S2692" t="s">
        <v>4467</v>
      </c>
      <c r="T2692" t="s">
        <v>4468</v>
      </c>
      <c r="U2692" t="s">
        <v>4469</v>
      </c>
      <c r="V2692" t="s">
        <v>4470</v>
      </c>
      <c r="W2692">
        <v>3720</v>
      </c>
      <c r="X2692" t="str">
        <f t="shared" si="42"/>
        <v>Funcionamiento</v>
      </c>
    </row>
    <row r="2693" spans="1:24" x14ac:dyDescent="0.25">
      <c r="A2693">
        <v>21320</v>
      </c>
      <c r="B2693">
        <v>43885</v>
      </c>
      <c r="C2693" s="71">
        <v>43885.724999999999</v>
      </c>
      <c r="D2693" t="s">
        <v>588</v>
      </c>
      <c r="E2693" t="s">
        <v>589</v>
      </c>
      <c r="F2693">
        <v>200</v>
      </c>
      <c r="G2693" t="s">
        <v>590</v>
      </c>
      <c r="H2693" t="s">
        <v>183</v>
      </c>
      <c r="I2693" t="s">
        <v>137</v>
      </c>
      <c r="J2693" t="s">
        <v>37</v>
      </c>
      <c r="K2693" t="s">
        <v>591</v>
      </c>
      <c r="L2693" t="s">
        <v>39</v>
      </c>
      <c r="M2693">
        <v>15666022</v>
      </c>
      <c r="N2693">
        <v>0</v>
      </c>
      <c r="O2693">
        <v>15666022</v>
      </c>
      <c r="P2693">
        <v>0</v>
      </c>
      <c r="Q2693" t="s">
        <v>809</v>
      </c>
      <c r="R2693">
        <v>32420</v>
      </c>
      <c r="S2693" t="s">
        <v>4467</v>
      </c>
      <c r="T2693" t="s">
        <v>4468</v>
      </c>
      <c r="U2693" t="s">
        <v>4469</v>
      </c>
      <c r="V2693" t="s">
        <v>4470</v>
      </c>
      <c r="W2693">
        <v>3720</v>
      </c>
      <c r="X2693" t="str">
        <f t="shared" si="42"/>
        <v>Funcionamiento</v>
      </c>
    </row>
    <row r="2694" spans="1:24" x14ac:dyDescent="0.25">
      <c r="A2694">
        <v>21320</v>
      </c>
      <c r="B2694">
        <v>43885</v>
      </c>
      <c r="C2694" s="71">
        <v>43885.724999999999</v>
      </c>
      <c r="D2694" t="s">
        <v>588</v>
      </c>
      <c r="E2694" t="s">
        <v>589</v>
      </c>
      <c r="F2694">
        <v>200</v>
      </c>
      <c r="G2694" t="s">
        <v>590</v>
      </c>
      <c r="H2694" t="s">
        <v>184</v>
      </c>
      <c r="I2694" t="s">
        <v>138</v>
      </c>
      <c r="J2694" t="s">
        <v>37</v>
      </c>
      <c r="K2694" t="s">
        <v>591</v>
      </c>
      <c r="L2694" t="s">
        <v>39</v>
      </c>
      <c r="M2694">
        <v>18010924</v>
      </c>
      <c r="N2694">
        <v>0</v>
      </c>
      <c r="O2694">
        <v>18010924</v>
      </c>
      <c r="P2694">
        <v>0</v>
      </c>
      <c r="Q2694" t="s">
        <v>809</v>
      </c>
      <c r="R2694">
        <v>32420</v>
      </c>
      <c r="S2694" t="s">
        <v>4467</v>
      </c>
      <c r="T2694" t="s">
        <v>4468</v>
      </c>
      <c r="U2694" t="s">
        <v>4469</v>
      </c>
      <c r="V2694" t="s">
        <v>4470</v>
      </c>
      <c r="W2694">
        <v>3720</v>
      </c>
      <c r="X2694" t="str">
        <f t="shared" si="42"/>
        <v>Funcionamiento</v>
      </c>
    </row>
    <row r="2695" spans="1:24" x14ac:dyDescent="0.25">
      <c r="A2695">
        <v>21420</v>
      </c>
      <c r="B2695">
        <v>43885</v>
      </c>
      <c r="C2695" s="71">
        <v>43885.731944444444</v>
      </c>
      <c r="D2695" t="s">
        <v>588</v>
      </c>
      <c r="E2695" t="s">
        <v>589</v>
      </c>
      <c r="F2695">
        <v>200</v>
      </c>
      <c r="G2695" t="s">
        <v>590</v>
      </c>
      <c r="H2695" t="s">
        <v>174</v>
      </c>
      <c r="I2695" t="s">
        <v>128</v>
      </c>
      <c r="J2695" t="s">
        <v>37</v>
      </c>
      <c r="K2695" t="s">
        <v>591</v>
      </c>
      <c r="L2695" t="s">
        <v>39</v>
      </c>
      <c r="M2695">
        <v>108497600</v>
      </c>
      <c r="N2695">
        <v>0</v>
      </c>
      <c r="O2695">
        <v>108497600</v>
      </c>
      <c r="P2695">
        <v>0</v>
      </c>
      <c r="Q2695" t="s">
        <v>812</v>
      </c>
      <c r="R2695">
        <v>32520</v>
      </c>
      <c r="S2695" t="s">
        <v>4471</v>
      </c>
      <c r="T2695" t="s">
        <v>593</v>
      </c>
      <c r="U2695" t="s">
        <v>4472</v>
      </c>
      <c r="V2695" t="s">
        <v>4473</v>
      </c>
      <c r="W2695">
        <v>0</v>
      </c>
      <c r="X2695" t="str">
        <f t="shared" si="42"/>
        <v>Funcionamiento</v>
      </c>
    </row>
    <row r="2696" spans="1:24" x14ac:dyDescent="0.25">
      <c r="A2696">
        <v>21420</v>
      </c>
      <c r="B2696">
        <v>43885</v>
      </c>
      <c r="C2696" s="71">
        <v>43885.731944444444</v>
      </c>
      <c r="D2696" t="s">
        <v>588</v>
      </c>
      <c r="E2696" t="s">
        <v>589</v>
      </c>
      <c r="F2696">
        <v>200</v>
      </c>
      <c r="G2696" t="s">
        <v>590</v>
      </c>
      <c r="H2696" t="s">
        <v>175</v>
      </c>
      <c r="I2696" t="s">
        <v>129</v>
      </c>
      <c r="J2696" t="s">
        <v>37</v>
      </c>
      <c r="K2696" t="s">
        <v>591</v>
      </c>
      <c r="L2696" t="s">
        <v>39</v>
      </c>
      <c r="M2696">
        <v>76868700</v>
      </c>
      <c r="N2696">
        <v>0</v>
      </c>
      <c r="O2696">
        <v>76868700</v>
      </c>
      <c r="P2696">
        <v>0</v>
      </c>
      <c r="Q2696" t="s">
        <v>812</v>
      </c>
      <c r="R2696">
        <v>32520</v>
      </c>
      <c r="S2696" t="s">
        <v>4471</v>
      </c>
      <c r="T2696" t="s">
        <v>593</v>
      </c>
      <c r="U2696" t="s">
        <v>4472</v>
      </c>
      <c r="V2696" t="s">
        <v>4473</v>
      </c>
      <c r="W2696">
        <v>0</v>
      </c>
      <c r="X2696" t="str">
        <f t="shared" si="42"/>
        <v>Funcionamiento</v>
      </c>
    </row>
    <row r="2697" spans="1:24" x14ac:dyDescent="0.25">
      <c r="A2697">
        <v>21420</v>
      </c>
      <c r="B2697">
        <v>43885</v>
      </c>
      <c r="C2697" s="71">
        <v>43885.731944444444</v>
      </c>
      <c r="D2697" t="s">
        <v>588</v>
      </c>
      <c r="E2697" t="s">
        <v>589</v>
      </c>
      <c r="F2697">
        <v>200</v>
      </c>
      <c r="G2697" t="s">
        <v>590</v>
      </c>
      <c r="H2697" t="s">
        <v>177</v>
      </c>
      <c r="I2697" t="s">
        <v>131</v>
      </c>
      <c r="J2697" t="s">
        <v>37</v>
      </c>
      <c r="K2697" t="s">
        <v>591</v>
      </c>
      <c r="L2697" t="s">
        <v>39</v>
      </c>
      <c r="M2697">
        <v>9208300</v>
      </c>
      <c r="N2697">
        <v>0</v>
      </c>
      <c r="O2697">
        <v>9208300</v>
      </c>
      <c r="P2697">
        <v>0</v>
      </c>
      <c r="Q2697" t="s">
        <v>812</v>
      </c>
      <c r="R2697">
        <v>32520</v>
      </c>
      <c r="S2697" t="s">
        <v>4471</v>
      </c>
      <c r="T2697" t="s">
        <v>593</v>
      </c>
      <c r="U2697" t="s">
        <v>4472</v>
      </c>
      <c r="V2697" t="s">
        <v>4473</v>
      </c>
      <c r="W2697">
        <v>0</v>
      </c>
      <c r="X2697" t="str">
        <f t="shared" si="42"/>
        <v>Funcionamiento</v>
      </c>
    </row>
    <row r="2698" spans="1:24" x14ac:dyDescent="0.25">
      <c r="A2698">
        <v>21420</v>
      </c>
      <c r="B2698">
        <v>43885</v>
      </c>
      <c r="C2698" s="71">
        <v>43885.731944444444</v>
      </c>
      <c r="D2698" t="s">
        <v>588</v>
      </c>
      <c r="E2698" t="s">
        <v>589</v>
      </c>
      <c r="F2698">
        <v>200</v>
      </c>
      <c r="G2698" t="s">
        <v>590</v>
      </c>
      <c r="H2698" t="s">
        <v>178</v>
      </c>
      <c r="I2698" t="s">
        <v>132</v>
      </c>
      <c r="J2698" t="s">
        <v>37</v>
      </c>
      <c r="K2698" t="s">
        <v>591</v>
      </c>
      <c r="L2698" t="s">
        <v>39</v>
      </c>
      <c r="M2698">
        <v>30470400</v>
      </c>
      <c r="N2698">
        <v>0</v>
      </c>
      <c r="O2698">
        <v>30470400</v>
      </c>
      <c r="P2698">
        <v>0</v>
      </c>
      <c r="Q2698" t="s">
        <v>812</v>
      </c>
      <c r="R2698">
        <v>32520</v>
      </c>
      <c r="S2698" t="s">
        <v>4471</v>
      </c>
      <c r="T2698" t="s">
        <v>593</v>
      </c>
      <c r="U2698" t="s">
        <v>4472</v>
      </c>
      <c r="V2698" t="s">
        <v>4473</v>
      </c>
      <c r="W2698">
        <v>0</v>
      </c>
      <c r="X2698" t="str">
        <f t="shared" si="42"/>
        <v>Funcionamiento</v>
      </c>
    </row>
    <row r="2699" spans="1:24" x14ac:dyDescent="0.25">
      <c r="A2699">
        <v>21420</v>
      </c>
      <c r="B2699">
        <v>43885</v>
      </c>
      <c r="C2699" s="71">
        <v>43885.731944444444</v>
      </c>
      <c r="D2699" t="s">
        <v>588</v>
      </c>
      <c r="E2699" t="s">
        <v>589</v>
      </c>
      <c r="F2699">
        <v>200</v>
      </c>
      <c r="G2699" t="s">
        <v>590</v>
      </c>
      <c r="H2699" t="s">
        <v>176</v>
      </c>
      <c r="I2699" t="s">
        <v>130</v>
      </c>
      <c r="J2699" t="s">
        <v>37</v>
      </c>
      <c r="K2699" t="s">
        <v>591</v>
      </c>
      <c r="L2699" t="s">
        <v>39</v>
      </c>
      <c r="M2699">
        <v>40623600</v>
      </c>
      <c r="N2699">
        <v>0</v>
      </c>
      <c r="O2699">
        <v>40623600</v>
      </c>
      <c r="P2699">
        <v>0</v>
      </c>
      <c r="Q2699" t="s">
        <v>812</v>
      </c>
      <c r="R2699">
        <v>32520</v>
      </c>
      <c r="S2699" t="s">
        <v>4471</v>
      </c>
      <c r="T2699" t="s">
        <v>593</v>
      </c>
      <c r="U2699" t="s">
        <v>4472</v>
      </c>
      <c r="V2699" t="s">
        <v>4473</v>
      </c>
      <c r="W2699">
        <v>0</v>
      </c>
      <c r="X2699" t="str">
        <f t="shared" si="42"/>
        <v>Funcionamiento</v>
      </c>
    </row>
    <row r="2700" spans="1:24" x14ac:dyDescent="0.25">
      <c r="A2700">
        <v>21420</v>
      </c>
      <c r="B2700">
        <v>43885</v>
      </c>
      <c r="C2700" s="71">
        <v>43885.731944444444</v>
      </c>
      <c r="D2700" t="s">
        <v>588</v>
      </c>
      <c r="E2700" t="s">
        <v>589</v>
      </c>
      <c r="F2700">
        <v>200</v>
      </c>
      <c r="G2700" t="s">
        <v>590</v>
      </c>
      <c r="H2700" t="s">
        <v>179</v>
      </c>
      <c r="I2700" t="s">
        <v>133</v>
      </c>
      <c r="J2700" t="s">
        <v>37</v>
      </c>
      <c r="K2700" t="s">
        <v>591</v>
      </c>
      <c r="L2700" t="s">
        <v>39</v>
      </c>
      <c r="M2700">
        <v>20321700</v>
      </c>
      <c r="N2700">
        <v>0</v>
      </c>
      <c r="O2700">
        <v>20321700</v>
      </c>
      <c r="P2700">
        <v>0</v>
      </c>
      <c r="Q2700" t="s">
        <v>812</v>
      </c>
      <c r="R2700">
        <v>32520</v>
      </c>
      <c r="S2700" t="s">
        <v>4471</v>
      </c>
      <c r="T2700" t="s">
        <v>593</v>
      </c>
      <c r="U2700" t="s">
        <v>4472</v>
      </c>
      <c r="V2700" t="s">
        <v>4473</v>
      </c>
      <c r="W2700">
        <v>0</v>
      </c>
      <c r="X2700" t="str">
        <f t="shared" si="42"/>
        <v>Funcionamiento</v>
      </c>
    </row>
    <row r="2701" spans="1:24" x14ac:dyDescent="0.25">
      <c r="A2701">
        <v>21520</v>
      </c>
      <c r="B2701">
        <v>43886</v>
      </c>
      <c r="C2701" s="71">
        <v>43886.376388888886</v>
      </c>
      <c r="D2701" t="s">
        <v>588</v>
      </c>
      <c r="E2701" t="s">
        <v>589</v>
      </c>
      <c r="F2701">
        <v>160</v>
      </c>
      <c r="G2701" t="s">
        <v>633</v>
      </c>
      <c r="H2701" t="s">
        <v>462</v>
      </c>
      <c r="I2701" t="s">
        <v>500</v>
      </c>
      <c r="J2701" t="s">
        <v>37</v>
      </c>
      <c r="K2701" t="s">
        <v>591</v>
      </c>
      <c r="L2701" t="s">
        <v>39</v>
      </c>
      <c r="M2701">
        <v>80634026</v>
      </c>
      <c r="N2701">
        <v>-8552094</v>
      </c>
      <c r="O2701">
        <v>72081932</v>
      </c>
      <c r="P2701">
        <v>0</v>
      </c>
      <c r="Q2701" t="s">
        <v>813</v>
      </c>
      <c r="R2701">
        <v>18720</v>
      </c>
      <c r="S2701" t="s">
        <v>4474</v>
      </c>
      <c r="T2701" t="s">
        <v>4475</v>
      </c>
      <c r="U2701" t="s">
        <v>5558</v>
      </c>
      <c r="V2701" t="s">
        <v>5559</v>
      </c>
      <c r="W2701">
        <v>0</v>
      </c>
      <c r="X2701" t="str">
        <f t="shared" si="42"/>
        <v>Inversión</v>
      </c>
    </row>
    <row r="2702" spans="1:24" x14ac:dyDescent="0.25">
      <c r="A2702">
        <v>21620</v>
      </c>
      <c r="B2702">
        <v>43886</v>
      </c>
      <c r="C2702" s="71">
        <v>43886.501388888886</v>
      </c>
      <c r="D2702" t="s">
        <v>588</v>
      </c>
      <c r="E2702" t="s">
        <v>589</v>
      </c>
      <c r="F2702">
        <v>200</v>
      </c>
      <c r="G2702" t="s">
        <v>590</v>
      </c>
      <c r="H2702" t="s">
        <v>201</v>
      </c>
      <c r="I2702" t="s">
        <v>161</v>
      </c>
      <c r="J2702" t="s">
        <v>37</v>
      </c>
      <c r="K2702" t="s">
        <v>591</v>
      </c>
      <c r="L2702" t="s">
        <v>39</v>
      </c>
      <c r="M2702">
        <v>5000000</v>
      </c>
      <c r="N2702">
        <v>0</v>
      </c>
      <c r="O2702">
        <v>5000000</v>
      </c>
      <c r="P2702">
        <v>4895799</v>
      </c>
      <c r="Q2702" t="s">
        <v>814</v>
      </c>
      <c r="R2702">
        <v>32120</v>
      </c>
      <c r="S2702" t="s">
        <v>4476</v>
      </c>
      <c r="T2702" t="s">
        <v>4477</v>
      </c>
      <c r="U2702" t="s">
        <v>4478</v>
      </c>
      <c r="V2702" t="s">
        <v>4479</v>
      </c>
      <c r="W2702">
        <v>0</v>
      </c>
      <c r="X2702" t="str">
        <f t="shared" si="42"/>
        <v>Inversión</v>
      </c>
    </row>
    <row r="2703" spans="1:24" x14ac:dyDescent="0.25">
      <c r="A2703">
        <v>21620</v>
      </c>
      <c r="B2703">
        <v>43886</v>
      </c>
      <c r="C2703" s="71">
        <v>43886.501388888886</v>
      </c>
      <c r="D2703" t="s">
        <v>588</v>
      </c>
      <c r="E2703" t="s">
        <v>589</v>
      </c>
      <c r="F2703">
        <v>200</v>
      </c>
      <c r="G2703" t="s">
        <v>590</v>
      </c>
      <c r="H2703" t="s">
        <v>201</v>
      </c>
      <c r="I2703" t="s">
        <v>161</v>
      </c>
      <c r="J2703" t="s">
        <v>48</v>
      </c>
      <c r="K2703" t="s">
        <v>601</v>
      </c>
      <c r="L2703" t="s">
        <v>39</v>
      </c>
      <c r="M2703">
        <v>5000000</v>
      </c>
      <c r="N2703">
        <v>0</v>
      </c>
      <c r="O2703">
        <v>5000000</v>
      </c>
      <c r="P2703">
        <v>5000000</v>
      </c>
      <c r="Q2703" t="s">
        <v>814</v>
      </c>
      <c r="R2703">
        <v>32120</v>
      </c>
      <c r="S2703" t="s">
        <v>4476</v>
      </c>
      <c r="T2703" t="s">
        <v>4477</v>
      </c>
      <c r="U2703" t="s">
        <v>4478</v>
      </c>
      <c r="V2703" t="s">
        <v>4479</v>
      </c>
      <c r="W2703">
        <v>0</v>
      </c>
      <c r="X2703" t="str">
        <f t="shared" si="42"/>
        <v>Inversión</v>
      </c>
    </row>
    <row r="2704" spans="1:24" x14ac:dyDescent="0.25">
      <c r="A2704">
        <v>21720</v>
      </c>
      <c r="B2704">
        <v>43886</v>
      </c>
      <c r="C2704" s="71">
        <v>43886.622916666667</v>
      </c>
      <c r="D2704" t="s">
        <v>588</v>
      </c>
      <c r="E2704" t="s">
        <v>589</v>
      </c>
      <c r="F2704">
        <v>200</v>
      </c>
      <c r="G2704" t="s">
        <v>590</v>
      </c>
      <c r="H2704" t="s">
        <v>449</v>
      </c>
      <c r="I2704" t="s">
        <v>519</v>
      </c>
      <c r="J2704" t="s">
        <v>48</v>
      </c>
      <c r="K2704" t="s">
        <v>601</v>
      </c>
      <c r="L2704" t="s">
        <v>39</v>
      </c>
      <c r="M2704">
        <v>4000000</v>
      </c>
      <c r="N2704">
        <v>0</v>
      </c>
      <c r="O2704">
        <v>4000000</v>
      </c>
      <c r="P2704">
        <v>4000000</v>
      </c>
      <c r="Q2704" t="s">
        <v>815</v>
      </c>
      <c r="R2704">
        <v>32720</v>
      </c>
      <c r="S2704" t="s">
        <v>4480</v>
      </c>
      <c r="T2704" t="s">
        <v>4481</v>
      </c>
      <c r="U2704" t="s">
        <v>4482</v>
      </c>
      <c r="V2704" t="s">
        <v>4483</v>
      </c>
      <c r="W2704">
        <v>0</v>
      </c>
      <c r="X2704" t="str">
        <f t="shared" si="42"/>
        <v>Inversión</v>
      </c>
    </row>
    <row r="2705" spans="1:24" x14ac:dyDescent="0.25">
      <c r="A2705">
        <v>21720</v>
      </c>
      <c r="B2705">
        <v>43886</v>
      </c>
      <c r="C2705" s="71">
        <v>43886.622916666667</v>
      </c>
      <c r="D2705" t="s">
        <v>588</v>
      </c>
      <c r="E2705" t="s">
        <v>589</v>
      </c>
      <c r="F2705">
        <v>200</v>
      </c>
      <c r="G2705" t="s">
        <v>590</v>
      </c>
      <c r="H2705" t="s">
        <v>449</v>
      </c>
      <c r="I2705" t="s">
        <v>519</v>
      </c>
      <c r="J2705" t="s">
        <v>37</v>
      </c>
      <c r="K2705" t="s">
        <v>591</v>
      </c>
      <c r="L2705" t="s">
        <v>39</v>
      </c>
      <c r="M2705">
        <v>4928100</v>
      </c>
      <c r="N2705">
        <v>0</v>
      </c>
      <c r="O2705">
        <v>4928100</v>
      </c>
      <c r="P2705">
        <v>2835281</v>
      </c>
      <c r="Q2705" t="s">
        <v>815</v>
      </c>
      <c r="R2705">
        <v>32720</v>
      </c>
      <c r="S2705" t="s">
        <v>4480</v>
      </c>
      <c r="T2705" t="s">
        <v>4481</v>
      </c>
      <c r="U2705" t="s">
        <v>4482</v>
      </c>
      <c r="V2705" t="s">
        <v>4483</v>
      </c>
      <c r="W2705">
        <v>0</v>
      </c>
      <c r="X2705" t="str">
        <f t="shared" si="42"/>
        <v>Inversión</v>
      </c>
    </row>
    <row r="2706" spans="1:24" x14ac:dyDescent="0.25">
      <c r="A2706">
        <v>21820</v>
      </c>
      <c r="B2706">
        <v>43887</v>
      </c>
      <c r="C2706" s="71">
        <v>43887.338194444441</v>
      </c>
      <c r="D2706" t="s">
        <v>588</v>
      </c>
      <c r="E2706" t="s">
        <v>589</v>
      </c>
      <c r="F2706">
        <v>300</v>
      </c>
      <c r="G2706" t="s">
        <v>634</v>
      </c>
      <c r="H2706" t="s">
        <v>369</v>
      </c>
      <c r="I2706" t="s">
        <v>513</v>
      </c>
      <c r="J2706" t="s">
        <v>37</v>
      </c>
      <c r="K2706" t="s">
        <v>591</v>
      </c>
      <c r="L2706" t="s">
        <v>39</v>
      </c>
      <c r="M2706">
        <v>76086000</v>
      </c>
      <c r="N2706">
        <v>-278698</v>
      </c>
      <c r="O2706">
        <v>75807302</v>
      </c>
      <c r="P2706">
        <v>0</v>
      </c>
      <c r="Q2706" t="s">
        <v>816</v>
      </c>
      <c r="R2706">
        <v>32320</v>
      </c>
      <c r="S2706" t="s">
        <v>4484</v>
      </c>
      <c r="T2706" t="s">
        <v>4485</v>
      </c>
      <c r="U2706" t="s">
        <v>4486</v>
      </c>
      <c r="V2706" t="s">
        <v>4487</v>
      </c>
      <c r="W2706">
        <v>0</v>
      </c>
      <c r="X2706" t="str">
        <f t="shared" si="42"/>
        <v>Inversión</v>
      </c>
    </row>
    <row r="2707" spans="1:24" x14ac:dyDescent="0.25">
      <c r="A2707">
        <v>21920</v>
      </c>
      <c r="B2707">
        <v>43887</v>
      </c>
      <c r="C2707" s="71">
        <v>43887.44027777778</v>
      </c>
      <c r="D2707" t="s">
        <v>588</v>
      </c>
      <c r="E2707" t="s">
        <v>589</v>
      </c>
      <c r="F2707">
        <v>400</v>
      </c>
      <c r="G2707" t="s">
        <v>630</v>
      </c>
      <c r="H2707" t="s">
        <v>402</v>
      </c>
      <c r="I2707" t="s">
        <v>508</v>
      </c>
      <c r="J2707" t="s">
        <v>37</v>
      </c>
      <c r="K2707" t="s">
        <v>591</v>
      </c>
      <c r="L2707" t="s">
        <v>39</v>
      </c>
      <c r="M2707">
        <v>36667836</v>
      </c>
      <c r="N2707">
        <v>-4074204</v>
      </c>
      <c r="O2707">
        <v>32593632</v>
      </c>
      <c r="P2707">
        <v>0</v>
      </c>
      <c r="Q2707" t="s">
        <v>4488</v>
      </c>
      <c r="R2707">
        <v>27420</v>
      </c>
      <c r="S2707" t="s">
        <v>4489</v>
      </c>
      <c r="T2707" t="s">
        <v>4490</v>
      </c>
      <c r="U2707" t="s">
        <v>5560</v>
      </c>
      <c r="V2707" t="s">
        <v>5561</v>
      </c>
      <c r="W2707">
        <v>0</v>
      </c>
      <c r="X2707" t="str">
        <f t="shared" si="42"/>
        <v>Inversión</v>
      </c>
    </row>
    <row r="2708" spans="1:24" x14ac:dyDescent="0.25">
      <c r="A2708">
        <v>22020</v>
      </c>
      <c r="B2708">
        <v>43887</v>
      </c>
      <c r="C2708" s="71">
        <v>43887.441666666666</v>
      </c>
      <c r="D2708" t="s">
        <v>588</v>
      </c>
      <c r="E2708" t="s">
        <v>589</v>
      </c>
      <c r="F2708">
        <v>400</v>
      </c>
      <c r="G2708" t="s">
        <v>630</v>
      </c>
      <c r="H2708" t="s">
        <v>402</v>
      </c>
      <c r="I2708" t="s">
        <v>508</v>
      </c>
      <c r="J2708" t="s">
        <v>37</v>
      </c>
      <c r="K2708" t="s">
        <v>591</v>
      </c>
      <c r="L2708" t="s">
        <v>39</v>
      </c>
      <c r="M2708">
        <v>36667836</v>
      </c>
      <c r="N2708">
        <v>-3530976</v>
      </c>
      <c r="O2708">
        <v>33136860</v>
      </c>
      <c r="P2708">
        <v>0</v>
      </c>
      <c r="Q2708" t="s">
        <v>740</v>
      </c>
      <c r="R2708">
        <v>27320</v>
      </c>
      <c r="S2708" t="s">
        <v>4491</v>
      </c>
      <c r="T2708" t="s">
        <v>4492</v>
      </c>
      <c r="U2708" t="s">
        <v>5562</v>
      </c>
      <c r="V2708" t="s">
        <v>5563</v>
      </c>
      <c r="W2708">
        <v>0</v>
      </c>
      <c r="X2708" t="str">
        <f t="shared" si="42"/>
        <v>Inversión</v>
      </c>
    </row>
    <row r="2709" spans="1:24" x14ac:dyDescent="0.25">
      <c r="A2709">
        <v>22120</v>
      </c>
      <c r="B2709">
        <v>43887</v>
      </c>
      <c r="C2709" s="71">
        <v>43887.443055555559</v>
      </c>
      <c r="D2709" t="s">
        <v>588</v>
      </c>
      <c r="E2709" t="s">
        <v>589</v>
      </c>
      <c r="F2709">
        <v>400</v>
      </c>
      <c r="G2709" t="s">
        <v>630</v>
      </c>
      <c r="H2709" t="s">
        <v>402</v>
      </c>
      <c r="I2709" t="s">
        <v>508</v>
      </c>
      <c r="J2709" t="s">
        <v>37</v>
      </c>
      <c r="K2709" t="s">
        <v>591</v>
      </c>
      <c r="L2709" t="s">
        <v>39</v>
      </c>
      <c r="M2709">
        <v>18333918</v>
      </c>
      <c r="N2709">
        <v>-1493875</v>
      </c>
      <c r="O2709">
        <v>16840043</v>
      </c>
      <c r="P2709">
        <v>0</v>
      </c>
      <c r="Q2709" t="s">
        <v>817</v>
      </c>
      <c r="R2709">
        <v>27220</v>
      </c>
      <c r="S2709" t="s">
        <v>4493</v>
      </c>
      <c r="T2709" t="s">
        <v>4494</v>
      </c>
      <c r="U2709" t="s">
        <v>6170</v>
      </c>
      <c r="V2709" t="s">
        <v>6171</v>
      </c>
      <c r="W2709">
        <v>0</v>
      </c>
      <c r="X2709" t="str">
        <f t="shared" si="42"/>
        <v>Inversión</v>
      </c>
    </row>
    <row r="2710" spans="1:24" x14ac:dyDescent="0.25">
      <c r="A2710">
        <v>22220</v>
      </c>
      <c r="B2710">
        <v>43887</v>
      </c>
      <c r="C2710" s="71">
        <v>43887.443749999999</v>
      </c>
      <c r="D2710" t="s">
        <v>588</v>
      </c>
      <c r="E2710" t="s">
        <v>607</v>
      </c>
      <c r="F2710">
        <v>400</v>
      </c>
      <c r="G2710" t="s">
        <v>630</v>
      </c>
      <c r="H2710" t="s">
        <v>402</v>
      </c>
      <c r="I2710" t="s">
        <v>508</v>
      </c>
      <c r="J2710" t="s">
        <v>37</v>
      </c>
      <c r="K2710" t="s">
        <v>591</v>
      </c>
      <c r="L2710" t="s">
        <v>39</v>
      </c>
      <c r="M2710">
        <v>23343057</v>
      </c>
      <c r="N2710">
        <v>-23343057</v>
      </c>
      <c r="O2710">
        <v>0</v>
      </c>
      <c r="P2710">
        <v>0</v>
      </c>
      <c r="Q2710" t="s">
        <v>818</v>
      </c>
      <c r="R2710">
        <v>27120</v>
      </c>
      <c r="S2710" t="s">
        <v>593</v>
      </c>
      <c r="T2710" t="s">
        <v>593</v>
      </c>
      <c r="U2710" t="s">
        <v>593</v>
      </c>
      <c r="V2710" t="s">
        <v>593</v>
      </c>
      <c r="W2710">
        <v>0</v>
      </c>
      <c r="X2710" t="str">
        <f t="shared" si="42"/>
        <v>Inversión</v>
      </c>
    </row>
    <row r="2711" spans="1:24" x14ac:dyDescent="0.25">
      <c r="A2711">
        <v>22320</v>
      </c>
      <c r="B2711">
        <v>43887</v>
      </c>
      <c r="C2711" s="71">
        <v>43887.444444444445</v>
      </c>
      <c r="D2711" t="s">
        <v>588</v>
      </c>
      <c r="E2711" t="s">
        <v>589</v>
      </c>
      <c r="F2711">
        <v>400</v>
      </c>
      <c r="G2711" t="s">
        <v>630</v>
      </c>
      <c r="H2711" t="s">
        <v>402</v>
      </c>
      <c r="I2711" t="s">
        <v>508</v>
      </c>
      <c r="J2711" t="s">
        <v>37</v>
      </c>
      <c r="K2711" t="s">
        <v>591</v>
      </c>
      <c r="L2711" t="s">
        <v>39</v>
      </c>
      <c r="M2711">
        <v>23343057</v>
      </c>
      <c r="N2711">
        <v>-1815571</v>
      </c>
      <c r="O2711">
        <v>21527486</v>
      </c>
      <c r="P2711">
        <v>0</v>
      </c>
      <c r="Q2711" t="s">
        <v>4495</v>
      </c>
      <c r="R2711">
        <v>27020</v>
      </c>
      <c r="S2711" t="s">
        <v>4496</v>
      </c>
      <c r="T2711" t="s">
        <v>4497</v>
      </c>
      <c r="U2711" t="s">
        <v>5564</v>
      </c>
      <c r="V2711" t="s">
        <v>5565</v>
      </c>
      <c r="W2711">
        <v>0</v>
      </c>
      <c r="X2711" t="str">
        <f t="shared" si="42"/>
        <v>Inversión</v>
      </c>
    </row>
    <row r="2712" spans="1:24" x14ac:dyDescent="0.25">
      <c r="A2712">
        <v>22420</v>
      </c>
      <c r="B2712">
        <v>43887</v>
      </c>
      <c r="C2712" s="71">
        <v>43887.445833333331</v>
      </c>
      <c r="D2712" t="s">
        <v>588</v>
      </c>
      <c r="E2712" t="s">
        <v>589</v>
      </c>
      <c r="F2712">
        <v>400</v>
      </c>
      <c r="G2712" t="s">
        <v>630</v>
      </c>
      <c r="H2712" t="s">
        <v>402</v>
      </c>
      <c r="I2712" t="s">
        <v>508</v>
      </c>
      <c r="J2712" t="s">
        <v>37</v>
      </c>
      <c r="K2712" t="s">
        <v>591</v>
      </c>
      <c r="L2712" t="s">
        <v>39</v>
      </c>
      <c r="M2712">
        <v>27303480</v>
      </c>
      <c r="N2712">
        <v>-2528100</v>
      </c>
      <c r="O2712">
        <v>24775380</v>
      </c>
      <c r="P2712">
        <v>0</v>
      </c>
      <c r="Q2712" t="s">
        <v>703</v>
      </c>
      <c r="R2712">
        <v>26920</v>
      </c>
      <c r="S2712" t="s">
        <v>4498</v>
      </c>
      <c r="T2712" t="s">
        <v>4499</v>
      </c>
      <c r="U2712" t="s">
        <v>5566</v>
      </c>
      <c r="V2712" t="s">
        <v>5567</v>
      </c>
      <c r="W2712">
        <v>0</v>
      </c>
      <c r="X2712" t="str">
        <f t="shared" si="42"/>
        <v>Inversión</v>
      </c>
    </row>
    <row r="2713" spans="1:24" x14ac:dyDescent="0.25">
      <c r="A2713">
        <v>22520</v>
      </c>
      <c r="B2713">
        <v>43887</v>
      </c>
      <c r="C2713" s="71">
        <v>43887.446527777778</v>
      </c>
      <c r="D2713" t="s">
        <v>588</v>
      </c>
      <c r="E2713" t="s">
        <v>607</v>
      </c>
      <c r="F2713">
        <v>400</v>
      </c>
      <c r="G2713" t="s">
        <v>630</v>
      </c>
      <c r="H2713" t="s">
        <v>402</v>
      </c>
      <c r="I2713" t="s">
        <v>508</v>
      </c>
      <c r="J2713" t="s">
        <v>37</v>
      </c>
      <c r="K2713" t="s">
        <v>591</v>
      </c>
      <c r="L2713" t="s">
        <v>39</v>
      </c>
      <c r="M2713">
        <v>31807890</v>
      </c>
      <c r="N2713">
        <v>-31807890</v>
      </c>
      <c r="O2713">
        <v>0</v>
      </c>
      <c r="P2713">
        <v>0</v>
      </c>
      <c r="Q2713" t="s">
        <v>819</v>
      </c>
      <c r="R2713">
        <v>26820</v>
      </c>
      <c r="S2713" t="s">
        <v>593</v>
      </c>
      <c r="T2713" t="s">
        <v>593</v>
      </c>
      <c r="U2713" t="s">
        <v>593</v>
      </c>
      <c r="V2713" t="s">
        <v>593</v>
      </c>
      <c r="W2713">
        <v>0</v>
      </c>
      <c r="X2713" t="str">
        <f t="shared" si="42"/>
        <v>Inversión</v>
      </c>
    </row>
    <row r="2714" spans="1:24" x14ac:dyDescent="0.25">
      <c r="A2714">
        <v>22620</v>
      </c>
      <c r="B2714">
        <v>43887</v>
      </c>
      <c r="C2714" s="71">
        <v>43887.447222222225</v>
      </c>
      <c r="D2714" t="s">
        <v>588</v>
      </c>
      <c r="E2714" t="s">
        <v>649</v>
      </c>
      <c r="F2714">
        <v>400</v>
      </c>
      <c r="G2714" t="s">
        <v>630</v>
      </c>
      <c r="H2714" t="s">
        <v>402</v>
      </c>
      <c r="I2714" t="s">
        <v>508</v>
      </c>
      <c r="J2714" t="s">
        <v>37</v>
      </c>
      <c r="K2714" t="s">
        <v>591</v>
      </c>
      <c r="L2714" t="s">
        <v>39</v>
      </c>
      <c r="M2714">
        <v>43483320</v>
      </c>
      <c r="N2714">
        <v>-43483320</v>
      </c>
      <c r="O2714">
        <v>0</v>
      </c>
      <c r="P2714">
        <v>0</v>
      </c>
      <c r="Q2714" t="s">
        <v>4500</v>
      </c>
      <c r="R2714">
        <v>26720</v>
      </c>
      <c r="S2714" t="s">
        <v>593</v>
      </c>
      <c r="T2714" t="s">
        <v>593</v>
      </c>
      <c r="U2714" t="s">
        <v>593</v>
      </c>
      <c r="V2714" t="s">
        <v>593</v>
      </c>
      <c r="W2714">
        <v>0</v>
      </c>
      <c r="X2714" t="str">
        <f t="shared" si="42"/>
        <v>Inversión</v>
      </c>
    </row>
    <row r="2715" spans="1:24" x14ac:dyDescent="0.25">
      <c r="A2715">
        <v>22720</v>
      </c>
      <c r="B2715">
        <v>43887</v>
      </c>
      <c r="C2715" s="71">
        <v>43887.447916666664</v>
      </c>
      <c r="D2715" t="s">
        <v>588</v>
      </c>
      <c r="E2715" t="s">
        <v>589</v>
      </c>
      <c r="F2715">
        <v>400</v>
      </c>
      <c r="G2715" t="s">
        <v>630</v>
      </c>
      <c r="H2715" t="s">
        <v>402</v>
      </c>
      <c r="I2715" t="s">
        <v>508</v>
      </c>
      <c r="J2715" t="s">
        <v>37</v>
      </c>
      <c r="K2715" t="s">
        <v>591</v>
      </c>
      <c r="L2715" t="s">
        <v>39</v>
      </c>
      <c r="M2715">
        <v>44720720</v>
      </c>
      <c r="N2715">
        <v>0</v>
      </c>
      <c r="O2715">
        <v>44720720</v>
      </c>
      <c r="P2715">
        <v>0</v>
      </c>
      <c r="Q2715" t="s">
        <v>820</v>
      </c>
      <c r="R2715">
        <v>26620</v>
      </c>
      <c r="S2715" t="s">
        <v>4501</v>
      </c>
      <c r="T2715" t="s">
        <v>4502</v>
      </c>
      <c r="U2715" t="s">
        <v>6172</v>
      </c>
      <c r="V2715" t="s">
        <v>4503</v>
      </c>
      <c r="W2715">
        <v>0</v>
      </c>
      <c r="X2715" t="str">
        <f t="shared" si="42"/>
        <v>Inversión</v>
      </c>
    </row>
    <row r="2716" spans="1:24" x14ac:dyDescent="0.25">
      <c r="A2716">
        <v>22820</v>
      </c>
      <c r="B2716">
        <v>43887</v>
      </c>
      <c r="C2716" s="71">
        <v>43887.449305555558</v>
      </c>
      <c r="D2716" t="s">
        <v>588</v>
      </c>
      <c r="E2716" t="s">
        <v>589</v>
      </c>
      <c r="F2716">
        <v>400</v>
      </c>
      <c r="G2716" t="s">
        <v>630</v>
      </c>
      <c r="H2716" t="s">
        <v>398</v>
      </c>
      <c r="I2716" t="s">
        <v>512</v>
      </c>
      <c r="J2716" t="s">
        <v>37</v>
      </c>
      <c r="K2716" t="s">
        <v>591</v>
      </c>
      <c r="L2716" t="s">
        <v>39</v>
      </c>
      <c r="M2716">
        <v>33820360</v>
      </c>
      <c r="N2716">
        <v>0</v>
      </c>
      <c r="O2716">
        <v>33820360</v>
      </c>
      <c r="P2716">
        <v>0</v>
      </c>
      <c r="Q2716" t="s">
        <v>821</v>
      </c>
      <c r="R2716">
        <v>26520</v>
      </c>
      <c r="S2716" t="s">
        <v>4504</v>
      </c>
      <c r="T2716" t="s">
        <v>4505</v>
      </c>
      <c r="U2716" t="s">
        <v>6173</v>
      </c>
      <c r="V2716" t="s">
        <v>6174</v>
      </c>
      <c r="W2716">
        <v>0</v>
      </c>
      <c r="X2716" t="str">
        <f t="shared" si="42"/>
        <v>Inversión</v>
      </c>
    </row>
    <row r="2717" spans="1:24" x14ac:dyDescent="0.25">
      <c r="A2717">
        <v>22920</v>
      </c>
      <c r="B2717">
        <v>43887</v>
      </c>
      <c r="C2717" s="71">
        <v>43887.450694444444</v>
      </c>
      <c r="D2717" t="s">
        <v>588</v>
      </c>
      <c r="E2717" t="s">
        <v>589</v>
      </c>
      <c r="F2717">
        <v>400</v>
      </c>
      <c r="G2717" t="s">
        <v>630</v>
      </c>
      <c r="H2717" t="s">
        <v>398</v>
      </c>
      <c r="I2717" t="s">
        <v>512</v>
      </c>
      <c r="J2717" t="s">
        <v>37</v>
      </c>
      <c r="K2717" t="s">
        <v>591</v>
      </c>
      <c r="L2717" t="s">
        <v>39</v>
      </c>
      <c r="M2717">
        <v>50310810</v>
      </c>
      <c r="N2717">
        <v>-2795045</v>
      </c>
      <c r="O2717">
        <v>47515765</v>
      </c>
      <c r="P2717">
        <v>2795045</v>
      </c>
      <c r="Q2717" t="s">
        <v>822</v>
      </c>
      <c r="R2717">
        <v>29120</v>
      </c>
      <c r="S2717" t="s">
        <v>4506</v>
      </c>
      <c r="T2717" t="s">
        <v>4507</v>
      </c>
      <c r="U2717" t="s">
        <v>5568</v>
      </c>
      <c r="V2717" t="s">
        <v>5569</v>
      </c>
      <c r="W2717">
        <v>0</v>
      </c>
      <c r="X2717" t="str">
        <f t="shared" si="42"/>
        <v>Inversión</v>
      </c>
    </row>
    <row r="2718" spans="1:24" x14ac:dyDescent="0.25">
      <c r="A2718">
        <v>23020</v>
      </c>
      <c r="B2718">
        <v>43887</v>
      </c>
      <c r="C2718" s="71">
        <v>43887.451388888891</v>
      </c>
      <c r="D2718" t="s">
        <v>588</v>
      </c>
      <c r="E2718" t="s">
        <v>589</v>
      </c>
      <c r="F2718">
        <v>400</v>
      </c>
      <c r="G2718" t="s">
        <v>630</v>
      </c>
      <c r="H2718" t="s">
        <v>398</v>
      </c>
      <c r="I2718" t="s">
        <v>512</v>
      </c>
      <c r="J2718" t="s">
        <v>37</v>
      </c>
      <c r="K2718" t="s">
        <v>591</v>
      </c>
      <c r="L2718" t="s">
        <v>39</v>
      </c>
      <c r="M2718">
        <v>37254078</v>
      </c>
      <c r="N2718">
        <v>-2759561</v>
      </c>
      <c r="O2718">
        <v>34494517</v>
      </c>
      <c r="P2718">
        <v>0</v>
      </c>
      <c r="Q2718" t="s">
        <v>823</v>
      </c>
      <c r="R2718">
        <v>26320</v>
      </c>
      <c r="S2718" t="s">
        <v>4508</v>
      </c>
      <c r="T2718" t="s">
        <v>4509</v>
      </c>
      <c r="U2718" t="s">
        <v>6175</v>
      </c>
      <c r="V2718" t="s">
        <v>6176</v>
      </c>
      <c r="W2718">
        <v>0</v>
      </c>
      <c r="X2718" t="str">
        <f t="shared" si="42"/>
        <v>Inversión</v>
      </c>
    </row>
    <row r="2719" spans="1:24" x14ac:dyDescent="0.25">
      <c r="A2719">
        <v>23120</v>
      </c>
      <c r="B2719">
        <v>43887</v>
      </c>
      <c r="C2719" s="71">
        <v>43887.45208333333</v>
      </c>
      <c r="D2719" t="s">
        <v>588</v>
      </c>
      <c r="E2719" t="s">
        <v>589</v>
      </c>
      <c r="F2719">
        <v>400</v>
      </c>
      <c r="G2719" t="s">
        <v>630</v>
      </c>
      <c r="H2719" t="s">
        <v>398</v>
      </c>
      <c r="I2719" t="s">
        <v>512</v>
      </c>
      <c r="J2719" t="s">
        <v>37</v>
      </c>
      <c r="K2719" t="s">
        <v>591</v>
      </c>
      <c r="L2719" t="s">
        <v>39</v>
      </c>
      <c r="M2719">
        <v>37254078</v>
      </c>
      <c r="N2719">
        <v>-2621583</v>
      </c>
      <c r="O2719">
        <v>34632495</v>
      </c>
      <c r="P2719">
        <v>0</v>
      </c>
      <c r="Q2719" t="s">
        <v>824</v>
      </c>
      <c r="R2719">
        <v>27820</v>
      </c>
      <c r="S2719" t="s">
        <v>4510</v>
      </c>
      <c r="T2719" t="s">
        <v>4511</v>
      </c>
      <c r="U2719" t="s">
        <v>6177</v>
      </c>
      <c r="V2719" t="s">
        <v>6178</v>
      </c>
      <c r="W2719">
        <v>0</v>
      </c>
      <c r="X2719" t="str">
        <f t="shared" si="42"/>
        <v>Inversión</v>
      </c>
    </row>
    <row r="2720" spans="1:24" x14ac:dyDescent="0.25">
      <c r="A2720">
        <v>23220</v>
      </c>
      <c r="B2720">
        <v>43887</v>
      </c>
      <c r="C2720" s="71">
        <v>43887.453472222223</v>
      </c>
      <c r="D2720" t="s">
        <v>588</v>
      </c>
      <c r="E2720" t="s">
        <v>589</v>
      </c>
      <c r="F2720">
        <v>400</v>
      </c>
      <c r="G2720" t="s">
        <v>630</v>
      </c>
      <c r="H2720" t="s">
        <v>398</v>
      </c>
      <c r="I2720" t="s">
        <v>512</v>
      </c>
      <c r="J2720" t="s">
        <v>37</v>
      </c>
      <c r="K2720" t="s">
        <v>591</v>
      </c>
      <c r="L2720" t="s">
        <v>39</v>
      </c>
      <c r="M2720">
        <v>23343057</v>
      </c>
      <c r="N2720">
        <v>-1296836</v>
      </c>
      <c r="O2720">
        <v>22046221</v>
      </c>
      <c r="P2720">
        <v>0</v>
      </c>
      <c r="Q2720" t="s">
        <v>825</v>
      </c>
      <c r="R2720">
        <v>28020</v>
      </c>
      <c r="S2720" t="s">
        <v>4512</v>
      </c>
      <c r="T2720" t="s">
        <v>4513</v>
      </c>
      <c r="U2720" t="s">
        <v>6179</v>
      </c>
      <c r="V2720" t="s">
        <v>6180</v>
      </c>
      <c r="W2720">
        <v>0</v>
      </c>
      <c r="X2720" t="str">
        <f t="shared" si="42"/>
        <v>Inversión</v>
      </c>
    </row>
    <row r="2721" spans="1:24" x14ac:dyDescent="0.25">
      <c r="A2721">
        <v>23320</v>
      </c>
      <c r="B2721">
        <v>43887</v>
      </c>
      <c r="C2721" s="71">
        <v>43887.45416666667</v>
      </c>
      <c r="D2721" t="s">
        <v>588</v>
      </c>
      <c r="E2721" t="s">
        <v>589</v>
      </c>
      <c r="F2721">
        <v>400</v>
      </c>
      <c r="G2721" t="s">
        <v>630</v>
      </c>
      <c r="H2721" t="s">
        <v>398</v>
      </c>
      <c r="I2721" t="s">
        <v>512</v>
      </c>
      <c r="J2721" t="s">
        <v>37</v>
      </c>
      <c r="K2721" t="s">
        <v>591</v>
      </c>
      <c r="L2721" t="s">
        <v>39</v>
      </c>
      <c r="M2721">
        <v>186270390</v>
      </c>
      <c r="N2721">
        <v>-20696710</v>
      </c>
      <c r="O2721">
        <v>165573680</v>
      </c>
      <c r="P2721">
        <v>0</v>
      </c>
      <c r="Q2721" t="s">
        <v>826</v>
      </c>
      <c r="R2721">
        <v>26220</v>
      </c>
      <c r="S2721" t="s">
        <v>4514</v>
      </c>
      <c r="T2721" t="s">
        <v>4515</v>
      </c>
      <c r="U2721" t="s">
        <v>6181</v>
      </c>
      <c r="V2721" t="s">
        <v>6182</v>
      </c>
      <c r="W2721">
        <v>0</v>
      </c>
      <c r="X2721" t="str">
        <f t="shared" si="42"/>
        <v>Inversión</v>
      </c>
    </row>
    <row r="2722" spans="1:24" x14ac:dyDescent="0.25">
      <c r="A2722">
        <v>23420</v>
      </c>
      <c r="B2722">
        <v>43887</v>
      </c>
      <c r="C2722" s="71">
        <v>43887.454861111109</v>
      </c>
      <c r="D2722" t="s">
        <v>588</v>
      </c>
      <c r="E2722" t="s">
        <v>589</v>
      </c>
      <c r="F2722">
        <v>400</v>
      </c>
      <c r="G2722" t="s">
        <v>630</v>
      </c>
      <c r="H2722" t="s">
        <v>398</v>
      </c>
      <c r="I2722" t="s">
        <v>512</v>
      </c>
      <c r="J2722" t="s">
        <v>37</v>
      </c>
      <c r="K2722" t="s">
        <v>591</v>
      </c>
      <c r="L2722" t="s">
        <v>39</v>
      </c>
      <c r="M2722">
        <v>37254078</v>
      </c>
      <c r="N2722">
        <v>-4139342</v>
      </c>
      <c r="O2722">
        <v>33114736</v>
      </c>
      <c r="P2722">
        <v>0</v>
      </c>
      <c r="Q2722" t="s">
        <v>827</v>
      </c>
      <c r="R2722">
        <v>26120</v>
      </c>
      <c r="S2722" t="s">
        <v>4516</v>
      </c>
      <c r="T2722" t="s">
        <v>4517</v>
      </c>
      <c r="U2722" t="s">
        <v>6183</v>
      </c>
      <c r="V2722" t="s">
        <v>6184</v>
      </c>
      <c r="W2722">
        <v>0</v>
      </c>
      <c r="X2722" t="str">
        <f t="shared" si="42"/>
        <v>Inversión</v>
      </c>
    </row>
    <row r="2723" spans="1:24" x14ac:dyDescent="0.25">
      <c r="A2723">
        <v>23520</v>
      </c>
      <c r="B2723">
        <v>43887</v>
      </c>
      <c r="C2723" s="71">
        <v>43887.456250000003</v>
      </c>
      <c r="D2723" t="s">
        <v>588</v>
      </c>
      <c r="E2723" t="s">
        <v>589</v>
      </c>
      <c r="F2723">
        <v>400</v>
      </c>
      <c r="G2723" t="s">
        <v>630</v>
      </c>
      <c r="H2723" t="s">
        <v>398</v>
      </c>
      <c r="I2723" t="s">
        <v>512</v>
      </c>
      <c r="J2723" t="s">
        <v>37</v>
      </c>
      <c r="K2723" t="s">
        <v>591</v>
      </c>
      <c r="L2723" t="s">
        <v>39</v>
      </c>
      <c r="M2723">
        <v>27303480</v>
      </c>
      <c r="N2723">
        <v>-1921356</v>
      </c>
      <c r="O2723">
        <v>25382124</v>
      </c>
      <c r="P2723">
        <v>0</v>
      </c>
      <c r="Q2723" t="s">
        <v>828</v>
      </c>
      <c r="R2723">
        <v>25720</v>
      </c>
      <c r="S2723" t="s">
        <v>4518</v>
      </c>
      <c r="T2723" t="s">
        <v>4519</v>
      </c>
      <c r="U2723" t="s">
        <v>6185</v>
      </c>
      <c r="V2723" t="s">
        <v>6186</v>
      </c>
      <c r="W2723">
        <v>0</v>
      </c>
      <c r="X2723" t="str">
        <f t="shared" si="42"/>
        <v>Inversión</v>
      </c>
    </row>
    <row r="2724" spans="1:24" x14ac:dyDescent="0.25">
      <c r="A2724">
        <v>23620</v>
      </c>
      <c r="B2724">
        <v>43887</v>
      </c>
      <c r="C2724" s="71">
        <v>43887.456944444442</v>
      </c>
      <c r="D2724" t="s">
        <v>588</v>
      </c>
      <c r="E2724" t="s">
        <v>589</v>
      </c>
      <c r="F2724">
        <v>400</v>
      </c>
      <c r="G2724" t="s">
        <v>630</v>
      </c>
      <c r="H2724" t="s">
        <v>398</v>
      </c>
      <c r="I2724" t="s">
        <v>512</v>
      </c>
      <c r="J2724" t="s">
        <v>37</v>
      </c>
      <c r="K2724" t="s">
        <v>591</v>
      </c>
      <c r="L2724" t="s">
        <v>39</v>
      </c>
      <c r="M2724">
        <v>111762234</v>
      </c>
      <c r="N2724">
        <v>-6622947</v>
      </c>
      <c r="O2724">
        <v>105139287</v>
      </c>
      <c r="P2724">
        <v>0</v>
      </c>
      <c r="Q2724" t="s">
        <v>829</v>
      </c>
      <c r="R2724">
        <v>25820</v>
      </c>
      <c r="S2724" t="s">
        <v>4520</v>
      </c>
      <c r="T2724" t="s">
        <v>4521</v>
      </c>
      <c r="U2724" t="s">
        <v>6187</v>
      </c>
      <c r="V2724" t="s">
        <v>6188</v>
      </c>
      <c r="W2724">
        <v>0</v>
      </c>
      <c r="X2724" t="str">
        <f t="shared" si="42"/>
        <v>Inversión</v>
      </c>
    </row>
    <row r="2725" spans="1:24" x14ac:dyDescent="0.25">
      <c r="A2725">
        <v>23720</v>
      </c>
      <c r="B2725">
        <v>43887</v>
      </c>
      <c r="C2725" s="71">
        <v>43887.457638888889</v>
      </c>
      <c r="D2725" t="s">
        <v>588</v>
      </c>
      <c r="E2725" t="s">
        <v>607</v>
      </c>
      <c r="F2725">
        <v>400</v>
      </c>
      <c r="G2725" t="s">
        <v>630</v>
      </c>
      <c r="H2725" t="s">
        <v>398</v>
      </c>
      <c r="I2725" t="s">
        <v>512</v>
      </c>
      <c r="J2725" t="s">
        <v>37</v>
      </c>
      <c r="K2725" t="s">
        <v>591</v>
      </c>
      <c r="L2725" t="s">
        <v>39</v>
      </c>
      <c r="M2725">
        <v>8000000</v>
      </c>
      <c r="N2725">
        <v>-8000000</v>
      </c>
      <c r="O2725">
        <v>0</v>
      </c>
      <c r="P2725">
        <v>0</v>
      </c>
      <c r="Q2725" t="s">
        <v>830</v>
      </c>
      <c r="R2725">
        <v>32620</v>
      </c>
      <c r="S2725" t="s">
        <v>593</v>
      </c>
      <c r="T2725" t="s">
        <v>593</v>
      </c>
      <c r="U2725" t="s">
        <v>593</v>
      </c>
      <c r="V2725" t="s">
        <v>593</v>
      </c>
      <c r="W2725">
        <v>0</v>
      </c>
      <c r="X2725" t="str">
        <f t="shared" si="42"/>
        <v>Inversión</v>
      </c>
    </row>
    <row r="2726" spans="1:24" x14ac:dyDescent="0.25">
      <c r="A2726">
        <v>23820</v>
      </c>
      <c r="B2726">
        <v>43887</v>
      </c>
      <c r="C2726" s="71">
        <v>43887.667361111111</v>
      </c>
      <c r="D2726" t="s">
        <v>588</v>
      </c>
      <c r="E2726" t="s">
        <v>589</v>
      </c>
      <c r="F2726">
        <v>200</v>
      </c>
      <c r="G2726" t="s">
        <v>590</v>
      </c>
      <c r="H2726" t="s">
        <v>639</v>
      </c>
      <c r="I2726" t="s">
        <v>4100</v>
      </c>
      <c r="J2726" t="s">
        <v>37</v>
      </c>
      <c r="K2726" t="s">
        <v>591</v>
      </c>
      <c r="L2726" t="s">
        <v>39</v>
      </c>
      <c r="M2726">
        <v>300000000</v>
      </c>
      <c r="N2726">
        <v>0</v>
      </c>
      <c r="O2726">
        <v>300000000</v>
      </c>
      <c r="P2726">
        <v>0</v>
      </c>
      <c r="Q2726" t="s">
        <v>4522</v>
      </c>
      <c r="R2726">
        <v>33220</v>
      </c>
      <c r="S2726" t="s">
        <v>4523</v>
      </c>
      <c r="T2726" t="s">
        <v>4524</v>
      </c>
      <c r="U2726" t="s">
        <v>4525</v>
      </c>
      <c r="V2726" t="s">
        <v>4526</v>
      </c>
      <c r="W2726">
        <v>0</v>
      </c>
      <c r="X2726" t="str">
        <f t="shared" si="42"/>
        <v>Funcionamiento</v>
      </c>
    </row>
    <row r="2727" spans="1:24" x14ac:dyDescent="0.25">
      <c r="A2727">
        <v>23920</v>
      </c>
      <c r="B2727">
        <v>43889</v>
      </c>
      <c r="C2727" s="71">
        <v>43889.370138888888</v>
      </c>
      <c r="D2727" t="s">
        <v>588</v>
      </c>
      <c r="E2727" t="s">
        <v>589</v>
      </c>
      <c r="F2727">
        <v>200</v>
      </c>
      <c r="G2727" t="s">
        <v>590</v>
      </c>
      <c r="H2727" t="s">
        <v>441</v>
      </c>
      <c r="I2727" t="s">
        <v>514</v>
      </c>
      <c r="J2727" t="s">
        <v>37</v>
      </c>
      <c r="K2727" t="s">
        <v>591</v>
      </c>
      <c r="L2727" t="s">
        <v>39</v>
      </c>
      <c r="M2727">
        <v>0</v>
      </c>
      <c r="N2727">
        <v>341749</v>
      </c>
      <c r="O2727">
        <v>341749</v>
      </c>
      <c r="P2727">
        <v>26200</v>
      </c>
      <c r="Q2727" t="s">
        <v>4527</v>
      </c>
      <c r="R2727">
        <v>33020</v>
      </c>
      <c r="S2727" t="s">
        <v>4528</v>
      </c>
      <c r="T2727" t="s">
        <v>4529</v>
      </c>
      <c r="U2727" t="s">
        <v>4530</v>
      </c>
      <c r="V2727" t="s">
        <v>4531</v>
      </c>
      <c r="X2727" t="str">
        <f t="shared" si="42"/>
        <v>Inversión</v>
      </c>
    </row>
    <row r="2728" spans="1:24" x14ac:dyDescent="0.25">
      <c r="A2728">
        <v>23920</v>
      </c>
      <c r="B2728">
        <v>43889</v>
      </c>
      <c r="C2728" s="71">
        <v>43889.370138888888</v>
      </c>
      <c r="D2728" t="s">
        <v>588</v>
      </c>
      <c r="E2728" t="s">
        <v>589</v>
      </c>
      <c r="F2728">
        <v>200</v>
      </c>
      <c r="G2728" t="s">
        <v>590</v>
      </c>
      <c r="H2728" t="s">
        <v>441</v>
      </c>
      <c r="I2728" t="s">
        <v>514</v>
      </c>
      <c r="J2728" t="s">
        <v>48</v>
      </c>
      <c r="K2728" t="s">
        <v>601</v>
      </c>
      <c r="L2728" t="s">
        <v>39</v>
      </c>
      <c r="M2728">
        <v>11551798</v>
      </c>
      <c r="N2728">
        <v>0</v>
      </c>
      <c r="O2728">
        <v>11551798</v>
      </c>
      <c r="P2728">
        <v>4424869</v>
      </c>
      <c r="Q2728" t="s">
        <v>4527</v>
      </c>
      <c r="R2728">
        <v>33020</v>
      </c>
      <c r="S2728" t="s">
        <v>4528</v>
      </c>
      <c r="T2728" t="s">
        <v>4529</v>
      </c>
      <c r="U2728" t="s">
        <v>4530</v>
      </c>
      <c r="V2728" t="s">
        <v>4531</v>
      </c>
      <c r="X2728" t="str">
        <f t="shared" si="42"/>
        <v>Inversión</v>
      </c>
    </row>
    <row r="2729" spans="1:24" x14ac:dyDescent="0.25">
      <c r="A2729">
        <v>24020</v>
      </c>
      <c r="B2729">
        <v>43892</v>
      </c>
      <c r="C2729" s="71">
        <v>43892.602083333331</v>
      </c>
      <c r="D2729" t="s">
        <v>588</v>
      </c>
      <c r="E2729" t="s">
        <v>589</v>
      </c>
      <c r="F2729">
        <v>200</v>
      </c>
      <c r="G2729" t="s">
        <v>590</v>
      </c>
      <c r="H2729" t="s">
        <v>613</v>
      </c>
      <c r="I2729" t="s">
        <v>614</v>
      </c>
      <c r="J2729" t="s">
        <v>37</v>
      </c>
      <c r="K2729" t="s">
        <v>591</v>
      </c>
      <c r="L2729" t="s">
        <v>39</v>
      </c>
      <c r="M2729">
        <v>365603</v>
      </c>
      <c r="N2729">
        <v>4634397</v>
      </c>
      <c r="O2729">
        <v>5000000</v>
      </c>
      <c r="P2729">
        <v>5000000</v>
      </c>
      <c r="Q2729" t="s">
        <v>831</v>
      </c>
      <c r="R2729">
        <v>34420</v>
      </c>
      <c r="S2729" t="s">
        <v>4532</v>
      </c>
      <c r="T2729" t="s">
        <v>4533</v>
      </c>
      <c r="U2729" t="s">
        <v>4534</v>
      </c>
      <c r="V2729" t="s">
        <v>4535</v>
      </c>
      <c r="W2729">
        <v>0</v>
      </c>
      <c r="X2729" t="str">
        <f t="shared" si="42"/>
        <v>Funcionamiento</v>
      </c>
    </row>
    <row r="2730" spans="1:24" x14ac:dyDescent="0.25">
      <c r="A2730">
        <v>24020</v>
      </c>
      <c r="B2730">
        <v>43892</v>
      </c>
      <c r="C2730" s="71">
        <v>43892.602083333331</v>
      </c>
      <c r="D2730" t="s">
        <v>588</v>
      </c>
      <c r="E2730" t="s">
        <v>589</v>
      </c>
      <c r="F2730">
        <v>200</v>
      </c>
      <c r="G2730" t="s">
        <v>590</v>
      </c>
      <c r="H2730" t="s">
        <v>613</v>
      </c>
      <c r="I2730" t="s">
        <v>614</v>
      </c>
      <c r="J2730" t="s">
        <v>48</v>
      </c>
      <c r="K2730" t="s">
        <v>601</v>
      </c>
      <c r="L2730" t="s">
        <v>39</v>
      </c>
      <c r="M2730">
        <v>0</v>
      </c>
      <c r="N2730">
        <v>1877266</v>
      </c>
      <c r="O2730">
        <v>1877266</v>
      </c>
      <c r="P2730">
        <v>1615864</v>
      </c>
      <c r="Q2730" t="s">
        <v>831</v>
      </c>
      <c r="R2730">
        <v>34420</v>
      </c>
      <c r="S2730" t="s">
        <v>4532</v>
      </c>
      <c r="T2730" t="s">
        <v>4533</v>
      </c>
      <c r="U2730" t="s">
        <v>4534</v>
      </c>
      <c r="V2730" t="s">
        <v>4535</v>
      </c>
      <c r="W2730">
        <v>0</v>
      </c>
      <c r="X2730" t="str">
        <f t="shared" si="42"/>
        <v>Funcionamiento</v>
      </c>
    </row>
    <row r="2731" spans="1:24" x14ac:dyDescent="0.25">
      <c r="A2731">
        <v>24120</v>
      </c>
      <c r="B2731">
        <v>43892</v>
      </c>
      <c r="C2731" s="71">
        <v>43892.61041666667</v>
      </c>
      <c r="D2731" t="s">
        <v>588</v>
      </c>
      <c r="E2731" t="s">
        <v>589</v>
      </c>
      <c r="F2731">
        <v>200</v>
      </c>
      <c r="G2731" t="s">
        <v>590</v>
      </c>
      <c r="H2731" t="s">
        <v>441</v>
      </c>
      <c r="I2731" t="s">
        <v>514</v>
      </c>
      <c r="J2731" t="s">
        <v>48</v>
      </c>
      <c r="K2731" t="s">
        <v>601</v>
      </c>
      <c r="L2731" t="s">
        <v>39</v>
      </c>
      <c r="M2731">
        <v>10278143</v>
      </c>
      <c r="N2731">
        <v>0</v>
      </c>
      <c r="O2731">
        <v>10278143</v>
      </c>
      <c r="P2731">
        <v>0</v>
      </c>
      <c r="Q2731" t="s">
        <v>832</v>
      </c>
      <c r="R2731">
        <v>33320</v>
      </c>
      <c r="S2731" t="s">
        <v>4536</v>
      </c>
      <c r="T2731" t="s">
        <v>4537</v>
      </c>
      <c r="U2731" t="s">
        <v>4538</v>
      </c>
      <c r="V2731" t="s">
        <v>4539</v>
      </c>
      <c r="W2731">
        <v>0</v>
      </c>
      <c r="X2731" t="str">
        <f t="shared" si="42"/>
        <v>Inversión</v>
      </c>
    </row>
    <row r="2732" spans="1:24" x14ac:dyDescent="0.25">
      <c r="A2732">
        <v>24120</v>
      </c>
      <c r="B2732">
        <v>43892</v>
      </c>
      <c r="C2732" s="71">
        <v>43892.61041666667</v>
      </c>
      <c r="D2732" t="s">
        <v>588</v>
      </c>
      <c r="E2732" t="s">
        <v>589</v>
      </c>
      <c r="F2732">
        <v>200</v>
      </c>
      <c r="G2732" t="s">
        <v>590</v>
      </c>
      <c r="H2732" t="s">
        <v>441</v>
      </c>
      <c r="I2732" t="s">
        <v>514</v>
      </c>
      <c r="J2732" t="s">
        <v>37</v>
      </c>
      <c r="K2732" t="s">
        <v>591</v>
      </c>
      <c r="L2732" t="s">
        <v>39</v>
      </c>
      <c r="M2732">
        <v>0</v>
      </c>
      <c r="N2732">
        <v>507546</v>
      </c>
      <c r="O2732">
        <v>507546</v>
      </c>
      <c r="P2732">
        <v>194943</v>
      </c>
      <c r="Q2732" t="s">
        <v>832</v>
      </c>
      <c r="R2732">
        <v>33320</v>
      </c>
      <c r="S2732" t="s">
        <v>4536</v>
      </c>
      <c r="T2732" t="s">
        <v>4537</v>
      </c>
      <c r="U2732" t="s">
        <v>4538</v>
      </c>
      <c r="V2732" t="s">
        <v>4539</v>
      </c>
      <c r="W2732">
        <v>0</v>
      </c>
      <c r="X2732" t="str">
        <f t="shared" si="42"/>
        <v>Inversión</v>
      </c>
    </row>
    <row r="2733" spans="1:24" x14ac:dyDescent="0.25">
      <c r="A2733">
        <v>24220</v>
      </c>
      <c r="B2733">
        <v>43892</v>
      </c>
      <c r="C2733" s="71">
        <v>43892.711805555555</v>
      </c>
      <c r="D2733" t="s">
        <v>588</v>
      </c>
      <c r="E2733" t="s">
        <v>589</v>
      </c>
      <c r="F2733">
        <v>500</v>
      </c>
      <c r="G2733" t="s">
        <v>631</v>
      </c>
      <c r="H2733" t="s">
        <v>199</v>
      </c>
      <c r="I2733" t="s">
        <v>157</v>
      </c>
      <c r="J2733" t="s">
        <v>37</v>
      </c>
      <c r="K2733" t="s">
        <v>591</v>
      </c>
      <c r="L2733" t="s">
        <v>39</v>
      </c>
      <c r="M2733">
        <v>157201</v>
      </c>
      <c r="N2733">
        <v>0</v>
      </c>
      <c r="O2733">
        <v>157201</v>
      </c>
      <c r="P2733">
        <v>0</v>
      </c>
      <c r="Q2733" t="s">
        <v>833</v>
      </c>
      <c r="R2733">
        <v>34920</v>
      </c>
      <c r="S2733" t="s">
        <v>4540</v>
      </c>
      <c r="T2733" t="s">
        <v>4541</v>
      </c>
      <c r="U2733" t="s">
        <v>4542</v>
      </c>
      <c r="V2733" t="s">
        <v>4543</v>
      </c>
      <c r="W2733">
        <v>0</v>
      </c>
      <c r="X2733" t="str">
        <f t="shared" si="42"/>
        <v>Inversión</v>
      </c>
    </row>
    <row r="2734" spans="1:24" x14ac:dyDescent="0.25">
      <c r="A2734">
        <v>24320</v>
      </c>
      <c r="B2734">
        <v>43893</v>
      </c>
      <c r="C2734" s="71">
        <v>43893.345138888886</v>
      </c>
      <c r="D2734" t="s">
        <v>588</v>
      </c>
      <c r="E2734" t="s">
        <v>589</v>
      </c>
      <c r="F2734">
        <v>200</v>
      </c>
      <c r="G2734" t="s">
        <v>590</v>
      </c>
      <c r="H2734" t="s">
        <v>175</v>
      </c>
      <c r="I2734" t="s">
        <v>129</v>
      </c>
      <c r="J2734" t="s">
        <v>37</v>
      </c>
      <c r="K2734" t="s">
        <v>591</v>
      </c>
      <c r="L2734" t="s">
        <v>39</v>
      </c>
      <c r="M2734">
        <v>71800</v>
      </c>
      <c r="N2734">
        <v>0</v>
      </c>
      <c r="O2734">
        <v>71800</v>
      </c>
      <c r="P2734">
        <v>1500</v>
      </c>
      <c r="Q2734" t="s">
        <v>834</v>
      </c>
      <c r="R2734">
        <v>35120</v>
      </c>
      <c r="S2734" t="s">
        <v>4544</v>
      </c>
      <c r="T2734" t="s">
        <v>4545</v>
      </c>
      <c r="U2734" t="s">
        <v>4546</v>
      </c>
      <c r="V2734" t="s">
        <v>4547</v>
      </c>
      <c r="W2734">
        <v>3820</v>
      </c>
      <c r="X2734" t="str">
        <f t="shared" si="42"/>
        <v>Funcionamiento</v>
      </c>
    </row>
    <row r="2735" spans="1:24" x14ac:dyDescent="0.25">
      <c r="A2735">
        <v>24320</v>
      </c>
      <c r="B2735">
        <v>43893</v>
      </c>
      <c r="C2735" s="71">
        <v>43893.345138888886</v>
      </c>
      <c r="D2735" t="s">
        <v>588</v>
      </c>
      <c r="E2735" t="s">
        <v>589</v>
      </c>
      <c r="F2735">
        <v>200</v>
      </c>
      <c r="G2735" t="s">
        <v>590</v>
      </c>
      <c r="H2735" t="s">
        <v>177</v>
      </c>
      <c r="I2735" t="s">
        <v>131</v>
      </c>
      <c r="J2735" t="s">
        <v>37</v>
      </c>
      <c r="K2735" t="s">
        <v>591</v>
      </c>
      <c r="L2735" t="s">
        <v>39</v>
      </c>
      <c r="M2735">
        <v>3100</v>
      </c>
      <c r="N2735">
        <v>0</v>
      </c>
      <c r="O2735">
        <v>3100</v>
      </c>
      <c r="P2735">
        <v>100</v>
      </c>
      <c r="Q2735" t="s">
        <v>834</v>
      </c>
      <c r="R2735">
        <v>35120</v>
      </c>
      <c r="S2735" t="s">
        <v>4544</v>
      </c>
      <c r="T2735" t="s">
        <v>4545</v>
      </c>
      <c r="U2735" t="s">
        <v>4546</v>
      </c>
      <c r="V2735" t="s">
        <v>4547</v>
      </c>
      <c r="W2735">
        <v>3820</v>
      </c>
      <c r="X2735" t="str">
        <f t="shared" si="42"/>
        <v>Funcionamiento</v>
      </c>
    </row>
    <row r="2736" spans="1:24" x14ac:dyDescent="0.25">
      <c r="A2736">
        <v>24320</v>
      </c>
      <c r="B2736">
        <v>43893</v>
      </c>
      <c r="C2736" s="71">
        <v>43893.345138888886</v>
      </c>
      <c r="D2736" t="s">
        <v>588</v>
      </c>
      <c r="E2736" t="s">
        <v>589</v>
      </c>
      <c r="F2736">
        <v>200</v>
      </c>
      <c r="G2736" t="s">
        <v>590</v>
      </c>
      <c r="H2736" t="s">
        <v>179</v>
      </c>
      <c r="I2736" t="s">
        <v>133</v>
      </c>
      <c r="J2736" t="s">
        <v>37</v>
      </c>
      <c r="K2736" t="s">
        <v>591</v>
      </c>
      <c r="L2736" t="s">
        <v>39</v>
      </c>
      <c r="M2736">
        <v>11600</v>
      </c>
      <c r="N2736">
        <v>0</v>
      </c>
      <c r="O2736">
        <v>11600</v>
      </c>
      <c r="P2736">
        <v>300</v>
      </c>
      <c r="Q2736" t="s">
        <v>834</v>
      </c>
      <c r="R2736">
        <v>35120</v>
      </c>
      <c r="S2736" t="s">
        <v>4544</v>
      </c>
      <c r="T2736" t="s">
        <v>4545</v>
      </c>
      <c r="U2736" t="s">
        <v>4546</v>
      </c>
      <c r="V2736" t="s">
        <v>4547</v>
      </c>
      <c r="W2736">
        <v>3820</v>
      </c>
      <c r="X2736" t="str">
        <f t="shared" si="42"/>
        <v>Funcionamiento</v>
      </c>
    </row>
    <row r="2737" spans="1:24" x14ac:dyDescent="0.25">
      <c r="A2737">
        <v>24320</v>
      </c>
      <c r="B2737">
        <v>43893</v>
      </c>
      <c r="C2737" s="71">
        <v>43893.345138888886</v>
      </c>
      <c r="D2737" t="s">
        <v>588</v>
      </c>
      <c r="E2737" t="s">
        <v>589</v>
      </c>
      <c r="F2737">
        <v>200</v>
      </c>
      <c r="G2737" t="s">
        <v>590</v>
      </c>
      <c r="H2737" t="s">
        <v>174</v>
      </c>
      <c r="I2737" t="s">
        <v>128</v>
      </c>
      <c r="J2737" t="s">
        <v>37</v>
      </c>
      <c r="K2737" t="s">
        <v>591</v>
      </c>
      <c r="L2737" t="s">
        <v>39</v>
      </c>
      <c r="M2737">
        <v>91800</v>
      </c>
      <c r="N2737">
        <v>0</v>
      </c>
      <c r="O2737">
        <v>91800</v>
      </c>
      <c r="P2737">
        <v>1900</v>
      </c>
      <c r="Q2737" t="s">
        <v>834</v>
      </c>
      <c r="R2737">
        <v>35120</v>
      </c>
      <c r="S2737" t="s">
        <v>4544</v>
      </c>
      <c r="T2737" t="s">
        <v>4545</v>
      </c>
      <c r="U2737" t="s">
        <v>4546</v>
      </c>
      <c r="V2737" t="s">
        <v>4547</v>
      </c>
      <c r="W2737">
        <v>3820</v>
      </c>
      <c r="X2737" t="str">
        <f t="shared" si="42"/>
        <v>Funcionamiento</v>
      </c>
    </row>
    <row r="2738" spans="1:24" x14ac:dyDescent="0.25">
      <c r="A2738">
        <v>24320</v>
      </c>
      <c r="B2738">
        <v>43893</v>
      </c>
      <c r="C2738" s="71">
        <v>43893.345138888886</v>
      </c>
      <c r="D2738" t="s">
        <v>588</v>
      </c>
      <c r="E2738" t="s">
        <v>589</v>
      </c>
      <c r="F2738">
        <v>200</v>
      </c>
      <c r="G2738" t="s">
        <v>590</v>
      </c>
      <c r="H2738" t="s">
        <v>178</v>
      </c>
      <c r="I2738" t="s">
        <v>132</v>
      </c>
      <c r="J2738" t="s">
        <v>37</v>
      </c>
      <c r="K2738" t="s">
        <v>591</v>
      </c>
      <c r="L2738" t="s">
        <v>39</v>
      </c>
      <c r="M2738">
        <v>17400</v>
      </c>
      <c r="N2738">
        <v>0</v>
      </c>
      <c r="O2738">
        <v>17400</v>
      </c>
      <c r="P2738">
        <v>400</v>
      </c>
      <c r="Q2738" t="s">
        <v>834</v>
      </c>
      <c r="R2738">
        <v>35120</v>
      </c>
      <c r="S2738" t="s">
        <v>4544</v>
      </c>
      <c r="T2738" t="s">
        <v>4545</v>
      </c>
      <c r="U2738" t="s">
        <v>4546</v>
      </c>
      <c r="V2738" t="s">
        <v>4547</v>
      </c>
      <c r="W2738">
        <v>3820</v>
      </c>
      <c r="X2738" t="str">
        <f t="shared" si="42"/>
        <v>Funcionamiento</v>
      </c>
    </row>
    <row r="2739" spans="1:24" x14ac:dyDescent="0.25">
      <c r="A2739">
        <v>24320</v>
      </c>
      <c r="B2739">
        <v>43893</v>
      </c>
      <c r="C2739" s="71">
        <v>43893.345138888886</v>
      </c>
      <c r="D2739" t="s">
        <v>588</v>
      </c>
      <c r="E2739" t="s">
        <v>589</v>
      </c>
      <c r="F2739">
        <v>200</v>
      </c>
      <c r="G2739" t="s">
        <v>590</v>
      </c>
      <c r="H2739" t="s">
        <v>176</v>
      </c>
      <c r="I2739" t="s">
        <v>130</v>
      </c>
      <c r="J2739" t="s">
        <v>37</v>
      </c>
      <c r="K2739" t="s">
        <v>591</v>
      </c>
      <c r="L2739" t="s">
        <v>39</v>
      </c>
      <c r="M2739">
        <v>23000</v>
      </c>
      <c r="N2739">
        <v>0</v>
      </c>
      <c r="O2739">
        <v>23000</v>
      </c>
      <c r="P2739">
        <v>500</v>
      </c>
      <c r="Q2739" t="s">
        <v>834</v>
      </c>
      <c r="R2739">
        <v>35120</v>
      </c>
      <c r="S2739" t="s">
        <v>4544</v>
      </c>
      <c r="T2739" t="s">
        <v>4545</v>
      </c>
      <c r="U2739" t="s">
        <v>4546</v>
      </c>
      <c r="V2739" t="s">
        <v>4547</v>
      </c>
      <c r="W2739">
        <v>3820</v>
      </c>
      <c r="X2739" t="str">
        <f t="shared" si="42"/>
        <v>Funcionamiento</v>
      </c>
    </row>
    <row r="2740" spans="1:24" x14ac:dyDescent="0.25">
      <c r="A2740">
        <v>24420</v>
      </c>
      <c r="B2740">
        <v>43894</v>
      </c>
      <c r="C2740" s="71">
        <v>43894.36041666667</v>
      </c>
      <c r="D2740" t="s">
        <v>588</v>
      </c>
      <c r="E2740" t="s">
        <v>589</v>
      </c>
      <c r="F2740">
        <v>400</v>
      </c>
      <c r="G2740" t="s">
        <v>630</v>
      </c>
      <c r="H2740" t="s">
        <v>398</v>
      </c>
      <c r="I2740" t="s">
        <v>512</v>
      </c>
      <c r="J2740" t="s">
        <v>48</v>
      </c>
      <c r="K2740" t="s">
        <v>601</v>
      </c>
      <c r="L2740" t="s">
        <v>39</v>
      </c>
      <c r="M2740">
        <v>1161317</v>
      </c>
      <c r="N2740">
        <v>-92815</v>
      </c>
      <c r="O2740">
        <v>1068502</v>
      </c>
      <c r="P2740">
        <v>0</v>
      </c>
      <c r="Q2740" t="s">
        <v>4548</v>
      </c>
      <c r="R2740">
        <v>33920</v>
      </c>
      <c r="S2740" t="s">
        <v>4549</v>
      </c>
      <c r="T2740" t="s">
        <v>4550</v>
      </c>
      <c r="U2740" t="s">
        <v>4551</v>
      </c>
      <c r="V2740" t="s">
        <v>4552</v>
      </c>
      <c r="W2740">
        <v>620</v>
      </c>
      <c r="X2740" t="str">
        <f t="shared" si="42"/>
        <v>Inversión</v>
      </c>
    </row>
    <row r="2741" spans="1:24" x14ac:dyDescent="0.25">
      <c r="A2741">
        <v>24520</v>
      </c>
      <c r="B2741">
        <v>43894</v>
      </c>
      <c r="C2741" s="71">
        <v>43894.368055555555</v>
      </c>
      <c r="D2741" t="s">
        <v>588</v>
      </c>
      <c r="E2741" t="s">
        <v>649</v>
      </c>
      <c r="F2741">
        <v>160</v>
      </c>
      <c r="G2741" t="s">
        <v>633</v>
      </c>
      <c r="H2741" t="s">
        <v>462</v>
      </c>
      <c r="I2741" t="s">
        <v>500</v>
      </c>
      <c r="J2741" t="s">
        <v>48</v>
      </c>
      <c r="K2741" t="s">
        <v>601</v>
      </c>
      <c r="L2741" t="s">
        <v>39</v>
      </c>
      <c r="M2741">
        <v>15000000</v>
      </c>
      <c r="N2741">
        <v>-15000000</v>
      </c>
      <c r="O2741">
        <v>0</v>
      </c>
      <c r="P2741">
        <v>0</v>
      </c>
      <c r="Q2741" t="s">
        <v>835</v>
      </c>
      <c r="R2741">
        <v>33520</v>
      </c>
      <c r="S2741" t="s">
        <v>593</v>
      </c>
      <c r="T2741" t="s">
        <v>593</v>
      </c>
      <c r="U2741" t="s">
        <v>593</v>
      </c>
      <c r="V2741" t="s">
        <v>593</v>
      </c>
      <c r="W2741">
        <v>0</v>
      </c>
      <c r="X2741" t="str">
        <f t="shared" si="42"/>
        <v>Inversión</v>
      </c>
    </row>
    <row r="2742" spans="1:24" x14ac:dyDescent="0.25">
      <c r="A2742">
        <v>24620</v>
      </c>
      <c r="B2742">
        <v>43894</v>
      </c>
      <c r="C2742" s="71">
        <v>43894.603472222225</v>
      </c>
      <c r="D2742" t="s">
        <v>588</v>
      </c>
      <c r="E2742" t="s">
        <v>649</v>
      </c>
      <c r="F2742">
        <v>160</v>
      </c>
      <c r="G2742" t="s">
        <v>633</v>
      </c>
      <c r="H2742" t="s">
        <v>462</v>
      </c>
      <c r="I2742" t="s">
        <v>500</v>
      </c>
      <c r="J2742" t="s">
        <v>48</v>
      </c>
      <c r="K2742" t="s">
        <v>601</v>
      </c>
      <c r="L2742" t="s">
        <v>39</v>
      </c>
      <c r="M2742">
        <v>13000000</v>
      </c>
      <c r="N2742">
        <v>-13000000</v>
      </c>
      <c r="O2742">
        <v>0</v>
      </c>
      <c r="P2742">
        <v>0</v>
      </c>
      <c r="Q2742" t="s">
        <v>836</v>
      </c>
      <c r="R2742">
        <v>33720</v>
      </c>
      <c r="S2742" t="s">
        <v>593</v>
      </c>
      <c r="T2742" t="s">
        <v>593</v>
      </c>
      <c r="U2742" t="s">
        <v>593</v>
      </c>
      <c r="V2742" t="s">
        <v>593</v>
      </c>
      <c r="W2742">
        <v>0</v>
      </c>
      <c r="X2742" t="str">
        <f t="shared" si="42"/>
        <v>Inversión</v>
      </c>
    </row>
    <row r="2743" spans="1:24" x14ac:dyDescent="0.25">
      <c r="A2743">
        <v>24720</v>
      </c>
      <c r="B2743">
        <v>43895</v>
      </c>
      <c r="C2743" s="71">
        <v>43895.385416666664</v>
      </c>
      <c r="D2743" t="s">
        <v>588</v>
      </c>
      <c r="E2743" t="s">
        <v>607</v>
      </c>
      <c r="F2743">
        <v>200</v>
      </c>
      <c r="G2743" t="s">
        <v>590</v>
      </c>
      <c r="H2743" t="s">
        <v>201</v>
      </c>
      <c r="I2743" t="s">
        <v>161</v>
      </c>
      <c r="J2743" t="s">
        <v>48</v>
      </c>
      <c r="K2743" t="s">
        <v>601</v>
      </c>
      <c r="L2743" t="s">
        <v>39</v>
      </c>
      <c r="M2743">
        <v>64887900</v>
      </c>
      <c r="N2743">
        <v>0</v>
      </c>
      <c r="O2743">
        <v>64887900</v>
      </c>
      <c r="P2743">
        <v>64887900</v>
      </c>
      <c r="Q2743" t="s">
        <v>837</v>
      </c>
      <c r="R2743">
        <v>35320</v>
      </c>
      <c r="S2743" t="s">
        <v>593</v>
      </c>
      <c r="T2743" t="s">
        <v>593</v>
      </c>
      <c r="U2743" t="s">
        <v>593</v>
      </c>
      <c r="V2743" t="s">
        <v>593</v>
      </c>
      <c r="W2743">
        <v>0</v>
      </c>
      <c r="X2743" t="str">
        <f t="shared" si="42"/>
        <v>Inversión</v>
      </c>
    </row>
    <row r="2744" spans="1:24" x14ac:dyDescent="0.25">
      <c r="A2744">
        <v>24820</v>
      </c>
      <c r="B2744">
        <v>43895</v>
      </c>
      <c r="C2744" s="71">
        <v>43895.390972222223</v>
      </c>
      <c r="D2744" t="s">
        <v>588</v>
      </c>
      <c r="E2744" t="s">
        <v>589</v>
      </c>
      <c r="F2744">
        <v>200</v>
      </c>
      <c r="G2744" t="s">
        <v>590</v>
      </c>
      <c r="H2744" t="s">
        <v>613</v>
      </c>
      <c r="I2744" t="s">
        <v>614</v>
      </c>
      <c r="J2744" t="s">
        <v>48</v>
      </c>
      <c r="K2744" t="s">
        <v>601</v>
      </c>
      <c r="L2744" t="s">
        <v>39</v>
      </c>
      <c r="M2744">
        <v>76968843</v>
      </c>
      <c r="N2744">
        <v>-6352984</v>
      </c>
      <c r="O2744">
        <v>70615859</v>
      </c>
      <c r="P2744">
        <v>0</v>
      </c>
      <c r="Q2744" t="s">
        <v>838</v>
      </c>
      <c r="R2744">
        <v>35420</v>
      </c>
      <c r="S2744" t="s">
        <v>4553</v>
      </c>
      <c r="T2744" t="s">
        <v>4554</v>
      </c>
      <c r="U2744" t="s">
        <v>6189</v>
      </c>
      <c r="V2744" t="s">
        <v>4555</v>
      </c>
      <c r="W2744">
        <v>0</v>
      </c>
      <c r="X2744" t="str">
        <f t="shared" si="42"/>
        <v>Funcionamiento</v>
      </c>
    </row>
    <row r="2745" spans="1:24" x14ac:dyDescent="0.25">
      <c r="A2745">
        <v>24920</v>
      </c>
      <c r="B2745">
        <v>43895</v>
      </c>
      <c r="C2745" s="71">
        <v>43895.460416666669</v>
      </c>
      <c r="D2745" t="s">
        <v>588</v>
      </c>
      <c r="E2745" t="s">
        <v>589</v>
      </c>
      <c r="F2745">
        <v>500</v>
      </c>
      <c r="G2745" t="s">
        <v>631</v>
      </c>
      <c r="H2745" t="s">
        <v>199</v>
      </c>
      <c r="I2745" t="s">
        <v>157</v>
      </c>
      <c r="J2745" t="s">
        <v>37</v>
      </c>
      <c r="K2745" t="s">
        <v>591</v>
      </c>
      <c r="L2745" t="s">
        <v>39</v>
      </c>
      <c r="M2745">
        <v>54606960</v>
      </c>
      <c r="N2745">
        <v>0</v>
      </c>
      <c r="O2745">
        <v>54606960</v>
      </c>
      <c r="P2745">
        <v>17696700</v>
      </c>
      <c r="Q2745" t="s">
        <v>839</v>
      </c>
      <c r="R2745">
        <v>34520</v>
      </c>
      <c r="S2745" t="s">
        <v>6190</v>
      </c>
      <c r="T2745" t="s">
        <v>4556</v>
      </c>
      <c r="U2745" t="s">
        <v>6191</v>
      </c>
      <c r="V2745" t="s">
        <v>6192</v>
      </c>
      <c r="W2745">
        <v>0</v>
      </c>
      <c r="X2745" t="str">
        <f t="shared" si="42"/>
        <v>Inversión</v>
      </c>
    </row>
    <row r="2746" spans="1:24" x14ac:dyDescent="0.25">
      <c r="A2746">
        <v>25020</v>
      </c>
      <c r="B2746">
        <v>43895</v>
      </c>
      <c r="C2746" s="71">
        <v>43895.462500000001</v>
      </c>
      <c r="D2746" t="s">
        <v>588</v>
      </c>
      <c r="E2746" t="s">
        <v>589</v>
      </c>
      <c r="F2746">
        <v>500</v>
      </c>
      <c r="G2746" t="s">
        <v>631</v>
      </c>
      <c r="H2746" t="s">
        <v>199</v>
      </c>
      <c r="I2746" t="s">
        <v>157</v>
      </c>
      <c r="J2746" t="s">
        <v>37</v>
      </c>
      <c r="K2746" t="s">
        <v>591</v>
      </c>
      <c r="L2746" t="s">
        <v>39</v>
      </c>
      <c r="M2746">
        <v>40961962</v>
      </c>
      <c r="N2746">
        <v>0</v>
      </c>
      <c r="O2746">
        <v>40961962</v>
      </c>
      <c r="P2746">
        <v>2917990</v>
      </c>
      <c r="Q2746" t="s">
        <v>840</v>
      </c>
      <c r="R2746">
        <v>34620</v>
      </c>
      <c r="S2746" t="s">
        <v>4557</v>
      </c>
      <c r="T2746" t="s">
        <v>4558</v>
      </c>
      <c r="U2746" t="s">
        <v>6193</v>
      </c>
      <c r="V2746" t="s">
        <v>6194</v>
      </c>
      <c r="W2746">
        <v>0</v>
      </c>
      <c r="X2746" t="str">
        <f t="shared" si="42"/>
        <v>Inversión</v>
      </c>
    </row>
    <row r="2747" spans="1:24" x14ac:dyDescent="0.25">
      <c r="A2747">
        <v>25120</v>
      </c>
      <c r="B2747">
        <v>43895</v>
      </c>
      <c r="C2747" s="71">
        <v>43895.464583333334</v>
      </c>
      <c r="D2747" t="s">
        <v>588</v>
      </c>
      <c r="E2747" t="s">
        <v>607</v>
      </c>
      <c r="F2747">
        <v>500</v>
      </c>
      <c r="G2747" t="s">
        <v>631</v>
      </c>
      <c r="H2747" t="s">
        <v>199</v>
      </c>
      <c r="I2747" t="s">
        <v>157</v>
      </c>
      <c r="J2747" t="s">
        <v>37</v>
      </c>
      <c r="K2747" t="s">
        <v>714</v>
      </c>
      <c r="L2747" t="s">
        <v>39</v>
      </c>
      <c r="M2747">
        <v>27500000</v>
      </c>
      <c r="N2747">
        <v>0</v>
      </c>
      <c r="O2747">
        <v>27500000</v>
      </c>
      <c r="P2747">
        <v>27500000</v>
      </c>
      <c r="Q2747" t="s">
        <v>841</v>
      </c>
      <c r="R2747">
        <v>34820</v>
      </c>
      <c r="S2747" t="s">
        <v>593</v>
      </c>
      <c r="T2747" t="s">
        <v>593</v>
      </c>
      <c r="U2747" t="s">
        <v>593</v>
      </c>
      <c r="V2747" t="s">
        <v>593</v>
      </c>
      <c r="W2747">
        <v>0</v>
      </c>
      <c r="X2747" t="str">
        <f t="shared" si="42"/>
        <v>Inversión</v>
      </c>
    </row>
    <row r="2748" spans="1:24" x14ac:dyDescent="0.25">
      <c r="A2748">
        <v>25220</v>
      </c>
      <c r="B2748">
        <v>43895</v>
      </c>
      <c r="C2748" s="71">
        <v>43895.46597222222</v>
      </c>
      <c r="D2748" t="s">
        <v>588</v>
      </c>
      <c r="E2748" t="s">
        <v>589</v>
      </c>
      <c r="F2748">
        <v>500</v>
      </c>
      <c r="G2748" t="s">
        <v>631</v>
      </c>
      <c r="H2748" t="s">
        <v>199</v>
      </c>
      <c r="I2748" t="s">
        <v>157</v>
      </c>
      <c r="J2748" t="s">
        <v>37</v>
      </c>
      <c r="K2748" t="s">
        <v>591</v>
      </c>
      <c r="L2748" t="s">
        <v>39</v>
      </c>
      <c r="M2748">
        <v>36667836</v>
      </c>
      <c r="N2748">
        <v>0</v>
      </c>
      <c r="O2748">
        <v>36667836</v>
      </c>
      <c r="P2748">
        <v>4074204</v>
      </c>
      <c r="Q2748" t="s">
        <v>842</v>
      </c>
      <c r="R2748">
        <v>34720</v>
      </c>
      <c r="S2748" t="s">
        <v>4559</v>
      </c>
      <c r="T2748" t="s">
        <v>4560</v>
      </c>
      <c r="U2748" t="s">
        <v>6195</v>
      </c>
      <c r="V2748" t="s">
        <v>6196</v>
      </c>
      <c r="W2748">
        <v>0</v>
      </c>
      <c r="X2748" t="str">
        <f t="shared" si="42"/>
        <v>Inversión</v>
      </c>
    </row>
    <row r="2749" spans="1:24" x14ac:dyDescent="0.25">
      <c r="A2749">
        <v>25320</v>
      </c>
      <c r="B2749">
        <v>43896</v>
      </c>
      <c r="C2749" s="71">
        <v>43896.402777777781</v>
      </c>
      <c r="D2749" t="s">
        <v>588</v>
      </c>
      <c r="E2749" t="s">
        <v>607</v>
      </c>
      <c r="F2749">
        <v>500</v>
      </c>
      <c r="G2749" t="s">
        <v>631</v>
      </c>
      <c r="H2749" t="s">
        <v>199</v>
      </c>
      <c r="I2749" t="s">
        <v>157</v>
      </c>
      <c r="J2749" t="s">
        <v>37</v>
      </c>
      <c r="K2749" t="s">
        <v>714</v>
      </c>
      <c r="L2749" t="s">
        <v>39</v>
      </c>
      <c r="M2749">
        <v>3500000</v>
      </c>
      <c r="N2749">
        <v>0</v>
      </c>
      <c r="O2749">
        <v>3500000</v>
      </c>
      <c r="P2749">
        <v>3500000</v>
      </c>
      <c r="Q2749" t="s">
        <v>843</v>
      </c>
      <c r="R2749">
        <v>34220</v>
      </c>
      <c r="S2749" t="s">
        <v>593</v>
      </c>
      <c r="T2749" t="s">
        <v>593</v>
      </c>
      <c r="U2749" t="s">
        <v>593</v>
      </c>
      <c r="V2749" t="s">
        <v>593</v>
      </c>
      <c r="W2749">
        <v>0</v>
      </c>
      <c r="X2749" t="str">
        <f t="shared" si="42"/>
        <v>Inversión</v>
      </c>
    </row>
    <row r="2750" spans="1:24" x14ac:dyDescent="0.25">
      <c r="A2750">
        <v>25420</v>
      </c>
      <c r="B2750">
        <v>43896</v>
      </c>
      <c r="C2750" s="71">
        <v>43896.40347222222</v>
      </c>
      <c r="D2750" t="s">
        <v>588</v>
      </c>
      <c r="E2750" t="s">
        <v>589</v>
      </c>
      <c r="F2750">
        <v>500</v>
      </c>
      <c r="G2750" t="s">
        <v>631</v>
      </c>
      <c r="H2750" t="s">
        <v>199</v>
      </c>
      <c r="I2750" t="s">
        <v>157</v>
      </c>
      <c r="J2750" t="s">
        <v>48</v>
      </c>
      <c r="K2750" t="s">
        <v>601</v>
      </c>
      <c r="L2750" t="s">
        <v>39</v>
      </c>
      <c r="M2750">
        <v>120854962</v>
      </c>
      <c r="N2750">
        <v>-4316248</v>
      </c>
      <c r="O2750">
        <v>116538714</v>
      </c>
      <c r="P2750">
        <v>0</v>
      </c>
      <c r="Q2750" t="s">
        <v>844</v>
      </c>
      <c r="R2750">
        <v>36120</v>
      </c>
      <c r="S2750" t="s">
        <v>2291</v>
      </c>
      <c r="T2750" t="s">
        <v>4561</v>
      </c>
      <c r="U2750" t="s">
        <v>5570</v>
      </c>
      <c r="V2750" t="s">
        <v>5571</v>
      </c>
      <c r="W2750">
        <v>0</v>
      </c>
      <c r="X2750" t="str">
        <f t="shared" si="42"/>
        <v>Inversión</v>
      </c>
    </row>
    <row r="2751" spans="1:24" x14ac:dyDescent="0.25">
      <c r="A2751">
        <v>25520</v>
      </c>
      <c r="B2751">
        <v>43896</v>
      </c>
      <c r="C2751" s="71">
        <v>43896.40625</v>
      </c>
      <c r="D2751" t="s">
        <v>588</v>
      </c>
      <c r="E2751" t="s">
        <v>589</v>
      </c>
      <c r="F2751">
        <v>500</v>
      </c>
      <c r="G2751" t="s">
        <v>631</v>
      </c>
      <c r="H2751" t="s">
        <v>199</v>
      </c>
      <c r="I2751" t="s">
        <v>157</v>
      </c>
      <c r="J2751" t="s">
        <v>48</v>
      </c>
      <c r="K2751" t="s">
        <v>601</v>
      </c>
      <c r="L2751" t="s">
        <v>39</v>
      </c>
      <c r="M2751">
        <v>90990487</v>
      </c>
      <c r="N2751">
        <v>0</v>
      </c>
      <c r="O2751">
        <v>90990487</v>
      </c>
      <c r="P2751">
        <v>0</v>
      </c>
      <c r="Q2751" t="s">
        <v>4562</v>
      </c>
      <c r="R2751">
        <v>34320</v>
      </c>
      <c r="S2751" t="s">
        <v>4563</v>
      </c>
      <c r="T2751" t="s">
        <v>4564</v>
      </c>
      <c r="U2751" t="s">
        <v>4565</v>
      </c>
      <c r="V2751" t="s">
        <v>4566</v>
      </c>
      <c r="W2751">
        <v>0</v>
      </c>
      <c r="X2751" t="str">
        <f t="shared" si="42"/>
        <v>Inversión</v>
      </c>
    </row>
    <row r="2752" spans="1:24" x14ac:dyDescent="0.25">
      <c r="A2752">
        <v>25620</v>
      </c>
      <c r="B2752">
        <v>43896</v>
      </c>
      <c r="C2752" s="71">
        <v>43896.647916666669</v>
      </c>
      <c r="D2752" t="s">
        <v>588</v>
      </c>
      <c r="E2752" t="s">
        <v>589</v>
      </c>
      <c r="F2752">
        <v>510</v>
      </c>
      <c r="G2752" t="s">
        <v>713</v>
      </c>
      <c r="H2752" t="s">
        <v>200</v>
      </c>
      <c r="I2752" t="s">
        <v>159</v>
      </c>
      <c r="J2752" t="s">
        <v>48</v>
      </c>
      <c r="K2752" t="s">
        <v>601</v>
      </c>
      <c r="L2752" t="s">
        <v>39</v>
      </c>
      <c r="M2752">
        <v>2134237</v>
      </c>
      <c r="N2752">
        <v>-209697</v>
      </c>
      <c r="O2752">
        <v>1924540</v>
      </c>
      <c r="P2752">
        <v>0</v>
      </c>
      <c r="Q2752" t="s">
        <v>845</v>
      </c>
      <c r="R2752">
        <v>36320</v>
      </c>
      <c r="S2752" t="s">
        <v>4567</v>
      </c>
      <c r="T2752" t="s">
        <v>4568</v>
      </c>
      <c r="U2752" t="s">
        <v>4569</v>
      </c>
      <c r="V2752" t="s">
        <v>4570</v>
      </c>
      <c r="W2752">
        <v>2720</v>
      </c>
      <c r="X2752" t="str">
        <f t="shared" si="42"/>
        <v>Inversión</v>
      </c>
    </row>
    <row r="2753" spans="1:24" x14ac:dyDescent="0.25">
      <c r="A2753">
        <v>25720</v>
      </c>
      <c r="B2753">
        <v>43896</v>
      </c>
      <c r="C2753" s="71">
        <v>43896.664583333331</v>
      </c>
      <c r="D2753" t="s">
        <v>588</v>
      </c>
      <c r="E2753" t="s">
        <v>589</v>
      </c>
      <c r="F2753">
        <v>400</v>
      </c>
      <c r="G2753" t="s">
        <v>630</v>
      </c>
      <c r="H2753" t="s">
        <v>398</v>
      </c>
      <c r="I2753" t="s">
        <v>512</v>
      </c>
      <c r="J2753" t="s">
        <v>37</v>
      </c>
      <c r="K2753" t="s">
        <v>591</v>
      </c>
      <c r="L2753" t="s">
        <v>39</v>
      </c>
      <c r="M2753">
        <v>99653</v>
      </c>
      <c r="N2753">
        <v>0</v>
      </c>
      <c r="O2753">
        <v>99653</v>
      </c>
      <c r="P2753">
        <v>0</v>
      </c>
      <c r="Q2753" t="s">
        <v>4571</v>
      </c>
      <c r="R2753">
        <v>36020</v>
      </c>
      <c r="S2753" t="s">
        <v>4572</v>
      </c>
      <c r="T2753" t="s">
        <v>4573</v>
      </c>
      <c r="U2753" t="s">
        <v>4574</v>
      </c>
      <c r="V2753" t="s">
        <v>4575</v>
      </c>
      <c r="W2753">
        <v>0</v>
      </c>
      <c r="X2753" t="str">
        <f t="shared" si="42"/>
        <v>Inversión</v>
      </c>
    </row>
    <row r="2754" spans="1:24" x14ac:dyDescent="0.25">
      <c r="A2754">
        <v>25820</v>
      </c>
      <c r="B2754">
        <v>43896</v>
      </c>
      <c r="C2754" s="71">
        <v>43896.683333333334</v>
      </c>
      <c r="D2754" t="s">
        <v>588</v>
      </c>
      <c r="E2754" t="s">
        <v>589</v>
      </c>
      <c r="F2754">
        <v>300</v>
      </c>
      <c r="G2754" t="s">
        <v>634</v>
      </c>
      <c r="H2754" t="s">
        <v>369</v>
      </c>
      <c r="I2754" t="s">
        <v>513</v>
      </c>
      <c r="J2754" t="s">
        <v>37</v>
      </c>
      <c r="K2754" t="s">
        <v>591</v>
      </c>
      <c r="L2754" t="s">
        <v>39</v>
      </c>
      <c r="M2754">
        <v>76086000</v>
      </c>
      <c r="N2754">
        <v>-278698</v>
      </c>
      <c r="O2754">
        <v>75807302</v>
      </c>
      <c r="P2754">
        <v>0</v>
      </c>
      <c r="Q2754" t="s">
        <v>846</v>
      </c>
      <c r="R2754">
        <v>33420</v>
      </c>
      <c r="S2754" t="s">
        <v>4576</v>
      </c>
      <c r="T2754" t="s">
        <v>4577</v>
      </c>
      <c r="U2754" t="s">
        <v>4578</v>
      </c>
      <c r="V2754" t="s">
        <v>4579</v>
      </c>
      <c r="W2754">
        <v>0</v>
      </c>
      <c r="X2754" t="str">
        <f t="shared" si="42"/>
        <v>Inversión</v>
      </c>
    </row>
    <row r="2755" spans="1:24" x14ac:dyDescent="0.25">
      <c r="A2755">
        <v>25920</v>
      </c>
      <c r="B2755">
        <v>43896</v>
      </c>
      <c r="C2755" s="71">
        <v>43896.688888888886</v>
      </c>
      <c r="D2755" t="s">
        <v>588</v>
      </c>
      <c r="E2755" t="s">
        <v>649</v>
      </c>
      <c r="F2755">
        <v>300</v>
      </c>
      <c r="G2755" t="s">
        <v>634</v>
      </c>
      <c r="H2755" t="s">
        <v>369</v>
      </c>
      <c r="I2755" t="s">
        <v>513</v>
      </c>
      <c r="J2755" t="s">
        <v>37</v>
      </c>
      <c r="K2755" t="s">
        <v>591</v>
      </c>
      <c r="L2755" t="s">
        <v>39</v>
      </c>
      <c r="M2755">
        <v>62508677</v>
      </c>
      <c r="N2755">
        <v>-62508677</v>
      </c>
      <c r="O2755">
        <v>0</v>
      </c>
      <c r="P2755">
        <v>0</v>
      </c>
      <c r="Q2755" t="s">
        <v>847</v>
      </c>
      <c r="R2755">
        <v>36220</v>
      </c>
      <c r="S2755" t="s">
        <v>593</v>
      </c>
      <c r="T2755" t="s">
        <v>593</v>
      </c>
      <c r="U2755" t="s">
        <v>593</v>
      </c>
      <c r="V2755" t="s">
        <v>593</v>
      </c>
      <c r="W2755">
        <v>0</v>
      </c>
      <c r="X2755" t="str">
        <f t="shared" ref="X2755:X2818" si="43">IF(LEFT(H2755,1)="C","Inversión","Funcionamiento")</f>
        <v>Inversión</v>
      </c>
    </row>
    <row r="2756" spans="1:24" x14ac:dyDescent="0.25">
      <c r="A2756">
        <v>26020</v>
      </c>
      <c r="B2756">
        <v>43900</v>
      </c>
      <c r="C2756" s="71">
        <v>43900.445138888892</v>
      </c>
      <c r="D2756" t="s">
        <v>588</v>
      </c>
      <c r="E2756" t="s">
        <v>589</v>
      </c>
      <c r="F2756">
        <v>200</v>
      </c>
      <c r="G2756" t="s">
        <v>590</v>
      </c>
      <c r="H2756" t="s">
        <v>202</v>
      </c>
      <c r="I2756" t="s">
        <v>163</v>
      </c>
      <c r="J2756" t="s">
        <v>37</v>
      </c>
      <c r="K2756" t="s">
        <v>591</v>
      </c>
      <c r="L2756" t="s">
        <v>39</v>
      </c>
      <c r="M2756">
        <v>60000000</v>
      </c>
      <c r="N2756">
        <v>-35000000</v>
      </c>
      <c r="O2756">
        <v>25000000</v>
      </c>
      <c r="P2756">
        <v>12893733</v>
      </c>
      <c r="Q2756" t="s">
        <v>848</v>
      </c>
      <c r="R2756">
        <v>35520</v>
      </c>
      <c r="S2756" t="s">
        <v>6197</v>
      </c>
      <c r="T2756" t="s">
        <v>593</v>
      </c>
      <c r="U2756" t="s">
        <v>593</v>
      </c>
      <c r="V2756" t="s">
        <v>593</v>
      </c>
      <c r="W2756">
        <v>0</v>
      </c>
      <c r="X2756" t="str">
        <f t="shared" si="43"/>
        <v>Inversión</v>
      </c>
    </row>
    <row r="2757" spans="1:24" x14ac:dyDescent="0.25">
      <c r="A2757">
        <v>26120</v>
      </c>
      <c r="B2757">
        <v>43900</v>
      </c>
      <c r="C2757" s="71">
        <v>43900.447222222225</v>
      </c>
      <c r="D2757" t="s">
        <v>588</v>
      </c>
      <c r="E2757" t="s">
        <v>649</v>
      </c>
      <c r="F2757">
        <v>200</v>
      </c>
      <c r="G2757" t="s">
        <v>590</v>
      </c>
      <c r="H2757" t="s">
        <v>453</v>
      </c>
      <c r="I2757" t="s">
        <v>515</v>
      </c>
      <c r="J2757" t="s">
        <v>37</v>
      </c>
      <c r="K2757" t="s">
        <v>591</v>
      </c>
      <c r="L2757" t="s">
        <v>39</v>
      </c>
      <c r="M2757">
        <v>35342100</v>
      </c>
      <c r="N2757">
        <v>-35342100</v>
      </c>
      <c r="O2757">
        <v>0</v>
      </c>
      <c r="P2757">
        <v>0</v>
      </c>
      <c r="Q2757" t="s">
        <v>849</v>
      </c>
      <c r="R2757">
        <v>35620</v>
      </c>
      <c r="S2757" t="s">
        <v>593</v>
      </c>
      <c r="T2757" t="s">
        <v>593</v>
      </c>
      <c r="U2757" t="s">
        <v>593</v>
      </c>
      <c r="V2757" t="s">
        <v>593</v>
      </c>
      <c r="W2757">
        <v>0</v>
      </c>
      <c r="X2757" t="str">
        <f t="shared" si="43"/>
        <v>Inversión</v>
      </c>
    </row>
    <row r="2758" spans="1:24" x14ac:dyDescent="0.25">
      <c r="A2758">
        <v>26220</v>
      </c>
      <c r="B2758">
        <v>43900</v>
      </c>
      <c r="C2758" s="71">
        <v>43900.448611111111</v>
      </c>
      <c r="D2758" t="s">
        <v>588</v>
      </c>
      <c r="E2758" t="s">
        <v>589</v>
      </c>
      <c r="F2758">
        <v>200</v>
      </c>
      <c r="G2758" t="s">
        <v>590</v>
      </c>
      <c r="H2758" t="s">
        <v>453</v>
      </c>
      <c r="I2758" t="s">
        <v>515</v>
      </c>
      <c r="J2758" t="s">
        <v>37</v>
      </c>
      <c r="K2758" t="s">
        <v>591</v>
      </c>
      <c r="L2758" t="s">
        <v>39</v>
      </c>
      <c r="M2758">
        <v>77810190</v>
      </c>
      <c r="N2758">
        <v>-31124076</v>
      </c>
      <c r="O2758">
        <v>46686114</v>
      </c>
      <c r="P2758">
        <v>0</v>
      </c>
      <c r="Q2758" t="s">
        <v>850</v>
      </c>
      <c r="R2758">
        <v>35720</v>
      </c>
      <c r="S2758" t="s">
        <v>4580</v>
      </c>
      <c r="T2758" t="s">
        <v>6198</v>
      </c>
      <c r="U2758" t="s">
        <v>6199</v>
      </c>
      <c r="V2758" t="s">
        <v>6200</v>
      </c>
      <c r="W2758">
        <v>0</v>
      </c>
      <c r="X2758" t="str">
        <f t="shared" si="43"/>
        <v>Inversión</v>
      </c>
    </row>
    <row r="2759" spans="1:24" x14ac:dyDescent="0.25">
      <c r="A2759">
        <v>26320</v>
      </c>
      <c r="B2759">
        <v>43900</v>
      </c>
      <c r="C2759" s="71">
        <v>43900.45</v>
      </c>
      <c r="D2759" t="s">
        <v>588</v>
      </c>
      <c r="E2759" t="s">
        <v>649</v>
      </c>
      <c r="F2759">
        <v>200</v>
      </c>
      <c r="G2759" t="s">
        <v>590</v>
      </c>
      <c r="H2759" t="s">
        <v>453</v>
      </c>
      <c r="I2759" t="s">
        <v>515</v>
      </c>
      <c r="J2759" t="s">
        <v>37</v>
      </c>
      <c r="K2759" t="s">
        <v>591</v>
      </c>
      <c r="L2759" t="s">
        <v>39</v>
      </c>
      <c r="M2759">
        <v>55900900</v>
      </c>
      <c r="N2759">
        <v>-55900900</v>
      </c>
      <c r="O2759">
        <v>0</v>
      </c>
      <c r="P2759">
        <v>0</v>
      </c>
      <c r="Q2759" t="s">
        <v>851</v>
      </c>
      <c r="R2759">
        <v>35820</v>
      </c>
      <c r="S2759" t="s">
        <v>593</v>
      </c>
      <c r="T2759" t="s">
        <v>593</v>
      </c>
      <c r="U2759" t="s">
        <v>593</v>
      </c>
      <c r="V2759" t="s">
        <v>593</v>
      </c>
      <c r="W2759">
        <v>0</v>
      </c>
      <c r="X2759" t="str">
        <f t="shared" si="43"/>
        <v>Inversión</v>
      </c>
    </row>
    <row r="2760" spans="1:24" x14ac:dyDescent="0.25">
      <c r="A2760">
        <v>26420</v>
      </c>
      <c r="B2760">
        <v>43900</v>
      </c>
      <c r="C2760" s="71">
        <v>43900.45208333333</v>
      </c>
      <c r="D2760" t="s">
        <v>588</v>
      </c>
      <c r="E2760" t="s">
        <v>649</v>
      </c>
      <c r="F2760">
        <v>200</v>
      </c>
      <c r="G2760" t="s">
        <v>590</v>
      </c>
      <c r="H2760" t="s">
        <v>453</v>
      </c>
      <c r="I2760" t="s">
        <v>515</v>
      </c>
      <c r="J2760" t="s">
        <v>37</v>
      </c>
      <c r="K2760" t="s">
        <v>591</v>
      </c>
      <c r="L2760" t="s">
        <v>39</v>
      </c>
      <c r="M2760">
        <v>28988880</v>
      </c>
      <c r="N2760">
        <v>-28988880</v>
      </c>
      <c r="O2760">
        <v>0</v>
      </c>
      <c r="P2760">
        <v>0</v>
      </c>
      <c r="Q2760" t="s">
        <v>852</v>
      </c>
      <c r="R2760">
        <v>35920</v>
      </c>
      <c r="S2760" t="s">
        <v>593</v>
      </c>
      <c r="T2760" t="s">
        <v>593</v>
      </c>
      <c r="U2760" t="s">
        <v>593</v>
      </c>
      <c r="V2760" t="s">
        <v>593</v>
      </c>
      <c r="W2760">
        <v>0</v>
      </c>
      <c r="X2760" t="str">
        <f t="shared" si="43"/>
        <v>Inversión</v>
      </c>
    </row>
    <row r="2761" spans="1:24" x14ac:dyDescent="0.25">
      <c r="A2761">
        <v>26520</v>
      </c>
      <c r="B2761">
        <v>43902</v>
      </c>
      <c r="C2761" s="71">
        <v>43902.65625</v>
      </c>
      <c r="D2761" t="s">
        <v>588</v>
      </c>
      <c r="E2761" t="s">
        <v>607</v>
      </c>
      <c r="F2761">
        <v>300</v>
      </c>
      <c r="G2761" t="s">
        <v>634</v>
      </c>
      <c r="H2761" t="s">
        <v>394</v>
      </c>
      <c r="I2761" t="s">
        <v>517</v>
      </c>
      <c r="J2761" t="s">
        <v>37</v>
      </c>
      <c r="K2761" t="s">
        <v>591</v>
      </c>
      <c r="L2761" t="s">
        <v>39</v>
      </c>
      <c r="M2761">
        <v>11936069</v>
      </c>
      <c r="N2761">
        <v>-11936069</v>
      </c>
      <c r="O2761">
        <v>0</v>
      </c>
      <c r="P2761">
        <v>0</v>
      </c>
      <c r="Q2761" t="s">
        <v>853</v>
      </c>
      <c r="R2761">
        <v>36420</v>
      </c>
      <c r="S2761" t="s">
        <v>593</v>
      </c>
      <c r="T2761" t="s">
        <v>593</v>
      </c>
      <c r="U2761" t="s">
        <v>593</v>
      </c>
      <c r="V2761" t="s">
        <v>593</v>
      </c>
      <c r="W2761">
        <v>0</v>
      </c>
      <c r="X2761" t="str">
        <f t="shared" si="43"/>
        <v>Inversión</v>
      </c>
    </row>
    <row r="2762" spans="1:24" x14ac:dyDescent="0.25">
      <c r="A2762">
        <v>26620</v>
      </c>
      <c r="B2762">
        <v>43902</v>
      </c>
      <c r="C2762" s="71">
        <v>43902.656944444447</v>
      </c>
      <c r="D2762" t="s">
        <v>588</v>
      </c>
      <c r="E2762" t="s">
        <v>589</v>
      </c>
      <c r="F2762">
        <v>300</v>
      </c>
      <c r="G2762" t="s">
        <v>634</v>
      </c>
      <c r="H2762" t="s">
        <v>394</v>
      </c>
      <c r="I2762" t="s">
        <v>517</v>
      </c>
      <c r="J2762" t="s">
        <v>37</v>
      </c>
      <c r="K2762" t="s">
        <v>591</v>
      </c>
      <c r="L2762" t="s">
        <v>39</v>
      </c>
      <c r="M2762">
        <v>810432</v>
      </c>
      <c r="N2762">
        <v>-487126</v>
      </c>
      <c r="O2762">
        <v>323306</v>
      </c>
      <c r="P2762">
        <v>0</v>
      </c>
      <c r="Q2762" t="s">
        <v>854</v>
      </c>
      <c r="R2762">
        <v>36620</v>
      </c>
      <c r="S2762" t="s">
        <v>4581</v>
      </c>
      <c r="T2762" t="s">
        <v>4582</v>
      </c>
      <c r="U2762" t="s">
        <v>4583</v>
      </c>
      <c r="V2762" t="s">
        <v>4584</v>
      </c>
      <c r="X2762" t="str">
        <f t="shared" si="43"/>
        <v>Inversión</v>
      </c>
    </row>
    <row r="2763" spans="1:24" x14ac:dyDescent="0.25">
      <c r="A2763">
        <v>26720</v>
      </c>
      <c r="B2763">
        <v>43907</v>
      </c>
      <c r="C2763" s="71">
        <v>43907.458333333336</v>
      </c>
      <c r="D2763" t="s">
        <v>588</v>
      </c>
      <c r="E2763" t="s">
        <v>589</v>
      </c>
      <c r="F2763">
        <v>200</v>
      </c>
      <c r="G2763" t="s">
        <v>590</v>
      </c>
      <c r="H2763" t="s">
        <v>613</v>
      </c>
      <c r="I2763" t="s">
        <v>614</v>
      </c>
      <c r="J2763" t="s">
        <v>37</v>
      </c>
      <c r="K2763" t="s">
        <v>591</v>
      </c>
      <c r="L2763" t="s">
        <v>39</v>
      </c>
      <c r="M2763">
        <v>74042</v>
      </c>
      <c r="N2763">
        <v>0</v>
      </c>
      <c r="O2763">
        <v>74042</v>
      </c>
      <c r="P2763">
        <v>0</v>
      </c>
      <c r="Q2763" t="s">
        <v>855</v>
      </c>
      <c r="R2763">
        <v>37020</v>
      </c>
      <c r="S2763" t="s">
        <v>4585</v>
      </c>
      <c r="T2763" t="s">
        <v>4586</v>
      </c>
      <c r="U2763" t="s">
        <v>4587</v>
      </c>
      <c r="V2763" t="s">
        <v>4588</v>
      </c>
      <c r="W2763">
        <v>0</v>
      </c>
      <c r="X2763" t="str">
        <f t="shared" si="43"/>
        <v>Funcionamiento</v>
      </c>
    </row>
    <row r="2764" spans="1:24" x14ac:dyDescent="0.25">
      <c r="A2764">
        <v>26820</v>
      </c>
      <c r="B2764">
        <v>43907</v>
      </c>
      <c r="C2764" s="71">
        <v>43907.664583333331</v>
      </c>
      <c r="D2764" t="s">
        <v>588</v>
      </c>
      <c r="E2764" t="s">
        <v>589</v>
      </c>
      <c r="F2764">
        <v>200</v>
      </c>
      <c r="G2764" t="s">
        <v>590</v>
      </c>
      <c r="H2764" t="s">
        <v>101</v>
      </c>
      <c r="I2764" t="s">
        <v>144</v>
      </c>
      <c r="J2764" t="s">
        <v>48</v>
      </c>
      <c r="K2764" t="s">
        <v>601</v>
      </c>
      <c r="L2764" t="s">
        <v>39</v>
      </c>
      <c r="M2764">
        <v>8550000</v>
      </c>
      <c r="N2764">
        <v>0</v>
      </c>
      <c r="O2764">
        <v>8550000</v>
      </c>
      <c r="P2764">
        <v>0</v>
      </c>
      <c r="Q2764" t="s">
        <v>856</v>
      </c>
      <c r="R2764">
        <v>37320</v>
      </c>
      <c r="S2764" t="s">
        <v>4589</v>
      </c>
      <c r="T2764" t="s">
        <v>4590</v>
      </c>
      <c r="U2764" t="s">
        <v>4591</v>
      </c>
      <c r="V2764" t="s">
        <v>4592</v>
      </c>
      <c r="W2764">
        <v>0</v>
      </c>
      <c r="X2764" t="str">
        <f t="shared" si="43"/>
        <v>Funcionamiento</v>
      </c>
    </row>
    <row r="2765" spans="1:24" x14ac:dyDescent="0.25">
      <c r="A2765">
        <v>26920</v>
      </c>
      <c r="B2765">
        <v>43908</v>
      </c>
      <c r="C2765" s="71">
        <v>43908.615972222222</v>
      </c>
      <c r="D2765" t="s">
        <v>588</v>
      </c>
      <c r="E2765" t="s">
        <v>589</v>
      </c>
      <c r="F2765">
        <v>500</v>
      </c>
      <c r="G2765" t="s">
        <v>631</v>
      </c>
      <c r="H2765" t="s">
        <v>199</v>
      </c>
      <c r="I2765" t="s">
        <v>157</v>
      </c>
      <c r="J2765" t="s">
        <v>37</v>
      </c>
      <c r="K2765" t="s">
        <v>591</v>
      </c>
      <c r="L2765" t="s">
        <v>39</v>
      </c>
      <c r="M2765">
        <v>81484080</v>
      </c>
      <c r="N2765">
        <v>-8148408</v>
      </c>
      <c r="O2765">
        <v>73335672</v>
      </c>
      <c r="P2765">
        <v>0</v>
      </c>
      <c r="Q2765" t="s">
        <v>857</v>
      </c>
      <c r="R2765">
        <v>36820</v>
      </c>
      <c r="S2765" t="s">
        <v>4593</v>
      </c>
      <c r="T2765" t="s">
        <v>4594</v>
      </c>
      <c r="U2765" t="s">
        <v>6201</v>
      </c>
      <c r="V2765" t="s">
        <v>6202</v>
      </c>
      <c r="W2765">
        <v>0</v>
      </c>
      <c r="X2765" t="str">
        <f t="shared" si="43"/>
        <v>Inversión</v>
      </c>
    </row>
    <row r="2766" spans="1:24" x14ac:dyDescent="0.25">
      <c r="A2766">
        <v>27020</v>
      </c>
      <c r="B2766">
        <v>43908</v>
      </c>
      <c r="C2766" s="71">
        <v>43908.620833333334</v>
      </c>
      <c r="D2766" t="s">
        <v>588</v>
      </c>
      <c r="E2766" t="s">
        <v>589</v>
      </c>
      <c r="F2766">
        <v>500</v>
      </c>
      <c r="G2766" t="s">
        <v>631</v>
      </c>
      <c r="H2766" t="s">
        <v>199</v>
      </c>
      <c r="I2766" t="s">
        <v>157</v>
      </c>
      <c r="J2766" t="s">
        <v>37</v>
      </c>
      <c r="K2766" t="s">
        <v>591</v>
      </c>
      <c r="L2766" t="s">
        <v>39</v>
      </c>
      <c r="M2766">
        <v>25936730</v>
      </c>
      <c r="N2766">
        <v>-2766585</v>
      </c>
      <c r="O2766">
        <v>23170145</v>
      </c>
      <c r="P2766">
        <v>0</v>
      </c>
      <c r="Q2766" t="s">
        <v>858</v>
      </c>
      <c r="R2766">
        <v>36720</v>
      </c>
      <c r="S2766" t="s">
        <v>4595</v>
      </c>
      <c r="T2766" t="s">
        <v>4596</v>
      </c>
      <c r="U2766" t="s">
        <v>5572</v>
      </c>
      <c r="V2766" t="s">
        <v>5573</v>
      </c>
      <c r="W2766">
        <v>0</v>
      </c>
      <c r="X2766" t="str">
        <f t="shared" si="43"/>
        <v>Inversión</v>
      </c>
    </row>
    <row r="2767" spans="1:24" x14ac:dyDescent="0.25">
      <c r="A2767">
        <v>27120</v>
      </c>
      <c r="B2767">
        <v>43909</v>
      </c>
      <c r="C2767" s="71">
        <v>43909.438888888886</v>
      </c>
      <c r="D2767" t="s">
        <v>588</v>
      </c>
      <c r="E2767" t="s">
        <v>589</v>
      </c>
      <c r="F2767">
        <v>200</v>
      </c>
      <c r="G2767" t="s">
        <v>590</v>
      </c>
      <c r="H2767" t="s">
        <v>197</v>
      </c>
      <c r="I2767" t="s">
        <v>152</v>
      </c>
      <c r="J2767" t="s">
        <v>48</v>
      </c>
      <c r="K2767" t="s">
        <v>601</v>
      </c>
      <c r="L2767" t="s">
        <v>39</v>
      </c>
      <c r="M2767">
        <v>6765000</v>
      </c>
      <c r="N2767">
        <v>0</v>
      </c>
      <c r="O2767">
        <v>6765000</v>
      </c>
      <c r="P2767">
        <v>0</v>
      </c>
      <c r="Q2767" t="s">
        <v>152</v>
      </c>
      <c r="R2767">
        <v>37420</v>
      </c>
      <c r="S2767" t="s">
        <v>4597</v>
      </c>
      <c r="T2767" t="s">
        <v>4598</v>
      </c>
      <c r="U2767" t="s">
        <v>4599</v>
      </c>
      <c r="V2767" t="s">
        <v>4600</v>
      </c>
      <c r="W2767">
        <v>0</v>
      </c>
      <c r="X2767" t="str">
        <f t="shared" si="43"/>
        <v>Funcionamiento</v>
      </c>
    </row>
    <row r="2768" spans="1:24" x14ac:dyDescent="0.25">
      <c r="A2768">
        <v>27220</v>
      </c>
      <c r="B2768">
        <v>43909</v>
      </c>
      <c r="C2768" s="71">
        <v>43909.557638888888</v>
      </c>
      <c r="D2768" t="s">
        <v>588</v>
      </c>
      <c r="E2768" t="s">
        <v>589</v>
      </c>
      <c r="F2768">
        <v>200</v>
      </c>
      <c r="G2768" t="s">
        <v>590</v>
      </c>
      <c r="H2768" t="s">
        <v>453</v>
      </c>
      <c r="I2768" t="s">
        <v>515</v>
      </c>
      <c r="J2768" t="s">
        <v>37</v>
      </c>
      <c r="K2768" t="s">
        <v>591</v>
      </c>
      <c r="L2768" t="s">
        <v>39</v>
      </c>
      <c r="M2768">
        <v>423443240</v>
      </c>
      <c r="N2768">
        <v>-130796733</v>
      </c>
      <c r="O2768">
        <v>292646507</v>
      </c>
      <c r="P2768">
        <v>48204273</v>
      </c>
      <c r="Q2768" t="s">
        <v>859</v>
      </c>
      <c r="R2768">
        <v>37220</v>
      </c>
      <c r="S2768" t="s">
        <v>5574</v>
      </c>
      <c r="T2768" t="s">
        <v>6203</v>
      </c>
      <c r="U2768" t="s">
        <v>6204</v>
      </c>
      <c r="V2768" t="s">
        <v>6205</v>
      </c>
      <c r="W2768">
        <v>0</v>
      </c>
      <c r="X2768" t="str">
        <f t="shared" si="43"/>
        <v>Inversión</v>
      </c>
    </row>
    <row r="2769" spans="1:24" x14ac:dyDescent="0.25">
      <c r="A2769">
        <v>27320</v>
      </c>
      <c r="B2769">
        <v>43912</v>
      </c>
      <c r="C2769" s="71">
        <v>43912.85</v>
      </c>
      <c r="D2769" t="s">
        <v>588</v>
      </c>
      <c r="E2769" t="s">
        <v>589</v>
      </c>
      <c r="F2769">
        <v>200</v>
      </c>
      <c r="G2769" t="s">
        <v>590</v>
      </c>
      <c r="H2769" t="s">
        <v>168</v>
      </c>
      <c r="I2769" t="s">
        <v>122</v>
      </c>
      <c r="J2769" t="s">
        <v>37</v>
      </c>
      <c r="K2769" t="s">
        <v>591</v>
      </c>
      <c r="L2769" t="s">
        <v>39</v>
      </c>
      <c r="M2769">
        <v>11581273</v>
      </c>
      <c r="N2769">
        <v>0</v>
      </c>
      <c r="O2769">
        <v>11581273</v>
      </c>
      <c r="P2769">
        <v>0</v>
      </c>
      <c r="Q2769" t="s">
        <v>860</v>
      </c>
      <c r="R2769">
        <v>38120</v>
      </c>
      <c r="S2769" t="s">
        <v>4601</v>
      </c>
      <c r="T2769" t="s">
        <v>4602</v>
      </c>
      <c r="U2769" t="s">
        <v>4603</v>
      </c>
      <c r="V2769" t="s">
        <v>4604</v>
      </c>
      <c r="X2769" t="str">
        <f t="shared" si="43"/>
        <v>Funcionamiento</v>
      </c>
    </row>
    <row r="2770" spans="1:24" x14ac:dyDescent="0.25">
      <c r="A2770">
        <v>27320</v>
      </c>
      <c r="B2770">
        <v>43912</v>
      </c>
      <c r="C2770" s="71">
        <v>43912.85</v>
      </c>
      <c r="D2770" t="s">
        <v>588</v>
      </c>
      <c r="E2770" t="s">
        <v>589</v>
      </c>
      <c r="F2770">
        <v>200</v>
      </c>
      <c r="G2770" t="s">
        <v>590</v>
      </c>
      <c r="H2770" t="s">
        <v>170</v>
      </c>
      <c r="I2770" t="s">
        <v>124</v>
      </c>
      <c r="J2770" t="s">
        <v>37</v>
      </c>
      <c r="K2770" t="s">
        <v>591</v>
      </c>
      <c r="L2770" t="s">
        <v>39</v>
      </c>
      <c r="M2770">
        <v>4344917</v>
      </c>
      <c r="N2770">
        <v>0</v>
      </c>
      <c r="O2770">
        <v>4344917</v>
      </c>
      <c r="P2770">
        <v>0</v>
      </c>
      <c r="Q2770" t="s">
        <v>860</v>
      </c>
      <c r="R2770">
        <v>38120</v>
      </c>
      <c r="S2770" t="s">
        <v>4601</v>
      </c>
      <c r="T2770" t="s">
        <v>4602</v>
      </c>
      <c r="U2770" t="s">
        <v>4603</v>
      </c>
      <c r="V2770" t="s">
        <v>4604</v>
      </c>
      <c r="X2770" t="str">
        <f t="shared" si="43"/>
        <v>Funcionamiento</v>
      </c>
    </row>
    <row r="2771" spans="1:24" x14ac:dyDescent="0.25">
      <c r="A2771">
        <v>27320</v>
      </c>
      <c r="B2771">
        <v>43912</v>
      </c>
      <c r="C2771" s="71">
        <v>43912.85</v>
      </c>
      <c r="D2771" t="s">
        <v>588</v>
      </c>
      <c r="E2771" t="s">
        <v>589</v>
      </c>
      <c r="F2771">
        <v>200</v>
      </c>
      <c r="G2771" t="s">
        <v>590</v>
      </c>
      <c r="H2771" t="s">
        <v>195</v>
      </c>
      <c r="I2771" t="s">
        <v>150</v>
      </c>
      <c r="J2771" t="s">
        <v>37</v>
      </c>
      <c r="K2771" t="s">
        <v>591</v>
      </c>
      <c r="L2771" t="s">
        <v>39</v>
      </c>
      <c r="M2771">
        <v>8697112</v>
      </c>
      <c r="N2771">
        <v>0</v>
      </c>
      <c r="O2771">
        <v>8697112</v>
      </c>
      <c r="P2771">
        <v>0</v>
      </c>
      <c r="Q2771" t="s">
        <v>860</v>
      </c>
      <c r="R2771">
        <v>38120</v>
      </c>
      <c r="S2771" t="s">
        <v>4601</v>
      </c>
      <c r="T2771" t="s">
        <v>4602</v>
      </c>
      <c r="U2771" t="s">
        <v>4603</v>
      </c>
      <c r="V2771" t="s">
        <v>4604</v>
      </c>
      <c r="X2771" t="str">
        <f t="shared" si="43"/>
        <v>Funcionamiento</v>
      </c>
    </row>
    <row r="2772" spans="1:24" x14ac:dyDescent="0.25">
      <c r="A2772">
        <v>27320</v>
      </c>
      <c r="B2772">
        <v>43912</v>
      </c>
      <c r="C2772" s="71">
        <v>43912.85</v>
      </c>
      <c r="D2772" t="s">
        <v>588</v>
      </c>
      <c r="E2772" t="s">
        <v>589</v>
      </c>
      <c r="F2772">
        <v>200</v>
      </c>
      <c r="G2772" t="s">
        <v>590</v>
      </c>
      <c r="H2772" t="s">
        <v>166</v>
      </c>
      <c r="I2772" t="s">
        <v>120</v>
      </c>
      <c r="J2772" t="s">
        <v>37</v>
      </c>
      <c r="K2772" t="s">
        <v>591</v>
      </c>
      <c r="L2772" t="s">
        <v>39</v>
      </c>
      <c r="M2772">
        <v>937769371</v>
      </c>
      <c r="N2772">
        <v>0</v>
      </c>
      <c r="O2772">
        <v>937769371</v>
      </c>
      <c r="P2772">
        <v>0</v>
      </c>
      <c r="Q2772" t="s">
        <v>860</v>
      </c>
      <c r="R2772">
        <v>38120</v>
      </c>
      <c r="S2772" t="s">
        <v>4601</v>
      </c>
      <c r="T2772" t="s">
        <v>4602</v>
      </c>
      <c r="U2772" t="s">
        <v>4603</v>
      </c>
      <c r="V2772" t="s">
        <v>4604</v>
      </c>
      <c r="X2772" t="str">
        <f t="shared" si="43"/>
        <v>Funcionamiento</v>
      </c>
    </row>
    <row r="2773" spans="1:24" x14ac:dyDescent="0.25">
      <c r="A2773">
        <v>27320</v>
      </c>
      <c r="B2773">
        <v>43912</v>
      </c>
      <c r="C2773" s="71">
        <v>43912.85</v>
      </c>
      <c r="D2773" t="s">
        <v>588</v>
      </c>
      <c r="E2773" t="s">
        <v>589</v>
      </c>
      <c r="F2773">
        <v>200</v>
      </c>
      <c r="G2773" t="s">
        <v>590</v>
      </c>
      <c r="H2773" t="s">
        <v>167</v>
      </c>
      <c r="I2773" t="s">
        <v>121</v>
      </c>
      <c r="J2773" t="s">
        <v>37</v>
      </c>
      <c r="K2773" t="s">
        <v>591</v>
      </c>
      <c r="L2773" t="s">
        <v>39</v>
      </c>
      <c r="M2773">
        <v>12909183</v>
      </c>
      <c r="N2773">
        <v>0</v>
      </c>
      <c r="O2773">
        <v>12909183</v>
      </c>
      <c r="P2773">
        <v>0</v>
      </c>
      <c r="Q2773" t="s">
        <v>860</v>
      </c>
      <c r="R2773">
        <v>38120</v>
      </c>
      <c r="S2773" t="s">
        <v>4601</v>
      </c>
      <c r="T2773" t="s">
        <v>4602</v>
      </c>
      <c r="U2773" t="s">
        <v>4603</v>
      </c>
      <c r="V2773" t="s">
        <v>4604</v>
      </c>
      <c r="X2773" t="str">
        <f t="shared" si="43"/>
        <v>Funcionamiento</v>
      </c>
    </row>
    <row r="2774" spans="1:24" x14ac:dyDescent="0.25">
      <c r="A2774">
        <v>27320</v>
      </c>
      <c r="B2774">
        <v>43912</v>
      </c>
      <c r="C2774" s="71">
        <v>43912.85</v>
      </c>
      <c r="D2774" t="s">
        <v>588</v>
      </c>
      <c r="E2774" t="s">
        <v>589</v>
      </c>
      <c r="F2774">
        <v>200</v>
      </c>
      <c r="G2774" t="s">
        <v>590</v>
      </c>
      <c r="H2774" t="s">
        <v>171</v>
      </c>
      <c r="I2774" t="s">
        <v>125</v>
      </c>
      <c r="J2774" t="s">
        <v>37</v>
      </c>
      <c r="K2774" t="s">
        <v>591</v>
      </c>
      <c r="L2774" t="s">
        <v>39</v>
      </c>
      <c r="M2774">
        <v>18112031</v>
      </c>
      <c r="N2774">
        <v>0</v>
      </c>
      <c r="O2774">
        <v>18112031</v>
      </c>
      <c r="P2774">
        <v>0</v>
      </c>
      <c r="Q2774" t="s">
        <v>860</v>
      </c>
      <c r="R2774">
        <v>38120</v>
      </c>
      <c r="S2774" t="s">
        <v>4601</v>
      </c>
      <c r="T2774" t="s">
        <v>4602</v>
      </c>
      <c r="U2774" t="s">
        <v>4603</v>
      </c>
      <c r="V2774" t="s">
        <v>4604</v>
      </c>
      <c r="X2774" t="str">
        <f t="shared" si="43"/>
        <v>Funcionamiento</v>
      </c>
    </row>
    <row r="2775" spans="1:24" x14ac:dyDescent="0.25">
      <c r="A2775">
        <v>27320</v>
      </c>
      <c r="B2775">
        <v>43912</v>
      </c>
      <c r="C2775" s="71">
        <v>43912.85</v>
      </c>
      <c r="D2775" t="s">
        <v>588</v>
      </c>
      <c r="E2775" t="s">
        <v>589</v>
      </c>
      <c r="F2775">
        <v>200</v>
      </c>
      <c r="G2775" t="s">
        <v>590</v>
      </c>
      <c r="H2775" t="s">
        <v>810</v>
      </c>
      <c r="I2775" t="s">
        <v>811</v>
      </c>
      <c r="J2775" t="s">
        <v>37</v>
      </c>
      <c r="K2775" t="s">
        <v>591</v>
      </c>
      <c r="L2775" t="s">
        <v>39</v>
      </c>
      <c r="M2775">
        <v>4168622</v>
      </c>
      <c r="N2775">
        <v>0</v>
      </c>
      <c r="O2775">
        <v>4168622</v>
      </c>
      <c r="P2775">
        <v>0</v>
      </c>
      <c r="Q2775" t="s">
        <v>860</v>
      </c>
      <c r="R2775">
        <v>38120</v>
      </c>
      <c r="S2775" t="s">
        <v>4601</v>
      </c>
      <c r="T2775" t="s">
        <v>4602</v>
      </c>
      <c r="U2775" t="s">
        <v>4603</v>
      </c>
      <c r="V2775" t="s">
        <v>4604</v>
      </c>
      <c r="X2775" t="str">
        <f t="shared" si="43"/>
        <v>Funcionamiento</v>
      </c>
    </row>
    <row r="2776" spans="1:24" x14ac:dyDescent="0.25">
      <c r="A2776">
        <v>27320</v>
      </c>
      <c r="B2776">
        <v>43912</v>
      </c>
      <c r="C2776" s="71">
        <v>43912.85</v>
      </c>
      <c r="D2776" t="s">
        <v>588</v>
      </c>
      <c r="E2776" t="s">
        <v>589</v>
      </c>
      <c r="F2776">
        <v>200</v>
      </c>
      <c r="G2776" t="s">
        <v>590</v>
      </c>
      <c r="H2776" t="s">
        <v>173</v>
      </c>
      <c r="I2776" t="s">
        <v>127</v>
      </c>
      <c r="J2776" t="s">
        <v>37</v>
      </c>
      <c r="K2776" t="s">
        <v>591</v>
      </c>
      <c r="L2776" t="s">
        <v>39</v>
      </c>
      <c r="M2776">
        <v>50591256</v>
      </c>
      <c r="N2776">
        <v>0</v>
      </c>
      <c r="O2776">
        <v>50591256</v>
      </c>
      <c r="P2776">
        <v>0</v>
      </c>
      <c r="Q2776" t="s">
        <v>860</v>
      </c>
      <c r="R2776">
        <v>38120</v>
      </c>
      <c r="S2776" t="s">
        <v>4601</v>
      </c>
      <c r="T2776" t="s">
        <v>4602</v>
      </c>
      <c r="U2776" t="s">
        <v>4603</v>
      </c>
      <c r="V2776" t="s">
        <v>4604</v>
      </c>
      <c r="X2776" t="str">
        <f t="shared" si="43"/>
        <v>Funcionamiento</v>
      </c>
    </row>
    <row r="2777" spans="1:24" x14ac:dyDescent="0.25">
      <c r="A2777">
        <v>27320</v>
      </c>
      <c r="B2777">
        <v>43912</v>
      </c>
      <c r="C2777" s="71">
        <v>43912.85</v>
      </c>
      <c r="D2777" t="s">
        <v>588</v>
      </c>
      <c r="E2777" t="s">
        <v>589</v>
      </c>
      <c r="F2777">
        <v>200</v>
      </c>
      <c r="G2777" t="s">
        <v>590</v>
      </c>
      <c r="H2777" t="s">
        <v>180</v>
      </c>
      <c r="I2777" t="s">
        <v>134</v>
      </c>
      <c r="J2777" t="s">
        <v>37</v>
      </c>
      <c r="K2777" t="s">
        <v>591</v>
      </c>
      <c r="L2777" t="s">
        <v>39</v>
      </c>
      <c r="M2777">
        <v>44164659</v>
      </c>
      <c r="N2777">
        <v>0</v>
      </c>
      <c r="O2777">
        <v>44164659</v>
      </c>
      <c r="P2777">
        <v>0</v>
      </c>
      <c r="Q2777" t="s">
        <v>860</v>
      </c>
      <c r="R2777">
        <v>38120</v>
      </c>
      <c r="S2777" t="s">
        <v>4601</v>
      </c>
      <c r="T2777" t="s">
        <v>4602</v>
      </c>
      <c r="U2777" t="s">
        <v>4603</v>
      </c>
      <c r="V2777" t="s">
        <v>4604</v>
      </c>
      <c r="X2777" t="str">
        <f t="shared" si="43"/>
        <v>Funcionamiento</v>
      </c>
    </row>
    <row r="2778" spans="1:24" x14ac:dyDescent="0.25">
      <c r="A2778">
        <v>27320</v>
      </c>
      <c r="B2778">
        <v>43912</v>
      </c>
      <c r="C2778" s="71">
        <v>43912.85</v>
      </c>
      <c r="D2778" t="s">
        <v>588</v>
      </c>
      <c r="E2778" t="s">
        <v>589</v>
      </c>
      <c r="F2778">
        <v>200</v>
      </c>
      <c r="G2778" t="s">
        <v>590</v>
      </c>
      <c r="H2778" t="s">
        <v>182</v>
      </c>
      <c r="I2778" t="s">
        <v>136</v>
      </c>
      <c r="J2778" t="s">
        <v>37</v>
      </c>
      <c r="K2778" t="s">
        <v>591</v>
      </c>
      <c r="L2778" t="s">
        <v>39</v>
      </c>
      <c r="M2778">
        <v>4173472</v>
      </c>
      <c r="N2778">
        <v>0</v>
      </c>
      <c r="O2778">
        <v>4173472</v>
      </c>
      <c r="P2778">
        <v>0</v>
      </c>
      <c r="Q2778" t="s">
        <v>860</v>
      </c>
      <c r="R2778">
        <v>38120</v>
      </c>
      <c r="S2778" t="s">
        <v>4601</v>
      </c>
      <c r="T2778" t="s">
        <v>4602</v>
      </c>
      <c r="U2778" t="s">
        <v>4603</v>
      </c>
      <c r="V2778" t="s">
        <v>4604</v>
      </c>
      <c r="X2778" t="str">
        <f t="shared" si="43"/>
        <v>Funcionamiento</v>
      </c>
    </row>
    <row r="2779" spans="1:24" x14ac:dyDescent="0.25">
      <c r="A2779">
        <v>27320</v>
      </c>
      <c r="B2779">
        <v>43912</v>
      </c>
      <c r="C2779" s="71">
        <v>43912.85</v>
      </c>
      <c r="D2779" t="s">
        <v>588</v>
      </c>
      <c r="E2779" t="s">
        <v>589</v>
      </c>
      <c r="F2779">
        <v>200</v>
      </c>
      <c r="G2779" t="s">
        <v>590</v>
      </c>
      <c r="H2779" t="s">
        <v>183</v>
      </c>
      <c r="I2779" t="s">
        <v>137</v>
      </c>
      <c r="J2779" t="s">
        <v>37</v>
      </c>
      <c r="K2779" t="s">
        <v>591</v>
      </c>
      <c r="L2779" t="s">
        <v>39</v>
      </c>
      <c r="M2779">
        <v>14220518</v>
      </c>
      <c r="N2779">
        <v>0</v>
      </c>
      <c r="O2779">
        <v>14220518</v>
      </c>
      <c r="P2779">
        <v>0</v>
      </c>
      <c r="Q2779" t="s">
        <v>860</v>
      </c>
      <c r="R2779">
        <v>38120</v>
      </c>
      <c r="S2779" t="s">
        <v>4601</v>
      </c>
      <c r="T2779" t="s">
        <v>4602</v>
      </c>
      <c r="U2779" t="s">
        <v>4603</v>
      </c>
      <c r="V2779" t="s">
        <v>4604</v>
      </c>
      <c r="X2779" t="str">
        <f t="shared" si="43"/>
        <v>Funcionamiento</v>
      </c>
    </row>
    <row r="2780" spans="1:24" x14ac:dyDescent="0.25">
      <c r="A2780">
        <v>27320</v>
      </c>
      <c r="B2780">
        <v>43912</v>
      </c>
      <c r="C2780" s="71">
        <v>43912.85</v>
      </c>
      <c r="D2780" t="s">
        <v>588</v>
      </c>
      <c r="E2780" t="s">
        <v>589</v>
      </c>
      <c r="F2780">
        <v>200</v>
      </c>
      <c r="G2780" t="s">
        <v>590</v>
      </c>
      <c r="H2780" t="s">
        <v>194</v>
      </c>
      <c r="I2780" t="s">
        <v>149</v>
      </c>
      <c r="J2780" t="s">
        <v>37</v>
      </c>
      <c r="K2780" t="s">
        <v>591</v>
      </c>
      <c r="L2780" t="s">
        <v>39</v>
      </c>
      <c r="M2780">
        <v>3074201</v>
      </c>
      <c r="N2780">
        <v>0</v>
      </c>
      <c r="O2780">
        <v>3074201</v>
      </c>
      <c r="P2780">
        <v>234143</v>
      </c>
      <c r="Q2780" t="s">
        <v>860</v>
      </c>
      <c r="R2780">
        <v>38120</v>
      </c>
      <c r="S2780" t="s">
        <v>4601</v>
      </c>
      <c r="T2780" t="s">
        <v>4602</v>
      </c>
      <c r="U2780" t="s">
        <v>4603</v>
      </c>
      <c r="V2780" t="s">
        <v>4604</v>
      </c>
      <c r="X2780" t="str">
        <f t="shared" si="43"/>
        <v>Funcionamiento</v>
      </c>
    </row>
    <row r="2781" spans="1:24" x14ac:dyDescent="0.25">
      <c r="A2781">
        <v>27320</v>
      </c>
      <c r="B2781">
        <v>43912</v>
      </c>
      <c r="C2781" s="71">
        <v>43912.85</v>
      </c>
      <c r="D2781" t="s">
        <v>588</v>
      </c>
      <c r="E2781" t="s">
        <v>589</v>
      </c>
      <c r="F2781">
        <v>200</v>
      </c>
      <c r="G2781" t="s">
        <v>590</v>
      </c>
      <c r="H2781" t="s">
        <v>169</v>
      </c>
      <c r="I2781" t="s">
        <v>123</v>
      </c>
      <c r="J2781" t="s">
        <v>37</v>
      </c>
      <c r="K2781" t="s">
        <v>591</v>
      </c>
      <c r="L2781" t="s">
        <v>39</v>
      </c>
      <c r="M2781">
        <v>13521874</v>
      </c>
      <c r="N2781">
        <v>0</v>
      </c>
      <c r="O2781">
        <v>13521874</v>
      </c>
      <c r="P2781">
        <v>0</v>
      </c>
      <c r="Q2781" t="s">
        <v>860</v>
      </c>
      <c r="R2781">
        <v>38120</v>
      </c>
      <c r="S2781" t="s">
        <v>4601</v>
      </c>
      <c r="T2781" t="s">
        <v>4602</v>
      </c>
      <c r="U2781" t="s">
        <v>4603</v>
      </c>
      <c r="V2781" t="s">
        <v>4604</v>
      </c>
      <c r="X2781" t="str">
        <f t="shared" si="43"/>
        <v>Funcionamiento</v>
      </c>
    </row>
    <row r="2782" spans="1:24" x14ac:dyDescent="0.25">
      <c r="A2782">
        <v>27320</v>
      </c>
      <c r="B2782">
        <v>43912</v>
      </c>
      <c r="C2782" s="71">
        <v>43912.85</v>
      </c>
      <c r="D2782" t="s">
        <v>588</v>
      </c>
      <c r="E2782" t="s">
        <v>589</v>
      </c>
      <c r="F2782">
        <v>200</v>
      </c>
      <c r="G2782" t="s">
        <v>590</v>
      </c>
      <c r="H2782" t="s">
        <v>181</v>
      </c>
      <c r="I2782" t="s">
        <v>135</v>
      </c>
      <c r="J2782" t="s">
        <v>37</v>
      </c>
      <c r="K2782" t="s">
        <v>591</v>
      </c>
      <c r="L2782" t="s">
        <v>39</v>
      </c>
      <c r="M2782">
        <v>9201346</v>
      </c>
      <c r="N2782">
        <v>0</v>
      </c>
      <c r="O2782">
        <v>9201346</v>
      </c>
      <c r="P2782">
        <v>0</v>
      </c>
      <c r="Q2782" t="s">
        <v>860</v>
      </c>
      <c r="R2782">
        <v>38120</v>
      </c>
      <c r="S2782" t="s">
        <v>4601</v>
      </c>
      <c r="T2782" t="s">
        <v>4602</v>
      </c>
      <c r="U2782" t="s">
        <v>4603</v>
      </c>
      <c r="V2782" t="s">
        <v>4604</v>
      </c>
      <c r="X2782" t="str">
        <f t="shared" si="43"/>
        <v>Funcionamiento</v>
      </c>
    </row>
    <row r="2783" spans="1:24" x14ac:dyDescent="0.25">
      <c r="A2783">
        <v>27320</v>
      </c>
      <c r="B2783">
        <v>43912</v>
      </c>
      <c r="C2783" s="71">
        <v>43912.85</v>
      </c>
      <c r="D2783" t="s">
        <v>588</v>
      </c>
      <c r="E2783" t="s">
        <v>589</v>
      </c>
      <c r="F2783">
        <v>200</v>
      </c>
      <c r="G2783" t="s">
        <v>590</v>
      </c>
      <c r="H2783" t="s">
        <v>184</v>
      </c>
      <c r="I2783" t="s">
        <v>138</v>
      </c>
      <c r="J2783" t="s">
        <v>37</v>
      </c>
      <c r="K2783" t="s">
        <v>591</v>
      </c>
      <c r="L2783" t="s">
        <v>39</v>
      </c>
      <c r="M2783">
        <v>23064685</v>
      </c>
      <c r="N2783">
        <v>0</v>
      </c>
      <c r="O2783">
        <v>23064685</v>
      </c>
      <c r="P2783">
        <v>0</v>
      </c>
      <c r="Q2783" t="s">
        <v>860</v>
      </c>
      <c r="R2783">
        <v>38120</v>
      </c>
      <c r="S2783" t="s">
        <v>4601</v>
      </c>
      <c r="T2783" t="s">
        <v>4602</v>
      </c>
      <c r="U2783" t="s">
        <v>4603</v>
      </c>
      <c r="V2783" t="s">
        <v>4604</v>
      </c>
      <c r="X2783" t="str">
        <f t="shared" si="43"/>
        <v>Funcionamiento</v>
      </c>
    </row>
    <row r="2784" spans="1:24" x14ac:dyDescent="0.25">
      <c r="A2784">
        <v>27420</v>
      </c>
      <c r="B2784">
        <v>43912</v>
      </c>
      <c r="C2784" s="71">
        <v>43912.855555555558</v>
      </c>
      <c r="D2784" t="s">
        <v>588</v>
      </c>
      <c r="E2784" t="s">
        <v>589</v>
      </c>
      <c r="F2784">
        <v>200</v>
      </c>
      <c r="G2784" t="s">
        <v>590</v>
      </c>
      <c r="H2784" t="s">
        <v>174</v>
      </c>
      <c r="I2784" t="s">
        <v>128</v>
      </c>
      <c r="J2784" t="s">
        <v>37</v>
      </c>
      <c r="K2784" t="s">
        <v>591</v>
      </c>
      <c r="L2784" t="s">
        <v>39</v>
      </c>
      <c r="M2784">
        <v>110658400</v>
      </c>
      <c r="N2784">
        <v>0</v>
      </c>
      <c r="O2784">
        <v>110658400</v>
      </c>
      <c r="P2784">
        <v>0</v>
      </c>
      <c r="Q2784" t="s">
        <v>861</v>
      </c>
      <c r="R2784">
        <v>38020</v>
      </c>
      <c r="S2784" t="s">
        <v>4605</v>
      </c>
      <c r="T2784" t="s">
        <v>593</v>
      </c>
      <c r="U2784" t="s">
        <v>4606</v>
      </c>
      <c r="V2784" t="s">
        <v>4607</v>
      </c>
      <c r="W2784">
        <v>0</v>
      </c>
      <c r="X2784" t="str">
        <f t="shared" si="43"/>
        <v>Funcionamiento</v>
      </c>
    </row>
    <row r="2785" spans="1:24" x14ac:dyDescent="0.25">
      <c r="A2785">
        <v>27420</v>
      </c>
      <c r="B2785">
        <v>43912</v>
      </c>
      <c r="C2785" s="71">
        <v>43912.855555555558</v>
      </c>
      <c r="D2785" t="s">
        <v>588</v>
      </c>
      <c r="E2785" t="s">
        <v>589</v>
      </c>
      <c r="F2785">
        <v>200</v>
      </c>
      <c r="G2785" t="s">
        <v>590</v>
      </c>
      <c r="H2785" t="s">
        <v>176</v>
      </c>
      <c r="I2785" t="s">
        <v>130</v>
      </c>
      <c r="J2785" t="s">
        <v>37</v>
      </c>
      <c r="K2785" t="s">
        <v>591</v>
      </c>
      <c r="L2785" t="s">
        <v>39</v>
      </c>
      <c r="M2785">
        <v>39818900</v>
      </c>
      <c r="N2785">
        <v>0</v>
      </c>
      <c r="O2785">
        <v>39818900</v>
      </c>
      <c r="P2785">
        <v>0</v>
      </c>
      <c r="Q2785" t="s">
        <v>861</v>
      </c>
      <c r="R2785">
        <v>38020</v>
      </c>
      <c r="S2785" t="s">
        <v>4605</v>
      </c>
      <c r="T2785" t="s">
        <v>593</v>
      </c>
      <c r="U2785" t="s">
        <v>4606</v>
      </c>
      <c r="V2785" t="s">
        <v>4607</v>
      </c>
      <c r="W2785">
        <v>0</v>
      </c>
      <c r="X2785" t="str">
        <f t="shared" si="43"/>
        <v>Funcionamiento</v>
      </c>
    </row>
    <row r="2786" spans="1:24" x14ac:dyDescent="0.25">
      <c r="A2786">
        <v>27420</v>
      </c>
      <c r="B2786">
        <v>43912</v>
      </c>
      <c r="C2786" s="71">
        <v>43912.855555555558</v>
      </c>
      <c r="D2786" t="s">
        <v>588</v>
      </c>
      <c r="E2786" t="s">
        <v>589</v>
      </c>
      <c r="F2786">
        <v>200</v>
      </c>
      <c r="G2786" t="s">
        <v>590</v>
      </c>
      <c r="H2786" t="s">
        <v>178</v>
      </c>
      <c r="I2786" t="s">
        <v>132</v>
      </c>
      <c r="J2786" t="s">
        <v>37</v>
      </c>
      <c r="K2786" t="s">
        <v>591</v>
      </c>
      <c r="L2786" t="s">
        <v>39</v>
      </c>
      <c r="M2786">
        <v>29866400</v>
      </c>
      <c r="N2786">
        <v>0</v>
      </c>
      <c r="O2786">
        <v>29866400</v>
      </c>
      <c r="P2786">
        <v>0</v>
      </c>
      <c r="Q2786" t="s">
        <v>861</v>
      </c>
      <c r="R2786">
        <v>38020</v>
      </c>
      <c r="S2786" t="s">
        <v>4605</v>
      </c>
      <c r="T2786" t="s">
        <v>593</v>
      </c>
      <c r="U2786" t="s">
        <v>4606</v>
      </c>
      <c r="V2786" t="s">
        <v>4607</v>
      </c>
      <c r="W2786">
        <v>0</v>
      </c>
      <c r="X2786" t="str">
        <f t="shared" si="43"/>
        <v>Funcionamiento</v>
      </c>
    </row>
    <row r="2787" spans="1:24" x14ac:dyDescent="0.25">
      <c r="A2787">
        <v>27420</v>
      </c>
      <c r="B2787">
        <v>43912</v>
      </c>
      <c r="C2787" s="71">
        <v>43912.855555555558</v>
      </c>
      <c r="D2787" t="s">
        <v>588</v>
      </c>
      <c r="E2787" t="s">
        <v>589</v>
      </c>
      <c r="F2787">
        <v>200</v>
      </c>
      <c r="G2787" t="s">
        <v>590</v>
      </c>
      <c r="H2787" t="s">
        <v>179</v>
      </c>
      <c r="I2787" t="s">
        <v>133</v>
      </c>
      <c r="J2787" t="s">
        <v>37</v>
      </c>
      <c r="K2787" t="s">
        <v>591</v>
      </c>
      <c r="L2787" t="s">
        <v>39</v>
      </c>
      <c r="M2787">
        <v>19915600</v>
      </c>
      <c r="N2787">
        <v>0</v>
      </c>
      <c r="O2787">
        <v>19915600</v>
      </c>
      <c r="P2787">
        <v>0</v>
      </c>
      <c r="Q2787" t="s">
        <v>861</v>
      </c>
      <c r="R2787">
        <v>38020</v>
      </c>
      <c r="S2787" t="s">
        <v>4605</v>
      </c>
      <c r="T2787" t="s">
        <v>593</v>
      </c>
      <c r="U2787" t="s">
        <v>4606</v>
      </c>
      <c r="V2787" t="s">
        <v>4607</v>
      </c>
      <c r="W2787">
        <v>0</v>
      </c>
      <c r="X2787" t="str">
        <f t="shared" si="43"/>
        <v>Funcionamiento</v>
      </c>
    </row>
    <row r="2788" spans="1:24" x14ac:dyDescent="0.25">
      <c r="A2788">
        <v>27420</v>
      </c>
      <c r="B2788">
        <v>43912</v>
      </c>
      <c r="C2788" s="71">
        <v>43912.855555555558</v>
      </c>
      <c r="D2788" t="s">
        <v>588</v>
      </c>
      <c r="E2788" t="s">
        <v>589</v>
      </c>
      <c r="F2788">
        <v>200</v>
      </c>
      <c r="G2788" t="s">
        <v>590</v>
      </c>
      <c r="H2788" t="s">
        <v>175</v>
      </c>
      <c r="I2788" t="s">
        <v>129</v>
      </c>
      <c r="J2788" t="s">
        <v>37</v>
      </c>
      <c r="K2788" t="s">
        <v>591</v>
      </c>
      <c r="L2788" t="s">
        <v>39</v>
      </c>
      <c r="M2788">
        <v>78385600</v>
      </c>
      <c r="N2788">
        <v>0</v>
      </c>
      <c r="O2788">
        <v>78385600</v>
      </c>
      <c r="P2788">
        <v>0</v>
      </c>
      <c r="Q2788" t="s">
        <v>861</v>
      </c>
      <c r="R2788">
        <v>38020</v>
      </c>
      <c r="S2788" t="s">
        <v>4605</v>
      </c>
      <c r="T2788" t="s">
        <v>593</v>
      </c>
      <c r="U2788" t="s">
        <v>4606</v>
      </c>
      <c r="V2788" t="s">
        <v>4607</v>
      </c>
      <c r="W2788">
        <v>0</v>
      </c>
      <c r="X2788" t="str">
        <f t="shared" si="43"/>
        <v>Funcionamiento</v>
      </c>
    </row>
    <row r="2789" spans="1:24" x14ac:dyDescent="0.25">
      <c r="A2789">
        <v>27420</v>
      </c>
      <c r="B2789">
        <v>43912</v>
      </c>
      <c r="C2789" s="71">
        <v>43912.855555555558</v>
      </c>
      <c r="D2789" t="s">
        <v>588</v>
      </c>
      <c r="E2789" t="s">
        <v>589</v>
      </c>
      <c r="F2789">
        <v>200</v>
      </c>
      <c r="G2789" t="s">
        <v>590</v>
      </c>
      <c r="H2789" t="s">
        <v>177</v>
      </c>
      <c r="I2789" t="s">
        <v>131</v>
      </c>
      <c r="J2789" t="s">
        <v>37</v>
      </c>
      <c r="K2789" t="s">
        <v>591</v>
      </c>
      <c r="L2789" t="s">
        <v>39</v>
      </c>
      <c r="M2789">
        <v>9081800</v>
      </c>
      <c r="N2789">
        <v>0</v>
      </c>
      <c r="O2789">
        <v>9081800</v>
      </c>
      <c r="P2789">
        <v>0</v>
      </c>
      <c r="Q2789" t="s">
        <v>861</v>
      </c>
      <c r="R2789">
        <v>38020</v>
      </c>
      <c r="S2789" t="s">
        <v>4605</v>
      </c>
      <c r="T2789" t="s">
        <v>593</v>
      </c>
      <c r="U2789" t="s">
        <v>4606</v>
      </c>
      <c r="V2789" t="s">
        <v>4607</v>
      </c>
      <c r="W2789">
        <v>0</v>
      </c>
      <c r="X2789" t="str">
        <f t="shared" si="43"/>
        <v>Funcionamiento</v>
      </c>
    </row>
    <row r="2790" spans="1:24" x14ac:dyDescent="0.25">
      <c r="A2790">
        <v>27520</v>
      </c>
      <c r="B2790">
        <v>43914</v>
      </c>
      <c r="C2790" s="71">
        <v>43914.53402777778</v>
      </c>
      <c r="D2790" t="s">
        <v>588</v>
      </c>
      <c r="E2790" t="s">
        <v>589</v>
      </c>
      <c r="F2790">
        <v>300</v>
      </c>
      <c r="G2790" t="s">
        <v>634</v>
      </c>
      <c r="H2790" t="s">
        <v>198</v>
      </c>
      <c r="I2790" t="s">
        <v>155</v>
      </c>
      <c r="J2790" t="s">
        <v>48</v>
      </c>
      <c r="K2790" t="s">
        <v>601</v>
      </c>
      <c r="L2790" t="s">
        <v>39</v>
      </c>
      <c r="M2790">
        <v>390000000</v>
      </c>
      <c r="N2790">
        <v>-6061633</v>
      </c>
      <c r="O2790">
        <v>383938367</v>
      </c>
      <c r="P2790">
        <v>0</v>
      </c>
      <c r="Q2790" t="s">
        <v>862</v>
      </c>
      <c r="R2790">
        <v>38320</v>
      </c>
      <c r="S2790" t="s">
        <v>4608</v>
      </c>
      <c r="T2790" t="s">
        <v>4609</v>
      </c>
      <c r="U2790" t="s">
        <v>4610</v>
      </c>
      <c r="V2790" t="s">
        <v>4611</v>
      </c>
      <c r="W2790">
        <v>0</v>
      </c>
      <c r="X2790" t="str">
        <f t="shared" si="43"/>
        <v>Inversión</v>
      </c>
    </row>
    <row r="2791" spans="1:24" x14ac:dyDescent="0.25">
      <c r="A2791">
        <v>27620</v>
      </c>
      <c r="B2791">
        <v>43916</v>
      </c>
      <c r="C2791" s="71">
        <v>43916.429166666669</v>
      </c>
      <c r="D2791" t="s">
        <v>588</v>
      </c>
      <c r="E2791" t="s">
        <v>589</v>
      </c>
      <c r="F2791">
        <v>510</v>
      </c>
      <c r="G2791" t="s">
        <v>713</v>
      </c>
      <c r="H2791" t="s">
        <v>200</v>
      </c>
      <c r="I2791" t="s">
        <v>159</v>
      </c>
      <c r="J2791" t="s">
        <v>48</v>
      </c>
      <c r="K2791" t="s">
        <v>601</v>
      </c>
      <c r="L2791" t="s">
        <v>39</v>
      </c>
      <c r="M2791">
        <v>31807890</v>
      </c>
      <c r="N2791">
        <v>-8464833</v>
      </c>
      <c r="O2791">
        <v>23343057</v>
      </c>
      <c r="P2791">
        <v>0</v>
      </c>
      <c r="Q2791" t="s">
        <v>863</v>
      </c>
      <c r="R2791">
        <v>37620</v>
      </c>
      <c r="S2791" t="s">
        <v>4612</v>
      </c>
      <c r="T2791" t="s">
        <v>4613</v>
      </c>
      <c r="U2791" t="s">
        <v>5575</v>
      </c>
      <c r="V2791" t="s">
        <v>5576</v>
      </c>
      <c r="W2791">
        <v>0</v>
      </c>
      <c r="X2791" t="str">
        <f t="shared" si="43"/>
        <v>Inversión</v>
      </c>
    </row>
    <row r="2792" spans="1:24" x14ac:dyDescent="0.25">
      <c r="A2792">
        <v>27720</v>
      </c>
      <c r="B2792">
        <v>43916</v>
      </c>
      <c r="C2792" s="71">
        <v>43916.430555555555</v>
      </c>
      <c r="D2792" t="s">
        <v>588</v>
      </c>
      <c r="E2792" t="s">
        <v>589</v>
      </c>
      <c r="F2792">
        <v>510</v>
      </c>
      <c r="G2792" t="s">
        <v>713</v>
      </c>
      <c r="H2792" t="s">
        <v>200</v>
      </c>
      <c r="I2792" t="s">
        <v>159</v>
      </c>
      <c r="J2792" t="s">
        <v>48</v>
      </c>
      <c r="K2792" t="s">
        <v>601</v>
      </c>
      <c r="L2792" t="s">
        <v>39</v>
      </c>
      <c r="M2792">
        <v>23343057</v>
      </c>
      <c r="N2792">
        <v>-172912</v>
      </c>
      <c r="O2792">
        <v>23170145</v>
      </c>
      <c r="P2792">
        <v>0</v>
      </c>
      <c r="Q2792" t="s">
        <v>864</v>
      </c>
      <c r="R2792">
        <v>37720</v>
      </c>
      <c r="S2792" t="s">
        <v>4614</v>
      </c>
      <c r="T2792" t="s">
        <v>4615</v>
      </c>
      <c r="U2792" t="s">
        <v>5577</v>
      </c>
      <c r="V2792" t="s">
        <v>5578</v>
      </c>
      <c r="W2792">
        <v>0</v>
      </c>
      <c r="X2792" t="str">
        <f t="shared" si="43"/>
        <v>Inversión</v>
      </c>
    </row>
    <row r="2793" spans="1:24" x14ac:dyDescent="0.25">
      <c r="A2793">
        <v>27820</v>
      </c>
      <c r="B2793">
        <v>43916</v>
      </c>
      <c r="C2793" s="71">
        <v>43916.748611111114</v>
      </c>
      <c r="D2793" t="s">
        <v>588</v>
      </c>
      <c r="E2793" t="s">
        <v>589</v>
      </c>
      <c r="F2793">
        <v>200</v>
      </c>
      <c r="G2793" t="s">
        <v>590</v>
      </c>
      <c r="H2793" t="s">
        <v>185</v>
      </c>
      <c r="I2793" t="s">
        <v>139</v>
      </c>
      <c r="J2793" t="s">
        <v>48</v>
      </c>
      <c r="K2793" t="s">
        <v>601</v>
      </c>
      <c r="L2793" t="s">
        <v>39</v>
      </c>
      <c r="M2793">
        <v>90000000</v>
      </c>
      <c r="N2793">
        <v>10698780.800000001</v>
      </c>
      <c r="O2793">
        <v>100698780.8</v>
      </c>
      <c r="P2793">
        <v>0</v>
      </c>
      <c r="Q2793" t="s">
        <v>865</v>
      </c>
      <c r="R2793">
        <v>39820</v>
      </c>
      <c r="S2793" t="s">
        <v>4616</v>
      </c>
      <c r="T2793" t="s">
        <v>593</v>
      </c>
      <c r="U2793" t="s">
        <v>593</v>
      </c>
      <c r="V2793" t="s">
        <v>593</v>
      </c>
      <c r="W2793">
        <v>0</v>
      </c>
      <c r="X2793" t="str">
        <f t="shared" si="43"/>
        <v>Funcionamiento</v>
      </c>
    </row>
    <row r="2794" spans="1:24" x14ac:dyDescent="0.25">
      <c r="A2794">
        <v>27920</v>
      </c>
      <c r="B2794">
        <v>43916</v>
      </c>
      <c r="C2794" s="71">
        <v>43916.753472222219</v>
      </c>
      <c r="D2794" t="s">
        <v>588</v>
      </c>
      <c r="E2794" t="s">
        <v>589</v>
      </c>
      <c r="F2794">
        <v>200</v>
      </c>
      <c r="G2794" t="s">
        <v>590</v>
      </c>
      <c r="H2794" t="s">
        <v>441</v>
      </c>
      <c r="I2794" t="s">
        <v>514</v>
      </c>
      <c r="J2794" t="s">
        <v>48</v>
      </c>
      <c r="K2794" t="s">
        <v>601</v>
      </c>
      <c r="L2794" t="s">
        <v>39</v>
      </c>
      <c r="M2794">
        <v>50310810</v>
      </c>
      <c r="N2794">
        <v>-2795045</v>
      </c>
      <c r="O2794">
        <v>47515765</v>
      </c>
      <c r="P2794">
        <v>0</v>
      </c>
      <c r="Q2794" t="s">
        <v>866</v>
      </c>
      <c r="R2794">
        <v>39720</v>
      </c>
      <c r="S2794" t="s">
        <v>4617</v>
      </c>
      <c r="T2794" t="s">
        <v>4618</v>
      </c>
      <c r="U2794" t="s">
        <v>6206</v>
      </c>
      <c r="V2794" t="s">
        <v>6207</v>
      </c>
      <c r="W2794">
        <v>0</v>
      </c>
      <c r="X2794" t="str">
        <f t="shared" si="43"/>
        <v>Inversión</v>
      </c>
    </row>
    <row r="2795" spans="1:24" x14ac:dyDescent="0.25">
      <c r="A2795">
        <v>28020</v>
      </c>
      <c r="B2795">
        <v>43916</v>
      </c>
      <c r="C2795" s="71">
        <v>43916.754861111112</v>
      </c>
      <c r="D2795" t="s">
        <v>588</v>
      </c>
      <c r="E2795" t="s">
        <v>589</v>
      </c>
      <c r="F2795">
        <v>200</v>
      </c>
      <c r="G2795" t="s">
        <v>590</v>
      </c>
      <c r="H2795" t="s">
        <v>441</v>
      </c>
      <c r="I2795" t="s">
        <v>514</v>
      </c>
      <c r="J2795" t="s">
        <v>48</v>
      </c>
      <c r="K2795" t="s">
        <v>601</v>
      </c>
      <c r="L2795" t="s">
        <v>39</v>
      </c>
      <c r="M2795">
        <v>65973294</v>
      </c>
      <c r="N2795">
        <v>-3665183</v>
      </c>
      <c r="O2795">
        <v>62308111</v>
      </c>
      <c r="P2795">
        <v>0</v>
      </c>
      <c r="Q2795" t="s">
        <v>867</v>
      </c>
      <c r="R2795">
        <v>39620</v>
      </c>
      <c r="S2795" t="s">
        <v>4619</v>
      </c>
      <c r="T2795" t="s">
        <v>4620</v>
      </c>
      <c r="U2795" t="s">
        <v>6208</v>
      </c>
      <c r="V2795" t="s">
        <v>6209</v>
      </c>
      <c r="W2795">
        <v>0</v>
      </c>
      <c r="X2795" t="str">
        <f t="shared" si="43"/>
        <v>Inversión</v>
      </c>
    </row>
    <row r="2796" spans="1:24" x14ac:dyDescent="0.25">
      <c r="A2796">
        <v>28120</v>
      </c>
      <c r="B2796">
        <v>43916</v>
      </c>
      <c r="C2796" s="71">
        <v>43916.756249999999</v>
      </c>
      <c r="D2796" t="s">
        <v>588</v>
      </c>
      <c r="E2796" t="s">
        <v>589</v>
      </c>
      <c r="F2796">
        <v>200</v>
      </c>
      <c r="G2796" t="s">
        <v>590</v>
      </c>
      <c r="H2796" t="s">
        <v>868</v>
      </c>
      <c r="I2796" t="s">
        <v>869</v>
      </c>
      <c r="J2796" t="s">
        <v>48</v>
      </c>
      <c r="K2796" t="s">
        <v>601</v>
      </c>
      <c r="L2796" t="s">
        <v>39</v>
      </c>
      <c r="M2796">
        <v>50000000</v>
      </c>
      <c r="N2796">
        <v>0</v>
      </c>
      <c r="O2796">
        <v>50000000</v>
      </c>
      <c r="P2796">
        <v>0</v>
      </c>
      <c r="Q2796" t="s">
        <v>4621</v>
      </c>
      <c r="R2796">
        <v>40220</v>
      </c>
      <c r="S2796" t="s">
        <v>4622</v>
      </c>
      <c r="T2796" t="s">
        <v>593</v>
      </c>
      <c r="U2796" t="s">
        <v>593</v>
      </c>
      <c r="V2796" t="s">
        <v>593</v>
      </c>
      <c r="W2796">
        <v>0</v>
      </c>
      <c r="X2796" t="str">
        <f t="shared" si="43"/>
        <v>Funcionamiento</v>
      </c>
    </row>
    <row r="2797" spans="1:24" x14ac:dyDescent="0.25">
      <c r="A2797">
        <v>28220</v>
      </c>
      <c r="B2797">
        <v>43916</v>
      </c>
      <c r="C2797" s="71">
        <v>43916.758333333331</v>
      </c>
      <c r="D2797" t="s">
        <v>588</v>
      </c>
      <c r="E2797" t="s">
        <v>607</v>
      </c>
      <c r="F2797">
        <v>200</v>
      </c>
      <c r="G2797" t="s">
        <v>590</v>
      </c>
      <c r="H2797" t="s">
        <v>599</v>
      </c>
      <c r="I2797" t="s">
        <v>600</v>
      </c>
      <c r="J2797" t="s">
        <v>48</v>
      </c>
      <c r="K2797" t="s">
        <v>601</v>
      </c>
      <c r="L2797" t="s">
        <v>39</v>
      </c>
      <c r="M2797">
        <v>356956409</v>
      </c>
      <c r="N2797">
        <v>-250000000</v>
      </c>
      <c r="O2797">
        <v>106956409</v>
      </c>
      <c r="P2797">
        <v>106956409</v>
      </c>
      <c r="Q2797" t="s">
        <v>870</v>
      </c>
      <c r="R2797">
        <v>40120</v>
      </c>
      <c r="S2797" t="s">
        <v>593</v>
      </c>
      <c r="T2797" t="s">
        <v>593</v>
      </c>
      <c r="U2797" t="s">
        <v>593</v>
      </c>
      <c r="V2797" t="s">
        <v>593</v>
      </c>
      <c r="W2797">
        <v>0</v>
      </c>
      <c r="X2797" t="str">
        <f t="shared" si="43"/>
        <v>Funcionamiento</v>
      </c>
    </row>
    <row r="2798" spans="1:24" x14ac:dyDescent="0.25">
      <c r="A2798">
        <v>28320</v>
      </c>
      <c r="B2798">
        <v>43916</v>
      </c>
      <c r="C2798" s="71">
        <v>43916.762499999997</v>
      </c>
      <c r="D2798" t="s">
        <v>588</v>
      </c>
      <c r="E2798" t="s">
        <v>589</v>
      </c>
      <c r="F2798">
        <v>200</v>
      </c>
      <c r="G2798" t="s">
        <v>590</v>
      </c>
      <c r="H2798" t="s">
        <v>449</v>
      </c>
      <c r="I2798" t="s">
        <v>519</v>
      </c>
      <c r="J2798" t="s">
        <v>37</v>
      </c>
      <c r="K2798" t="s">
        <v>591</v>
      </c>
      <c r="L2798" t="s">
        <v>39</v>
      </c>
      <c r="M2798">
        <v>20547835</v>
      </c>
      <c r="N2798">
        <v>-2667614</v>
      </c>
      <c r="O2798">
        <v>17880221</v>
      </c>
      <c r="P2798">
        <v>0</v>
      </c>
      <c r="Q2798" t="s">
        <v>871</v>
      </c>
      <c r="R2798">
        <v>40020</v>
      </c>
      <c r="S2798" t="s">
        <v>4623</v>
      </c>
      <c r="T2798" t="s">
        <v>4624</v>
      </c>
      <c r="U2798" t="s">
        <v>5579</v>
      </c>
      <c r="V2798" t="s">
        <v>6210</v>
      </c>
      <c r="W2798">
        <v>0</v>
      </c>
      <c r="X2798" t="str">
        <f t="shared" si="43"/>
        <v>Inversión</v>
      </c>
    </row>
    <row r="2799" spans="1:24" x14ac:dyDescent="0.25">
      <c r="A2799">
        <v>28320</v>
      </c>
      <c r="B2799">
        <v>43916</v>
      </c>
      <c r="C2799" s="71">
        <v>43916.762499999997</v>
      </c>
      <c r="D2799" t="s">
        <v>588</v>
      </c>
      <c r="E2799" t="s">
        <v>589</v>
      </c>
      <c r="F2799">
        <v>200</v>
      </c>
      <c r="G2799" t="s">
        <v>590</v>
      </c>
      <c r="H2799" t="s">
        <v>203</v>
      </c>
      <c r="I2799" t="s">
        <v>165</v>
      </c>
      <c r="J2799" t="s">
        <v>37</v>
      </c>
      <c r="K2799" t="s">
        <v>591</v>
      </c>
      <c r="L2799" t="s">
        <v>39</v>
      </c>
      <c r="M2799">
        <v>20547835</v>
      </c>
      <c r="N2799">
        <v>-2667614</v>
      </c>
      <c r="O2799">
        <v>17880221</v>
      </c>
      <c r="P2799">
        <v>0</v>
      </c>
      <c r="Q2799" t="s">
        <v>871</v>
      </c>
      <c r="R2799">
        <v>40020</v>
      </c>
      <c r="S2799" t="s">
        <v>4623</v>
      </c>
      <c r="T2799" t="s">
        <v>4624</v>
      </c>
      <c r="U2799" t="s">
        <v>5579</v>
      </c>
      <c r="V2799" t="s">
        <v>6210</v>
      </c>
      <c r="W2799">
        <v>0</v>
      </c>
      <c r="X2799" t="str">
        <f t="shared" si="43"/>
        <v>Inversión</v>
      </c>
    </row>
    <row r="2800" spans="1:24" x14ac:dyDescent="0.25">
      <c r="A2800">
        <v>28320</v>
      </c>
      <c r="B2800">
        <v>43916</v>
      </c>
      <c r="C2800" s="71">
        <v>43916.762499999997</v>
      </c>
      <c r="D2800" t="s">
        <v>588</v>
      </c>
      <c r="E2800" t="s">
        <v>589</v>
      </c>
      <c r="F2800">
        <v>200</v>
      </c>
      <c r="G2800" t="s">
        <v>590</v>
      </c>
      <c r="H2800" t="s">
        <v>202</v>
      </c>
      <c r="I2800" t="s">
        <v>163</v>
      </c>
      <c r="J2800" t="s">
        <v>37</v>
      </c>
      <c r="K2800" t="s">
        <v>591</v>
      </c>
      <c r="L2800" t="s">
        <v>39</v>
      </c>
      <c r="M2800">
        <v>20547835</v>
      </c>
      <c r="N2800">
        <v>-2667613</v>
      </c>
      <c r="O2800">
        <v>17880222</v>
      </c>
      <c r="P2800">
        <v>0</v>
      </c>
      <c r="Q2800" t="s">
        <v>871</v>
      </c>
      <c r="R2800">
        <v>40020</v>
      </c>
      <c r="S2800" t="s">
        <v>4623</v>
      </c>
      <c r="T2800" t="s">
        <v>4624</v>
      </c>
      <c r="U2800" t="s">
        <v>5579</v>
      </c>
      <c r="V2800" t="s">
        <v>6210</v>
      </c>
      <c r="W2800">
        <v>0</v>
      </c>
      <c r="X2800" t="str">
        <f t="shared" si="43"/>
        <v>Inversión</v>
      </c>
    </row>
    <row r="2801" spans="1:24" x14ac:dyDescent="0.25">
      <c r="A2801">
        <v>28420</v>
      </c>
      <c r="B2801">
        <v>43916</v>
      </c>
      <c r="C2801" s="71">
        <v>43916.76458333333</v>
      </c>
      <c r="D2801" t="s">
        <v>588</v>
      </c>
      <c r="E2801" t="s">
        <v>589</v>
      </c>
      <c r="F2801">
        <v>200</v>
      </c>
      <c r="G2801" t="s">
        <v>590</v>
      </c>
      <c r="H2801" t="s">
        <v>201</v>
      </c>
      <c r="I2801" t="s">
        <v>161</v>
      </c>
      <c r="J2801" t="s">
        <v>48</v>
      </c>
      <c r="K2801" t="s">
        <v>601</v>
      </c>
      <c r="L2801" t="s">
        <v>39</v>
      </c>
      <c r="M2801">
        <v>24269760</v>
      </c>
      <c r="N2801">
        <v>-6067440</v>
      </c>
      <c r="O2801">
        <v>18202320</v>
      </c>
      <c r="P2801">
        <v>0</v>
      </c>
      <c r="Q2801" t="s">
        <v>872</v>
      </c>
      <c r="R2801">
        <v>40320</v>
      </c>
      <c r="S2801" t="s">
        <v>4625</v>
      </c>
      <c r="T2801" t="s">
        <v>4626</v>
      </c>
      <c r="U2801" t="s">
        <v>6211</v>
      </c>
      <c r="V2801" t="s">
        <v>6212</v>
      </c>
      <c r="W2801">
        <v>0</v>
      </c>
      <c r="X2801" t="str">
        <f t="shared" si="43"/>
        <v>Inversión</v>
      </c>
    </row>
    <row r="2802" spans="1:24" x14ac:dyDescent="0.25">
      <c r="A2802">
        <v>28520</v>
      </c>
      <c r="B2802">
        <v>43916</v>
      </c>
      <c r="C2802" s="71">
        <v>43916.765972222223</v>
      </c>
      <c r="D2802" t="s">
        <v>588</v>
      </c>
      <c r="E2802" t="s">
        <v>649</v>
      </c>
      <c r="F2802">
        <v>200</v>
      </c>
      <c r="G2802" t="s">
        <v>590</v>
      </c>
      <c r="H2802" t="s">
        <v>599</v>
      </c>
      <c r="I2802" t="s">
        <v>600</v>
      </c>
      <c r="J2802" t="s">
        <v>37</v>
      </c>
      <c r="K2802" t="s">
        <v>591</v>
      </c>
      <c r="L2802" t="s">
        <v>39</v>
      </c>
      <c r="M2802">
        <v>23343057</v>
      </c>
      <c r="N2802">
        <v>-23343057</v>
      </c>
      <c r="O2802">
        <v>0</v>
      </c>
      <c r="P2802">
        <v>0</v>
      </c>
      <c r="Q2802" t="s">
        <v>4627</v>
      </c>
      <c r="R2802">
        <v>39920</v>
      </c>
      <c r="S2802" t="s">
        <v>593</v>
      </c>
      <c r="T2802" t="s">
        <v>593</v>
      </c>
      <c r="U2802" t="s">
        <v>593</v>
      </c>
      <c r="V2802" t="s">
        <v>593</v>
      </c>
      <c r="W2802">
        <v>0</v>
      </c>
      <c r="X2802" t="str">
        <f t="shared" si="43"/>
        <v>Funcionamiento</v>
      </c>
    </row>
    <row r="2803" spans="1:24" x14ac:dyDescent="0.25">
      <c r="A2803">
        <v>28620</v>
      </c>
      <c r="B2803">
        <v>43917</v>
      </c>
      <c r="C2803" s="71">
        <v>43917.72152777778</v>
      </c>
      <c r="D2803" t="s">
        <v>588</v>
      </c>
      <c r="E2803" t="s">
        <v>589</v>
      </c>
      <c r="F2803">
        <v>200</v>
      </c>
      <c r="G2803" t="s">
        <v>590</v>
      </c>
      <c r="H2803" t="s">
        <v>639</v>
      </c>
      <c r="I2803" t="s">
        <v>4100</v>
      </c>
      <c r="J2803" t="s">
        <v>37</v>
      </c>
      <c r="K2803" t="s">
        <v>591</v>
      </c>
      <c r="L2803" t="s">
        <v>39</v>
      </c>
      <c r="M2803">
        <v>13990679</v>
      </c>
      <c r="N2803">
        <v>0</v>
      </c>
      <c r="O2803">
        <v>13990679</v>
      </c>
      <c r="P2803">
        <v>0</v>
      </c>
      <c r="Q2803" t="s">
        <v>873</v>
      </c>
      <c r="R2803">
        <v>41020</v>
      </c>
      <c r="S2803" t="s">
        <v>4628</v>
      </c>
      <c r="T2803" t="s">
        <v>4629</v>
      </c>
      <c r="U2803" t="s">
        <v>4630</v>
      </c>
      <c r="V2803" t="s">
        <v>4631</v>
      </c>
      <c r="W2803">
        <v>0</v>
      </c>
      <c r="X2803" t="str">
        <f t="shared" si="43"/>
        <v>Funcionamiento</v>
      </c>
    </row>
    <row r="2804" spans="1:24" x14ac:dyDescent="0.25">
      <c r="A2804">
        <v>28720</v>
      </c>
      <c r="B2804">
        <v>43917</v>
      </c>
      <c r="C2804" s="71">
        <v>43917.761805555558</v>
      </c>
      <c r="D2804" t="s">
        <v>588</v>
      </c>
      <c r="E2804" t="s">
        <v>589</v>
      </c>
      <c r="F2804">
        <v>160</v>
      </c>
      <c r="G2804" t="s">
        <v>633</v>
      </c>
      <c r="H2804" t="s">
        <v>462</v>
      </c>
      <c r="I2804" t="s">
        <v>500</v>
      </c>
      <c r="J2804" t="s">
        <v>37</v>
      </c>
      <c r="K2804" t="s">
        <v>591</v>
      </c>
      <c r="L2804" t="s">
        <v>39</v>
      </c>
      <c r="M2804">
        <v>46686114</v>
      </c>
      <c r="N2804">
        <v>0</v>
      </c>
      <c r="O2804">
        <v>46686114</v>
      </c>
      <c r="P2804">
        <v>1383292</v>
      </c>
      <c r="Q2804" t="s">
        <v>874</v>
      </c>
      <c r="R2804">
        <v>40420</v>
      </c>
      <c r="S2804" t="s">
        <v>4632</v>
      </c>
      <c r="T2804" t="s">
        <v>4633</v>
      </c>
      <c r="U2804" t="s">
        <v>5580</v>
      </c>
      <c r="V2804" t="s">
        <v>5581</v>
      </c>
      <c r="W2804">
        <v>0</v>
      </c>
      <c r="X2804" t="str">
        <f t="shared" si="43"/>
        <v>Inversión</v>
      </c>
    </row>
    <row r="2805" spans="1:24" x14ac:dyDescent="0.25">
      <c r="A2805">
        <v>28820</v>
      </c>
      <c r="B2805">
        <v>43919</v>
      </c>
      <c r="C2805" s="71">
        <v>43919.61041666667</v>
      </c>
      <c r="D2805" t="s">
        <v>588</v>
      </c>
      <c r="E2805" t="s">
        <v>589</v>
      </c>
      <c r="F2805">
        <v>300</v>
      </c>
      <c r="G2805" t="s">
        <v>634</v>
      </c>
      <c r="H2805" t="s">
        <v>383</v>
      </c>
      <c r="I2805" t="s">
        <v>510</v>
      </c>
      <c r="J2805" t="s">
        <v>37</v>
      </c>
      <c r="K2805" t="s">
        <v>591</v>
      </c>
      <c r="L2805" t="s">
        <v>39</v>
      </c>
      <c r="M2805">
        <v>363372240</v>
      </c>
      <c r="N2805">
        <v>-15573096</v>
      </c>
      <c r="O2805">
        <v>347799144</v>
      </c>
      <c r="P2805">
        <v>0</v>
      </c>
      <c r="Q2805" t="s">
        <v>875</v>
      </c>
      <c r="R2805">
        <v>38420</v>
      </c>
      <c r="S2805" t="s">
        <v>4634</v>
      </c>
      <c r="T2805" t="s">
        <v>4635</v>
      </c>
      <c r="U2805" t="s">
        <v>4636</v>
      </c>
      <c r="V2805" t="s">
        <v>4637</v>
      </c>
      <c r="W2805">
        <v>0</v>
      </c>
      <c r="X2805" t="str">
        <f t="shared" si="43"/>
        <v>Inversión</v>
      </c>
    </row>
    <row r="2806" spans="1:24" x14ac:dyDescent="0.25">
      <c r="A2806">
        <v>28920</v>
      </c>
      <c r="B2806">
        <v>43919</v>
      </c>
      <c r="C2806" s="71">
        <v>43919.611805555556</v>
      </c>
      <c r="D2806" t="s">
        <v>588</v>
      </c>
      <c r="E2806" t="s">
        <v>589</v>
      </c>
      <c r="F2806">
        <v>300</v>
      </c>
      <c r="G2806" t="s">
        <v>634</v>
      </c>
      <c r="H2806" t="s">
        <v>383</v>
      </c>
      <c r="I2806" t="s">
        <v>510</v>
      </c>
      <c r="J2806" t="s">
        <v>37</v>
      </c>
      <c r="K2806" t="s">
        <v>591</v>
      </c>
      <c r="L2806" t="s">
        <v>39</v>
      </c>
      <c r="M2806">
        <v>133284527</v>
      </c>
      <c r="N2806">
        <v>-9044306</v>
      </c>
      <c r="O2806">
        <v>124240221</v>
      </c>
      <c r="P2806">
        <v>0</v>
      </c>
      <c r="Q2806" t="s">
        <v>876</v>
      </c>
      <c r="R2806">
        <v>38520</v>
      </c>
      <c r="S2806" t="s">
        <v>4638</v>
      </c>
      <c r="T2806" t="s">
        <v>4639</v>
      </c>
      <c r="U2806" t="s">
        <v>6213</v>
      </c>
      <c r="V2806" t="s">
        <v>6214</v>
      </c>
      <c r="W2806">
        <v>0</v>
      </c>
      <c r="X2806" t="str">
        <f t="shared" si="43"/>
        <v>Inversión</v>
      </c>
    </row>
    <row r="2807" spans="1:24" x14ac:dyDescent="0.25">
      <c r="A2807">
        <v>29020</v>
      </c>
      <c r="B2807">
        <v>43919</v>
      </c>
      <c r="C2807" s="71">
        <v>43919.613888888889</v>
      </c>
      <c r="D2807" t="s">
        <v>588</v>
      </c>
      <c r="E2807" t="s">
        <v>589</v>
      </c>
      <c r="F2807">
        <v>300</v>
      </c>
      <c r="G2807" t="s">
        <v>634</v>
      </c>
      <c r="H2807" t="s">
        <v>383</v>
      </c>
      <c r="I2807" t="s">
        <v>510</v>
      </c>
      <c r="J2807" t="s">
        <v>37</v>
      </c>
      <c r="K2807" t="s">
        <v>591</v>
      </c>
      <c r="L2807" t="s">
        <v>39</v>
      </c>
      <c r="M2807">
        <v>45093813</v>
      </c>
      <c r="N2807">
        <v>-2576789</v>
      </c>
      <c r="O2807">
        <v>42517024</v>
      </c>
      <c r="P2807">
        <v>0</v>
      </c>
      <c r="Q2807" t="s">
        <v>877</v>
      </c>
      <c r="R2807">
        <v>38620</v>
      </c>
      <c r="S2807" t="s">
        <v>3410</v>
      </c>
      <c r="T2807" t="s">
        <v>4640</v>
      </c>
      <c r="U2807" t="s">
        <v>6215</v>
      </c>
      <c r="V2807" t="s">
        <v>6216</v>
      </c>
      <c r="W2807">
        <v>0</v>
      </c>
      <c r="X2807" t="str">
        <f t="shared" si="43"/>
        <v>Inversión</v>
      </c>
    </row>
    <row r="2808" spans="1:24" x14ac:dyDescent="0.25">
      <c r="A2808">
        <v>29120</v>
      </c>
      <c r="B2808">
        <v>43919</v>
      </c>
      <c r="C2808" s="71">
        <v>43919.615972222222</v>
      </c>
      <c r="D2808" t="s">
        <v>588</v>
      </c>
      <c r="E2808" t="s">
        <v>589</v>
      </c>
      <c r="F2808">
        <v>300</v>
      </c>
      <c r="G2808" t="s">
        <v>634</v>
      </c>
      <c r="H2808" t="s">
        <v>383</v>
      </c>
      <c r="I2808" t="s">
        <v>510</v>
      </c>
      <c r="J2808" t="s">
        <v>37</v>
      </c>
      <c r="K2808" t="s">
        <v>591</v>
      </c>
      <c r="L2808" t="s">
        <v>39</v>
      </c>
      <c r="M2808">
        <v>56629440</v>
      </c>
      <c r="N2808">
        <v>-4449456</v>
      </c>
      <c r="O2808">
        <v>52179984</v>
      </c>
      <c r="P2808">
        <v>0</v>
      </c>
      <c r="Q2808" t="s">
        <v>878</v>
      </c>
      <c r="R2808">
        <v>38720</v>
      </c>
      <c r="S2808" t="s">
        <v>4641</v>
      </c>
      <c r="T2808" t="s">
        <v>4642</v>
      </c>
      <c r="U2808" t="s">
        <v>6217</v>
      </c>
      <c r="V2808" t="s">
        <v>6218</v>
      </c>
      <c r="W2808">
        <v>0</v>
      </c>
      <c r="X2808" t="str">
        <f t="shared" si="43"/>
        <v>Inversión</v>
      </c>
    </row>
    <row r="2809" spans="1:24" x14ac:dyDescent="0.25">
      <c r="A2809">
        <v>29220</v>
      </c>
      <c r="B2809">
        <v>43919</v>
      </c>
      <c r="C2809" s="71">
        <v>43919.617361111108</v>
      </c>
      <c r="D2809" t="s">
        <v>588</v>
      </c>
      <c r="E2809" t="s">
        <v>589</v>
      </c>
      <c r="F2809">
        <v>300</v>
      </c>
      <c r="G2809" t="s">
        <v>634</v>
      </c>
      <c r="H2809" t="s">
        <v>383</v>
      </c>
      <c r="I2809" t="s">
        <v>510</v>
      </c>
      <c r="J2809" t="s">
        <v>37</v>
      </c>
      <c r="K2809" t="s">
        <v>591</v>
      </c>
      <c r="L2809" t="s">
        <v>39</v>
      </c>
      <c r="M2809">
        <v>24207615</v>
      </c>
      <c r="N2809">
        <v>-1469748</v>
      </c>
      <c r="O2809">
        <v>22737867</v>
      </c>
      <c r="P2809">
        <v>0</v>
      </c>
      <c r="Q2809" t="s">
        <v>879</v>
      </c>
      <c r="R2809">
        <v>38820</v>
      </c>
      <c r="S2809" t="s">
        <v>4643</v>
      </c>
      <c r="T2809" t="s">
        <v>4644</v>
      </c>
      <c r="U2809" t="s">
        <v>4645</v>
      </c>
      <c r="V2809" t="s">
        <v>4646</v>
      </c>
      <c r="W2809">
        <v>0</v>
      </c>
      <c r="X2809" t="str">
        <f t="shared" si="43"/>
        <v>Inversión</v>
      </c>
    </row>
    <row r="2810" spans="1:24" x14ac:dyDescent="0.25">
      <c r="A2810">
        <v>29320</v>
      </c>
      <c r="B2810">
        <v>43919</v>
      </c>
      <c r="C2810" s="71">
        <v>43919.618750000001</v>
      </c>
      <c r="D2810" t="s">
        <v>588</v>
      </c>
      <c r="E2810" t="s">
        <v>589</v>
      </c>
      <c r="F2810">
        <v>300</v>
      </c>
      <c r="G2810" t="s">
        <v>634</v>
      </c>
      <c r="H2810" t="s">
        <v>369</v>
      </c>
      <c r="I2810" t="s">
        <v>513</v>
      </c>
      <c r="J2810" t="s">
        <v>37</v>
      </c>
      <c r="K2810" t="s">
        <v>591</v>
      </c>
      <c r="L2810" t="s">
        <v>39</v>
      </c>
      <c r="M2810">
        <v>65973294</v>
      </c>
      <c r="N2810">
        <v>-3176492</v>
      </c>
      <c r="O2810">
        <v>62796802</v>
      </c>
      <c r="P2810">
        <v>0</v>
      </c>
      <c r="Q2810" t="s">
        <v>4647</v>
      </c>
      <c r="R2810">
        <v>38920</v>
      </c>
      <c r="S2810" t="s">
        <v>4648</v>
      </c>
      <c r="T2810" t="s">
        <v>4649</v>
      </c>
      <c r="U2810" t="s">
        <v>5582</v>
      </c>
      <c r="V2810" t="s">
        <v>5583</v>
      </c>
      <c r="W2810">
        <v>0</v>
      </c>
      <c r="X2810" t="str">
        <f t="shared" si="43"/>
        <v>Inversión</v>
      </c>
    </row>
    <row r="2811" spans="1:24" x14ac:dyDescent="0.25">
      <c r="A2811">
        <v>29420</v>
      </c>
      <c r="B2811">
        <v>43919</v>
      </c>
      <c r="C2811" s="71">
        <v>43919.620138888888</v>
      </c>
      <c r="D2811" t="s">
        <v>588</v>
      </c>
      <c r="E2811" t="s">
        <v>589</v>
      </c>
      <c r="F2811">
        <v>300</v>
      </c>
      <c r="G2811" t="s">
        <v>634</v>
      </c>
      <c r="H2811" t="s">
        <v>394</v>
      </c>
      <c r="I2811" t="s">
        <v>517</v>
      </c>
      <c r="J2811" t="s">
        <v>37</v>
      </c>
      <c r="K2811" t="s">
        <v>591</v>
      </c>
      <c r="L2811" t="s">
        <v>39</v>
      </c>
      <c r="M2811">
        <v>65973294</v>
      </c>
      <c r="N2811">
        <v>-1221728</v>
      </c>
      <c r="O2811">
        <v>64751566</v>
      </c>
      <c r="P2811">
        <v>0</v>
      </c>
      <c r="Q2811" t="s">
        <v>880</v>
      </c>
      <c r="R2811">
        <v>39020</v>
      </c>
      <c r="S2811" t="s">
        <v>4650</v>
      </c>
      <c r="T2811" t="s">
        <v>4651</v>
      </c>
      <c r="U2811" t="s">
        <v>6219</v>
      </c>
      <c r="V2811" t="s">
        <v>6220</v>
      </c>
      <c r="W2811">
        <v>0</v>
      </c>
      <c r="X2811" t="str">
        <f t="shared" si="43"/>
        <v>Inversión</v>
      </c>
    </row>
    <row r="2812" spans="1:24" x14ac:dyDescent="0.25">
      <c r="A2812">
        <v>29520</v>
      </c>
      <c r="B2812">
        <v>43919</v>
      </c>
      <c r="C2812" s="71">
        <v>43919.621527777781</v>
      </c>
      <c r="D2812" t="s">
        <v>588</v>
      </c>
      <c r="E2812" t="s">
        <v>589</v>
      </c>
      <c r="F2812">
        <v>300</v>
      </c>
      <c r="G2812" t="s">
        <v>634</v>
      </c>
      <c r="H2812" t="s">
        <v>397</v>
      </c>
      <c r="I2812" t="s">
        <v>518</v>
      </c>
      <c r="J2812" t="s">
        <v>37</v>
      </c>
      <c r="K2812" t="s">
        <v>591</v>
      </c>
      <c r="L2812" t="s">
        <v>39</v>
      </c>
      <c r="M2812">
        <v>76089114</v>
      </c>
      <c r="N2812">
        <v>-1690869</v>
      </c>
      <c r="O2812">
        <v>74398245</v>
      </c>
      <c r="P2812">
        <v>0</v>
      </c>
      <c r="Q2812" t="s">
        <v>881</v>
      </c>
      <c r="R2812">
        <v>39120</v>
      </c>
      <c r="S2812" t="s">
        <v>4652</v>
      </c>
      <c r="T2812" t="s">
        <v>4653</v>
      </c>
      <c r="U2812" t="s">
        <v>5584</v>
      </c>
      <c r="V2812" t="s">
        <v>6221</v>
      </c>
      <c r="W2812">
        <v>0</v>
      </c>
      <c r="X2812" t="str">
        <f t="shared" si="43"/>
        <v>Inversión</v>
      </c>
    </row>
    <row r="2813" spans="1:24" x14ac:dyDescent="0.25">
      <c r="A2813">
        <v>29620</v>
      </c>
      <c r="B2813">
        <v>43919</v>
      </c>
      <c r="C2813" s="71">
        <v>43919.625</v>
      </c>
      <c r="D2813" t="s">
        <v>588</v>
      </c>
      <c r="E2813" t="s">
        <v>589</v>
      </c>
      <c r="F2813">
        <v>300</v>
      </c>
      <c r="G2813" t="s">
        <v>634</v>
      </c>
      <c r="H2813" t="s">
        <v>389</v>
      </c>
      <c r="I2813" t="s">
        <v>511</v>
      </c>
      <c r="J2813" t="s">
        <v>37</v>
      </c>
      <c r="K2813" t="s">
        <v>591</v>
      </c>
      <c r="L2813" t="s">
        <v>39</v>
      </c>
      <c r="M2813">
        <v>65973294</v>
      </c>
      <c r="N2813">
        <v>-1221728</v>
      </c>
      <c r="O2813">
        <v>64751566</v>
      </c>
      <c r="P2813">
        <v>0</v>
      </c>
      <c r="Q2813" t="s">
        <v>882</v>
      </c>
      <c r="R2813">
        <v>39220</v>
      </c>
      <c r="S2813" t="s">
        <v>4654</v>
      </c>
      <c r="T2813" t="s">
        <v>4655</v>
      </c>
      <c r="U2813" t="s">
        <v>5585</v>
      </c>
      <c r="V2813" t="s">
        <v>5586</v>
      </c>
      <c r="W2813">
        <v>0</v>
      </c>
      <c r="X2813" t="str">
        <f t="shared" si="43"/>
        <v>Inversión</v>
      </c>
    </row>
    <row r="2814" spans="1:24" x14ac:dyDescent="0.25">
      <c r="A2814">
        <v>29720</v>
      </c>
      <c r="B2814">
        <v>43919</v>
      </c>
      <c r="C2814" s="71">
        <v>43919.626388888886</v>
      </c>
      <c r="D2814" t="s">
        <v>588</v>
      </c>
      <c r="E2814" t="s">
        <v>589</v>
      </c>
      <c r="F2814">
        <v>300</v>
      </c>
      <c r="G2814" t="s">
        <v>634</v>
      </c>
      <c r="H2814" t="s">
        <v>397</v>
      </c>
      <c r="I2814" t="s">
        <v>518</v>
      </c>
      <c r="J2814" t="s">
        <v>37</v>
      </c>
      <c r="K2814" t="s">
        <v>591</v>
      </c>
      <c r="L2814" t="s">
        <v>39</v>
      </c>
      <c r="M2814">
        <v>23343057</v>
      </c>
      <c r="N2814">
        <v>-1988483</v>
      </c>
      <c r="O2814">
        <v>21354574</v>
      </c>
      <c r="P2814">
        <v>0</v>
      </c>
      <c r="Q2814" t="s">
        <v>883</v>
      </c>
      <c r="R2814">
        <v>39320</v>
      </c>
      <c r="S2814" t="s">
        <v>4656</v>
      </c>
      <c r="T2814" t="s">
        <v>4657</v>
      </c>
      <c r="U2814" t="s">
        <v>5587</v>
      </c>
      <c r="V2814" t="s">
        <v>5588</v>
      </c>
      <c r="W2814">
        <v>0</v>
      </c>
      <c r="X2814" t="str">
        <f t="shared" si="43"/>
        <v>Inversión</v>
      </c>
    </row>
    <row r="2815" spans="1:24" x14ac:dyDescent="0.25">
      <c r="A2815">
        <v>29820</v>
      </c>
      <c r="B2815">
        <v>43919</v>
      </c>
      <c r="C2815" s="71">
        <v>43919.62777777778</v>
      </c>
      <c r="D2815" t="s">
        <v>588</v>
      </c>
      <c r="E2815" t="s">
        <v>589</v>
      </c>
      <c r="F2815">
        <v>300</v>
      </c>
      <c r="G2815" t="s">
        <v>634</v>
      </c>
      <c r="H2815" t="s">
        <v>394</v>
      </c>
      <c r="I2815" t="s">
        <v>517</v>
      </c>
      <c r="J2815" t="s">
        <v>37</v>
      </c>
      <c r="K2815" t="s">
        <v>591</v>
      </c>
      <c r="L2815" t="s">
        <v>39</v>
      </c>
      <c r="M2815">
        <v>117717006</v>
      </c>
      <c r="N2815">
        <v>-23543401</v>
      </c>
      <c r="O2815">
        <v>94173605</v>
      </c>
      <c r="P2815">
        <v>0</v>
      </c>
      <c r="Q2815" t="s">
        <v>884</v>
      </c>
      <c r="R2815">
        <v>39520</v>
      </c>
      <c r="S2815" t="s">
        <v>4658</v>
      </c>
      <c r="T2815" t="s">
        <v>4659</v>
      </c>
      <c r="U2815" t="s">
        <v>6222</v>
      </c>
      <c r="V2815" t="s">
        <v>6223</v>
      </c>
      <c r="W2815">
        <v>0</v>
      </c>
      <c r="X2815" t="str">
        <f t="shared" si="43"/>
        <v>Inversión</v>
      </c>
    </row>
    <row r="2816" spans="1:24" x14ac:dyDescent="0.25">
      <c r="A2816">
        <v>29920</v>
      </c>
      <c r="B2816">
        <v>43921</v>
      </c>
      <c r="C2816" s="71">
        <v>43921.373611111114</v>
      </c>
      <c r="D2816" t="s">
        <v>588</v>
      </c>
      <c r="E2816" t="s">
        <v>589</v>
      </c>
      <c r="F2816">
        <v>300</v>
      </c>
      <c r="G2816" t="s">
        <v>634</v>
      </c>
      <c r="H2816" t="s">
        <v>379</v>
      </c>
      <c r="I2816" t="s">
        <v>501</v>
      </c>
      <c r="J2816" t="s">
        <v>37</v>
      </c>
      <c r="K2816" t="s">
        <v>591</v>
      </c>
      <c r="L2816" t="s">
        <v>39</v>
      </c>
      <c r="M2816">
        <v>52174173</v>
      </c>
      <c r="N2816">
        <v>-5031081</v>
      </c>
      <c r="O2816">
        <v>47143092</v>
      </c>
      <c r="P2816">
        <v>0</v>
      </c>
      <c r="Q2816" t="s">
        <v>885</v>
      </c>
      <c r="R2816">
        <v>40520</v>
      </c>
      <c r="S2816" t="s">
        <v>4660</v>
      </c>
      <c r="T2816" t="s">
        <v>4661</v>
      </c>
      <c r="U2816" t="s">
        <v>6224</v>
      </c>
      <c r="V2816" t="s">
        <v>6225</v>
      </c>
      <c r="W2816">
        <v>0</v>
      </c>
      <c r="X2816" t="str">
        <f t="shared" si="43"/>
        <v>Inversión</v>
      </c>
    </row>
    <row r="2817" spans="1:24" x14ac:dyDescent="0.25">
      <c r="A2817">
        <v>30020</v>
      </c>
      <c r="B2817">
        <v>43921</v>
      </c>
      <c r="C2817" s="71">
        <v>43921.375694444447</v>
      </c>
      <c r="D2817" t="s">
        <v>588</v>
      </c>
      <c r="E2817" t="s">
        <v>589</v>
      </c>
      <c r="F2817">
        <v>300</v>
      </c>
      <c r="G2817" t="s">
        <v>634</v>
      </c>
      <c r="H2817" t="s">
        <v>369</v>
      </c>
      <c r="I2817" t="s">
        <v>513</v>
      </c>
      <c r="J2817" t="s">
        <v>37</v>
      </c>
      <c r="K2817" t="s">
        <v>591</v>
      </c>
      <c r="L2817" t="s">
        <v>39</v>
      </c>
      <c r="M2817">
        <v>32985960</v>
      </c>
      <c r="N2817">
        <v>-2945175</v>
      </c>
      <c r="O2817">
        <v>30040785</v>
      </c>
      <c r="P2817">
        <v>0</v>
      </c>
      <c r="Q2817" t="s">
        <v>886</v>
      </c>
      <c r="R2817">
        <v>40620</v>
      </c>
      <c r="S2817" t="s">
        <v>4662</v>
      </c>
      <c r="T2817" t="s">
        <v>4663</v>
      </c>
      <c r="U2817" t="s">
        <v>6226</v>
      </c>
      <c r="V2817" t="s">
        <v>6227</v>
      </c>
      <c r="W2817">
        <v>0</v>
      </c>
      <c r="X2817" t="str">
        <f t="shared" si="43"/>
        <v>Inversión</v>
      </c>
    </row>
    <row r="2818" spans="1:24" x14ac:dyDescent="0.25">
      <c r="A2818">
        <v>30120</v>
      </c>
      <c r="B2818">
        <v>43921</v>
      </c>
      <c r="C2818" s="71">
        <v>43921.377083333333</v>
      </c>
      <c r="D2818" t="s">
        <v>588</v>
      </c>
      <c r="E2818" t="s">
        <v>589</v>
      </c>
      <c r="F2818">
        <v>300</v>
      </c>
      <c r="G2818" t="s">
        <v>634</v>
      </c>
      <c r="H2818" t="s">
        <v>369</v>
      </c>
      <c r="I2818" t="s">
        <v>513</v>
      </c>
      <c r="J2818" t="s">
        <v>37</v>
      </c>
      <c r="K2818" t="s">
        <v>591</v>
      </c>
      <c r="L2818" t="s">
        <v>39</v>
      </c>
      <c r="M2818">
        <v>91395104</v>
      </c>
      <c r="N2818">
        <v>0</v>
      </c>
      <c r="O2818">
        <v>91395104</v>
      </c>
      <c r="P2818">
        <v>0</v>
      </c>
      <c r="Q2818" t="s">
        <v>887</v>
      </c>
      <c r="R2818">
        <v>40720</v>
      </c>
      <c r="S2818" t="s">
        <v>4664</v>
      </c>
      <c r="T2818" t="s">
        <v>4665</v>
      </c>
      <c r="U2818" t="s">
        <v>6228</v>
      </c>
      <c r="V2818" t="s">
        <v>6229</v>
      </c>
      <c r="W2818">
        <v>0</v>
      </c>
      <c r="X2818" t="str">
        <f t="shared" si="43"/>
        <v>Inversión</v>
      </c>
    </row>
    <row r="2819" spans="1:24" x14ac:dyDescent="0.25">
      <c r="A2819">
        <v>30220</v>
      </c>
      <c r="B2819">
        <v>43921</v>
      </c>
      <c r="C2819" s="71">
        <v>43921.37777777778</v>
      </c>
      <c r="D2819" t="s">
        <v>588</v>
      </c>
      <c r="E2819" t="s">
        <v>589</v>
      </c>
      <c r="F2819">
        <v>300</v>
      </c>
      <c r="G2819" t="s">
        <v>634</v>
      </c>
      <c r="H2819" t="s">
        <v>369</v>
      </c>
      <c r="I2819" t="s">
        <v>513</v>
      </c>
      <c r="J2819" t="s">
        <v>37</v>
      </c>
      <c r="K2819" t="s">
        <v>591</v>
      </c>
      <c r="L2819" t="s">
        <v>39</v>
      </c>
      <c r="M2819">
        <v>159039450</v>
      </c>
      <c r="N2819">
        <v>-8835525</v>
      </c>
      <c r="O2819">
        <v>150203925</v>
      </c>
      <c r="P2819">
        <v>0</v>
      </c>
      <c r="Q2819" t="s">
        <v>888</v>
      </c>
      <c r="R2819">
        <v>40820</v>
      </c>
      <c r="S2819" t="s">
        <v>4666</v>
      </c>
      <c r="T2819" t="s">
        <v>4667</v>
      </c>
      <c r="U2819" t="s">
        <v>6230</v>
      </c>
      <c r="V2819" t="s">
        <v>6231</v>
      </c>
      <c r="W2819">
        <v>0</v>
      </c>
      <c r="X2819" t="str">
        <f t="shared" ref="X2819:X2882" si="44">IF(LEFT(H2819,1)="C","Inversión","Funcionamiento")</f>
        <v>Inversión</v>
      </c>
    </row>
    <row r="2820" spans="1:24" x14ac:dyDescent="0.25">
      <c r="A2820">
        <v>30320</v>
      </c>
      <c r="B2820">
        <v>43921</v>
      </c>
      <c r="C2820" s="71">
        <v>43921.379166666666</v>
      </c>
      <c r="D2820" t="s">
        <v>588</v>
      </c>
      <c r="E2820" t="s">
        <v>589</v>
      </c>
      <c r="F2820">
        <v>300</v>
      </c>
      <c r="G2820" t="s">
        <v>634</v>
      </c>
      <c r="H2820" t="s">
        <v>369</v>
      </c>
      <c r="I2820" t="s">
        <v>513</v>
      </c>
      <c r="J2820" t="s">
        <v>37</v>
      </c>
      <c r="K2820" t="s">
        <v>591</v>
      </c>
      <c r="L2820" t="s">
        <v>39</v>
      </c>
      <c r="M2820">
        <v>28314720</v>
      </c>
      <c r="N2820">
        <v>-4044960</v>
      </c>
      <c r="O2820">
        <v>24269760</v>
      </c>
      <c r="P2820">
        <v>0</v>
      </c>
      <c r="Q2820" t="s">
        <v>4668</v>
      </c>
      <c r="R2820">
        <v>40920</v>
      </c>
      <c r="S2820" t="s">
        <v>4669</v>
      </c>
      <c r="T2820" t="s">
        <v>4670</v>
      </c>
      <c r="U2820" t="s">
        <v>6232</v>
      </c>
      <c r="V2820" t="s">
        <v>6233</v>
      </c>
      <c r="W2820">
        <v>0</v>
      </c>
      <c r="X2820" t="str">
        <f t="shared" si="44"/>
        <v>Inversión</v>
      </c>
    </row>
    <row r="2821" spans="1:24" x14ac:dyDescent="0.25">
      <c r="A2821">
        <v>30420</v>
      </c>
      <c r="B2821">
        <v>43924</v>
      </c>
      <c r="C2821" s="71">
        <v>43924.684027777781</v>
      </c>
      <c r="D2821" t="s">
        <v>588</v>
      </c>
      <c r="E2821" t="s">
        <v>589</v>
      </c>
      <c r="F2821">
        <v>300</v>
      </c>
      <c r="G2821" t="s">
        <v>634</v>
      </c>
      <c r="H2821" t="s">
        <v>397</v>
      </c>
      <c r="I2821" t="s">
        <v>518</v>
      </c>
      <c r="J2821" t="s">
        <v>37</v>
      </c>
      <c r="K2821" t="s">
        <v>591</v>
      </c>
      <c r="L2821" t="s">
        <v>39</v>
      </c>
      <c r="M2821">
        <v>46686114</v>
      </c>
      <c r="N2821">
        <v>-3458230</v>
      </c>
      <c r="O2821">
        <v>43227884</v>
      </c>
      <c r="P2821">
        <v>0</v>
      </c>
      <c r="Q2821" t="s">
        <v>889</v>
      </c>
      <c r="R2821">
        <v>41420</v>
      </c>
      <c r="S2821" t="s">
        <v>4671</v>
      </c>
      <c r="T2821" t="s">
        <v>4672</v>
      </c>
      <c r="U2821" t="s">
        <v>6234</v>
      </c>
      <c r="V2821" t="s">
        <v>6235</v>
      </c>
      <c r="W2821">
        <v>0</v>
      </c>
      <c r="X2821" t="str">
        <f t="shared" si="44"/>
        <v>Inversión</v>
      </c>
    </row>
    <row r="2822" spans="1:24" x14ac:dyDescent="0.25">
      <c r="A2822">
        <v>30520</v>
      </c>
      <c r="B2822">
        <v>43924</v>
      </c>
      <c r="C2822" s="71">
        <v>43924.68472222222</v>
      </c>
      <c r="D2822" t="s">
        <v>588</v>
      </c>
      <c r="E2822" t="s">
        <v>589</v>
      </c>
      <c r="F2822">
        <v>300</v>
      </c>
      <c r="G2822" t="s">
        <v>634</v>
      </c>
      <c r="H2822" t="s">
        <v>397</v>
      </c>
      <c r="I2822" t="s">
        <v>518</v>
      </c>
      <c r="J2822" t="s">
        <v>37</v>
      </c>
      <c r="K2822" t="s">
        <v>591</v>
      </c>
      <c r="L2822" t="s">
        <v>39</v>
      </c>
      <c r="M2822">
        <v>25704873</v>
      </c>
      <c r="N2822">
        <v>-2384081</v>
      </c>
      <c r="O2822">
        <v>23320792</v>
      </c>
      <c r="P2822">
        <v>0</v>
      </c>
      <c r="Q2822" t="s">
        <v>890</v>
      </c>
      <c r="R2822">
        <v>41320</v>
      </c>
      <c r="S2822" t="s">
        <v>4673</v>
      </c>
      <c r="T2822" t="s">
        <v>4674</v>
      </c>
      <c r="U2822" t="s">
        <v>4675</v>
      </c>
      <c r="V2822" t="s">
        <v>4676</v>
      </c>
      <c r="W2822">
        <v>0</v>
      </c>
      <c r="X2822" t="str">
        <f t="shared" si="44"/>
        <v>Inversión</v>
      </c>
    </row>
    <row r="2823" spans="1:24" x14ac:dyDescent="0.25">
      <c r="A2823">
        <v>30620</v>
      </c>
      <c r="B2823">
        <v>43926</v>
      </c>
      <c r="C2823" s="71">
        <v>43926.680555555555</v>
      </c>
      <c r="D2823" t="s">
        <v>588</v>
      </c>
      <c r="E2823" t="s">
        <v>589</v>
      </c>
      <c r="F2823">
        <v>140</v>
      </c>
      <c r="G2823" t="s">
        <v>632</v>
      </c>
      <c r="H2823" t="s">
        <v>432</v>
      </c>
      <c r="I2823" t="s">
        <v>489</v>
      </c>
      <c r="J2823" t="s">
        <v>37</v>
      </c>
      <c r="K2823" t="s">
        <v>591</v>
      </c>
      <c r="L2823" t="s">
        <v>39</v>
      </c>
      <c r="M2823">
        <v>90963141</v>
      </c>
      <c r="N2823">
        <v>-3567182</v>
      </c>
      <c r="O2823">
        <v>87395959</v>
      </c>
      <c r="P2823">
        <v>0</v>
      </c>
      <c r="Q2823" t="s">
        <v>4677</v>
      </c>
      <c r="R2823">
        <v>41720</v>
      </c>
      <c r="S2823" t="s">
        <v>4678</v>
      </c>
      <c r="T2823" t="s">
        <v>4679</v>
      </c>
      <c r="U2823" t="s">
        <v>4680</v>
      </c>
      <c r="V2823" t="s">
        <v>4681</v>
      </c>
      <c r="W2823">
        <v>0</v>
      </c>
      <c r="X2823" t="str">
        <f t="shared" si="44"/>
        <v>Inversión</v>
      </c>
    </row>
    <row r="2824" spans="1:24" x14ac:dyDescent="0.25">
      <c r="A2824">
        <v>30720</v>
      </c>
      <c r="B2824">
        <v>43926</v>
      </c>
      <c r="C2824" s="71">
        <v>43926.681250000001</v>
      </c>
      <c r="D2824" t="s">
        <v>588</v>
      </c>
      <c r="E2824" t="s">
        <v>589</v>
      </c>
      <c r="F2824">
        <v>140</v>
      </c>
      <c r="G2824" t="s">
        <v>632</v>
      </c>
      <c r="H2824" t="s">
        <v>432</v>
      </c>
      <c r="I2824" t="s">
        <v>489</v>
      </c>
      <c r="J2824" t="s">
        <v>37</v>
      </c>
      <c r="K2824" t="s">
        <v>591</v>
      </c>
      <c r="L2824" t="s">
        <v>39</v>
      </c>
      <c r="M2824">
        <v>62308111</v>
      </c>
      <c r="N2824">
        <v>-1710419</v>
      </c>
      <c r="O2824">
        <v>60597692</v>
      </c>
      <c r="P2824">
        <v>0</v>
      </c>
      <c r="Q2824" t="s">
        <v>4682</v>
      </c>
      <c r="R2824">
        <v>41820</v>
      </c>
      <c r="S2824" t="s">
        <v>4683</v>
      </c>
      <c r="T2824" t="s">
        <v>4684</v>
      </c>
      <c r="U2824" t="s">
        <v>4685</v>
      </c>
      <c r="V2824" t="s">
        <v>4686</v>
      </c>
      <c r="W2824">
        <v>0</v>
      </c>
      <c r="X2824" t="str">
        <f t="shared" si="44"/>
        <v>Inversión</v>
      </c>
    </row>
    <row r="2825" spans="1:24" x14ac:dyDescent="0.25">
      <c r="A2825">
        <v>30820</v>
      </c>
      <c r="B2825">
        <v>43926</v>
      </c>
      <c r="C2825" s="71">
        <v>43926.695833333331</v>
      </c>
      <c r="D2825" t="s">
        <v>588</v>
      </c>
      <c r="E2825" t="s">
        <v>589</v>
      </c>
      <c r="F2825">
        <v>200</v>
      </c>
      <c r="G2825" t="s">
        <v>590</v>
      </c>
      <c r="H2825" t="s">
        <v>868</v>
      </c>
      <c r="I2825" t="s">
        <v>869</v>
      </c>
      <c r="J2825" t="s">
        <v>48</v>
      </c>
      <c r="K2825" t="s">
        <v>601</v>
      </c>
      <c r="L2825" t="s">
        <v>39</v>
      </c>
      <c r="M2825">
        <v>39000000</v>
      </c>
      <c r="N2825">
        <v>-14000000</v>
      </c>
      <c r="O2825">
        <v>25000000</v>
      </c>
      <c r="P2825">
        <v>7219996</v>
      </c>
      <c r="Q2825" t="s">
        <v>891</v>
      </c>
      <c r="R2825">
        <v>41120</v>
      </c>
      <c r="S2825" t="s">
        <v>4389</v>
      </c>
      <c r="T2825" t="s">
        <v>593</v>
      </c>
      <c r="U2825" t="s">
        <v>593</v>
      </c>
      <c r="V2825" t="s">
        <v>593</v>
      </c>
      <c r="W2825">
        <v>0</v>
      </c>
      <c r="X2825" t="str">
        <f t="shared" si="44"/>
        <v>Funcionamiento</v>
      </c>
    </row>
    <row r="2826" spans="1:24" x14ac:dyDescent="0.25">
      <c r="A2826">
        <v>30920</v>
      </c>
      <c r="B2826">
        <v>43926</v>
      </c>
      <c r="C2826" s="71">
        <v>43926.697222222225</v>
      </c>
      <c r="D2826" t="s">
        <v>588</v>
      </c>
      <c r="E2826" t="s">
        <v>589</v>
      </c>
      <c r="F2826">
        <v>200</v>
      </c>
      <c r="G2826" t="s">
        <v>590</v>
      </c>
      <c r="H2826" t="s">
        <v>892</v>
      </c>
      <c r="I2826" t="s">
        <v>893</v>
      </c>
      <c r="J2826" t="s">
        <v>48</v>
      </c>
      <c r="K2826" t="s">
        <v>601</v>
      </c>
      <c r="L2826" t="s">
        <v>39</v>
      </c>
      <c r="M2826">
        <v>35000000</v>
      </c>
      <c r="N2826">
        <v>-26261830</v>
      </c>
      <c r="O2826">
        <v>8738170</v>
      </c>
      <c r="P2826">
        <v>0</v>
      </c>
      <c r="Q2826" t="s">
        <v>4687</v>
      </c>
      <c r="R2826">
        <v>41220</v>
      </c>
      <c r="S2826" t="s">
        <v>4688</v>
      </c>
      <c r="T2826" t="s">
        <v>593</v>
      </c>
      <c r="U2826" t="s">
        <v>593</v>
      </c>
      <c r="V2826" t="s">
        <v>593</v>
      </c>
      <c r="W2826">
        <v>0</v>
      </c>
      <c r="X2826" t="str">
        <f t="shared" si="44"/>
        <v>Funcionamiento</v>
      </c>
    </row>
    <row r="2827" spans="1:24" x14ac:dyDescent="0.25">
      <c r="A2827">
        <v>30920</v>
      </c>
      <c r="B2827">
        <v>43926</v>
      </c>
      <c r="C2827" s="71">
        <v>43926.697222222225</v>
      </c>
      <c r="D2827" t="s">
        <v>588</v>
      </c>
      <c r="E2827" t="s">
        <v>589</v>
      </c>
      <c r="F2827">
        <v>200</v>
      </c>
      <c r="G2827" t="s">
        <v>590</v>
      </c>
      <c r="H2827" t="s">
        <v>892</v>
      </c>
      <c r="I2827" t="s">
        <v>893</v>
      </c>
      <c r="J2827" t="s">
        <v>37</v>
      </c>
      <c r="K2827" t="s">
        <v>591</v>
      </c>
      <c r="L2827" t="s">
        <v>39</v>
      </c>
      <c r="M2827">
        <v>0</v>
      </c>
      <c r="N2827">
        <v>0</v>
      </c>
      <c r="O2827">
        <v>0</v>
      </c>
      <c r="P2827">
        <v>0</v>
      </c>
      <c r="Q2827" t="s">
        <v>4687</v>
      </c>
      <c r="R2827">
        <v>41220</v>
      </c>
      <c r="S2827" t="s">
        <v>4688</v>
      </c>
      <c r="T2827" t="s">
        <v>593</v>
      </c>
      <c r="U2827" t="s">
        <v>593</v>
      </c>
      <c r="V2827" t="s">
        <v>593</v>
      </c>
      <c r="W2827">
        <v>0</v>
      </c>
      <c r="X2827" t="str">
        <f t="shared" si="44"/>
        <v>Funcionamiento</v>
      </c>
    </row>
    <row r="2828" spans="1:24" x14ac:dyDescent="0.25">
      <c r="A2828">
        <v>31020</v>
      </c>
      <c r="B2828">
        <v>43928</v>
      </c>
      <c r="C2828" s="71">
        <v>43928.644444444442</v>
      </c>
      <c r="D2828" t="s">
        <v>588</v>
      </c>
      <c r="E2828" t="s">
        <v>589</v>
      </c>
      <c r="F2828">
        <v>200</v>
      </c>
      <c r="G2828" t="s">
        <v>590</v>
      </c>
      <c r="H2828" t="s">
        <v>441</v>
      </c>
      <c r="I2828" t="s">
        <v>514</v>
      </c>
      <c r="J2828" t="s">
        <v>37</v>
      </c>
      <c r="K2828" t="s">
        <v>591</v>
      </c>
      <c r="L2828" t="s">
        <v>39</v>
      </c>
      <c r="M2828">
        <v>0</v>
      </c>
      <c r="N2828">
        <v>417524153</v>
      </c>
      <c r="O2828">
        <v>417524153</v>
      </c>
      <c r="P2828">
        <v>13591932</v>
      </c>
      <c r="Q2828" t="s">
        <v>894</v>
      </c>
      <c r="R2828">
        <v>41920</v>
      </c>
      <c r="S2828" t="s">
        <v>4071</v>
      </c>
      <c r="T2828" t="s">
        <v>593</v>
      </c>
      <c r="U2828" t="s">
        <v>593</v>
      </c>
      <c r="V2828" t="s">
        <v>593</v>
      </c>
      <c r="W2828">
        <v>0</v>
      </c>
      <c r="X2828" t="str">
        <f t="shared" si="44"/>
        <v>Inversión</v>
      </c>
    </row>
    <row r="2829" spans="1:24" x14ac:dyDescent="0.25">
      <c r="A2829">
        <v>31020</v>
      </c>
      <c r="B2829">
        <v>43928</v>
      </c>
      <c r="C2829" s="71">
        <v>43928.644444444442</v>
      </c>
      <c r="D2829" t="s">
        <v>588</v>
      </c>
      <c r="E2829" t="s">
        <v>589</v>
      </c>
      <c r="F2829">
        <v>200</v>
      </c>
      <c r="G2829" t="s">
        <v>590</v>
      </c>
      <c r="H2829" t="s">
        <v>441</v>
      </c>
      <c r="I2829" t="s">
        <v>514</v>
      </c>
      <c r="J2829" t="s">
        <v>48</v>
      </c>
      <c r="K2829" t="s">
        <v>601</v>
      </c>
      <c r="L2829" t="s">
        <v>39</v>
      </c>
      <c r="M2829">
        <v>417524153</v>
      </c>
      <c r="N2829">
        <v>-417524153</v>
      </c>
      <c r="O2829">
        <v>0</v>
      </c>
      <c r="P2829">
        <v>0</v>
      </c>
      <c r="Q2829" t="s">
        <v>894</v>
      </c>
      <c r="R2829">
        <v>41920</v>
      </c>
      <c r="S2829" t="s">
        <v>4071</v>
      </c>
      <c r="T2829" t="s">
        <v>593</v>
      </c>
      <c r="U2829" t="s">
        <v>593</v>
      </c>
      <c r="V2829" t="s">
        <v>593</v>
      </c>
      <c r="W2829">
        <v>0</v>
      </c>
      <c r="X2829" t="str">
        <f t="shared" si="44"/>
        <v>Inversión</v>
      </c>
    </row>
    <row r="2830" spans="1:24" x14ac:dyDescent="0.25">
      <c r="A2830">
        <v>31120</v>
      </c>
      <c r="B2830">
        <v>43928</v>
      </c>
      <c r="C2830" s="71">
        <v>43928.65</v>
      </c>
      <c r="D2830" t="s">
        <v>588</v>
      </c>
      <c r="E2830" t="s">
        <v>589</v>
      </c>
      <c r="F2830">
        <v>400</v>
      </c>
      <c r="G2830" t="s">
        <v>630</v>
      </c>
      <c r="H2830" t="s">
        <v>398</v>
      </c>
      <c r="I2830" t="s">
        <v>512</v>
      </c>
      <c r="J2830" t="s">
        <v>37</v>
      </c>
      <c r="K2830" t="s">
        <v>591</v>
      </c>
      <c r="L2830" t="s">
        <v>39</v>
      </c>
      <c r="M2830">
        <v>21236040</v>
      </c>
      <c r="N2830">
        <v>0</v>
      </c>
      <c r="O2830">
        <v>21236040</v>
      </c>
      <c r="P2830">
        <v>0</v>
      </c>
      <c r="Q2830" t="s">
        <v>895</v>
      </c>
      <c r="R2830">
        <v>25620</v>
      </c>
      <c r="S2830" t="s">
        <v>4689</v>
      </c>
      <c r="T2830" t="s">
        <v>4690</v>
      </c>
      <c r="U2830" t="s">
        <v>6236</v>
      </c>
      <c r="V2830" t="s">
        <v>6237</v>
      </c>
      <c r="W2830">
        <v>0</v>
      </c>
      <c r="X2830" t="str">
        <f t="shared" si="44"/>
        <v>Inversión</v>
      </c>
    </row>
    <row r="2831" spans="1:24" x14ac:dyDescent="0.25">
      <c r="A2831">
        <v>31220</v>
      </c>
      <c r="B2831">
        <v>43928</v>
      </c>
      <c r="C2831" s="71">
        <v>43928.652083333334</v>
      </c>
      <c r="D2831" t="s">
        <v>588</v>
      </c>
      <c r="E2831" t="s">
        <v>589</v>
      </c>
      <c r="F2831">
        <v>400</v>
      </c>
      <c r="G2831" t="s">
        <v>630</v>
      </c>
      <c r="H2831" t="s">
        <v>398</v>
      </c>
      <c r="I2831" t="s">
        <v>512</v>
      </c>
      <c r="J2831" t="s">
        <v>37</v>
      </c>
      <c r="K2831" t="s">
        <v>591</v>
      </c>
      <c r="L2831" t="s">
        <v>39</v>
      </c>
      <c r="M2831">
        <v>43483320</v>
      </c>
      <c r="N2831">
        <v>-4831480</v>
      </c>
      <c r="O2831">
        <v>38651840</v>
      </c>
      <c r="P2831">
        <v>0</v>
      </c>
      <c r="Q2831" t="s">
        <v>896</v>
      </c>
      <c r="R2831">
        <v>25920</v>
      </c>
      <c r="S2831" t="s">
        <v>4691</v>
      </c>
      <c r="T2831" t="s">
        <v>4692</v>
      </c>
      <c r="U2831" t="s">
        <v>5589</v>
      </c>
      <c r="V2831" t="s">
        <v>5590</v>
      </c>
      <c r="W2831">
        <v>0</v>
      </c>
      <c r="X2831" t="str">
        <f t="shared" si="44"/>
        <v>Inversión</v>
      </c>
    </row>
    <row r="2832" spans="1:24" x14ac:dyDescent="0.25">
      <c r="A2832">
        <v>31320</v>
      </c>
      <c r="B2832">
        <v>43935</v>
      </c>
      <c r="C2832" s="71">
        <v>43935.418749999997</v>
      </c>
      <c r="D2832" t="s">
        <v>588</v>
      </c>
      <c r="E2832" t="s">
        <v>607</v>
      </c>
      <c r="F2832">
        <v>200</v>
      </c>
      <c r="G2832" t="s">
        <v>590</v>
      </c>
      <c r="H2832" t="s">
        <v>441</v>
      </c>
      <c r="I2832" t="s">
        <v>514</v>
      </c>
      <c r="J2832" t="s">
        <v>37</v>
      </c>
      <c r="K2832" t="s">
        <v>591</v>
      </c>
      <c r="L2832" t="s">
        <v>39</v>
      </c>
      <c r="M2832">
        <v>0</v>
      </c>
      <c r="N2832">
        <v>179217307</v>
      </c>
      <c r="O2832">
        <v>179217307</v>
      </c>
      <c r="P2832">
        <v>179217307</v>
      </c>
      <c r="Q2832" t="s">
        <v>897</v>
      </c>
      <c r="R2832">
        <v>42620</v>
      </c>
      <c r="S2832" t="s">
        <v>593</v>
      </c>
      <c r="T2832" t="s">
        <v>593</v>
      </c>
      <c r="U2832" t="s">
        <v>593</v>
      </c>
      <c r="V2832" t="s">
        <v>593</v>
      </c>
      <c r="W2832">
        <v>0</v>
      </c>
      <c r="X2832" t="str">
        <f t="shared" si="44"/>
        <v>Inversión</v>
      </c>
    </row>
    <row r="2833" spans="1:24" x14ac:dyDescent="0.25">
      <c r="A2833">
        <v>31320</v>
      </c>
      <c r="B2833">
        <v>43935</v>
      </c>
      <c r="C2833" s="71">
        <v>43935.418749999997</v>
      </c>
      <c r="D2833" t="s">
        <v>588</v>
      </c>
      <c r="E2833" t="s">
        <v>607</v>
      </c>
      <c r="F2833">
        <v>200</v>
      </c>
      <c r="G2833" t="s">
        <v>590</v>
      </c>
      <c r="H2833" t="s">
        <v>441</v>
      </c>
      <c r="I2833" t="s">
        <v>514</v>
      </c>
      <c r="J2833" t="s">
        <v>48</v>
      </c>
      <c r="K2833" t="s">
        <v>601</v>
      </c>
      <c r="L2833" t="s">
        <v>39</v>
      </c>
      <c r="M2833">
        <v>429217307</v>
      </c>
      <c r="N2833">
        <v>-429217307</v>
      </c>
      <c r="O2833">
        <v>0</v>
      </c>
      <c r="P2833">
        <v>0</v>
      </c>
      <c r="Q2833" t="s">
        <v>897</v>
      </c>
      <c r="R2833">
        <v>42620</v>
      </c>
      <c r="S2833" t="s">
        <v>593</v>
      </c>
      <c r="T2833" t="s">
        <v>593</v>
      </c>
      <c r="U2833" t="s">
        <v>593</v>
      </c>
      <c r="V2833" t="s">
        <v>593</v>
      </c>
      <c r="W2833">
        <v>0</v>
      </c>
      <c r="X2833" t="str">
        <f t="shared" si="44"/>
        <v>Inversión</v>
      </c>
    </row>
    <row r="2834" spans="1:24" x14ac:dyDescent="0.25">
      <c r="A2834">
        <v>31320</v>
      </c>
      <c r="B2834">
        <v>43935</v>
      </c>
      <c r="C2834" s="71">
        <v>43935.418749999997</v>
      </c>
      <c r="D2834" t="s">
        <v>588</v>
      </c>
      <c r="E2834" t="s">
        <v>607</v>
      </c>
      <c r="F2834">
        <v>200</v>
      </c>
      <c r="G2834" t="s">
        <v>590</v>
      </c>
      <c r="H2834" t="s">
        <v>456</v>
      </c>
      <c r="I2834" t="s">
        <v>493</v>
      </c>
      <c r="J2834" t="s">
        <v>37</v>
      </c>
      <c r="K2834" t="s">
        <v>591</v>
      </c>
      <c r="L2834" t="s">
        <v>39</v>
      </c>
      <c r="M2834">
        <v>0</v>
      </c>
      <c r="N2834">
        <v>250000000</v>
      </c>
      <c r="O2834">
        <v>250000000</v>
      </c>
      <c r="P2834">
        <v>250000000</v>
      </c>
      <c r="Q2834" t="s">
        <v>897</v>
      </c>
      <c r="R2834">
        <v>42620</v>
      </c>
      <c r="S2834" t="s">
        <v>593</v>
      </c>
      <c r="T2834" t="s">
        <v>593</v>
      </c>
      <c r="U2834" t="s">
        <v>593</v>
      </c>
      <c r="V2834" t="s">
        <v>593</v>
      </c>
      <c r="W2834">
        <v>0</v>
      </c>
      <c r="X2834" t="str">
        <f t="shared" si="44"/>
        <v>Inversión</v>
      </c>
    </row>
    <row r="2835" spans="1:24" x14ac:dyDescent="0.25">
      <c r="A2835">
        <v>31420</v>
      </c>
      <c r="B2835">
        <v>43936</v>
      </c>
      <c r="C2835" s="71">
        <v>43936.613888888889</v>
      </c>
      <c r="D2835" t="s">
        <v>588</v>
      </c>
      <c r="E2835" t="s">
        <v>589</v>
      </c>
      <c r="F2835">
        <v>400</v>
      </c>
      <c r="G2835" t="s">
        <v>630</v>
      </c>
      <c r="H2835" t="s">
        <v>398</v>
      </c>
      <c r="I2835" t="s">
        <v>512</v>
      </c>
      <c r="J2835" t="s">
        <v>48</v>
      </c>
      <c r="K2835" t="s">
        <v>601</v>
      </c>
      <c r="L2835" t="s">
        <v>39</v>
      </c>
      <c r="M2835">
        <v>24269760</v>
      </c>
      <c r="N2835">
        <v>0</v>
      </c>
      <c r="O2835">
        <v>24269760</v>
      </c>
      <c r="P2835">
        <v>0</v>
      </c>
      <c r="Q2835" t="s">
        <v>898</v>
      </c>
      <c r="R2835">
        <v>42320</v>
      </c>
      <c r="S2835" t="s">
        <v>4693</v>
      </c>
      <c r="T2835" t="s">
        <v>4694</v>
      </c>
      <c r="U2835" t="s">
        <v>5591</v>
      </c>
      <c r="V2835" t="s">
        <v>5592</v>
      </c>
      <c r="W2835">
        <v>0</v>
      </c>
      <c r="X2835" t="str">
        <f t="shared" si="44"/>
        <v>Inversión</v>
      </c>
    </row>
    <row r="2836" spans="1:24" x14ac:dyDescent="0.25">
      <c r="A2836">
        <v>31520</v>
      </c>
      <c r="B2836">
        <v>43936</v>
      </c>
      <c r="C2836" s="71">
        <v>43936.616666666669</v>
      </c>
      <c r="D2836" t="s">
        <v>588</v>
      </c>
      <c r="E2836" t="s">
        <v>589</v>
      </c>
      <c r="F2836">
        <v>400</v>
      </c>
      <c r="G2836" t="s">
        <v>630</v>
      </c>
      <c r="H2836" t="s">
        <v>398</v>
      </c>
      <c r="I2836" t="s">
        <v>512</v>
      </c>
      <c r="J2836" t="s">
        <v>48</v>
      </c>
      <c r="K2836" t="s">
        <v>601</v>
      </c>
      <c r="L2836" t="s">
        <v>39</v>
      </c>
      <c r="M2836">
        <v>33114736</v>
      </c>
      <c r="N2836">
        <v>0</v>
      </c>
      <c r="O2836">
        <v>33114736</v>
      </c>
      <c r="P2836">
        <v>0</v>
      </c>
      <c r="Q2836" t="s">
        <v>899</v>
      </c>
      <c r="R2836">
        <v>42220</v>
      </c>
      <c r="S2836" t="s">
        <v>4695</v>
      </c>
      <c r="T2836" t="s">
        <v>4696</v>
      </c>
      <c r="U2836" t="s">
        <v>6238</v>
      </c>
      <c r="V2836" t="s">
        <v>6239</v>
      </c>
      <c r="W2836">
        <v>0</v>
      </c>
      <c r="X2836" t="str">
        <f t="shared" si="44"/>
        <v>Inversión</v>
      </c>
    </row>
    <row r="2837" spans="1:24" x14ac:dyDescent="0.25">
      <c r="A2837">
        <v>31620</v>
      </c>
      <c r="B2837">
        <v>43936</v>
      </c>
      <c r="C2837" s="71">
        <v>43936.620138888888</v>
      </c>
      <c r="D2837" t="s">
        <v>588</v>
      </c>
      <c r="E2837" t="s">
        <v>589</v>
      </c>
      <c r="F2837">
        <v>400</v>
      </c>
      <c r="G2837" t="s">
        <v>630</v>
      </c>
      <c r="H2837" t="s">
        <v>398</v>
      </c>
      <c r="I2837" t="s">
        <v>512</v>
      </c>
      <c r="J2837" t="s">
        <v>48</v>
      </c>
      <c r="K2837" t="s">
        <v>601</v>
      </c>
      <c r="L2837" t="s">
        <v>39</v>
      </c>
      <c r="M2837">
        <v>62248152</v>
      </c>
      <c r="N2837">
        <v>0</v>
      </c>
      <c r="O2837">
        <v>62248152</v>
      </c>
      <c r="P2837">
        <v>0</v>
      </c>
      <c r="Q2837" t="s">
        <v>900</v>
      </c>
      <c r="R2837">
        <v>42020</v>
      </c>
      <c r="S2837" t="s">
        <v>4697</v>
      </c>
      <c r="T2837" t="s">
        <v>4698</v>
      </c>
      <c r="U2837" t="s">
        <v>6240</v>
      </c>
      <c r="V2837" t="s">
        <v>6241</v>
      </c>
      <c r="W2837">
        <v>0</v>
      </c>
      <c r="X2837" t="str">
        <f t="shared" si="44"/>
        <v>Inversión</v>
      </c>
    </row>
    <row r="2838" spans="1:24" x14ac:dyDescent="0.25">
      <c r="A2838">
        <v>31720</v>
      </c>
      <c r="B2838">
        <v>43936</v>
      </c>
      <c r="C2838" s="71">
        <v>43936.62222222222</v>
      </c>
      <c r="D2838" t="s">
        <v>588</v>
      </c>
      <c r="E2838" t="s">
        <v>589</v>
      </c>
      <c r="F2838">
        <v>400</v>
      </c>
      <c r="G2838" t="s">
        <v>630</v>
      </c>
      <c r="H2838" t="s">
        <v>398</v>
      </c>
      <c r="I2838" t="s">
        <v>512</v>
      </c>
      <c r="J2838" t="s">
        <v>48</v>
      </c>
      <c r="K2838" t="s">
        <v>601</v>
      </c>
      <c r="L2838" t="s">
        <v>39</v>
      </c>
      <c r="M2838">
        <v>15397936</v>
      </c>
      <c r="N2838">
        <v>0</v>
      </c>
      <c r="O2838">
        <v>15397936</v>
      </c>
      <c r="P2838">
        <v>0</v>
      </c>
      <c r="Q2838" t="s">
        <v>4699</v>
      </c>
      <c r="R2838">
        <v>42520</v>
      </c>
      <c r="S2838" t="s">
        <v>4700</v>
      </c>
      <c r="T2838" t="s">
        <v>4701</v>
      </c>
      <c r="U2838" t="s">
        <v>4702</v>
      </c>
      <c r="V2838" t="s">
        <v>4703</v>
      </c>
      <c r="W2838">
        <v>0</v>
      </c>
      <c r="X2838" t="str">
        <f t="shared" si="44"/>
        <v>Inversión</v>
      </c>
    </row>
    <row r="2839" spans="1:24" x14ac:dyDescent="0.25">
      <c r="A2839">
        <v>31820</v>
      </c>
      <c r="B2839">
        <v>43936</v>
      </c>
      <c r="C2839" s="71">
        <v>43936.62777777778</v>
      </c>
      <c r="D2839" t="s">
        <v>588</v>
      </c>
      <c r="E2839" t="s">
        <v>589</v>
      </c>
      <c r="F2839">
        <v>400</v>
      </c>
      <c r="G2839" t="s">
        <v>630</v>
      </c>
      <c r="H2839" t="s">
        <v>398</v>
      </c>
      <c r="I2839" t="s">
        <v>512</v>
      </c>
      <c r="J2839" t="s">
        <v>48</v>
      </c>
      <c r="K2839" t="s">
        <v>601</v>
      </c>
      <c r="L2839" t="s">
        <v>39</v>
      </c>
      <c r="M2839">
        <v>33114136</v>
      </c>
      <c r="N2839">
        <v>-965246</v>
      </c>
      <c r="O2839">
        <v>32148890</v>
      </c>
      <c r="P2839">
        <v>0</v>
      </c>
      <c r="Q2839" t="s">
        <v>901</v>
      </c>
      <c r="R2839">
        <v>42420</v>
      </c>
      <c r="S2839" t="s">
        <v>4704</v>
      </c>
      <c r="T2839" t="s">
        <v>4705</v>
      </c>
      <c r="U2839" t="s">
        <v>4706</v>
      </c>
      <c r="V2839" t="s">
        <v>4707</v>
      </c>
      <c r="W2839">
        <v>0</v>
      </c>
      <c r="X2839" t="str">
        <f t="shared" si="44"/>
        <v>Inversión</v>
      </c>
    </row>
    <row r="2840" spans="1:24" x14ac:dyDescent="0.25">
      <c r="A2840">
        <v>31920</v>
      </c>
      <c r="B2840">
        <v>43937</v>
      </c>
      <c r="C2840" s="71">
        <v>43937.661111111112</v>
      </c>
      <c r="D2840" t="s">
        <v>588</v>
      </c>
      <c r="E2840" t="s">
        <v>649</v>
      </c>
      <c r="F2840">
        <v>500</v>
      </c>
      <c r="G2840" t="s">
        <v>631</v>
      </c>
      <c r="H2840" t="s">
        <v>199</v>
      </c>
      <c r="I2840" t="s">
        <v>157</v>
      </c>
      <c r="J2840" t="s">
        <v>48</v>
      </c>
      <c r="K2840" t="s">
        <v>601</v>
      </c>
      <c r="L2840" t="s">
        <v>39</v>
      </c>
      <c r="M2840">
        <v>116798220</v>
      </c>
      <c r="N2840">
        <v>-116798220</v>
      </c>
      <c r="O2840">
        <v>0</v>
      </c>
      <c r="P2840">
        <v>0</v>
      </c>
      <c r="Q2840" t="s">
        <v>902</v>
      </c>
      <c r="R2840">
        <v>42720</v>
      </c>
      <c r="S2840" t="s">
        <v>593</v>
      </c>
      <c r="T2840" t="s">
        <v>593</v>
      </c>
      <c r="U2840" t="s">
        <v>593</v>
      </c>
      <c r="V2840" t="s">
        <v>593</v>
      </c>
      <c r="W2840">
        <v>0</v>
      </c>
      <c r="X2840" t="str">
        <f t="shared" si="44"/>
        <v>Inversión</v>
      </c>
    </row>
    <row r="2841" spans="1:24" x14ac:dyDescent="0.25">
      <c r="A2841">
        <v>32020</v>
      </c>
      <c r="B2841">
        <v>43937</v>
      </c>
      <c r="C2841" s="71">
        <v>43937.663888888892</v>
      </c>
      <c r="D2841" t="s">
        <v>588</v>
      </c>
      <c r="E2841" t="s">
        <v>649</v>
      </c>
      <c r="F2841">
        <v>500</v>
      </c>
      <c r="G2841" t="s">
        <v>631</v>
      </c>
      <c r="H2841" t="s">
        <v>199</v>
      </c>
      <c r="I2841" t="s">
        <v>157</v>
      </c>
      <c r="J2841" t="s">
        <v>48</v>
      </c>
      <c r="K2841" t="s">
        <v>601</v>
      </c>
      <c r="L2841" t="s">
        <v>39</v>
      </c>
      <c r="M2841">
        <v>58399110</v>
      </c>
      <c r="N2841">
        <v>-58399110</v>
      </c>
      <c r="O2841">
        <v>0</v>
      </c>
      <c r="P2841">
        <v>0</v>
      </c>
      <c r="Q2841" t="s">
        <v>4708</v>
      </c>
      <c r="R2841">
        <v>42820</v>
      </c>
      <c r="S2841" t="s">
        <v>593</v>
      </c>
      <c r="T2841" t="s">
        <v>593</v>
      </c>
      <c r="U2841" t="s">
        <v>593</v>
      </c>
      <c r="V2841" t="s">
        <v>593</v>
      </c>
      <c r="W2841">
        <v>0</v>
      </c>
      <c r="X2841" t="str">
        <f t="shared" si="44"/>
        <v>Inversión</v>
      </c>
    </row>
    <row r="2842" spans="1:24" x14ac:dyDescent="0.25">
      <c r="A2842">
        <v>32120</v>
      </c>
      <c r="B2842">
        <v>43941</v>
      </c>
      <c r="C2842" s="71">
        <v>43941.443055555559</v>
      </c>
      <c r="D2842" t="s">
        <v>588</v>
      </c>
      <c r="E2842" t="s">
        <v>589</v>
      </c>
      <c r="F2842">
        <v>300</v>
      </c>
      <c r="G2842" t="s">
        <v>634</v>
      </c>
      <c r="H2842" t="s">
        <v>369</v>
      </c>
      <c r="I2842" t="s">
        <v>513</v>
      </c>
      <c r="J2842" t="s">
        <v>37</v>
      </c>
      <c r="K2842" t="s">
        <v>591</v>
      </c>
      <c r="L2842" t="s">
        <v>39</v>
      </c>
      <c r="M2842">
        <v>71376690</v>
      </c>
      <c r="N2842">
        <v>-13711144</v>
      </c>
      <c r="O2842">
        <v>57665546</v>
      </c>
      <c r="P2842">
        <v>0</v>
      </c>
      <c r="Q2842" t="s">
        <v>847</v>
      </c>
      <c r="R2842">
        <v>42920</v>
      </c>
      <c r="S2842" t="s">
        <v>4709</v>
      </c>
      <c r="T2842" t="s">
        <v>4710</v>
      </c>
      <c r="U2842" t="s">
        <v>4711</v>
      </c>
      <c r="V2842" t="s">
        <v>4712</v>
      </c>
      <c r="W2842">
        <v>0</v>
      </c>
      <c r="X2842" t="str">
        <f t="shared" si="44"/>
        <v>Inversión</v>
      </c>
    </row>
    <row r="2843" spans="1:24" x14ac:dyDescent="0.25">
      <c r="A2843">
        <v>32220</v>
      </c>
      <c r="B2843">
        <v>43941</v>
      </c>
      <c r="C2843" s="71">
        <v>43941.445833333331</v>
      </c>
      <c r="D2843" t="s">
        <v>588</v>
      </c>
      <c r="E2843" t="s">
        <v>589</v>
      </c>
      <c r="F2843">
        <v>300</v>
      </c>
      <c r="G2843" t="s">
        <v>634</v>
      </c>
      <c r="H2843" t="s">
        <v>198</v>
      </c>
      <c r="I2843" t="s">
        <v>155</v>
      </c>
      <c r="J2843" t="s">
        <v>37</v>
      </c>
      <c r="K2843" t="s">
        <v>591</v>
      </c>
      <c r="L2843" t="s">
        <v>39</v>
      </c>
      <c r="M2843">
        <v>46686114</v>
      </c>
      <c r="N2843">
        <v>-5187346</v>
      </c>
      <c r="O2843">
        <v>41498768</v>
      </c>
      <c r="P2843">
        <v>0</v>
      </c>
      <c r="Q2843" t="s">
        <v>4713</v>
      </c>
      <c r="R2843">
        <v>43220</v>
      </c>
      <c r="S2843" t="s">
        <v>4714</v>
      </c>
      <c r="T2843" t="s">
        <v>4715</v>
      </c>
      <c r="U2843" t="s">
        <v>6242</v>
      </c>
      <c r="V2843" t="s">
        <v>6243</v>
      </c>
      <c r="W2843">
        <v>0</v>
      </c>
      <c r="X2843" t="str">
        <f t="shared" si="44"/>
        <v>Inversión</v>
      </c>
    </row>
    <row r="2844" spans="1:24" x14ac:dyDescent="0.25">
      <c r="A2844">
        <v>32320</v>
      </c>
      <c r="B2844">
        <v>43942</v>
      </c>
      <c r="C2844" s="71">
        <v>43942.606249999997</v>
      </c>
      <c r="D2844" t="s">
        <v>588</v>
      </c>
      <c r="E2844" t="s">
        <v>589</v>
      </c>
      <c r="F2844">
        <v>300</v>
      </c>
      <c r="G2844" t="s">
        <v>634</v>
      </c>
      <c r="H2844" t="s">
        <v>394</v>
      </c>
      <c r="I2844" t="s">
        <v>517</v>
      </c>
      <c r="J2844" t="s">
        <v>37</v>
      </c>
      <c r="K2844" t="s">
        <v>591</v>
      </c>
      <c r="L2844" t="s">
        <v>39</v>
      </c>
      <c r="M2844">
        <v>38633859</v>
      </c>
      <c r="N2844">
        <v>0</v>
      </c>
      <c r="O2844">
        <v>38633859</v>
      </c>
      <c r="P2844">
        <v>13797807</v>
      </c>
      <c r="Q2844" t="s">
        <v>4716</v>
      </c>
      <c r="R2844">
        <v>43320</v>
      </c>
      <c r="S2844" t="s">
        <v>4717</v>
      </c>
      <c r="T2844" t="s">
        <v>5593</v>
      </c>
      <c r="U2844" t="s">
        <v>5594</v>
      </c>
      <c r="V2844" t="s">
        <v>5595</v>
      </c>
      <c r="W2844">
        <v>0</v>
      </c>
      <c r="X2844" t="str">
        <f t="shared" si="44"/>
        <v>Inversión</v>
      </c>
    </row>
    <row r="2845" spans="1:24" x14ac:dyDescent="0.25">
      <c r="A2845">
        <v>32420</v>
      </c>
      <c r="B2845">
        <v>43942</v>
      </c>
      <c r="C2845" s="71">
        <v>43942.607638888891</v>
      </c>
      <c r="D2845" t="s">
        <v>588</v>
      </c>
      <c r="E2845" t="s">
        <v>589</v>
      </c>
      <c r="F2845">
        <v>300</v>
      </c>
      <c r="G2845" t="s">
        <v>634</v>
      </c>
      <c r="H2845" t="s">
        <v>394</v>
      </c>
      <c r="I2845" t="s">
        <v>517</v>
      </c>
      <c r="J2845" t="s">
        <v>37</v>
      </c>
      <c r="K2845" t="s">
        <v>591</v>
      </c>
      <c r="L2845" t="s">
        <v>39</v>
      </c>
      <c r="M2845">
        <v>26656905</v>
      </c>
      <c r="N2845">
        <v>0</v>
      </c>
      <c r="O2845">
        <v>26656905</v>
      </c>
      <c r="P2845">
        <v>8377884</v>
      </c>
      <c r="Q2845" t="s">
        <v>4718</v>
      </c>
      <c r="R2845">
        <v>43420</v>
      </c>
      <c r="S2845" t="s">
        <v>4719</v>
      </c>
      <c r="T2845" t="s">
        <v>4720</v>
      </c>
      <c r="U2845" t="s">
        <v>5596</v>
      </c>
      <c r="V2845" t="s">
        <v>5597</v>
      </c>
      <c r="W2845">
        <v>0</v>
      </c>
      <c r="X2845" t="str">
        <f t="shared" si="44"/>
        <v>Inversión</v>
      </c>
    </row>
    <row r="2846" spans="1:24" x14ac:dyDescent="0.25">
      <c r="A2846">
        <v>32520</v>
      </c>
      <c r="B2846">
        <v>43942</v>
      </c>
      <c r="C2846" s="71">
        <v>43942.60833333333</v>
      </c>
      <c r="D2846" t="s">
        <v>588</v>
      </c>
      <c r="E2846" t="s">
        <v>589</v>
      </c>
      <c r="F2846">
        <v>300</v>
      </c>
      <c r="G2846" t="s">
        <v>634</v>
      </c>
      <c r="H2846" t="s">
        <v>394</v>
      </c>
      <c r="I2846" t="s">
        <v>517</v>
      </c>
      <c r="J2846" t="s">
        <v>37</v>
      </c>
      <c r="K2846" t="s">
        <v>591</v>
      </c>
      <c r="L2846" t="s">
        <v>39</v>
      </c>
      <c r="M2846">
        <v>48415229</v>
      </c>
      <c r="N2846">
        <v>0</v>
      </c>
      <c r="O2846">
        <v>48415229</v>
      </c>
      <c r="P2846">
        <v>34582306</v>
      </c>
      <c r="Q2846" t="s">
        <v>903</v>
      </c>
      <c r="R2846">
        <v>43520</v>
      </c>
      <c r="S2846" t="s">
        <v>4721</v>
      </c>
      <c r="T2846" t="s">
        <v>593</v>
      </c>
      <c r="U2846" t="s">
        <v>593</v>
      </c>
      <c r="V2846" t="s">
        <v>593</v>
      </c>
      <c r="W2846">
        <v>0</v>
      </c>
      <c r="X2846" t="str">
        <f t="shared" si="44"/>
        <v>Inversión</v>
      </c>
    </row>
    <row r="2847" spans="1:24" x14ac:dyDescent="0.25">
      <c r="A2847">
        <v>32620</v>
      </c>
      <c r="B2847">
        <v>43942</v>
      </c>
      <c r="C2847" s="71">
        <v>43942.609722222223</v>
      </c>
      <c r="D2847" t="s">
        <v>588</v>
      </c>
      <c r="E2847" t="s">
        <v>607</v>
      </c>
      <c r="F2847">
        <v>300</v>
      </c>
      <c r="G2847" t="s">
        <v>634</v>
      </c>
      <c r="H2847" t="s">
        <v>394</v>
      </c>
      <c r="I2847" t="s">
        <v>517</v>
      </c>
      <c r="J2847" t="s">
        <v>37</v>
      </c>
      <c r="K2847" t="s">
        <v>591</v>
      </c>
      <c r="L2847" t="s">
        <v>39</v>
      </c>
      <c r="M2847">
        <v>24207615</v>
      </c>
      <c r="N2847">
        <v>0</v>
      </c>
      <c r="O2847">
        <v>24207615</v>
      </c>
      <c r="P2847">
        <v>24207615</v>
      </c>
      <c r="Q2847" t="s">
        <v>904</v>
      </c>
      <c r="R2847">
        <v>43620</v>
      </c>
      <c r="S2847" t="s">
        <v>593</v>
      </c>
      <c r="T2847" t="s">
        <v>593</v>
      </c>
      <c r="U2847" t="s">
        <v>593</v>
      </c>
      <c r="V2847" t="s">
        <v>593</v>
      </c>
      <c r="W2847">
        <v>0</v>
      </c>
      <c r="X2847" t="str">
        <f t="shared" si="44"/>
        <v>Inversión</v>
      </c>
    </row>
    <row r="2848" spans="1:24" x14ac:dyDescent="0.25">
      <c r="A2848">
        <v>32720</v>
      </c>
      <c r="B2848">
        <v>43942</v>
      </c>
      <c r="C2848" s="71">
        <v>43942.61041666667</v>
      </c>
      <c r="D2848" t="s">
        <v>588</v>
      </c>
      <c r="E2848" t="s">
        <v>589</v>
      </c>
      <c r="F2848">
        <v>300</v>
      </c>
      <c r="G2848" t="s">
        <v>634</v>
      </c>
      <c r="H2848" t="s">
        <v>394</v>
      </c>
      <c r="I2848" t="s">
        <v>517</v>
      </c>
      <c r="J2848" t="s">
        <v>37</v>
      </c>
      <c r="K2848" t="s">
        <v>591</v>
      </c>
      <c r="L2848" t="s">
        <v>39</v>
      </c>
      <c r="M2848">
        <v>24207615</v>
      </c>
      <c r="N2848">
        <v>0</v>
      </c>
      <c r="O2848">
        <v>24207615</v>
      </c>
      <c r="P2848">
        <v>8645577</v>
      </c>
      <c r="Q2848" t="s">
        <v>4722</v>
      </c>
      <c r="R2848">
        <v>43720</v>
      </c>
      <c r="S2848" t="s">
        <v>4210</v>
      </c>
      <c r="T2848" t="s">
        <v>593</v>
      </c>
      <c r="U2848" t="s">
        <v>593</v>
      </c>
      <c r="V2848" t="s">
        <v>593</v>
      </c>
      <c r="W2848">
        <v>0</v>
      </c>
      <c r="X2848" t="str">
        <f t="shared" si="44"/>
        <v>Inversión</v>
      </c>
    </row>
    <row r="2849" spans="1:24" x14ac:dyDescent="0.25">
      <c r="A2849">
        <v>32820</v>
      </c>
      <c r="B2849">
        <v>43942</v>
      </c>
      <c r="C2849" s="71">
        <v>43942.611805555556</v>
      </c>
      <c r="D2849" t="s">
        <v>588</v>
      </c>
      <c r="E2849" t="s">
        <v>589</v>
      </c>
      <c r="F2849">
        <v>300</v>
      </c>
      <c r="G2849" t="s">
        <v>634</v>
      </c>
      <c r="H2849" t="s">
        <v>394</v>
      </c>
      <c r="I2849" t="s">
        <v>517</v>
      </c>
      <c r="J2849" t="s">
        <v>37</v>
      </c>
      <c r="K2849" t="s">
        <v>591</v>
      </c>
      <c r="L2849" t="s">
        <v>39</v>
      </c>
      <c r="M2849">
        <v>38633859</v>
      </c>
      <c r="N2849">
        <v>0</v>
      </c>
      <c r="O2849">
        <v>38633859</v>
      </c>
      <c r="P2849">
        <v>13797807</v>
      </c>
      <c r="Q2849" t="s">
        <v>905</v>
      </c>
      <c r="R2849">
        <v>43820</v>
      </c>
      <c r="S2849" t="s">
        <v>4327</v>
      </c>
      <c r="T2849" t="s">
        <v>5598</v>
      </c>
      <c r="U2849" t="s">
        <v>5599</v>
      </c>
      <c r="V2849" t="s">
        <v>5600</v>
      </c>
      <c r="W2849">
        <v>0</v>
      </c>
      <c r="X2849" t="str">
        <f t="shared" si="44"/>
        <v>Inversión</v>
      </c>
    </row>
    <row r="2850" spans="1:24" x14ac:dyDescent="0.25">
      <c r="A2850">
        <v>32920</v>
      </c>
      <c r="B2850">
        <v>43942</v>
      </c>
      <c r="C2850" s="71">
        <v>43942.613194444442</v>
      </c>
      <c r="D2850" t="s">
        <v>588</v>
      </c>
      <c r="E2850" t="s">
        <v>589</v>
      </c>
      <c r="F2850">
        <v>300</v>
      </c>
      <c r="G2850" t="s">
        <v>634</v>
      </c>
      <c r="H2850" t="s">
        <v>394</v>
      </c>
      <c r="I2850" t="s">
        <v>517</v>
      </c>
      <c r="J2850" t="s">
        <v>37</v>
      </c>
      <c r="K2850" t="s">
        <v>591</v>
      </c>
      <c r="L2850" t="s">
        <v>39</v>
      </c>
      <c r="M2850">
        <v>56629440</v>
      </c>
      <c r="N2850">
        <v>0</v>
      </c>
      <c r="O2850">
        <v>56629440</v>
      </c>
      <c r="P2850">
        <v>39438360</v>
      </c>
      <c r="Q2850" t="s">
        <v>906</v>
      </c>
      <c r="R2850">
        <v>43920</v>
      </c>
      <c r="S2850" t="s">
        <v>4723</v>
      </c>
      <c r="T2850" t="s">
        <v>5601</v>
      </c>
      <c r="U2850" t="s">
        <v>593</v>
      </c>
      <c r="V2850" t="s">
        <v>593</v>
      </c>
      <c r="W2850">
        <v>0</v>
      </c>
      <c r="X2850" t="str">
        <f t="shared" si="44"/>
        <v>Inversión</v>
      </c>
    </row>
    <row r="2851" spans="1:24" x14ac:dyDescent="0.25">
      <c r="A2851">
        <v>33020</v>
      </c>
      <c r="B2851">
        <v>43942</v>
      </c>
      <c r="C2851" s="71">
        <v>43942.614583333336</v>
      </c>
      <c r="D2851" t="s">
        <v>588</v>
      </c>
      <c r="E2851" t="s">
        <v>607</v>
      </c>
      <c r="F2851">
        <v>300</v>
      </c>
      <c r="G2851" t="s">
        <v>634</v>
      </c>
      <c r="H2851" t="s">
        <v>394</v>
      </c>
      <c r="I2851" t="s">
        <v>517</v>
      </c>
      <c r="J2851" t="s">
        <v>37</v>
      </c>
      <c r="K2851" t="s">
        <v>591</v>
      </c>
      <c r="L2851" t="s">
        <v>39</v>
      </c>
      <c r="M2851">
        <v>28318720</v>
      </c>
      <c r="N2851">
        <v>-4000</v>
      </c>
      <c r="O2851">
        <v>28314720</v>
      </c>
      <c r="P2851">
        <v>28314720</v>
      </c>
      <c r="Q2851" t="s">
        <v>907</v>
      </c>
      <c r="R2851">
        <v>44020</v>
      </c>
      <c r="S2851" t="s">
        <v>593</v>
      </c>
      <c r="T2851" t="s">
        <v>593</v>
      </c>
      <c r="U2851" t="s">
        <v>593</v>
      </c>
      <c r="V2851" t="s">
        <v>593</v>
      </c>
      <c r="W2851">
        <v>0</v>
      </c>
      <c r="X2851" t="str">
        <f t="shared" si="44"/>
        <v>Inversión</v>
      </c>
    </row>
    <row r="2852" spans="1:24" x14ac:dyDescent="0.25">
      <c r="A2852">
        <v>33120</v>
      </c>
      <c r="B2852">
        <v>43944</v>
      </c>
      <c r="C2852" s="71">
        <v>43944.631249999999</v>
      </c>
      <c r="D2852" t="s">
        <v>588</v>
      </c>
      <c r="E2852" t="s">
        <v>589</v>
      </c>
      <c r="F2852">
        <v>200</v>
      </c>
      <c r="G2852" t="s">
        <v>590</v>
      </c>
      <c r="H2852" t="s">
        <v>597</v>
      </c>
      <c r="I2852" t="s">
        <v>598</v>
      </c>
      <c r="J2852" t="s">
        <v>48</v>
      </c>
      <c r="K2852" t="s">
        <v>601</v>
      </c>
      <c r="L2852" t="s">
        <v>39</v>
      </c>
      <c r="M2852">
        <v>93180205</v>
      </c>
      <c r="N2852">
        <v>0</v>
      </c>
      <c r="O2852">
        <v>93180205</v>
      </c>
      <c r="P2852">
        <v>0</v>
      </c>
      <c r="Q2852" t="s">
        <v>908</v>
      </c>
      <c r="R2852">
        <v>47820</v>
      </c>
      <c r="S2852" t="s">
        <v>4724</v>
      </c>
      <c r="T2852" t="s">
        <v>4725</v>
      </c>
      <c r="U2852" t="s">
        <v>4726</v>
      </c>
      <c r="V2852" t="s">
        <v>4727</v>
      </c>
      <c r="W2852">
        <v>0</v>
      </c>
      <c r="X2852" t="str">
        <f t="shared" si="44"/>
        <v>Funcionamiento</v>
      </c>
    </row>
    <row r="2853" spans="1:24" x14ac:dyDescent="0.25">
      <c r="A2853">
        <v>33220</v>
      </c>
      <c r="B2853">
        <v>43944</v>
      </c>
      <c r="C2853" s="71">
        <v>43944.634027777778</v>
      </c>
      <c r="D2853" t="s">
        <v>588</v>
      </c>
      <c r="E2853" t="s">
        <v>589</v>
      </c>
      <c r="F2853">
        <v>200</v>
      </c>
      <c r="G2853" t="s">
        <v>590</v>
      </c>
      <c r="H2853" t="s">
        <v>909</v>
      </c>
      <c r="I2853" t="s">
        <v>910</v>
      </c>
      <c r="J2853" t="s">
        <v>48</v>
      </c>
      <c r="K2853" t="s">
        <v>601</v>
      </c>
      <c r="L2853" t="s">
        <v>39</v>
      </c>
      <c r="M2853">
        <v>435210386</v>
      </c>
      <c r="N2853">
        <v>0</v>
      </c>
      <c r="O2853">
        <v>435210386</v>
      </c>
      <c r="P2853">
        <v>435210386</v>
      </c>
      <c r="Q2853" t="s">
        <v>4728</v>
      </c>
      <c r="R2853">
        <v>45520</v>
      </c>
      <c r="S2853" t="s">
        <v>4729</v>
      </c>
      <c r="T2853" t="s">
        <v>593</v>
      </c>
      <c r="U2853" t="s">
        <v>593</v>
      </c>
      <c r="V2853" t="s">
        <v>593</v>
      </c>
      <c r="W2853">
        <v>0</v>
      </c>
      <c r="X2853" t="str">
        <f t="shared" si="44"/>
        <v>Funcionamiento</v>
      </c>
    </row>
    <row r="2854" spans="1:24" x14ac:dyDescent="0.25">
      <c r="A2854">
        <v>33220</v>
      </c>
      <c r="B2854">
        <v>43944</v>
      </c>
      <c r="C2854" s="71">
        <v>43944.634027777778</v>
      </c>
      <c r="D2854" t="s">
        <v>588</v>
      </c>
      <c r="E2854" t="s">
        <v>589</v>
      </c>
      <c r="F2854">
        <v>200</v>
      </c>
      <c r="G2854" t="s">
        <v>590</v>
      </c>
      <c r="H2854" t="s">
        <v>909</v>
      </c>
      <c r="I2854" t="s">
        <v>910</v>
      </c>
      <c r="J2854" t="s">
        <v>37</v>
      </c>
      <c r="K2854" t="s">
        <v>591</v>
      </c>
      <c r="L2854" t="s">
        <v>39</v>
      </c>
      <c r="M2854">
        <v>264789614</v>
      </c>
      <c r="N2854">
        <v>0</v>
      </c>
      <c r="O2854">
        <v>264789614</v>
      </c>
      <c r="P2854">
        <v>155154385.38</v>
      </c>
      <c r="Q2854" t="s">
        <v>4728</v>
      </c>
      <c r="R2854">
        <v>45520</v>
      </c>
      <c r="S2854" t="s">
        <v>4729</v>
      </c>
      <c r="T2854" t="s">
        <v>593</v>
      </c>
      <c r="U2854" t="s">
        <v>593</v>
      </c>
      <c r="V2854" t="s">
        <v>593</v>
      </c>
      <c r="W2854">
        <v>0</v>
      </c>
      <c r="X2854" t="str">
        <f t="shared" si="44"/>
        <v>Funcionamiento</v>
      </c>
    </row>
    <row r="2855" spans="1:24" x14ac:dyDescent="0.25">
      <c r="A2855">
        <v>33320</v>
      </c>
      <c r="B2855">
        <v>43945</v>
      </c>
      <c r="C2855" s="71">
        <v>43945.673611111109</v>
      </c>
      <c r="D2855" t="s">
        <v>588</v>
      </c>
      <c r="E2855" t="s">
        <v>589</v>
      </c>
      <c r="F2855">
        <v>200</v>
      </c>
      <c r="G2855" t="s">
        <v>590</v>
      </c>
      <c r="H2855" t="s">
        <v>166</v>
      </c>
      <c r="I2855" t="s">
        <v>120</v>
      </c>
      <c r="J2855" t="s">
        <v>37</v>
      </c>
      <c r="K2855" t="s">
        <v>591</v>
      </c>
      <c r="L2855" t="s">
        <v>39</v>
      </c>
      <c r="M2855">
        <v>839002996</v>
      </c>
      <c r="N2855">
        <v>0</v>
      </c>
      <c r="O2855">
        <v>839002996</v>
      </c>
      <c r="P2855">
        <v>0</v>
      </c>
      <c r="Q2855" t="s">
        <v>911</v>
      </c>
      <c r="R2855">
        <v>48520</v>
      </c>
      <c r="S2855" t="s">
        <v>4730</v>
      </c>
      <c r="T2855" t="s">
        <v>593</v>
      </c>
      <c r="U2855" t="s">
        <v>4731</v>
      </c>
      <c r="V2855" t="s">
        <v>4732</v>
      </c>
      <c r="W2855">
        <v>0</v>
      </c>
      <c r="X2855" t="str">
        <f t="shared" si="44"/>
        <v>Funcionamiento</v>
      </c>
    </row>
    <row r="2856" spans="1:24" x14ac:dyDescent="0.25">
      <c r="A2856">
        <v>33320</v>
      </c>
      <c r="B2856">
        <v>43945</v>
      </c>
      <c r="C2856" s="71">
        <v>43945.673611111109</v>
      </c>
      <c r="D2856" t="s">
        <v>588</v>
      </c>
      <c r="E2856" t="s">
        <v>589</v>
      </c>
      <c r="F2856">
        <v>200</v>
      </c>
      <c r="G2856" t="s">
        <v>590</v>
      </c>
      <c r="H2856" t="s">
        <v>169</v>
      </c>
      <c r="I2856" t="s">
        <v>123</v>
      </c>
      <c r="J2856" t="s">
        <v>37</v>
      </c>
      <c r="K2856" t="s">
        <v>591</v>
      </c>
      <c r="L2856" t="s">
        <v>39</v>
      </c>
      <c r="M2856">
        <v>11008609</v>
      </c>
      <c r="N2856">
        <v>0</v>
      </c>
      <c r="O2856">
        <v>11008609</v>
      </c>
      <c r="P2856">
        <v>0</v>
      </c>
      <c r="Q2856" t="s">
        <v>911</v>
      </c>
      <c r="R2856">
        <v>48520</v>
      </c>
      <c r="S2856" t="s">
        <v>4730</v>
      </c>
      <c r="T2856" t="s">
        <v>593</v>
      </c>
      <c r="U2856" t="s">
        <v>4731</v>
      </c>
      <c r="V2856" t="s">
        <v>4732</v>
      </c>
      <c r="W2856">
        <v>0</v>
      </c>
      <c r="X2856" t="str">
        <f t="shared" si="44"/>
        <v>Funcionamiento</v>
      </c>
    </row>
    <row r="2857" spans="1:24" x14ac:dyDescent="0.25">
      <c r="A2857">
        <v>33320</v>
      </c>
      <c r="B2857">
        <v>43945</v>
      </c>
      <c r="C2857" s="71">
        <v>43945.673611111109</v>
      </c>
      <c r="D2857" t="s">
        <v>588</v>
      </c>
      <c r="E2857" t="s">
        <v>589</v>
      </c>
      <c r="F2857">
        <v>200</v>
      </c>
      <c r="G2857" t="s">
        <v>590</v>
      </c>
      <c r="H2857" t="s">
        <v>181</v>
      </c>
      <c r="I2857" t="s">
        <v>135</v>
      </c>
      <c r="J2857" t="s">
        <v>37</v>
      </c>
      <c r="K2857" t="s">
        <v>591</v>
      </c>
      <c r="L2857" t="s">
        <v>39</v>
      </c>
      <c r="M2857">
        <v>6080808</v>
      </c>
      <c r="N2857">
        <v>0</v>
      </c>
      <c r="O2857">
        <v>6080808</v>
      </c>
      <c r="P2857">
        <v>0</v>
      </c>
      <c r="Q2857" t="s">
        <v>911</v>
      </c>
      <c r="R2857">
        <v>48520</v>
      </c>
      <c r="S2857" t="s">
        <v>4730</v>
      </c>
      <c r="T2857" t="s">
        <v>593</v>
      </c>
      <c r="U2857" t="s">
        <v>4731</v>
      </c>
      <c r="V2857" t="s">
        <v>4732</v>
      </c>
      <c r="W2857">
        <v>0</v>
      </c>
      <c r="X2857" t="str">
        <f t="shared" si="44"/>
        <v>Funcionamiento</v>
      </c>
    </row>
    <row r="2858" spans="1:24" x14ac:dyDescent="0.25">
      <c r="A2858">
        <v>33320</v>
      </c>
      <c r="B2858">
        <v>43945</v>
      </c>
      <c r="C2858" s="71">
        <v>43945.673611111109</v>
      </c>
      <c r="D2858" t="s">
        <v>588</v>
      </c>
      <c r="E2858" t="s">
        <v>589</v>
      </c>
      <c r="F2858">
        <v>200</v>
      </c>
      <c r="G2858" t="s">
        <v>590</v>
      </c>
      <c r="H2858" t="s">
        <v>183</v>
      </c>
      <c r="I2858" t="s">
        <v>137</v>
      </c>
      <c r="J2858" t="s">
        <v>37</v>
      </c>
      <c r="K2858" t="s">
        <v>591</v>
      </c>
      <c r="L2858" t="s">
        <v>39</v>
      </c>
      <c r="M2858">
        <v>6398875</v>
      </c>
      <c r="N2858">
        <v>0</v>
      </c>
      <c r="O2858">
        <v>6398875</v>
      </c>
      <c r="P2858">
        <v>0</v>
      </c>
      <c r="Q2858" t="s">
        <v>911</v>
      </c>
      <c r="R2858">
        <v>48520</v>
      </c>
      <c r="S2858" t="s">
        <v>4730</v>
      </c>
      <c r="T2858" t="s">
        <v>593</v>
      </c>
      <c r="U2858" t="s">
        <v>4731</v>
      </c>
      <c r="V2858" t="s">
        <v>4732</v>
      </c>
      <c r="W2858">
        <v>0</v>
      </c>
      <c r="X2858" t="str">
        <f t="shared" si="44"/>
        <v>Funcionamiento</v>
      </c>
    </row>
    <row r="2859" spans="1:24" x14ac:dyDescent="0.25">
      <c r="A2859">
        <v>33320</v>
      </c>
      <c r="B2859">
        <v>43945</v>
      </c>
      <c r="C2859" s="71">
        <v>43945.673611111109</v>
      </c>
      <c r="D2859" t="s">
        <v>588</v>
      </c>
      <c r="E2859" t="s">
        <v>589</v>
      </c>
      <c r="F2859">
        <v>200</v>
      </c>
      <c r="G2859" t="s">
        <v>590</v>
      </c>
      <c r="H2859" t="s">
        <v>167</v>
      </c>
      <c r="I2859" t="s">
        <v>121</v>
      </c>
      <c r="J2859" t="s">
        <v>37</v>
      </c>
      <c r="K2859" t="s">
        <v>591</v>
      </c>
      <c r="L2859" t="s">
        <v>39</v>
      </c>
      <c r="M2859">
        <v>17664490</v>
      </c>
      <c r="N2859">
        <v>0</v>
      </c>
      <c r="O2859">
        <v>17664490</v>
      </c>
      <c r="P2859">
        <v>0</v>
      </c>
      <c r="Q2859" t="s">
        <v>911</v>
      </c>
      <c r="R2859">
        <v>48520</v>
      </c>
      <c r="S2859" t="s">
        <v>4730</v>
      </c>
      <c r="T2859" t="s">
        <v>593</v>
      </c>
      <c r="U2859" t="s">
        <v>4731</v>
      </c>
      <c r="V2859" t="s">
        <v>4732</v>
      </c>
      <c r="W2859">
        <v>0</v>
      </c>
      <c r="X2859" t="str">
        <f t="shared" si="44"/>
        <v>Funcionamiento</v>
      </c>
    </row>
    <row r="2860" spans="1:24" x14ac:dyDescent="0.25">
      <c r="A2860">
        <v>33320</v>
      </c>
      <c r="B2860">
        <v>43945</v>
      </c>
      <c r="C2860" s="71">
        <v>43945.673611111109</v>
      </c>
      <c r="D2860" t="s">
        <v>588</v>
      </c>
      <c r="E2860" t="s">
        <v>589</v>
      </c>
      <c r="F2860">
        <v>200</v>
      </c>
      <c r="G2860" t="s">
        <v>590</v>
      </c>
      <c r="H2860" t="s">
        <v>170</v>
      </c>
      <c r="I2860" t="s">
        <v>124</v>
      </c>
      <c r="J2860" t="s">
        <v>37</v>
      </c>
      <c r="K2860" t="s">
        <v>591</v>
      </c>
      <c r="L2860" t="s">
        <v>39</v>
      </c>
      <c r="M2860">
        <v>2137903</v>
      </c>
      <c r="N2860">
        <v>0</v>
      </c>
      <c r="O2860">
        <v>2137903</v>
      </c>
      <c r="P2860">
        <v>0</v>
      </c>
      <c r="Q2860" t="s">
        <v>911</v>
      </c>
      <c r="R2860">
        <v>48520</v>
      </c>
      <c r="S2860" t="s">
        <v>4730</v>
      </c>
      <c r="T2860" t="s">
        <v>593</v>
      </c>
      <c r="U2860" t="s">
        <v>4731</v>
      </c>
      <c r="V2860" t="s">
        <v>4732</v>
      </c>
      <c r="W2860">
        <v>0</v>
      </c>
      <c r="X2860" t="str">
        <f t="shared" si="44"/>
        <v>Funcionamiento</v>
      </c>
    </row>
    <row r="2861" spans="1:24" x14ac:dyDescent="0.25">
      <c r="A2861">
        <v>33320</v>
      </c>
      <c r="B2861">
        <v>43945</v>
      </c>
      <c r="C2861" s="71">
        <v>43945.673611111109</v>
      </c>
      <c r="D2861" t="s">
        <v>588</v>
      </c>
      <c r="E2861" t="s">
        <v>589</v>
      </c>
      <c r="F2861">
        <v>200</v>
      </c>
      <c r="G2861" t="s">
        <v>590</v>
      </c>
      <c r="H2861" t="s">
        <v>810</v>
      </c>
      <c r="I2861" t="s">
        <v>811</v>
      </c>
      <c r="J2861" t="s">
        <v>37</v>
      </c>
      <c r="K2861" t="s">
        <v>591</v>
      </c>
      <c r="L2861" t="s">
        <v>39</v>
      </c>
      <c r="M2861">
        <v>2979543</v>
      </c>
      <c r="N2861">
        <v>0</v>
      </c>
      <c r="O2861">
        <v>2979543</v>
      </c>
      <c r="P2861">
        <v>0</v>
      </c>
      <c r="Q2861" t="s">
        <v>911</v>
      </c>
      <c r="R2861">
        <v>48520</v>
      </c>
      <c r="S2861" t="s">
        <v>4730</v>
      </c>
      <c r="T2861" t="s">
        <v>593</v>
      </c>
      <c r="U2861" t="s">
        <v>4731</v>
      </c>
      <c r="V2861" t="s">
        <v>4732</v>
      </c>
      <c r="W2861">
        <v>0</v>
      </c>
      <c r="X2861" t="str">
        <f t="shared" si="44"/>
        <v>Funcionamiento</v>
      </c>
    </row>
    <row r="2862" spans="1:24" x14ac:dyDescent="0.25">
      <c r="A2862">
        <v>33320</v>
      </c>
      <c r="B2862">
        <v>43945</v>
      </c>
      <c r="C2862" s="71">
        <v>43945.673611111109</v>
      </c>
      <c r="D2862" t="s">
        <v>588</v>
      </c>
      <c r="E2862" t="s">
        <v>589</v>
      </c>
      <c r="F2862">
        <v>200</v>
      </c>
      <c r="G2862" t="s">
        <v>590</v>
      </c>
      <c r="H2862" t="s">
        <v>184</v>
      </c>
      <c r="I2862" t="s">
        <v>138</v>
      </c>
      <c r="J2862" t="s">
        <v>37</v>
      </c>
      <c r="K2862" t="s">
        <v>591</v>
      </c>
      <c r="L2862" t="s">
        <v>39</v>
      </c>
      <c r="M2862">
        <v>21362552</v>
      </c>
      <c r="N2862">
        <v>0</v>
      </c>
      <c r="O2862">
        <v>21362552</v>
      </c>
      <c r="P2862">
        <v>0</v>
      </c>
      <c r="Q2862" t="s">
        <v>911</v>
      </c>
      <c r="R2862">
        <v>48520</v>
      </c>
      <c r="S2862" t="s">
        <v>4730</v>
      </c>
      <c r="T2862" t="s">
        <v>593</v>
      </c>
      <c r="U2862" t="s">
        <v>4731</v>
      </c>
      <c r="V2862" t="s">
        <v>4732</v>
      </c>
      <c r="W2862">
        <v>0</v>
      </c>
      <c r="X2862" t="str">
        <f t="shared" si="44"/>
        <v>Funcionamiento</v>
      </c>
    </row>
    <row r="2863" spans="1:24" x14ac:dyDescent="0.25">
      <c r="A2863">
        <v>33320</v>
      </c>
      <c r="B2863">
        <v>43945</v>
      </c>
      <c r="C2863" s="71">
        <v>43945.673611111109</v>
      </c>
      <c r="D2863" t="s">
        <v>588</v>
      </c>
      <c r="E2863" t="s">
        <v>589</v>
      </c>
      <c r="F2863">
        <v>200</v>
      </c>
      <c r="G2863" t="s">
        <v>590</v>
      </c>
      <c r="H2863" t="s">
        <v>195</v>
      </c>
      <c r="I2863" t="s">
        <v>150</v>
      </c>
      <c r="J2863" t="s">
        <v>37</v>
      </c>
      <c r="K2863" t="s">
        <v>591</v>
      </c>
      <c r="L2863" t="s">
        <v>39</v>
      </c>
      <c r="M2863">
        <v>5610193</v>
      </c>
      <c r="N2863">
        <v>0</v>
      </c>
      <c r="O2863">
        <v>5610193</v>
      </c>
      <c r="P2863">
        <v>0</v>
      </c>
      <c r="Q2863" t="s">
        <v>911</v>
      </c>
      <c r="R2863">
        <v>48520</v>
      </c>
      <c r="S2863" t="s">
        <v>4730</v>
      </c>
      <c r="T2863" t="s">
        <v>593</v>
      </c>
      <c r="U2863" t="s">
        <v>4731</v>
      </c>
      <c r="V2863" t="s">
        <v>4732</v>
      </c>
      <c r="W2863">
        <v>0</v>
      </c>
      <c r="X2863" t="str">
        <f t="shared" si="44"/>
        <v>Funcionamiento</v>
      </c>
    </row>
    <row r="2864" spans="1:24" x14ac:dyDescent="0.25">
      <c r="A2864">
        <v>33320</v>
      </c>
      <c r="B2864">
        <v>43945</v>
      </c>
      <c r="C2864" s="71">
        <v>43945.673611111109</v>
      </c>
      <c r="D2864" t="s">
        <v>588</v>
      </c>
      <c r="E2864" t="s">
        <v>589</v>
      </c>
      <c r="F2864">
        <v>200</v>
      </c>
      <c r="G2864" t="s">
        <v>590</v>
      </c>
      <c r="H2864" t="s">
        <v>168</v>
      </c>
      <c r="I2864" t="s">
        <v>122</v>
      </c>
      <c r="J2864" t="s">
        <v>37</v>
      </c>
      <c r="K2864" t="s">
        <v>591</v>
      </c>
      <c r="L2864" t="s">
        <v>39</v>
      </c>
      <c r="M2864">
        <v>9797563</v>
      </c>
      <c r="N2864">
        <v>0</v>
      </c>
      <c r="O2864">
        <v>9797563</v>
      </c>
      <c r="P2864">
        <v>0</v>
      </c>
      <c r="Q2864" t="s">
        <v>911</v>
      </c>
      <c r="R2864">
        <v>48520</v>
      </c>
      <c r="S2864" t="s">
        <v>4730</v>
      </c>
      <c r="T2864" t="s">
        <v>593</v>
      </c>
      <c r="U2864" t="s">
        <v>4731</v>
      </c>
      <c r="V2864" t="s">
        <v>4732</v>
      </c>
      <c r="W2864">
        <v>0</v>
      </c>
      <c r="X2864" t="str">
        <f t="shared" si="44"/>
        <v>Funcionamiento</v>
      </c>
    </row>
    <row r="2865" spans="1:24" x14ac:dyDescent="0.25">
      <c r="A2865">
        <v>33320</v>
      </c>
      <c r="B2865">
        <v>43945</v>
      </c>
      <c r="C2865" s="71">
        <v>43945.673611111109</v>
      </c>
      <c r="D2865" t="s">
        <v>588</v>
      </c>
      <c r="E2865" t="s">
        <v>589</v>
      </c>
      <c r="F2865">
        <v>200</v>
      </c>
      <c r="G2865" t="s">
        <v>590</v>
      </c>
      <c r="H2865" t="s">
        <v>171</v>
      </c>
      <c r="I2865" t="s">
        <v>125</v>
      </c>
      <c r="J2865" t="s">
        <v>37</v>
      </c>
      <c r="K2865" t="s">
        <v>591</v>
      </c>
      <c r="L2865" t="s">
        <v>39</v>
      </c>
      <c r="M2865">
        <v>19306202</v>
      </c>
      <c r="N2865">
        <v>0</v>
      </c>
      <c r="O2865">
        <v>19306202</v>
      </c>
      <c r="P2865">
        <v>0</v>
      </c>
      <c r="Q2865" t="s">
        <v>911</v>
      </c>
      <c r="R2865">
        <v>48520</v>
      </c>
      <c r="S2865" t="s">
        <v>4730</v>
      </c>
      <c r="T2865" t="s">
        <v>593</v>
      </c>
      <c r="U2865" t="s">
        <v>4731</v>
      </c>
      <c r="V2865" t="s">
        <v>4732</v>
      </c>
      <c r="W2865">
        <v>0</v>
      </c>
      <c r="X2865" t="str">
        <f t="shared" si="44"/>
        <v>Funcionamiento</v>
      </c>
    </row>
    <row r="2866" spans="1:24" x14ac:dyDescent="0.25">
      <c r="A2866">
        <v>33320</v>
      </c>
      <c r="B2866">
        <v>43945</v>
      </c>
      <c r="C2866" s="71">
        <v>43945.673611111109</v>
      </c>
      <c r="D2866" t="s">
        <v>588</v>
      </c>
      <c r="E2866" t="s">
        <v>589</v>
      </c>
      <c r="F2866">
        <v>200</v>
      </c>
      <c r="G2866" t="s">
        <v>590</v>
      </c>
      <c r="H2866" t="s">
        <v>194</v>
      </c>
      <c r="I2866" t="s">
        <v>149</v>
      </c>
      <c r="J2866" t="s">
        <v>37</v>
      </c>
      <c r="K2866" t="s">
        <v>591</v>
      </c>
      <c r="L2866" t="s">
        <v>39</v>
      </c>
      <c r="M2866">
        <v>2496152</v>
      </c>
      <c r="N2866">
        <v>0</v>
      </c>
      <c r="O2866">
        <v>2496152</v>
      </c>
      <c r="P2866">
        <v>0</v>
      </c>
      <c r="Q2866" t="s">
        <v>911</v>
      </c>
      <c r="R2866">
        <v>48520</v>
      </c>
      <c r="S2866" t="s">
        <v>4730</v>
      </c>
      <c r="T2866" t="s">
        <v>593</v>
      </c>
      <c r="U2866" t="s">
        <v>4731</v>
      </c>
      <c r="V2866" t="s">
        <v>4732</v>
      </c>
      <c r="W2866">
        <v>0</v>
      </c>
      <c r="X2866" t="str">
        <f t="shared" si="44"/>
        <v>Funcionamiento</v>
      </c>
    </row>
    <row r="2867" spans="1:24" x14ac:dyDescent="0.25">
      <c r="A2867">
        <v>33320</v>
      </c>
      <c r="B2867">
        <v>43945</v>
      </c>
      <c r="C2867" s="71">
        <v>43945.673611111109</v>
      </c>
      <c r="D2867" t="s">
        <v>588</v>
      </c>
      <c r="E2867" t="s">
        <v>589</v>
      </c>
      <c r="F2867">
        <v>200</v>
      </c>
      <c r="G2867" t="s">
        <v>590</v>
      </c>
      <c r="H2867" t="s">
        <v>173</v>
      </c>
      <c r="I2867" t="s">
        <v>127</v>
      </c>
      <c r="J2867" t="s">
        <v>37</v>
      </c>
      <c r="K2867" t="s">
        <v>591</v>
      </c>
      <c r="L2867" t="s">
        <v>39</v>
      </c>
      <c r="M2867">
        <v>27246375</v>
      </c>
      <c r="N2867">
        <v>0</v>
      </c>
      <c r="O2867">
        <v>27246375</v>
      </c>
      <c r="P2867">
        <v>0</v>
      </c>
      <c r="Q2867" t="s">
        <v>911</v>
      </c>
      <c r="R2867">
        <v>48520</v>
      </c>
      <c r="S2867" t="s">
        <v>4730</v>
      </c>
      <c r="T2867" t="s">
        <v>593</v>
      </c>
      <c r="U2867" t="s">
        <v>4731</v>
      </c>
      <c r="V2867" t="s">
        <v>4732</v>
      </c>
      <c r="W2867">
        <v>0</v>
      </c>
      <c r="X2867" t="str">
        <f t="shared" si="44"/>
        <v>Funcionamiento</v>
      </c>
    </row>
    <row r="2868" spans="1:24" x14ac:dyDescent="0.25">
      <c r="A2868">
        <v>33320</v>
      </c>
      <c r="B2868">
        <v>43945</v>
      </c>
      <c r="C2868" s="71">
        <v>43945.673611111109</v>
      </c>
      <c r="D2868" t="s">
        <v>588</v>
      </c>
      <c r="E2868" t="s">
        <v>589</v>
      </c>
      <c r="F2868">
        <v>200</v>
      </c>
      <c r="G2868" t="s">
        <v>590</v>
      </c>
      <c r="H2868" t="s">
        <v>180</v>
      </c>
      <c r="I2868" t="s">
        <v>134</v>
      </c>
      <c r="J2868" t="s">
        <v>37</v>
      </c>
      <c r="K2868" t="s">
        <v>591</v>
      </c>
      <c r="L2868" t="s">
        <v>39</v>
      </c>
      <c r="M2868">
        <v>21577994</v>
      </c>
      <c r="N2868">
        <v>0</v>
      </c>
      <c r="O2868">
        <v>21577994</v>
      </c>
      <c r="P2868">
        <v>0</v>
      </c>
      <c r="Q2868" t="s">
        <v>911</v>
      </c>
      <c r="R2868">
        <v>48520</v>
      </c>
      <c r="S2868" t="s">
        <v>4730</v>
      </c>
      <c r="T2868" t="s">
        <v>593</v>
      </c>
      <c r="U2868" t="s">
        <v>4731</v>
      </c>
      <c r="V2868" t="s">
        <v>4732</v>
      </c>
      <c r="W2868">
        <v>0</v>
      </c>
      <c r="X2868" t="str">
        <f t="shared" si="44"/>
        <v>Funcionamiento</v>
      </c>
    </row>
    <row r="2869" spans="1:24" x14ac:dyDescent="0.25">
      <c r="A2869">
        <v>33320</v>
      </c>
      <c r="B2869">
        <v>43945</v>
      </c>
      <c r="C2869" s="71">
        <v>43945.673611111109</v>
      </c>
      <c r="D2869" t="s">
        <v>588</v>
      </c>
      <c r="E2869" t="s">
        <v>589</v>
      </c>
      <c r="F2869">
        <v>200</v>
      </c>
      <c r="G2869" t="s">
        <v>590</v>
      </c>
      <c r="H2869" t="s">
        <v>182</v>
      </c>
      <c r="I2869" t="s">
        <v>136</v>
      </c>
      <c r="J2869" t="s">
        <v>37</v>
      </c>
      <c r="K2869" t="s">
        <v>591</v>
      </c>
      <c r="L2869" t="s">
        <v>39</v>
      </c>
      <c r="M2869">
        <v>2167025</v>
      </c>
      <c r="N2869">
        <v>0</v>
      </c>
      <c r="O2869">
        <v>2167025</v>
      </c>
      <c r="P2869">
        <v>0</v>
      </c>
      <c r="Q2869" t="s">
        <v>911</v>
      </c>
      <c r="R2869">
        <v>48520</v>
      </c>
      <c r="S2869" t="s">
        <v>4730</v>
      </c>
      <c r="T2869" t="s">
        <v>593</v>
      </c>
      <c r="U2869" t="s">
        <v>4731</v>
      </c>
      <c r="V2869" t="s">
        <v>4732</v>
      </c>
      <c r="W2869">
        <v>0</v>
      </c>
      <c r="X2869" t="str">
        <f t="shared" si="44"/>
        <v>Funcionamiento</v>
      </c>
    </row>
    <row r="2870" spans="1:24" x14ac:dyDescent="0.25">
      <c r="A2870">
        <v>33420</v>
      </c>
      <c r="B2870">
        <v>43948</v>
      </c>
      <c r="C2870" s="71">
        <v>43948.388888888891</v>
      </c>
      <c r="D2870" t="s">
        <v>588</v>
      </c>
      <c r="E2870" t="s">
        <v>607</v>
      </c>
      <c r="F2870">
        <v>160</v>
      </c>
      <c r="G2870" t="s">
        <v>633</v>
      </c>
      <c r="H2870" t="s">
        <v>462</v>
      </c>
      <c r="I2870" t="s">
        <v>500</v>
      </c>
      <c r="J2870" t="s">
        <v>48</v>
      </c>
      <c r="K2870" t="s">
        <v>601</v>
      </c>
      <c r="L2870" t="s">
        <v>39</v>
      </c>
      <c r="M2870">
        <v>1671600</v>
      </c>
      <c r="N2870">
        <v>0</v>
      </c>
      <c r="O2870">
        <v>1671600</v>
      </c>
      <c r="P2870">
        <v>1671600</v>
      </c>
      <c r="Q2870" t="s">
        <v>4733</v>
      </c>
      <c r="R2870">
        <v>48020</v>
      </c>
      <c r="S2870" t="s">
        <v>593</v>
      </c>
      <c r="T2870" t="s">
        <v>593</v>
      </c>
      <c r="U2870" t="s">
        <v>593</v>
      </c>
      <c r="V2870" t="s">
        <v>593</v>
      </c>
      <c r="W2870">
        <v>0</v>
      </c>
      <c r="X2870" t="str">
        <f t="shared" si="44"/>
        <v>Inversión</v>
      </c>
    </row>
    <row r="2871" spans="1:24" x14ac:dyDescent="0.25">
      <c r="A2871">
        <v>33420</v>
      </c>
      <c r="B2871">
        <v>43948</v>
      </c>
      <c r="C2871" s="71">
        <v>43948.388888888891</v>
      </c>
      <c r="D2871" t="s">
        <v>588</v>
      </c>
      <c r="E2871" t="s">
        <v>607</v>
      </c>
      <c r="F2871">
        <v>400</v>
      </c>
      <c r="G2871" t="s">
        <v>630</v>
      </c>
      <c r="H2871" t="s">
        <v>398</v>
      </c>
      <c r="I2871" t="s">
        <v>512</v>
      </c>
      <c r="J2871" t="s">
        <v>48</v>
      </c>
      <c r="K2871" t="s">
        <v>601</v>
      </c>
      <c r="L2871" t="s">
        <v>39</v>
      </c>
      <c r="M2871">
        <v>17551800</v>
      </c>
      <c r="N2871">
        <v>0</v>
      </c>
      <c r="O2871">
        <v>17551800</v>
      </c>
      <c r="P2871">
        <v>17551800</v>
      </c>
      <c r="Q2871" t="s">
        <v>4733</v>
      </c>
      <c r="R2871">
        <v>48020</v>
      </c>
      <c r="S2871" t="s">
        <v>593</v>
      </c>
      <c r="T2871" t="s">
        <v>593</v>
      </c>
      <c r="U2871" t="s">
        <v>593</v>
      </c>
      <c r="V2871" t="s">
        <v>593</v>
      </c>
      <c r="W2871">
        <v>0</v>
      </c>
      <c r="X2871" t="str">
        <f t="shared" si="44"/>
        <v>Inversión</v>
      </c>
    </row>
    <row r="2872" spans="1:24" x14ac:dyDescent="0.25">
      <c r="A2872">
        <v>33420</v>
      </c>
      <c r="B2872">
        <v>43948</v>
      </c>
      <c r="C2872" s="71">
        <v>43948.388888888891</v>
      </c>
      <c r="D2872" t="s">
        <v>588</v>
      </c>
      <c r="E2872" t="s">
        <v>607</v>
      </c>
      <c r="F2872">
        <v>300</v>
      </c>
      <c r="G2872" t="s">
        <v>634</v>
      </c>
      <c r="H2872" t="s">
        <v>369</v>
      </c>
      <c r="I2872" t="s">
        <v>513</v>
      </c>
      <c r="J2872" t="s">
        <v>48</v>
      </c>
      <c r="K2872" t="s">
        <v>601</v>
      </c>
      <c r="L2872" t="s">
        <v>39</v>
      </c>
      <c r="M2872">
        <v>7020720</v>
      </c>
      <c r="N2872">
        <v>0</v>
      </c>
      <c r="O2872">
        <v>7020720</v>
      </c>
      <c r="P2872">
        <v>7020720</v>
      </c>
      <c r="Q2872" t="s">
        <v>4733</v>
      </c>
      <c r="R2872">
        <v>48020</v>
      </c>
      <c r="S2872" t="s">
        <v>593</v>
      </c>
      <c r="T2872" t="s">
        <v>593</v>
      </c>
      <c r="U2872" t="s">
        <v>593</v>
      </c>
      <c r="V2872" t="s">
        <v>593</v>
      </c>
      <c r="W2872">
        <v>0</v>
      </c>
      <c r="X2872" t="str">
        <f t="shared" si="44"/>
        <v>Inversión</v>
      </c>
    </row>
    <row r="2873" spans="1:24" x14ac:dyDescent="0.25">
      <c r="A2873">
        <v>33420</v>
      </c>
      <c r="B2873">
        <v>43948</v>
      </c>
      <c r="C2873" s="71">
        <v>43948.388888888891</v>
      </c>
      <c r="D2873" t="s">
        <v>588</v>
      </c>
      <c r="E2873" t="s">
        <v>607</v>
      </c>
      <c r="F2873">
        <v>300</v>
      </c>
      <c r="G2873" t="s">
        <v>634</v>
      </c>
      <c r="H2873" t="s">
        <v>394</v>
      </c>
      <c r="I2873" t="s">
        <v>517</v>
      </c>
      <c r="J2873" t="s">
        <v>48</v>
      </c>
      <c r="K2873" t="s">
        <v>601</v>
      </c>
      <c r="L2873" t="s">
        <v>39</v>
      </c>
      <c r="M2873">
        <v>3510360</v>
      </c>
      <c r="N2873">
        <v>0</v>
      </c>
      <c r="O2873">
        <v>3510360</v>
      </c>
      <c r="P2873">
        <v>3510360</v>
      </c>
      <c r="Q2873" t="s">
        <v>4733</v>
      </c>
      <c r="R2873">
        <v>48020</v>
      </c>
      <c r="S2873" t="s">
        <v>593</v>
      </c>
      <c r="T2873" t="s">
        <v>593</v>
      </c>
      <c r="U2873" t="s">
        <v>593</v>
      </c>
      <c r="V2873" t="s">
        <v>593</v>
      </c>
      <c r="W2873">
        <v>0</v>
      </c>
      <c r="X2873" t="str">
        <f t="shared" si="44"/>
        <v>Inversión</v>
      </c>
    </row>
    <row r="2874" spans="1:24" x14ac:dyDescent="0.25">
      <c r="A2874">
        <v>33420</v>
      </c>
      <c r="B2874">
        <v>43948</v>
      </c>
      <c r="C2874" s="71">
        <v>43948.388888888891</v>
      </c>
      <c r="D2874" t="s">
        <v>588</v>
      </c>
      <c r="E2874" t="s">
        <v>607</v>
      </c>
      <c r="F2874">
        <v>200</v>
      </c>
      <c r="G2874" t="s">
        <v>590</v>
      </c>
      <c r="H2874" t="s">
        <v>186</v>
      </c>
      <c r="I2874" t="s">
        <v>140</v>
      </c>
      <c r="J2874" t="s">
        <v>37</v>
      </c>
      <c r="K2874" t="s">
        <v>591</v>
      </c>
      <c r="L2874" t="s">
        <v>39</v>
      </c>
      <c r="M2874">
        <v>29253000</v>
      </c>
      <c r="N2874">
        <v>0</v>
      </c>
      <c r="O2874">
        <v>29253000</v>
      </c>
      <c r="P2874">
        <v>29253000</v>
      </c>
      <c r="Q2874" t="s">
        <v>4733</v>
      </c>
      <c r="R2874">
        <v>48020</v>
      </c>
      <c r="S2874" t="s">
        <v>593</v>
      </c>
      <c r="T2874" t="s">
        <v>593</v>
      </c>
      <c r="U2874" t="s">
        <v>593</v>
      </c>
      <c r="V2874" t="s">
        <v>593</v>
      </c>
      <c r="W2874">
        <v>0</v>
      </c>
      <c r="X2874" t="str">
        <f t="shared" si="44"/>
        <v>Funcionamiento</v>
      </c>
    </row>
    <row r="2875" spans="1:24" x14ac:dyDescent="0.25">
      <c r="A2875">
        <v>33420</v>
      </c>
      <c r="B2875">
        <v>43948</v>
      </c>
      <c r="C2875" s="71">
        <v>43948.388888888891</v>
      </c>
      <c r="D2875" t="s">
        <v>588</v>
      </c>
      <c r="E2875" t="s">
        <v>607</v>
      </c>
      <c r="F2875">
        <v>500</v>
      </c>
      <c r="G2875" t="s">
        <v>631</v>
      </c>
      <c r="H2875" t="s">
        <v>199</v>
      </c>
      <c r="I2875" t="s">
        <v>157</v>
      </c>
      <c r="J2875" t="s">
        <v>48</v>
      </c>
      <c r="K2875" t="s">
        <v>601</v>
      </c>
      <c r="L2875" t="s">
        <v>39</v>
      </c>
      <c r="M2875">
        <v>15568078</v>
      </c>
      <c r="N2875">
        <v>0</v>
      </c>
      <c r="O2875">
        <v>15568078</v>
      </c>
      <c r="P2875">
        <v>15568078</v>
      </c>
      <c r="Q2875" t="s">
        <v>4733</v>
      </c>
      <c r="R2875">
        <v>48020</v>
      </c>
      <c r="S2875" t="s">
        <v>593</v>
      </c>
      <c r="T2875" t="s">
        <v>593</v>
      </c>
      <c r="U2875" t="s">
        <v>593</v>
      </c>
      <c r="V2875" t="s">
        <v>593</v>
      </c>
      <c r="W2875">
        <v>0</v>
      </c>
      <c r="X2875" t="str">
        <f t="shared" si="44"/>
        <v>Inversión</v>
      </c>
    </row>
    <row r="2876" spans="1:24" x14ac:dyDescent="0.25">
      <c r="A2876">
        <v>33420</v>
      </c>
      <c r="B2876">
        <v>43948</v>
      </c>
      <c r="C2876" s="71">
        <v>43948.388888888891</v>
      </c>
      <c r="D2876" t="s">
        <v>588</v>
      </c>
      <c r="E2876" t="s">
        <v>607</v>
      </c>
      <c r="F2876">
        <v>300</v>
      </c>
      <c r="G2876" t="s">
        <v>634</v>
      </c>
      <c r="H2876" t="s">
        <v>397</v>
      </c>
      <c r="I2876" t="s">
        <v>518</v>
      </c>
      <c r="J2876" t="s">
        <v>48</v>
      </c>
      <c r="K2876" t="s">
        <v>601</v>
      </c>
      <c r="L2876" t="s">
        <v>39</v>
      </c>
      <c r="M2876">
        <v>3510360</v>
      </c>
      <c r="N2876">
        <v>0</v>
      </c>
      <c r="O2876">
        <v>3510360</v>
      </c>
      <c r="P2876">
        <v>3510360</v>
      </c>
      <c r="Q2876" t="s">
        <v>4733</v>
      </c>
      <c r="R2876">
        <v>48020</v>
      </c>
      <c r="S2876" t="s">
        <v>593</v>
      </c>
      <c r="T2876" t="s">
        <v>593</v>
      </c>
      <c r="U2876" t="s">
        <v>593</v>
      </c>
      <c r="V2876" t="s">
        <v>593</v>
      </c>
      <c r="W2876">
        <v>0</v>
      </c>
      <c r="X2876" t="str">
        <f t="shared" si="44"/>
        <v>Inversión</v>
      </c>
    </row>
    <row r="2877" spans="1:24" x14ac:dyDescent="0.25">
      <c r="A2877">
        <v>33420</v>
      </c>
      <c r="B2877">
        <v>43948</v>
      </c>
      <c r="C2877" s="71">
        <v>43948.388888888891</v>
      </c>
      <c r="D2877" t="s">
        <v>588</v>
      </c>
      <c r="E2877" t="s">
        <v>607</v>
      </c>
      <c r="F2877">
        <v>300</v>
      </c>
      <c r="G2877" t="s">
        <v>634</v>
      </c>
      <c r="H2877" t="s">
        <v>198</v>
      </c>
      <c r="I2877" t="s">
        <v>155</v>
      </c>
      <c r="J2877" t="s">
        <v>48</v>
      </c>
      <c r="K2877" t="s">
        <v>601</v>
      </c>
      <c r="L2877" t="s">
        <v>39</v>
      </c>
      <c r="M2877">
        <v>3510360</v>
      </c>
      <c r="N2877">
        <v>0</v>
      </c>
      <c r="O2877">
        <v>3510360</v>
      </c>
      <c r="P2877">
        <v>3510360</v>
      </c>
      <c r="Q2877" t="s">
        <v>4733</v>
      </c>
      <c r="R2877">
        <v>48020</v>
      </c>
      <c r="S2877" t="s">
        <v>593</v>
      </c>
      <c r="T2877" t="s">
        <v>593</v>
      </c>
      <c r="U2877" t="s">
        <v>593</v>
      </c>
      <c r="V2877" t="s">
        <v>593</v>
      </c>
      <c r="W2877">
        <v>0</v>
      </c>
      <c r="X2877" t="str">
        <f t="shared" si="44"/>
        <v>Inversión</v>
      </c>
    </row>
    <row r="2878" spans="1:24" x14ac:dyDescent="0.25">
      <c r="A2878">
        <v>33520</v>
      </c>
      <c r="B2878">
        <v>43948</v>
      </c>
      <c r="C2878" s="71">
        <v>43948.40625</v>
      </c>
      <c r="D2878" t="s">
        <v>588</v>
      </c>
      <c r="E2878" t="s">
        <v>607</v>
      </c>
      <c r="F2878">
        <v>300</v>
      </c>
      <c r="G2878" t="s">
        <v>634</v>
      </c>
      <c r="H2878" t="s">
        <v>383</v>
      </c>
      <c r="I2878" t="s">
        <v>510</v>
      </c>
      <c r="J2878" t="s">
        <v>48</v>
      </c>
      <c r="K2878" t="s">
        <v>601</v>
      </c>
      <c r="L2878" t="s">
        <v>39</v>
      </c>
      <c r="M2878">
        <v>24995257</v>
      </c>
      <c r="N2878">
        <v>0</v>
      </c>
      <c r="O2878">
        <v>24995257</v>
      </c>
      <c r="P2878">
        <v>24995257</v>
      </c>
      <c r="Q2878" t="s">
        <v>4734</v>
      </c>
      <c r="R2878">
        <v>48120</v>
      </c>
      <c r="S2878" t="s">
        <v>593</v>
      </c>
      <c r="T2878" t="s">
        <v>593</v>
      </c>
      <c r="U2878" t="s">
        <v>593</v>
      </c>
      <c r="V2878" t="s">
        <v>593</v>
      </c>
      <c r="W2878">
        <v>0</v>
      </c>
      <c r="X2878" t="str">
        <f t="shared" si="44"/>
        <v>Inversión</v>
      </c>
    </row>
    <row r="2879" spans="1:24" x14ac:dyDescent="0.25">
      <c r="A2879">
        <v>33520</v>
      </c>
      <c r="B2879">
        <v>43948</v>
      </c>
      <c r="C2879" s="71">
        <v>43948.40625</v>
      </c>
      <c r="D2879" t="s">
        <v>588</v>
      </c>
      <c r="E2879" t="s">
        <v>607</v>
      </c>
      <c r="F2879">
        <v>300</v>
      </c>
      <c r="G2879" t="s">
        <v>634</v>
      </c>
      <c r="H2879" t="s">
        <v>369</v>
      </c>
      <c r="I2879" t="s">
        <v>513</v>
      </c>
      <c r="J2879" t="s">
        <v>48</v>
      </c>
      <c r="K2879" t="s">
        <v>601</v>
      </c>
      <c r="L2879" t="s">
        <v>39</v>
      </c>
      <c r="M2879">
        <v>24995257</v>
      </c>
      <c r="N2879">
        <v>0</v>
      </c>
      <c r="O2879">
        <v>24995257</v>
      </c>
      <c r="P2879">
        <v>24995257</v>
      </c>
      <c r="Q2879" t="s">
        <v>4734</v>
      </c>
      <c r="R2879">
        <v>48120</v>
      </c>
      <c r="S2879" t="s">
        <v>593</v>
      </c>
      <c r="T2879" t="s">
        <v>593</v>
      </c>
      <c r="U2879" t="s">
        <v>593</v>
      </c>
      <c r="V2879" t="s">
        <v>593</v>
      </c>
      <c r="W2879">
        <v>0</v>
      </c>
      <c r="X2879" t="str">
        <f t="shared" si="44"/>
        <v>Inversión</v>
      </c>
    </row>
    <row r="2880" spans="1:24" x14ac:dyDescent="0.25">
      <c r="A2880">
        <v>33520</v>
      </c>
      <c r="B2880">
        <v>43948</v>
      </c>
      <c r="C2880" s="71">
        <v>43948.40625</v>
      </c>
      <c r="D2880" t="s">
        <v>588</v>
      </c>
      <c r="E2880" t="s">
        <v>607</v>
      </c>
      <c r="F2880">
        <v>300</v>
      </c>
      <c r="G2880" t="s">
        <v>634</v>
      </c>
      <c r="H2880" t="s">
        <v>397</v>
      </c>
      <c r="I2880" t="s">
        <v>518</v>
      </c>
      <c r="J2880" t="s">
        <v>48</v>
      </c>
      <c r="K2880" t="s">
        <v>601</v>
      </c>
      <c r="L2880" t="s">
        <v>39</v>
      </c>
      <c r="M2880">
        <v>24995257</v>
      </c>
      <c r="N2880">
        <v>0</v>
      </c>
      <c r="O2880">
        <v>24995257</v>
      </c>
      <c r="P2880">
        <v>24995257</v>
      </c>
      <c r="Q2880" t="s">
        <v>4734</v>
      </c>
      <c r="R2880">
        <v>48120</v>
      </c>
      <c r="S2880" t="s">
        <v>593</v>
      </c>
      <c r="T2880" t="s">
        <v>593</v>
      </c>
      <c r="U2880" t="s">
        <v>593</v>
      </c>
      <c r="V2880" t="s">
        <v>593</v>
      </c>
      <c r="W2880">
        <v>0</v>
      </c>
      <c r="X2880" t="str">
        <f t="shared" si="44"/>
        <v>Inversión</v>
      </c>
    </row>
    <row r="2881" spans="1:24" x14ac:dyDescent="0.25">
      <c r="A2881">
        <v>33520</v>
      </c>
      <c r="B2881">
        <v>43948</v>
      </c>
      <c r="C2881" s="71">
        <v>43948.40625</v>
      </c>
      <c r="D2881" t="s">
        <v>588</v>
      </c>
      <c r="E2881" t="s">
        <v>607</v>
      </c>
      <c r="F2881">
        <v>140</v>
      </c>
      <c r="G2881" t="s">
        <v>632</v>
      </c>
      <c r="H2881" t="s">
        <v>432</v>
      </c>
      <c r="I2881" t="s">
        <v>489</v>
      </c>
      <c r="J2881" t="s">
        <v>37</v>
      </c>
      <c r="K2881" t="s">
        <v>591</v>
      </c>
      <c r="L2881" t="s">
        <v>39</v>
      </c>
      <c r="M2881">
        <v>7994968</v>
      </c>
      <c r="N2881">
        <v>0</v>
      </c>
      <c r="O2881">
        <v>7994968</v>
      </c>
      <c r="P2881">
        <v>7994968</v>
      </c>
      <c r="Q2881" t="s">
        <v>4734</v>
      </c>
      <c r="R2881">
        <v>48120</v>
      </c>
      <c r="S2881" t="s">
        <v>593</v>
      </c>
      <c r="T2881" t="s">
        <v>593</v>
      </c>
      <c r="U2881" t="s">
        <v>593</v>
      </c>
      <c r="V2881" t="s">
        <v>593</v>
      </c>
      <c r="W2881">
        <v>0</v>
      </c>
      <c r="X2881" t="str">
        <f t="shared" si="44"/>
        <v>Inversión</v>
      </c>
    </row>
    <row r="2882" spans="1:24" x14ac:dyDescent="0.25">
      <c r="A2882">
        <v>33520</v>
      </c>
      <c r="B2882">
        <v>43948</v>
      </c>
      <c r="C2882" s="71">
        <v>43948.40625</v>
      </c>
      <c r="D2882" t="s">
        <v>588</v>
      </c>
      <c r="E2882" t="s">
        <v>607</v>
      </c>
      <c r="F2882">
        <v>200</v>
      </c>
      <c r="G2882" t="s">
        <v>590</v>
      </c>
      <c r="H2882" t="s">
        <v>441</v>
      </c>
      <c r="I2882" t="s">
        <v>514</v>
      </c>
      <c r="J2882" t="s">
        <v>37</v>
      </c>
      <c r="K2882" t="s">
        <v>591</v>
      </c>
      <c r="L2882" t="s">
        <v>39</v>
      </c>
      <c r="M2882">
        <v>5475974</v>
      </c>
      <c r="N2882">
        <v>0</v>
      </c>
      <c r="O2882">
        <v>5475974</v>
      </c>
      <c r="P2882">
        <v>5475974</v>
      </c>
      <c r="Q2882" t="s">
        <v>4734</v>
      </c>
      <c r="R2882">
        <v>48120</v>
      </c>
      <c r="S2882" t="s">
        <v>593</v>
      </c>
      <c r="T2882" t="s">
        <v>593</v>
      </c>
      <c r="U2882" t="s">
        <v>593</v>
      </c>
      <c r="V2882" t="s">
        <v>593</v>
      </c>
      <c r="W2882">
        <v>0</v>
      </c>
      <c r="X2882" t="str">
        <f t="shared" si="44"/>
        <v>Inversión</v>
      </c>
    </row>
    <row r="2883" spans="1:24" x14ac:dyDescent="0.25">
      <c r="A2883">
        <v>33520</v>
      </c>
      <c r="B2883">
        <v>43948</v>
      </c>
      <c r="C2883" s="71">
        <v>43948.40625</v>
      </c>
      <c r="D2883" t="s">
        <v>588</v>
      </c>
      <c r="E2883" t="s">
        <v>607</v>
      </c>
      <c r="F2883">
        <v>200</v>
      </c>
      <c r="G2883" t="s">
        <v>590</v>
      </c>
      <c r="H2883" t="s">
        <v>456</v>
      </c>
      <c r="I2883" t="s">
        <v>493</v>
      </c>
      <c r="J2883" t="s">
        <v>37</v>
      </c>
      <c r="K2883" t="s">
        <v>591</v>
      </c>
      <c r="L2883" t="s">
        <v>39</v>
      </c>
      <c r="M2883">
        <v>5475974</v>
      </c>
      <c r="N2883">
        <v>0</v>
      </c>
      <c r="O2883">
        <v>5475974</v>
      </c>
      <c r="P2883">
        <v>5475974</v>
      </c>
      <c r="Q2883" t="s">
        <v>4734</v>
      </c>
      <c r="R2883">
        <v>48120</v>
      </c>
      <c r="S2883" t="s">
        <v>593</v>
      </c>
      <c r="T2883" t="s">
        <v>593</v>
      </c>
      <c r="U2883" t="s">
        <v>593</v>
      </c>
      <c r="V2883" t="s">
        <v>593</v>
      </c>
      <c r="W2883">
        <v>0</v>
      </c>
      <c r="X2883" t="str">
        <f t="shared" ref="X2883:X2946" si="45">IF(LEFT(H2883,1)="C","Inversión","Funcionamiento")</f>
        <v>Inversión</v>
      </c>
    </row>
    <row r="2884" spans="1:24" x14ac:dyDescent="0.25">
      <c r="A2884">
        <v>33520</v>
      </c>
      <c r="B2884">
        <v>43948</v>
      </c>
      <c r="C2884" s="71">
        <v>43948.40625</v>
      </c>
      <c r="D2884" t="s">
        <v>588</v>
      </c>
      <c r="E2884" t="s">
        <v>607</v>
      </c>
      <c r="F2884">
        <v>400</v>
      </c>
      <c r="G2884" t="s">
        <v>630</v>
      </c>
      <c r="H2884" t="s">
        <v>398</v>
      </c>
      <c r="I2884" t="s">
        <v>512</v>
      </c>
      <c r="J2884" t="s">
        <v>48</v>
      </c>
      <c r="K2884" t="s">
        <v>601</v>
      </c>
      <c r="L2884" t="s">
        <v>39</v>
      </c>
      <c r="M2884">
        <v>55850834</v>
      </c>
      <c r="N2884">
        <v>0</v>
      </c>
      <c r="O2884">
        <v>55850834</v>
      </c>
      <c r="P2884">
        <v>55850834</v>
      </c>
      <c r="Q2884" t="s">
        <v>4734</v>
      </c>
      <c r="R2884">
        <v>48120</v>
      </c>
      <c r="S2884" t="s">
        <v>593</v>
      </c>
      <c r="T2884" t="s">
        <v>593</v>
      </c>
      <c r="U2884" t="s">
        <v>593</v>
      </c>
      <c r="V2884" t="s">
        <v>593</v>
      </c>
      <c r="W2884">
        <v>0</v>
      </c>
      <c r="X2884" t="str">
        <f t="shared" si="45"/>
        <v>Inversión</v>
      </c>
    </row>
    <row r="2885" spans="1:24" x14ac:dyDescent="0.25">
      <c r="A2885">
        <v>33520</v>
      </c>
      <c r="B2885">
        <v>43948</v>
      </c>
      <c r="C2885" s="71">
        <v>43948.40625</v>
      </c>
      <c r="D2885" t="s">
        <v>588</v>
      </c>
      <c r="E2885" t="s">
        <v>607</v>
      </c>
      <c r="F2885">
        <v>500</v>
      </c>
      <c r="G2885" t="s">
        <v>631</v>
      </c>
      <c r="H2885" t="s">
        <v>199</v>
      </c>
      <c r="I2885" t="s">
        <v>157</v>
      </c>
      <c r="J2885" t="s">
        <v>48</v>
      </c>
      <c r="K2885" t="s">
        <v>601</v>
      </c>
      <c r="L2885" t="s">
        <v>39</v>
      </c>
      <c r="M2885">
        <v>198930371</v>
      </c>
      <c r="N2885">
        <v>0</v>
      </c>
      <c r="O2885">
        <v>198930371</v>
      </c>
      <c r="P2885">
        <v>198930371</v>
      </c>
      <c r="Q2885" t="s">
        <v>4734</v>
      </c>
      <c r="R2885">
        <v>48120</v>
      </c>
      <c r="S2885" t="s">
        <v>593</v>
      </c>
      <c r="T2885" t="s">
        <v>593</v>
      </c>
      <c r="U2885" t="s">
        <v>593</v>
      </c>
      <c r="V2885" t="s">
        <v>593</v>
      </c>
      <c r="W2885">
        <v>0</v>
      </c>
      <c r="X2885" t="str">
        <f t="shared" si="45"/>
        <v>Inversión</v>
      </c>
    </row>
    <row r="2886" spans="1:24" x14ac:dyDescent="0.25">
      <c r="A2886">
        <v>33520</v>
      </c>
      <c r="B2886">
        <v>43948</v>
      </c>
      <c r="C2886" s="71">
        <v>43948.40625</v>
      </c>
      <c r="D2886" t="s">
        <v>588</v>
      </c>
      <c r="E2886" t="s">
        <v>607</v>
      </c>
      <c r="F2886">
        <v>300</v>
      </c>
      <c r="G2886" t="s">
        <v>634</v>
      </c>
      <c r="H2886" t="s">
        <v>394</v>
      </c>
      <c r="I2886" t="s">
        <v>517</v>
      </c>
      <c r="J2886" t="s">
        <v>48</v>
      </c>
      <c r="K2886" t="s">
        <v>601</v>
      </c>
      <c r="L2886" t="s">
        <v>39</v>
      </c>
      <c r="M2886">
        <v>24995257</v>
      </c>
      <c r="N2886">
        <v>0</v>
      </c>
      <c r="O2886">
        <v>24995257</v>
      </c>
      <c r="P2886">
        <v>24995257</v>
      </c>
      <c r="Q2886" t="s">
        <v>4734</v>
      </c>
      <c r="R2886">
        <v>48120</v>
      </c>
      <c r="S2886" t="s">
        <v>593</v>
      </c>
      <c r="T2886" t="s">
        <v>593</v>
      </c>
      <c r="U2886" t="s">
        <v>593</v>
      </c>
      <c r="V2886" t="s">
        <v>593</v>
      </c>
      <c r="W2886">
        <v>0</v>
      </c>
      <c r="X2886" t="str">
        <f t="shared" si="45"/>
        <v>Inversión</v>
      </c>
    </row>
    <row r="2887" spans="1:24" x14ac:dyDescent="0.25">
      <c r="A2887">
        <v>33520</v>
      </c>
      <c r="B2887">
        <v>43948</v>
      </c>
      <c r="C2887" s="71">
        <v>43948.40625</v>
      </c>
      <c r="D2887" t="s">
        <v>588</v>
      </c>
      <c r="E2887" t="s">
        <v>607</v>
      </c>
      <c r="F2887">
        <v>160</v>
      </c>
      <c r="G2887" t="s">
        <v>633</v>
      </c>
      <c r="H2887" t="s">
        <v>462</v>
      </c>
      <c r="I2887" t="s">
        <v>500</v>
      </c>
      <c r="J2887" t="s">
        <v>48</v>
      </c>
      <c r="K2887" t="s">
        <v>601</v>
      </c>
      <c r="L2887" t="s">
        <v>39</v>
      </c>
      <c r="M2887">
        <v>10951948</v>
      </c>
      <c r="N2887">
        <v>0</v>
      </c>
      <c r="O2887">
        <v>10951948</v>
      </c>
      <c r="P2887">
        <v>10951948</v>
      </c>
      <c r="Q2887" t="s">
        <v>4734</v>
      </c>
      <c r="R2887">
        <v>48120</v>
      </c>
      <c r="S2887" t="s">
        <v>593</v>
      </c>
      <c r="T2887" t="s">
        <v>593</v>
      </c>
      <c r="U2887" t="s">
        <v>593</v>
      </c>
      <c r="V2887" t="s">
        <v>593</v>
      </c>
      <c r="W2887">
        <v>0</v>
      </c>
      <c r="X2887" t="str">
        <f t="shared" si="45"/>
        <v>Inversión</v>
      </c>
    </row>
    <row r="2888" spans="1:24" x14ac:dyDescent="0.25">
      <c r="A2888">
        <v>33520</v>
      </c>
      <c r="B2888">
        <v>43948</v>
      </c>
      <c r="C2888" s="71">
        <v>43948.40625</v>
      </c>
      <c r="D2888" t="s">
        <v>588</v>
      </c>
      <c r="E2888" t="s">
        <v>607</v>
      </c>
      <c r="F2888">
        <v>200</v>
      </c>
      <c r="G2888" t="s">
        <v>590</v>
      </c>
      <c r="H2888" t="s">
        <v>892</v>
      </c>
      <c r="I2888" t="s">
        <v>893</v>
      </c>
      <c r="J2888" t="s">
        <v>48</v>
      </c>
      <c r="K2888" t="s">
        <v>601</v>
      </c>
      <c r="L2888" t="s">
        <v>39</v>
      </c>
      <c r="M2888">
        <v>109519479</v>
      </c>
      <c r="N2888">
        <v>0</v>
      </c>
      <c r="O2888">
        <v>109519479</v>
      </c>
      <c r="P2888">
        <v>109519479</v>
      </c>
      <c r="Q2888" t="s">
        <v>4734</v>
      </c>
      <c r="R2888">
        <v>48120</v>
      </c>
      <c r="S2888" t="s">
        <v>593</v>
      </c>
      <c r="T2888" t="s">
        <v>593</v>
      </c>
      <c r="U2888" t="s">
        <v>593</v>
      </c>
      <c r="V2888" t="s">
        <v>593</v>
      </c>
      <c r="W2888">
        <v>0</v>
      </c>
      <c r="X2888" t="str">
        <f t="shared" si="45"/>
        <v>Funcionamiento</v>
      </c>
    </row>
    <row r="2889" spans="1:24" x14ac:dyDescent="0.25">
      <c r="A2889">
        <v>33520</v>
      </c>
      <c r="B2889">
        <v>43948</v>
      </c>
      <c r="C2889" s="71">
        <v>43948.40625</v>
      </c>
      <c r="D2889" t="s">
        <v>588</v>
      </c>
      <c r="E2889" t="s">
        <v>607</v>
      </c>
      <c r="F2889">
        <v>200</v>
      </c>
      <c r="G2889" t="s">
        <v>590</v>
      </c>
      <c r="H2889" t="s">
        <v>202</v>
      </c>
      <c r="I2889" t="s">
        <v>163</v>
      </c>
      <c r="J2889" t="s">
        <v>37</v>
      </c>
      <c r="K2889" t="s">
        <v>591</v>
      </c>
      <c r="L2889" t="s">
        <v>39</v>
      </c>
      <c r="M2889">
        <v>5475974</v>
      </c>
      <c r="N2889">
        <v>0</v>
      </c>
      <c r="O2889">
        <v>5475974</v>
      </c>
      <c r="P2889">
        <v>5475974</v>
      </c>
      <c r="Q2889" t="s">
        <v>4734</v>
      </c>
      <c r="R2889">
        <v>48120</v>
      </c>
      <c r="S2889" t="s">
        <v>593</v>
      </c>
      <c r="T2889" t="s">
        <v>593</v>
      </c>
      <c r="U2889" t="s">
        <v>593</v>
      </c>
      <c r="V2889" t="s">
        <v>593</v>
      </c>
      <c r="W2889">
        <v>0</v>
      </c>
      <c r="X2889" t="str">
        <f t="shared" si="45"/>
        <v>Inversión</v>
      </c>
    </row>
    <row r="2890" spans="1:24" x14ac:dyDescent="0.25">
      <c r="A2890">
        <v>33520</v>
      </c>
      <c r="B2890">
        <v>43948</v>
      </c>
      <c r="C2890" s="71">
        <v>43948.40625</v>
      </c>
      <c r="D2890" t="s">
        <v>588</v>
      </c>
      <c r="E2890" t="s">
        <v>607</v>
      </c>
      <c r="F2890">
        <v>300</v>
      </c>
      <c r="G2890" t="s">
        <v>634</v>
      </c>
      <c r="H2890" t="s">
        <v>198</v>
      </c>
      <c r="I2890" t="s">
        <v>155</v>
      </c>
      <c r="J2890" t="s">
        <v>48</v>
      </c>
      <c r="K2890" t="s">
        <v>601</v>
      </c>
      <c r="L2890" t="s">
        <v>39</v>
      </c>
      <c r="M2890">
        <v>24995257</v>
      </c>
      <c r="N2890">
        <v>0</v>
      </c>
      <c r="O2890">
        <v>24995257</v>
      </c>
      <c r="P2890">
        <v>24995257</v>
      </c>
      <c r="Q2890" t="s">
        <v>4734</v>
      </c>
      <c r="R2890">
        <v>48120</v>
      </c>
      <c r="S2890" t="s">
        <v>593</v>
      </c>
      <c r="T2890" t="s">
        <v>593</v>
      </c>
      <c r="U2890" t="s">
        <v>593</v>
      </c>
      <c r="V2890" t="s">
        <v>593</v>
      </c>
      <c r="W2890">
        <v>0</v>
      </c>
      <c r="X2890" t="str">
        <f t="shared" si="45"/>
        <v>Inversión</v>
      </c>
    </row>
    <row r="2891" spans="1:24" x14ac:dyDescent="0.25">
      <c r="A2891">
        <v>33620</v>
      </c>
      <c r="B2891">
        <v>43948</v>
      </c>
      <c r="C2891" s="71">
        <v>43948.425694444442</v>
      </c>
      <c r="D2891" t="s">
        <v>588</v>
      </c>
      <c r="E2891" t="s">
        <v>607</v>
      </c>
      <c r="F2891">
        <v>140</v>
      </c>
      <c r="G2891" t="s">
        <v>632</v>
      </c>
      <c r="H2891" t="s">
        <v>432</v>
      </c>
      <c r="I2891" t="s">
        <v>489</v>
      </c>
      <c r="J2891" t="s">
        <v>37</v>
      </c>
      <c r="K2891" t="s">
        <v>591</v>
      </c>
      <c r="L2891" t="s">
        <v>39</v>
      </c>
      <c r="M2891">
        <v>6178536</v>
      </c>
      <c r="N2891">
        <v>-6178536</v>
      </c>
      <c r="O2891">
        <v>0</v>
      </c>
      <c r="P2891">
        <v>0</v>
      </c>
      <c r="Q2891" t="s">
        <v>912</v>
      </c>
      <c r="R2891">
        <v>48220</v>
      </c>
      <c r="S2891" t="s">
        <v>593</v>
      </c>
      <c r="T2891" t="s">
        <v>593</v>
      </c>
      <c r="U2891" t="s">
        <v>593</v>
      </c>
      <c r="V2891" t="s">
        <v>593</v>
      </c>
      <c r="W2891">
        <v>0</v>
      </c>
      <c r="X2891" t="str">
        <f t="shared" si="45"/>
        <v>Inversión</v>
      </c>
    </row>
    <row r="2892" spans="1:24" x14ac:dyDescent="0.25">
      <c r="A2892">
        <v>33620</v>
      </c>
      <c r="B2892">
        <v>43948</v>
      </c>
      <c r="C2892" s="71">
        <v>43948.425694444442</v>
      </c>
      <c r="D2892" t="s">
        <v>588</v>
      </c>
      <c r="E2892" t="s">
        <v>607</v>
      </c>
      <c r="F2892">
        <v>200</v>
      </c>
      <c r="G2892" t="s">
        <v>590</v>
      </c>
      <c r="H2892" t="s">
        <v>202</v>
      </c>
      <c r="I2892" t="s">
        <v>163</v>
      </c>
      <c r="J2892" t="s">
        <v>37</v>
      </c>
      <c r="K2892" t="s">
        <v>591</v>
      </c>
      <c r="L2892" t="s">
        <v>39</v>
      </c>
      <c r="M2892">
        <v>4633902</v>
      </c>
      <c r="N2892">
        <v>-4633902</v>
      </c>
      <c r="O2892">
        <v>0</v>
      </c>
      <c r="P2892">
        <v>0</v>
      </c>
      <c r="Q2892" t="s">
        <v>912</v>
      </c>
      <c r="R2892">
        <v>48220</v>
      </c>
      <c r="S2892" t="s">
        <v>593</v>
      </c>
      <c r="T2892" t="s">
        <v>593</v>
      </c>
      <c r="U2892" t="s">
        <v>593</v>
      </c>
      <c r="V2892" t="s">
        <v>593</v>
      </c>
      <c r="W2892">
        <v>0</v>
      </c>
      <c r="X2892" t="str">
        <f t="shared" si="45"/>
        <v>Inversión</v>
      </c>
    </row>
    <row r="2893" spans="1:24" x14ac:dyDescent="0.25">
      <c r="A2893">
        <v>33620</v>
      </c>
      <c r="B2893">
        <v>43948</v>
      </c>
      <c r="C2893" s="71">
        <v>43948.425694444442</v>
      </c>
      <c r="D2893" t="s">
        <v>588</v>
      </c>
      <c r="E2893" t="s">
        <v>607</v>
      </c>
      <c r="F2893">
        <v>300</v>
      </c>
      <c r="G2893" t="s">
        <v>634</v>
      </c>
      <c r="H2893" t="s">
        <v>383</v>
      </c>
      <c r="I2893" t="s">
        <v>510</v>
      </c>
      <c r="J2893" t="s">
        <v>48</v>
      </c>
      <c r="K2893" t="s">
        <v>601</v>
      </c>
      <c r="L2893" t="s">
        <v>39</v>
      </c>
      <c r="M2893">
        <v>92678034</v>
      </c>
      <c r="N2893">
        <v>-92678034</v>
      </c>
      <c r="O2893">
        <v>0</v>
      </c>
      <c r="P2893">
        <v>0</v>
      </c>
      <c r="Q2893" t="s">
        <v>912</v>
      </c>
      <c r="R2893">
        <v>48220</v>
      </c>
      <c r="S2893" t="s">
        <v>593</v>
      </c>
      <c r="T2893" t="s">
        <v>593</v>
      </c>
      <c r="U2893" t="s">
        <v>593</v>
      </c>
      <c r="V2893" t="s">
        <v>593</v>
      </c>
      <c r="W2893">
        <v>0</v>
      </c>
      <c r="X2893" t="str">
        <f t="shared" si="45"/>
        <v>Inversión</v>
      </c>
    </row>
    <row r="2894" spans="1:24" x14ac:dyDescent="0.25">
      <c r="A2894">
        <v>33620</v>
      </c>
      <c r="B2894">
        <v>43948</v>
      </c>
      <c r="C2894" s="71">
        <v>43948.425694444442</v>
      </c>
      <c r="D2894" t="s">
        <v>588</v>
      </c>
      <c r="E2894" t="s">
        <v>607</v>
      </c>
      <c r="F2894">
        <v>300</v>
      </c>
      <c r="G2894" t="s">
        <v>634</v>
      </c>
      <c r="H2894" t="s">
        <v>397</v>
      </c>
      <c r="I2894" t="s">
        <v>518</v>
      </c>
      <c r="J2894" t="s">
        <v>48</v>
      </c>
      <c r="K2894" t="s">
        <v>601</v>
      </c>
      <c r="L2894" t="s">
        <v>39</v>
      </c>
      <c r="M2894">
        <v>185356068</v>
      </c>
      <c r="N2894">
        <v>-14718472</v>
      </c>
      <c r="O2894">
        <v>170637596</v>
      </c>
      <c r="P2894">
        <v>170637596</v>
      </c>
      <c r="Q2894" t="s">
        <v>912</v>
      </c>
      <c r="R2894">
        <v>48220</v>
      </c>
      <c r="S2894" t="s">
        <v>593</v>
      </c>
      <c r="T2894" t="s">
        <v>593</v>
      </c>
      <c r="U2894" t="s">
        <v>593</v>
      </c>
      <c r="V2894" t="s">
        <v>593</v>
      </c>
      <c r="W2894">
        <v>0</v>
      </c>
      <c r="X2894" t="str">
        <f t="shared" si="45"/>
        <v>Inversión</v>
      </c>
    </row>
    <row r="2895" spans="1:24" x14ac:dyDescent="0.25">
      <c r="A2895">
        <v>33620</v>
      </c>
      <c r="B2895">
        <v>43948</v>
      </c>
      <c r="C2895" s="71">
        <v>43948.425694444442</v>
      </c>
      <c r="D2895" t="s">
        <v>588</v>
      </c>
      <c r="E2895" t="s">
        <v>607</v>
      </c>
      <c r="F2895">
        <v>400</v>
      </c>
      <c r="G2895" t="s">
        <v>630</v>
      </c>
      <c r="H2895" t="s">
        <v>398</v>
      </c>
      <c r="I2895" t="s">
        <v>512</v>
      </c>
      <c r="J2895" t="s">
        <v>48</v>
      </c>
      <c r="K2895" t="s">
        <v>601</v>
      </c>
      <c r="L2895" t="s">
        <v>39</v>
      </c>
      <c r="M2895">
        <v>494282849</v>
      </c>
      <c r="N2895">
        <v>-323645253</v>
      </c>
      <c r="O2895">
        <v>170637596</v>
      </c>
      <c r="P2895">
        <v>170637596</v>
      </c>
      <c r="Q2895" t="s">
        <v>912</v>
      </c>
      <c r="R2895">
        <v>48220</v>
      </c>
      <c r="S2895" t="s">
        <v>593</v>
      </c>
      <c r="T2895" t="s">
        <v>593</v>
      </c>
      <c r="U2895" t="s">
        <v>593</v>
      </c>
      <c r="V2895" t="s">
        <v>593</v>
      </c>
      <c r="W2895">
        <v>0</v>
      </c>
      <c r="X2895" t="str">
        <f t="shared" si="45"/>
        <v>Inversión</v>
      </c>
    </row>
    <row r="2896" spans="1:24" x14ac:dyDescent="0.25">
      <c r="A2896">
        <v>33620</v>
      </c>
      <c r="B2896">
        <v>43948</v>
      </c>
      <c r="C2896" s="71">
        <v>43948.425694444442</v>
      </c>
      <c r="D2896" t="s">
        <v>588</v>
      </c>
      <c r="E2896" t="s">
        <v>607</v>
      </c>
      <c r="F2896">
        <v>200</v>
      </c>
      <c r="G2896" t="s">
        <v>590</v>
      </c>
      <c r="H2896" t="s">
        <v>187</v>
      </c>
      <c r="I2896" t="s">
        <v>141</v>
      </c>
      <c r="J2896" t="s">
        <v>48</v>
      </c>
      <c r="K2896" t="s">
        <v>601</v>
      </c>
      <c r="L2896" t="s">
        <v>39</v>
      </c>
      <c r="M2896">
        <v>9267803</v>
      </c>
      <c r="N2896">
        <v>-9267803</v>
      </c>
      <c r="O2896">
        <v>0</v>
      </c>
      <c r="P2896">
        <v>0</v>
      </c>
      <c r="Q2896" t="s">
        <v>912</v>
      </c>
      <c r="R2896">
        <v>48220</v>
      </c>
      <c r="S2896" t="s">
        <v>593</v>
      </c>
      <c r="T2896" t="s">
        <v>593</v>
      </c>
      <c r="U2896" t="s">
        <v>593</v>
      </c>
      <c r="V2896" t="s">
        <v>593</v>
      </c>
      <c r="W2896">
        <v>0</v>
      </c>
      <c r="X2896" t="str">
        <f t="shared" si="45"/>
        <v>Funcionamiento</v>
      </c>
    </row>
    <row r="2897" spans="1:24" x14ac:dyDescent="0.25">
      <c r="A2897">
        <v>33620</v>
      </c>
      <c r="B2897">
        <v>43948</v>
      </c>
      <c r="C2897" s="71">
        <v>43948.425694444442</v>
      </c>
      <c r="D2897" t="s">
        <v>588</v>
      </c>
      <c r="E2897" t="s">
        <v>607</v>
      </c>
      <c r="F2897">
        <v>300</v>
      </c>
      <c r="G2897" t="s">
        <v>634</v>
      </c>
      <c r="H2897" t="s">
        <v>369</v>
      </c>
      <c r="I2897" t="s">
        <v>513</v>
      </c>
      <c r="J2897" t="s">
        <v>48</v>
      </c>
      <c r="K2897" t="s">
        <v>601</v>
      </c>
      <c r="L2897" t="s">
        <v>39</v>
      </c>
      <c r="M2897">
        <v>92678034</v>
      </c>
      <c r="N2897">
        <v>-92678034</v>
      </c>
      <c r="O2897">
        <v>0</v>
      </c>
      <c r="P2897">
        <v>0</v>
      </c>
      <c r="Q2897" t="s">
        <v>912</v>
      </c>
      <c r="R2897">
        <v>48220</v>
      </c>
      <c r="S2897" t="s">
        <v>593</v>
      </c>
      <c r="T2897" t="s">
        <v>593</v>
      </c>
      <c r="U2897" t="s">
        <v>593</v>
      </c>
      <c r="V2897" t="s">
        <v>593</v>
      </c>
      <c r="W2897">
        <v>0</v>
      </c>
      <c r="X2897" t="str">
        <f t="shared" si="45"/>
        <v>Inversión</v>
      </c>
    </row>
    <row r="2898" spans="1:24" x14ac:dyDescent="0.25">
      <c r="A2898">
        <v>33620</v>
      </c>
      <c r="B2898">
        <v>43948</v>
      </c>
      <c r="C2898" s="71">
        <v>43948.425694444442</v>
      </c>
      <c r="D2898" t="s">
        <v>588</v>
      </c>
      <c r="E2898" t="s">
        <v>607</v>
      </c>
      <c r="F2898">
        <v>300</v>
      </c>
      <c r="G2898" t="s">
        <v>634</v>
      </c>
      <c r="H2898" t="s">
        <v>394</v>
      </c>
      <c r="I2898" t="s">
        <v>517</v>
      </c>
      <c r="J2898" t="s">
        <v>48</v>
      </c>
      <c r="K2898" t="s">
        <v>601</v>
      </c>
      <c r="L2898" t="s">
        <v>39</v>
      </c>
      <c r="M2898">
        <v>92678034</v>
      </c>
      <c r="N2898">
        <v>-92678034</v>
      </c>
      <c r="O2898">
        <v>0</v>
      </c>
      <c r="P2898">
        <v>0</v>
      </c>
      <c r="Q2898" t="s">
        <v>912</v>
      </c>
      <c r="R2898">
        <v>48220</v>
      </c>
      <c r="S2898" t="s">
        <v>593</v>
      </c>
      <c r="T2898" t="s">
        <v>593</v>
      </c>
      <c r="U2898" t="s">
        <v>593</v>
      </c>
      <c r="V2898" t="s">
        <v>593</v>
      </c>
      <c r="W2898">
        <v>0</v>
      </c>
      <c r="X2898" t="str">
        <f t="shared" si="45"/>
        <v>Inversión</v>
      </c>
    </row>
    <row r="2899" spans="1:24" x14ac:dyDescent="0.25">
      <c r="A2899">
        <v>33620</v>
      </c>
      <c r="B2899">
        <v>43948</v>
      </c>
      <c r="C2899" s="71">
        <v>43948.425694444442</v>
      </c>
      <c r="D2899" t="s">
        <v>588</v>
      </c>
      <c r="E2899" t="s">
        <v>607</v>
      </c>
      <c r="F2899">
        <v>160</v>
      </c>
      <c r="G2899" t="s">
        <v>633</v>
      </c>
      <c r="H2899" t="s">
        <v>462</v>
      </c>
      <c r="I2899" t="s">
        <v>500</v>
      </c>
      <c r="J2899" t="s">
        <v>48</v>
      </c>
      <c r="K2899" t="s">
        <v>601</v>
      </c>
      <c r="L2899" t="s">
        <v>39</v>
      </c>
      <c r="M2899">
        <v>6178536</v>
      </c>
      <c r="N2899">
        <v>0</v>
      </c>
      <c r="O2899">
        <v>6178536</v>
      </c>
      <c r="P2899">
        <v>6178536</v>
      </c>
      <c r="Q2899" t="s">
        <v>912</v>
      </c>
      <c r="R2899">
        <v>48220</v>
      </c>
      <c r="S2899" t="s">
        <v>593</v>
      </c>
      <c r="T2899" t="s">
        <v>593</v>
      </c>
      <c r="U2899" t="s">
        <v>593</v>
      </c>
      <c r="V2899" t="s">
        <v>593</v>
      </c>
      <c r="W2899">
        <v>0</v>
      </c>
      <c r="X2899" t="str">
        <f t="shared" si="45"/>
        <v>Inversión</v>
      </c>
    </row>
    <row r="2900" spans="1:24" x14ac:dyDescent="0.25">
      <c r="A2900">
        <v>33620</v>
      </c>
      <c r="B2900">
        <v>43948</v>
      </c>
      <c r="C2900" s="71">
        <v>43948.425694444442</v>
      </c>
      <c r="D2900" t="s">
        <v>588</v>
      </c>
      <c r="E2900" t="s">
        <v>607</v>
      </c>
      <c r="F2900">
        <v>500</v>
      </c>
      <c r="G2900" t="s">
        <v>631</v>
      </c>
      <c r="H2900" t="s">
        <v>199</v>
      </c>
      <c r="I2900" t="s">
        <v>157</v>
      </c>
      <c r="J2900" t="s">
        <v>48</v>
      </c>
      <c r="K2900" t="s">
        <v>601</v>
      </c>
      <c r="L2900" t="s">
        <v>39</v>
      </c>
      <c r="M2900">
        <v>493220808</v>
      </c>
      <c r="N2900">
        <v>0</v>
      </c>
      <c r="O2900">
        <v>493220808</v>
      </c>
      <c r="P2900">
        <v>493220808</v>
      </c>
      <c r="Q2900" t="s">
        <v>912</v>
      </c>
      <c r="R2900">
        <v>48220</v>
      </c>
      <c r="S2900" t="s">
        <v>593</v>
      </c>
      <c r="T2900" t="s">
        <v>593</v>
      </c>
      <c r="U2900" t="s">
        <v>593</v>
      </c>
      <c r="V2900" t="s">
        <v>593</v>
      </c>
      <c r="W2900">
        <v>0</v>
      </c>
      <c r="X2900" t="str">
        <f t="shared" si="45"/>
        <v>Inversión</v>
      </c>
    </row>
    <row r="2901" spans="1:24" x14ac:dyDescent="0.25">
      <c r="A2901">
        <v>33720</v>
      </c>
      <c r="B2901">
        <v>43948</v>
      </c>
      <c r="C2901" s="71">
        <v>43948.433333333334</v>
      </c>
      <c r="D2901" t="s">
        <v>588</v>
      </c>
      <c r="E2901" t="s">
        <v>607</v>
      </c>
      <c r="F2901">
        <v>160</v>
      </c>
      <c r="G2901" t="s">
        <v>633</v>
      </c>
      <c r="H2901" t="s">
        <v>462</v>
      </c>
      <c r="I2901" t="s">
        <v>500</v>
      </c>
      <c r="J2901" t="s">
        <v>48</v>
      </c>
      <c r="K2901" t="s">
        <v>601</v>
      </c>
      <c r="L2901" t="s">
        <v>39</v>
      </c>
      <c r="M2901">
        <v>7200000</v>
      </c>
      <c r="N2901">
        <v>0</v>
      </c>
      <c r="O2901">
        <v>7200000</v>
      </c>
      <c r="P2901">
        <v>7200000</v>
      </c>
      <c r="Q2901" t="s">
        <v>913</v>
      </c>
      <c r="R2901">
        <v>48320</v>
      </c>
      <c r="S2901" t="s">
        <v>593</v>
      </c>
      <c r="T2901" t="s">
        <v>593</v>
      </c>
      <c r="U2901" t="s">
        <v>593</v>
      </c>
      <c r="V2901" t="s">
        <v>593</v>
      </c>
      <c r="W2901">
        <v>0</v>
      </c>
      <c r="X2901" t="str">
        <f t="shared" si="45"/>
        <v>Inversión</v>
      </c>
    </row>
    <row r="2902" spans="1:24" x14ac:dyDescent="0.25">
      <c r="A2902">
        <v>33720</v>
      </c>
      <c r="B2902">
        <v>43948</v>
      </c>
      <c r="C2902" s="71">
        <v>43948.433333333334</v>
      </c>
      <c r="D2902" t="s">
        <v>588</v>
      </c>
      <c r="E2902" t="s">
        <v>607</v>
      </c>
      <c r="F2902">
        <v>300</v>
      </c>
      <c r="G2902" t="s">
        <v>634</v>
      </c>
      <c r="H2902" t="s">
        <v>369</v>
      </c>
      <c r="I2902" t="s">
        <v>513</v>
      </c>
      <c r="J2902" t="s">
        <v>48</v>
      </c>
      <c r="K2902" t="s">
        <v>601</v>
      </c>
      <c r="L2902" t="s">
        <v>39</v>
      </c>
      <c r="M2902">
        <v>31680000</v>
      </c>
      <c r="N2902">
        <v>0</v>
      </c>
      <c r="O2902">
        <v>31680000</v>
      </c>
      <c r="P2902">
        <v>31680000</v>
      </c>
      <c r="Q2902" t="s">
        <v>913</v>
      </c>
      <c r="R2902">
        <v>48320</v>
      </c>
      <c r="S2902" t="s">
        <v>593</v>
      </c>
      <c r="T2902" t="s">
        <v>593</v>
      </c>
      <c r="U2902" t="s">
        <v>593</v>
      </c>
      <c r="V2902" t="s">
        <v>593</v>
      </c>
      <c r="W2902">
        <v>0</v>
      </c>
      <c r="X2902" t="str">
        <f t="shared" si="45"/>
        <v>Inversión</v>
      </c>
    </row>
    <row r="2903" spans="1:24" x14ac:dyDescent="0.25">
      <c r="A2903">
        <v>33720</v>
      </c>
      <c r="B2903">
        <v>43948</v>
      </c>
      <c r="C2903" s="71">
        <v>43948.433333333334</v>
      </c>
      <c r="D2903" t="s">
        <v>588</v>
      </c>
      <c r="E2903" t="s">
        <v>607</v>
      </c>
      <c r="F2903">
        <v>200</v>
      </c>
      <c r="G2903" t="s">
        <v>590</v>
      </c>
      <c r="H2903" t="s">
        <v>202</v>
      </c>
      <c r="I2903" t="s">
        <v>163</v>
      </c>
      <c r="J2903" t="s">
        <v>37</v>
      </c>
      <c r="K2903" t="s">
        <v>591</v>
      </c>
      <c r="L2903" t="s">
        <v>39</v>
      </c>
      <c r="M2903">
        <v>7200000</v>
      </c>
      <c r="N2903">
        <v>0</v>
      </c>
      <c r="O2903">
        <v>7200000</v>
      </c>
      <c r="P2903">
        <v>7200000</v>
      </c>
      <c r="Q2903" t="s">
        <v>913</v>
      </c>
      <c r="R2903">
        <v>48320</v>
      </c>
      <c r="S2903" t="s">
        <v>593</v>
      </c>
      <c r="T2903" t="s">
        <v>593</v>
      </c>
      <c r="U2903" t="s">
        <v>593</v>
      </c>
      <c r="V2903" t="s">
        <v>593</v>
      </c>
      <c r="W2903">
        <v>0</v>
      </c>
      <c r="X2903" t="str">
        <f t="shared" si="45"/>
        <v>Inversión</v>
      </c>
    </row>
    <row r="2904" spans="1:24" x14ac:dyDescent="0.25">
      <c r="A2904">
        <v>33720</v>
      </c>
      <c r="B2904">
        <v>43948</v>
      </c>
      <c r="C2904" s="71">
        <v>43948.433333333334</v>
      </c>
      <c r="D2904" t="s">
        <v>588</v>
      </c>
      <c r="E2904" t="s">
        <v>607</v>
      </c>
      <c r="F2904">
        <v>400</v>
      </c>
      <c r="G2904" t="s">
        <v>630</v>
      </c>
      <c r="H2904" t="s">
        <v>398</v>
      </c>
      <c r="I2904" t="s">
        <v>512</v>
      </c>
      <c r="J2904" t="s">
        <v>48</v>
      </c>
      <c r="K2904" t="s">
        <v>601</v>
      </c>
      <c r="L2904" t="s">
        <v>39</v>
      </c>
      <c r="M2904">
        <v>158400000</v>
      </c>
      <c r="N2904">
        <v>0</v>
      </c>
      <c r="O2904">
        <v>158400000</v>
      </c>
      <c r="P2904">
        <v>158400000</v>
      </c>
      <c r="Q2904" t="s">
        <v>913</v>
      </c>
      <c r="R2904">
        <v>48320</v>
      </c>
      <c r="S2904" t="s">
        <v>593</v>
      </c>
      <c r="T2904" t="s">
        <v>593</v>
      </c>
      <c r="U2904" t="s">
        <v>593</v>
      </c>
      <c r="V2904" t="s">
        <v>593</v>
      </c>
      <c r="W2904">
        <v>0</v>
      </c>
      <c r="X2904" t="str">
        <f t="shared" si="45"/>
        <v>Inversión</v>
      </c>
    </row>
    <row r="2905" spans="1:24" x14ac:dyDescent="0.25">
      <c r="A2905">
        <v>33720</v>
      </c>
      <c r="B2905">
        <v>43948</v>
      </c>
      <c r="C2905" s="71">
        <v>43948.433333333334</v>
      </c>
      <c r="D2905" t="s">
        <v>588</v>
      </c>
      <c r="E2905" t="s">
        <v>607</v>
      </c>
      <c r="F2905">
        <v>140</v>
      </c>
      <c r="G2905" t="s">
        <v>632</v>
      </c>
      <c r="H2905" t="s">
        <v>432</v>
      </c>
      <c r="I2905" t="s">
        <v>489</v>
      </c>
      <c r="J2905" t="s">
        <v>37</v>
      </c>
      <c r="K2905" t="s">
        <v>591</v>
      </c>
      <c r="L2905" t="s">
        <v>39</v>
      </c>
      <c r="M2905">
        <v>7200000</v>
      </c>
      <c r="N2905">
        <v>0</v>
      </c>
      <c r="O2905">
        <v>7200000</v>
      </c>
      <c r="P2905">
        <v>7200000</v>
      </c>
      <c r="Q2905" t="s">
        <v>913</v>
      </c>
      <c r="R2905">
        <v>48320</v>
      </c>
      <c r="S2905" t="s">
        <v>593</v>
      </c>
      <c r="T2905" t="s">
        <v>593</v>
      </c>
      <c r="U2905" t="s">
        <v>593</v>
      </c>
      <c r="V2905" t="s">
        <v>593</v>
      </c>
      <c r="W2905">
        <v>0</v>
      </c>
      <c r="X2905" t="str">
        <f t="shared" si="45"/>
        <v>Inversión</v>
      </c>
    </row>
    <row r="2906" spans="1:24" x14ac:dyDescent="0.25">
      <c r="A2906">
        <v>33720</v>
      </c>
      <c r="B2906">
        <v>43948</v>
      </c>
      <c r="C2906" s="71">
        <v>43948.433333333334</v>
      </c>
      <c r="D2906" t="s">
        <v>588</v>
      </c>
      <c r="E2906" t="s">
        <v>607</v>
      </c>
      <c r="F2906">
        <v>200</v>
      </c>
      <c r="G2906" t="s">
        <v>590</v>
      </c>
      <c r="H2906" t="s">
        <v>599</v>
      </c>
      <c r="I2906" t="s">
        <v>600</v>
      </c>
      <c r="J2906" t="s">
        <v>48</v>
      </c>
      <c r="K2906" t="s">
        <v>601</v>
      </c>
      <c r="L2906" t="s">
        <v>39</v>
      </c>
      <c r="M2906">
        <v>100800000</v>
      </c>
      <c r="N2906">
        <v>0</v>
      </c>
      <c r="O2906">
        <v>100800000</v>
      </c>
      <c r="P2906">
        <v>100800000</v>
      </c>
      <c r="Q2906" t="s">
        <v>913</v>
      </c>
      <c r="R2906">
        <v>48320</v>
      </c>
      <c r="S2906" t="s">
        <v>593</v>
      </c>
      <c r="T2906" t="s">
        <v>593</v>
      </c>
      <c r="U2906" t="s">
        <v>593</v>
      </c>
      <c r="V2906" t="s">
        <v>593</v>
      </c>
      <c r="W2906">
        <v>0</v>
      </c>
      <c r="X2906" t="str">
        <f t="shared" si="45"/>
        <v>Funcionamiento</v>
      </c>
    </row>
    <row r="2907" spans="1:24" x14ac:dyDescent="0.25">
      <c r="A2907">
        <v>33720</v>
      </c>
      <c r="B2907">
        <v>43948</v>
      </c>
      <c r="C2907" s="71">
        <v>43948.433333333334</v>
      </c>
      <c r="D2907" t="s">
        <v>588</v>
      </c>
      <c r="E2907" t="s">
        <v>607</v>
      </c>
      <c r="F2907">
        <v>300</v>
      </c>
      <c r="G2907" t="s">
        <v>634</v>
      </c>
      <c r="H2907" t="s">
        <v>383</v>
      </c>
      <c r="I2907" t="s">
        <v>510</v>
      </c>
      <c r="J2907" t="s">
        <v>48</v>
      </c>
      <c r="K2907" t="s">
        <v>601</v>
      </c>
      <c r="L2907" t="s">
        <v>39</v>
      </c>
      <c r="M2907">
        <v>31680000</v>
      </c>
      <c r="N2907">
        <v>0</v>
      </c>
      <c r="O2907">
        <v>31680000</v>
      </c>
      <c r="P2907">
        <v>31680000</v>
      </c>
      <c r="Q2907" t="s">
        <v>913</v>
      </c>
      <c r="R2907">
        <v>48320</v>
      </c>
      <c r="S2907" t="s">
        <v>593</v>
      </c>
      <c r="T2907" t="s">
        <v>593</v>
      </c>
      <c r="U2907" t="s">
        <v>593</v>
      </c>
      <c r="V2907" t="s">
        <v>593</v>
      </c>
      <c r="W2907">
        <v>0</v>
      </c>
      <c r="X2907" t="str">
        <f t="shared" si="45"/>
        <v>Inversión</v>
      </c>
    </row>
    <row r="2908" spans="1:24" x14ac:dyDescent="0.25">
      <c r="A2908">
        <v>33720</v>
      </c>
      <c r="B2908">
        <v>43948</v>
      </c>
      <c r="C2908" s="71">
        <v>43948.433333333334</v>
      </c>
      <c r="D2908" t="s">
        <v>588</v>
      </c>
      <c r="E2908" t="s">
        <v>607</v>
      </c>
      <c r="F2908">
        <v>300</v>
      </c>
      <c r="G2908" t="s">
        <v>634</v>
      </c>
      <c r="H2908" t="s">
        <v>394</v>
      </c>
      <c r="I2908" t="s">
        <v>517</v>
      </c>
      <c r="J2908" t="s">
        <v>48</v>
      </c>
      <c r="K2908" t="s">
        <v>601</v>
      </c>
      <c r="L2908" t="s">
        <v>39</v>
      </c>
      <c r="M2908">
        <v>31680000</v>
      </c>
      <c r="N2908">
        <v>0</v>
      </c>
      <c r="O2908">
        <v>31680000</v>
      </c>
      <c r="P2908">
        <v>31680000</v>
      </c>
      <c r="Q2908" t="s">
        <v>913</v>
      </c>
      <c r="R2908">
        <v>48320</v>
      </c>
      <c r="S2908" t="s">
        <v>593</v>
      </c>
      <c r="T2908" t="s">
        <v>593</v>
      </c>
      <c r="U2908" t="s">
        <v>593</v>
      </c>
      <c r="V2908" t="s">
        <v>593</v>
      </c>
      <c r="W2908">
        <v>0</v>
      </c>
      <c r="X2908" t="str">
        <f t="shared" si="45"/>
        <v>Inversión</v>
      </c>
    </row>
    <row r="2909" spans="1:24" x14ac:dyDescent="0.25">
      <c r="A2909">
        <v>33720</v>
      </c>
      <c r="B2909">
        <v>43948</v>
      </c>
      <c r="C2909" s="71">
        <v>43948.433333333334</v>
      </c>
      <c r="D2909" t="s">
        <v>588</v>
      </c>
      <c r="E2909" t="s">
        <v>607</v>
      </c>
      <c r="F2909">
        <v>500</v>
      </c>
      <c r="G2909" t="s">
        <v>631</v>
      </c>
      <c r="H2909" t="s">
        <v>199</v>
      </c>
      <c r="I2909" t="s">
        <v>157</v>
      </c>
      <c r="J2909" t="s">
        <v>48</v>
      </c>
      <c r="K2909" t="s">
        <v>601</v>
      </c>
      <c r="L2909" t="s">
        <v>39</v>
      </c>
      <c r="M2909">
        <v>249063697</v>
      </c>
      <c r="N2909">
        <v>0</v>
      </c>
      <c r="O2909">
        <v>249063697</v>
      </c>
      <c r="P2909">
        <v>249063697</v>
      </c>
      <c r="Q2909" t="s">
        <v>913</v>
      </c>
      <c r="R2909">
        <v>48320</v>
      </c>
      <c r="S2909" t="s">
        <v>593</v>
      </c>
      <c r="T2909" t="s">
        <v>593</v>
      </c>
      <c r="U2909" t="s">
        <v>593</v>
      </c>
      <c r="V2909" t="s">
        <v>593</v>
      </c>
      <c r="W2909">
        <v>0</v>
      </c>
      <c r="X2909" t="str">
        <f t="shared" si="45"/>
        <v>Inversión</v>
      </c>
    </row>
    <row r="2910" spans="1:24" x14ac:dyDescent="0.25">
      <c r="A2910">
        <v>33720</v>
      </c>
      <c r="B2910">
        <v>43948</v>
      </c>
      <c r="C2910" s="71">
        <v>43948.433333333334</v>
      </c>
      <c r="D2910" t="s">
        <v>588</v>
      </c>
      <c r="E2910" t="s">
        <v>607</v>
      </c>
      <c r="F2910">
        <v>300</v>
      </c>
      <c r="G2910" t="s">
        <v>634</v>
      </c>
      <c r="H2910" t="s">
        <v>397</v>
      </c>
      <c r="I2910" t="s">
        <v>518</v>
      </c>
      <c r="J2910" t="s">
        <v>48</v>
      </c>
      <c r="K2910" t="s">
        <v>601</v>
      </c>
      <c r="L2910" t="s">
        <v>39</v>
      </c>
      <c r="M2910">
        <v>31680000</v>
      </c>
      <c r="N2910">
        <v>0</v>
      </c>
      <c r="O2910">
        <v>31680000</v>
      </c>
      <c r="P2910">
        <v>31680000</v>
      </c>
      <c r="Q2910" t="s">
        <v>913</v>
      </c>
      <c r="R2910">
        <v>48320</v>
      </c>
      <c r="S2910" t="s">
        <v>593</v>
      </c>
      <c r="T2910" t="s">
        <v>593</v>
      </c>
      <c r="U2910" t="s">
        <v>593</v>
      </c>
      <c r="V2910" t="s">
        <v>593</v>
      </c>
      <c r="W2910">
        <v>0</v>
      </c>
      <c r="X2910" t="str">
        <f t="shared" si="45"/>
        <v>Inversión</v>
      </c>
    </row>
    <row r="2911" spans="1:24" x14ac:dyDescent="0.25">
      <c r="A2911">
        <v>33720</v>
      </c>
      <c r="B2911">
        <v>43948</v>
      </c>
      <c r="C2911" s="71">
        <v>43948.433333333334</v>
      </c>
      <c r="D2911" t="s">
        <v>588</v>
      </c>
      <c r="E2911" t="s">
        <v>607</v>
      </c>
      <c r="F2911">
        <v>300</v>
      </c>
      <c r="G2911" t="s">
        <v>634</v>
      </c>
      <c r="H2911" t="s">
        <v>198</v>
      </c>
      <c r="I2911" t="s">
        <v>155</v>
      </c>
      <c r="J2911" t="s">
        <v>48</v>
      </c>
      <c r="K2911" t="s">
        <v>601</v>
      </c>
      <c r="L2911" t="s">
        <v>39</v>
      </c>
      <c r="M2911">
        <v>31680000</v>
      </c>
      <c r="N2911">
        <v>0</v>
      </c>
      <c r="O2911">
        <v>31680000</v>
      </c>
      <c r="P2911">
        <v>31680000</v>
      </c>
      <c r="Q2911" t="s">
        <v>913</v>
      </c>
      <c r="R2911">
        <v>48320</v>
      </c>
      <c r="S2911" t="s">
        <v>593</v>
      </c>
      <c r="T2911" t="s">
        <v>593</v>
      </c>
      <c r="U2911" t="s">
        <v>593</v>
      </c>
      <c r="V2911" t="s">
        <v>593</v>
      </c>
      <c r="W2911">
        <v>0</v>
      </c>
      <c r="X2911" t="str">
        <f t="shared" si="45"/>
        <v>Inversión</v>
      </c>
    </row>
    <row r="2912" spans="1:24" x14ac:dyDescent="0.25">
      <c r="A2912">
        <v>33820</v>
      </c>
      <c r="B2912">
        <v>43948</v>
      </c>
      <c r="C2912" s="71">
        <v>43948.439583333333</v>
      </c>
      <c r="D2912" t="s">
        <v>588</v>
      </c>
      <c r="E2912" t="s">
        <v>607</v>
      </c>
      <c r="F2912">
        <v>200</v>
      </c>
      <c r="G2912" t="s">
        <v>590</v>
      </c>
      <c r="H2912" t="s">
        <v>868</v>
      </c>
      <c r="I2912" t="s">
        <v>869</v>
      </c>
      <c r="J2912" t="s">
        <v>48</v>
      </c>
      <c r="K2912" t="s">
        <v>601</v>
      </c>
      <c r="L2912" t="s">
        <v>39</v>
      </c>
      <c r="M2912">
        <v>256021500</v>
      </c>
      <c r="N2912">
        <v>-256021500</v>
      </c>
      <c r="O2912">
        <v>0</v>
      </c>
      <c r="P2912">
        <v>0</v>
      </c>
      <c r="Q2912" t="s">
        <v>914</v>
      </c>
      <c r="R2912">
        <v>48620</v>
      </c>
      <c r="S2912" t="s">
        <v>593</v>
      </c>
      <c r="T2912" t="s">
        <v>593</v>
      </c>
      <c r="U2912" t="s">
        <v>593</v>
      </c>
      <c r="V2912" t="s">
        <v>593</v>
      </c>
      <c r="W2912">
        <v>0</v>
      </c>
      <c r="X2912" t="str">
        <f t="shared" si="45"/>
        <v>Funcionamiento</v>
      </c>
    </row>
    <row r="2913" spans="1:24" x14ac:dyDescent="0.25">
      <c r="A2913">
        <v>33820</v>
      </c>
      <c r="B2913">
        <v>43948</v>
      </c>
      <c r="C2913" s="71">
        <v>43948.439583333333</v>
      </c>
      <c r="D2913" t="s">
        <v>588</v>
      </c>
      <c r="E2913" t="s">
        <v>607</v>
      </c>
      <c r="F2913">
        <v>300</v>
      </c>
      <c r="G2913" t="s">
        <v>634</v>
      </c>
      <c r="H2913" t="s">
        <v>383</v>
      </c>
      <c r="I2913" t="s">
        <v>510</v>
      </c>
      <c r="J2913" t="s">
        <v>48</v>
      </c>
      <c r="K2913" t="s">
        <v>601</v>
      </c>
      <c r="L2913" t="s">
        <v>39</v>
      </c>
      <c r="M2913">
        <v>14498000</v>
      </c>
      <c r="N2913">
        <v>0</v>
      </c>
      <c r="O2913">
        <v>14498000</v>
      </c>
      <c r="P2913">
        <v>14498000</v>
      </c>
      <c r="Q2913" t="s">
        <v>914</v>
      </c>
      <c r="R2913">
        <v>48620</v>
      </c>
      <c r="S2913" t="s">
        <v>593</v>
      </c>
      <c r="T2913" t="s">
        <v>593</v>
      </c>
      <c r="U2913" t="s">
        <v>593</v>
      </c>
      <c r="V2913" t="s">
        <v>593</v>
      </c>
      <c r="W2913">
        <v>0</v>
      </c>
      <c r="X2913" t="str">
        <f t="shared" si="45"/>
        <v>Inversión</v>
      </c>
    </row>
    <row r="2914" spans="1:24" x14ac:dyDescent="0.25">
      <c r="A2914">
        <v>33820</v>
      </c>
      <c r="B2914">
        <v>43948</v>
      </c>
      <c r="C2914" s="71">
        <v>43948.439583333333</v>
      </c>
      <c r="D2914" t="s">
        <v>588</v>
      </c>
      <c r="E2914" t="s">
        <v>607</v>
      </c>
      <c r="F2914">
        <v>300</v>
      </c>
      <c r="G2914" t="s">
        <v>634</v>
      </c>
      <c r="H2914" t="s">
        <v>369</v>
      </c>
      <c r="I2914" t="s">
        <v>513</v>
      </c>
      <c r="J2914" t="s">
        <v>48</v>
      </c>
      <c r="K2914" t="s">
        <v>601</v>
      </c>
      <c r="L2914" t="s">
        <v>39</v>
      </c>
      <c r="M2914">
        <v>14498000</v>
      </c>
      <c r="N2914">
        <v>0</v>
      </c>
      <c r="O2914">
        <v>14498000</v>
      </c>
      <c r="P2914">
        <v>14498000</v>
      </c>
      <c r="Q2914" t="s">
        <v>914</v>
      </c>
      <c r="R2914">
        <v>48620</v>
      </c>
      <c r="S2914" t="s">
        <v>593</v>
      </c>
      <c r="T2914" t="s">
        <v>593</v>
      </c>
      <c r="U2914" t="s">
        <v>593</v>
      </c>
      <c r="V2914" t="s">
        <v>593</v>
      </c>
      <c r="W2914">
        <v>0</v>
      </c>
      <c r="X2914" t="str">
        <f t="shared" si="45"/>
        <v>Inversión</v>
      </c>
    </row>
    <row r="2915" spans="1:24" x14ac:dyDescent="0.25">
      <c r="A2915">
        <v>33820</v>
      </c>
      <c r="B2915">
        <v>43948</v>
      </c>
      <c r="C2915" s="71">
        <v>43948.439583333333</v>
      </c>
      <c r="D2915" t="s">
        <v>588</v>
      </c>
      <c r="E2915" t="s">
        <v>607</v>
      </c>
      <c r="F2915">
        <v>300</v>
      </c>
      <c r="G2915" t="s">
        <v>634</v>
      </c>
      <c r="H2915" t="s">
        <v>397</v>
      </c>
      <c r="I2915" t="s">
        <v>518</v>
      </c>
      <c r="J2915" t="s">
        <v>48</v>
      </c>
      <c r="K2915" t="s">
        <v>601</v>
      </c>
      <c r="L2915" t="s">
        <v>39</v>
      </c>
      <c r="M2915">
        <v>14498000</v>
      </c>
      <c r="N2915">
        <v>0</v>
      </c>
      <c r="O2915">
        <v>14498000</v>
      </c>
      <c r="P2915">
        <v>14498000</v>
      </c>
      <c r="Q2915" t="s">
        <v>914</v>
      </c>
      <c r="R2915">
        <v>48620</v>
      </c>
      <c r="S2915" t="s">
        <v>593</v>
      </c>
      <c r="T2915" t="s">
        <v>593</v>
      </c>
      <c r="U2915" t="s">
        <v>593</v>
      </c>
      <c r="V2915" t="s">
        <v>593</v>
      </c>
      <c r="W2915">
        <v>0</v>
      </c>
      <c r="X2915" t="str">
        <f t="shared" si="45"/>
        <v>Inversión</v>
      </c>
    </row>
    <row r="2916" spans="1:24" x14ac:dyDescent="0.25">
      <c r="A2916">
        <v>33820</v>
      </c>
      <c r="B2916">
        <v>43948</v>
      </c>
      <c r="C2916" s="71">
        <v>43948.439583333333</v>
      </c>
      <c r="D2916" t="s">
        <v>588</v>
      </c>
      <c r="E2916" t="s">
        <v>607</v>
      </c>
      <c r="F2916">
        <v>300</v>
      </c>
      <c r="G2916" t="s">
        <v>634</v>
      </c>
      <c r="H2916" t="s">
        <v>198</v>
      </c>
      <c r="I2916" t="s">
        <v>155</v>
      </c>
      <c r="J2916" t="s">
        <v>48</v>
      </c>
      <c r="K2916" t="s">
        <v>601</v>
      </c>
      <c r="L2916" t="s">
        <v>39</v>
      </c>
      <c r="M2916">
        <v>14498000</v>
      </c>
      <c r="N2916">
        <v>0</v>
      </c>
      <c r="O2916">
        <v>14498000</v>
      </c>
      <c r="P2916">
        <v>14498000</v>
      </c>
      <c r="Q2916" t="s">
        <v>914</v>
      </c>
      <c r="R2916">
        <v>48620</v>
      </c>
      <c r="S2916" t="s">
        <v>593</v>
      </c>
      <c r="T2916" t="s">
        <v>593</v>
      </c>
      <c r="U2916" t="s">
        <v>593</v>
      </c>
      <c r="V2916" t="s">
        <v>593</v>
      </c>
      <c r="W2916">
        <v>0</v>
      </c>
      <c r="X2916" t="str">
        <f t="shared" si="45"/>
        <v>Inversión</v>
      </c>
    </row>
    <row r="2917" spans="1:24" x14ac:dyDescent="0.25">
      <c r="A2917">
        <v>33820</v>
      </c>
      <c r="B2917">
        <v>43948</v>
      </c>
      <c r="C2917" s="71">
        <v>43948.439583333333</v>
      </c>
      <c r="D2917" t="s">
        <v>588</v>
      </c>
      <c r="E2917" t="s">
        <v>607</v>
      </c>
      <c r="F2917">
        <v>400</v>
      </c>
      <c r="G2917" t="s">
        <v>630</v>
      </c>
      <c r="H2917" t="s">
        <v>398</v>
      </c>
      <c r="I2917" t="s">
        <v>512</v>
      </c>
      <c r="J2917" t="s">
        <v>48</v>
      </c>
      <c r="K2917" t="s">
        <v>601</v>
      </c>
      <c r="L2917" t="s">
        <v>39</v>
      </c>
      <c r="M2917">
        <v>72490000</v>
      </c>
      <c r="N2917">
        <v>0</v>
      </c>
      <c r="O2917">
        <v>72490000</v>
      </c>
      <c r="P2917">
        <v>72490000</v>
      </c>
      <c r="Q2917" t="s">
        <v>914</v>
      </c>
      <c r="R2917">
        <v>48620</v>
      </c>
      <c r="S2917" t="s">
        <v>593</v>
      </c>
      <c r="T2917" t="s">
        <v>593</v>
      </c>
      <c r="U2917" t="s">
        <v>593</v>
      </c>
      <c r="V2917" t="s">
        <v>593</v>
      </c>
      <c r="W2917">
        <v>0</v>
      </c>
      <c r="X2917" t="str">
        <f t="shared" si="45"/>
        <v>Inversión</v>
      </c>
    </row>
    <row r="2918" spans="1:24" x14ac:dyDescent="0.25">
      <c r="A2918">
        <v>33820</v>
      </c>
      <c r="B2918">
        <v>43948</v>
      </c>
      <c r="C2918" s="71">
        <v>43948.439583333333</v>
      </c>
      <c r="D2918" t="s">
        <v>588</v>
      </c>
      <c r="E2918" t="s">
        <v>607</v>
      </c>
      <c r="F2918">
        <v>160</v>
      </c>
      <c r="G2918" t="s">
        <v>633</v>
      </c>
      <c r="H2918" t="s">
        <v>462</v>
      </c>
      <c r="I2918" t="s">
        <v>500</v>
      </c>
      <c r="J2918" t="s">
        <v>48</v>
      </c>
      <c r="K2918" t="s">
        <v>601</v>
      </c>
      <c r="L2918" t="s">
        <v>39</v>
      </c>
      <c r="M2918">
        <v>1977000</v>
      </c>
      <c r="N2918">
        <v>0</v>
      </c>
      <c r="O2918">
        <v>1977000</v>
      </c>
      <c r="P2918">
        <v>1977000</v>
      </c>
      <c r="Q2918" t="s">
        <v>914</v>
      </c>
      <c r="R2918">
        <v>48620</v>
      </c>
      <c r="S2918" t="s">
        <v>593</v>
      </c>
      <c r="T2918" t="s">
        <v>593</v>
      </c>
      <c r="U2918" t="s">
        <v>593</v>
      </c>
      <c r="V2918" t="s">
        <v>593</v>
      </c>
      <c r="W2918">
        <v>0</v>
      </c>
      <c r="X2918" t="str">
        <f t="shared" si="45"/>
        <v>Inversión</v>
      </c>
    </row>
    <row r="2919" spans="1:24" x14ac:dyDescent="0.25">
      <c r="A2919">
        <v>33820</v>
      </c>
      <c r="B2919">
        <v>43948</v>
      </c>
      <c r="C2919" s="71">
        <v>43948.439583333333</v>
      </c>
      <c r="D2919" t="s">
        <v>588</v>
      </c>
      <c r="E2919" t="s">
        <v>607</v>
      </c>
      <c r="F2919">
        <v>300</v>
      </c>
      <c r="G2919" t="s">
        <v>634</v>
      </c>
      <c r="H2919" t="s">
        <v>394</v>
      </c>
      <c r="I2919" t="s">
        <v>517</v>
      </c>
      <c r="J2919" t="s">
        <v>48</v>
      </c>
      <c r="K2919" t="s">
        <v>601</v>
      </c>
      <c r="L2919" t="s">
        <v>39</v>
      </c>
      <c r="M2919">
        <v>14498000</v>
      </c>
      <c r="N2919">
        <v>0</v>
      </c>
      <c r="O2919">
        <v>14498000</v>
      </c>
      <c r="P2919">
        <v>14498000</v>
      </c>
      <c r="Q2919" t="s">
        <v>914</v>
      </c>
      <c r="R2919">
        <v>48620</v>
      </c>
      <c r="S2919" t="s">
        <v>593</v>
      </c>
      <c r="T2919" t="s">
        <v>593</v>
      </c>
      <c r="U2919" t="s">
        <v>593</v>
      </c>
      <c r="V2919" t="s">
        <v>593</v>
      </c>
      <c r="W2919">
        <v>0</v>
      </c>
      <c r="X2919" t="str">
        <f t="shared" si="45"/>
        <v>Inversión</v>
      </c>
    </row>
    <row r="2920" spans="1:24" x14ac:dyDescent="0.25">
      <c r="A2920">
        <v>33820</v>
      </c>
      <c r="B2920">
        <v>43948</v>
      </c>
      <c r="C2920" s="71">
        <v>43948.439583333333</v>
      </c>
      <c r="D2920" t="s">
        <v>588</v>
      </c>
      <c r="E2920" t="s">
        <v>607</v>
      </c>
      <c r="F2920">
        <v>500</v>
      </c>
      <c r="G2920" t="s">
        <v>631</v>
      </c>
      <c r="H2920" t="s">
        <v>199</v>
      </c>
      <c r="I2920" t="s">
        <v>157</v>
      </c>
      <c r="J2920" t="s">
        <v>48</v>
      </c>
      <c r="K2920" t="s">
        <v>601</v>
      </c>
      <c r="L2920" t="s">
        <v>39</v>
      </c>
      <c r="M2920">
        <v>227085688</v>
      </c>
      <c r="N2920">
        <v>0</v>
      </c>
      <c r="O2920">
        <v>227085688</v>
      </c>
      <c r="P2920">
        <v>227085688</v>
      </c>
      <c r="Q2920" t="s">
        <v>914</v>
      </c>
      <c r="R2920">
        <v>48620</v>
      </c>
      <c r="S2920" t="s">
        <v>593</v>
      </c>
      <c r="T2920" t="s">
        <v>593</v>
      </c>
      <c r="U2920" t="s">
        <v>593</v>
      </c>
      <c r="V2920" t="s">
        <v>593</v>
      </c>
      <c r="W2920">
        <v>0</v>
      </c>
      <c r="X2920" t="str">
        <f t="shared" si="45"/>
        <v>Inversión</v>
      </c>
    </row>
    <row r="2921" spans="1:24" x14ac:dyDescent="0.25">
      <c r="A2921">
        <v>33920</v>
      </c>
      <c r="B2921">
        <v>43948</v>
      </c>
      <c r="C2921" s="71">
        <v>43948.451388888891</v>
      </c>
      <c r="D2921" t="s">
        <v>588</v>
      </c>
      <c r="E2921" t="s">
        <v>649</v>
      </c>
      <c r="F2921">
        <v>200</v>
      </c>
      <c r="G2921" t="s">
        <v>590</v>
      </c>
      <c r="H2921" t="s">
        <v>438</v>
      </c>
      <c r="I2921" t="s">
        <v>487</v>
      </c>
      <c r="J2921" t="s">
        <v>37</v>
      </c>
      <c r="K2921" t="s">
        <v>591</v>
      </c>
      <c r="L2921" t="s">
        <v>39</v>
      </c>
      <c r="M2921">
        <v>349713716</v>
      </c>
      <c r="N2921">
        <v>-349713716</v>
      </c>
      <c r="O2921">
        <v>0</v>
      </c>
      <c r="P2921">
        <v>0</v>
      </c>
      <c r="Q2921" t="s">
        <v>915</v>
      </c>
      <c r="R2921">
        <v>48720</v>
      </c>
      <c r="S2921" t="s">
        <v>593</v>
      </c>
      <c r="T2921" t="s">
        <v>593</v>
      </c>
      <c r="U2921" t="s">
        <v>593</v>
      </c>
      <c r="V2921" t="s">
        <v>593</v>
      </c>
      <c r="W2921">
        <v>0</v>
      </c>
      <c r="X2921" t="str">
        <f t="shared" si="45"/>
        <v>Inversión</v>
      </c>
    </row>
    <row r="2922" spans="1:24" x14ac:dyDescent="0.25">
      <c r="A2922">
        <v>33920</v>
      </c>
      <c r="B2922">
        <v>43948</v>
      </c>
      <c r="C2922" s="71">
        <v>43948.451388888891</v>
      </c>
      <c r="D2922" t="s">
        <v>588</v>
      </c>
      <c r="E2922" t="s">
        <v>649</v>
      </c>
      <c r="F2922">
        <v>300</v>
      </c>
      <c r="G2922" t="s">
        <v>634</v>
      </c>
      <c r="H2922" t="s">
        <v>383</v>
      </c>
      <c r="I2922" t="s">
        <v>510</v>
      </c>
      <c r="J2922" t="s">
        <v>48</v>
      </c>
      <c r="K2922" t="s">
        <v>601</v>
      </c>
      <c r="L2922" t="s">
        <v>39</v>
      </c>
      <c r="M2922">
        <v>51894541</v>
      </c>
      <c r="N2922">
        <v>-51894541</v>
      </c>
      <c r="O2922">
        <v>0</v>
      </c>
      <c r="P2922">
        <v>0</v>
      </c>
      <c r="Q2922" t="s">
        <v>915</v>
      </c>
      <c r="R2922">
        <v>48720</v>
      </c>
      <c r="S2922" t="s">
        <v>593</v>
      </c>
      <c r="T2922" t="s">
        <v>593</v>
      </c>
      <c r="U2922" t="s">
        <v>593</v>
      </c>
      <c r="V2922" t="s">
        <v>593</v>
      </c>
      <c r="W2922">
        <v>0</v>
      </c>
      <c r="X2922" t="str">
        <f t="shared" si="45"/>
        <v>Inversión</v>
      </c>
    </row>
    <row r="2923" spans="1:24" x14ac:dyDescent="0.25">
      <c r="A2923">
        <v>33920</v>
      </c>
      <c r="B2923">
        <v>43948</v>
      </c>
      <c r="C2923" s="71">
        <v>43948.451388888891</v>
      </c>
      <c r="D2923" t="s">
        <v>588</v>
      </c>
      <c r="E2923" t="s">
        <v>649</v>
      </c>
      <c r="F2923">
        <v>140</v>
      </c>
      <c r="G2923" t="s">
        <v>632</v>
      </c>
      <c r="H2923" t="s">
        <v>432</v>
      </c>
      <c r="I2923" t="s">
        <v>489</v>
      </c>
      <c r="J2923" t="s">
        <v>37</v>
      </c>
      <c r="K2923" t="s">
        <v>591</v>
      </c>
      <c r="L2923" t="s">
        <v>39</v>
      </c>
      <c r="M2923">
        <v>68900000</v>
      </c>
      <c r="N2923">
        <v>-68900000</v>
      </c>
      <c r="O2923">
        <v>0</v>
      </c>
      <c r="P2923">
        <v>0</v>
      </c>
      <c r="Q2923" t="s">
        <v>915</v>
      </c>
      <c r="R2923">
        <v>48720</v>
      </c>
      <c r="S2923" t="s">
        <v>593</v>
      </c>
      <c r="T2923" t="s">
        <v>593</v>
      </c>
      <c r="U2923" t="s">
        <v>593</v>
      </c>
      <c r="V2923" t="s">
        <v>593</v>
      </c>
      <c r="W2923">
        <v>0</v>
      </c>
      <c r="X2923" t="str">
        <f t="shared" si="45"/>
        <v>Inversión</v>
      </c>
    </row>
    <row r="2924" spans="1:24" x14ac:dyDescent="0.25">
      <c r="A2924">
        <v>33920</v>
      </c>
      <c r="B2924">
        <v>43948</v>
      </c>
      <c r="C2924" s="71">
        <v>43948.451388888891</v>
      </c>
      <c r="D2924" t="s">
        <v>588</v>
      </c>
      <c r="E2924" t="s">
        <v>649</v>
      </c>
      <c r="F2924">
        <v>200</v>
      </c>
      <c r="G2924" t="s">
        <v>590</v>
      </c>
      <c r="H2924" t="s">
        <v>597</v>
      </c>
      <c r="I2924" t="s">
        <v>598</v>
      </c>
      <c r="J2924" t="s">
        <v>48</v>
      </c>
      <c r="K2924" t="s">
        <v>601</v>
      </c>
      <c r="L2924" t="s">
        <v>39</v>
      </c>
      <c r="M2924">
        <v>70000000</v>
      </c>
      <c r="N2924">
        <v>-70000000</v>
      </c>
      <c r="O2924">
        <v>0</v>
      </c>
      <c r="P2924">
        <v>0</v>
      </c>
      <c r="Q2924" t="s">
        <v>915</v>
      </c>
      <c r="R2924">
        <v>48720</v>
      </c>
      <c r="S2924" t="s">
        <v>593</v>
      </c>
      <c r="T2924" t="s">
        <v>593</v>
      </c>
      <c r="U2924" t="s">
        <v>593</v>
      </c>
      <c r="V2924" t="s">
        <v>593</v>
      </c>
      <c r="W2924">
        <v>0</v>
      </c>
      <c r="X2924" t="str">
        <f t="shared" si="45"/>
        <v>Funcionamiento</v>
      </c>
    </row>
    <row r="2925" spans="1:24" x14ac:dyDescent="0.25">
      <c r="A2925">
        <v>33920</v>
      </c>
      <c r="B2925">
        <v>43948</v>
      </c>
      <c r="C2925" s="71">
        <v>43948.451388888891</v>
      </c>
      <c r="D2925" t="s">
        <v>588</v>
      </c>
      <c r="E2925" t="s">
        <v>649</v>
      </c>
      <c r="F2925">
        <v>300</v>
      </c>
      <c r="G2925" t="s">
        <v>634</v>
      </c>
      <c r="H2925" t="s">
        <v>198</v>
      </c>
      <c r="I2925" t="s">
        <v>155</v>
      </c>
      <c r="J2925" t="s">
        <v>48</v>
      </c>
      <c r="K2925" t="s">
        <v>601</v>
      </c>
      <c r="L2925" t="s">
        <v>39</v>
      </c>
      <c r="M2925">
        <v>103789082</v>
      </c>
      <c r="N2925">
        <v>-103789082</v>
      </c>
      <c r="O2925">
        <v>0</v>
      </c>
      <c r="P2925">
        <v>0</v>
      </c>
      <c r="Q2925" t="s">
        <v>915</v>
      </c>
      <c r="R2925">
        <v>48720</v>
      </c>
      <c r="S2925" t="s">
        <v>593</v>
      </c>
      <c r="T2925" t="s">
        <v>593</v>
      </c>
      <c r="U2925" t="s">
        <v>593</v>
      </c>
      <c r="V2925" t="s">
        <v>593</v>
      </c>
      <c r="W2925">
        <v>0</v>
      </c>
      <c r="X2925" t="str">
        <f t="shared" si="45"/>
        <v>Inversión</v>
      </c>
    </row>
    <row r="2926" spans="1:24" x14ac:dyDescent="0.25">
      <c r="A2926">
        <v>33920</v>
      </c>
      <c r="B2926">
        <v>43948</v>
      </c>
      <c r="C2926" s="71">
        <v>43948.451388888891</v>
      </c>
      <c r="D2926" t="s">
        <v>588</v>
      </c>
      <c r="E2926" t="s">
        <v>649</v>
      </c>
      <c r="F2926">
        <v>200</v>
      </c>
      <c r="G2926" t="s">
        <v>590</v>
      </c>
      <c r="H2926" t="s">
        <v>916</v>
      </c>
      <c r="I2926" t="s">
        <v>917</v>
      </c>
      <c r="J2926" t="s">
        <v>48</v>
      </c>
      <c r="K2926" t="s">
        <v>601</v>
      </c>
      <c r="L2926" t="s">
        <v>39</v>
      </c>
      <c r="M2926">
        <v>164000000</v>
      </c>
      <c r="N2926">
        <v>-164000000</v>
      </c>
      <c r="O2926">
        <v>0</v>
      </c>
      <c r="P2926">
        <v>0</v>
      </c>
      <c r="Q2926" t="s">
        <v>915</v>
      </c>
      <c r="R2926">
        <v>48720</v>
      </c>
      <c r="S2926" t="s">
        <v>593</v>
      </c>
      <c r="T2926" t="s">
        <v>593</v>
      </c>
      <c r="U2926" t="s">
        <v>593</v>
      </c>
      <c r="V2926" t="s">
        <v>593</v>
      </c>
      <c r="W2926">
        <v>0</v>
      </c>
      <c r="X2926" t="str">
        <f t="shared" si="45"/>
        <v>Funcionamiento</v>
      </c>
    </row>
    <row r="2927" spans="1:24" x14ac:dyDescent="0.25">
      <c r="A2927">
        <v>33920</v>
      </c>
      <c r="B2927">
        <v>43948</v>
      </c>
      <c r="C2927" s="71">
        <v>43948.451388888891</v>
      </c>
      <c r="D2927" t="s">
        <v>588</v>
      </c>
      <c r="E2927" t="s">
        <v>649</v>
      </c>
      <c r="F2927">
        <v>300</v>
      </c>
      <c r="G2927" t="s">
        <v>634</v>
      </c>
      <c r="H2927" t="s">
        <v>369</v>
      </c>
      <c r="I2927" t="s">
        <v>513</v>
      </c>
      <c r="J2927" t="s">
        <v>48</v>
      </c>
      <c r="K2927" t="s">
        <v>601</v>
      </c>
      <c r="L2927" t="s">
        <v>39</v>
      </c>
      <c r="M2927">
        <v>51894541</v>
      </c>
      <c r="N2927">
        <v>-51894541</v>
      </c>
      <c r="O2927">
        <v>0</v>
      </c>
      <c r="P2927">
        <v>0</v>
      </c>
      <c r="Q2927" t="s">
        <v>915</v>
      </c>
      <c r="R2927">
        <v>48720</v>
      </c>
      <c r="S2927" t="s">
        <v>593</v>
      </c>
      <c r="T2927" t="s">
        <v>593</v>
      </c>
      <c r="U2927" t="s">
        <v>593</v>
      </c>
      <c r="V2927" t="s">
        <v>593</v>
      </c>
      <c r="W2927">
        <v>0</v>
      </c>
      <c r="X2927" t="str">
        <f t="shared" si="45"/>
        <v>Inversión</v>
      </c>
    </row>
    <row r="2928" spans="1:24" x14ac:dyDescent="0.25">
      <c r="A2928">
        <v>33920</v>
      </c>
      <c r="B2928">
        <v>43948</v>
      </c>
      <c r="C2928" s="71">
        <v>43948.451388888891</v>
      </c>
      <c r="D2928" t="s">
        <v>588</v>
      </c>
      <c r="E2928" t="s">
        <v>649</v>
      </c>
      <c r="F2928">
        <v>500</v>
      </c>
      <c r="G2928" t="s">
        <v>631</v>
      </c>
      <c r="H2928" t="s">
        <v>199</v>
      </c>
      <c r="I2928" t="s">
        <v>157</v>
      </c>
      <c r="J2928" t="s">
        <v>48</v>
      </c>
      <c r="K2928" t="s">
        <v>601</v>
      </c>
      <c r="L2928" t="s">
        <v>39</v>
      </c>
      <c r="M2928">
        <v>206793856</v>
      </c>
      <c r="N2928">
        <v>-206793856</v>
      </c>
      <c r="O2928">
        <v>0</v>
      </c>
      <c r="P2928">
        <v>0</v>
      </c>
      <c r="Q2928" t="s">
        <v>915</v>
      </c>
      <c r="R2928">
        <v>48720</v>
      </c>
      <c r="S2928" t="s">
        <v>593</v>
      </c>
      <c r="T2928" t="s">
        <v>593</v>
      </c>
      <c r="U2928" t="s">
        <v>593</v>
      </c>
      <c r="V2928" t="s">
        <v>593</v>
      </c>
      <c r="W2928">
        <v>0</v>
      </c>
      <c r="X2928" t="str">
        <f t="shared" si="45"/>
        <v>Inversión</v>
      </c>
    </row>
    <row r="2929" spans="1:24" x14ac:dyDescent="0.25">
      <c r="A2929">
        <v>33920</v>
      </c>
      <c r="B2929">
        <v>43948</v>
      </c>
      <c r="C2929" s="71">
        <v>43948.451388888891</v>
      </c>
      <c r="D2929" t="s">
        <v>588</v>
      </c>
      <c r="E2929" t="s">
        <v>649</v>
      </c>
      <c r="F2929">
        <v>300</v>
      </c>
      <c r="G2929" t="s">
        <v>634</v>
      </c>
      <c r="H2929" t="s">
        <v>394</v>
      </c>
      <c r="I2929" t="s">
        <v>517</v>
      </c>
      <c r="J2929" t="s">
        <v>48</v>
      </c>
      <c r="K2929" t="s">
        <v>601</v>
      </c>
      <c r="L2929" t="s">
        <v>39</v>
      </c>
      <c r="M2929">
        <v>51894541</v>
      </c>
      <c r="N2929">
        <v>-51894541</v>
      </c>
      <c r="O2929">
        <v>0</v>
      </c>
      <c r="P2929">
        <v>0</v>
      </c>
      <c r="Q2929" t="s">
        <v>915</v>
      </c>
      <c r="R2929">
        <v>48720</v>
      </c>
      <c r="S2929" t="s">
        <v>593</v>
      </c>
      <c r="T2929" t="s">
        <v>593</v>
      </c>
      <c r="U2929" t="s">
        <v>593</v>
      </c>
      <c r="V2929" t="s">
        <v>593</v>
      </c>
      <c r="W2929">
        <v>0</v>
      </c>
      <c r="X2929" t="str">
        <f t="shared" si="45"/>
        <v>Inversión</v>
      </c>
    </row>
    <row r="2930" spans="1:24" x14ac:dyDescent="0.25">
      <c r="A2930">
        <v>33920</v>
      </c>
      <c r="B2930">
        <v>43948</v>
      </c>
      <c r="C2930" s="71">
        <v>43948.451388888891</v>
      </c>
      <c r="D2930" t="s">
        <v>588</v>
      </c>
      <c r="E2930" t="s">
        <v>649</v>
      </c>
      <c r="F2930">
        <v>400</v>
      </c>
      <c r="G2930" t="s">
        <v>630</v>
      </c>
      <c r="H2930" t="s">
        <v>398</v>
      </c>
      <c r="I2930" t="s">
        <v>512</v>
      </c>
      <c r="J2930" t="s">
        <v>48</v>
      </c>
      <c r="K2930" t="s">
        <v>601</v>
      </c>
      <c r="L2930" t="s">
        <v>39</v>
      </c>
      <c r="M2930">
        <v>154769547</v>
      </c>
      <c r="N2930">
        <v>-154769547</v>
      </c>
      <c r="O2930">
        <v>0</v>
      </c>
      <c r="P2930">
        <v>0</v>
      </c>
      <c r="Q2930" t="s">
        <v>915</v>
      </c>
      <c r="R2930">
        <v>48720</v>
      </c>
      <c r="S2930" t="s">
        <v>593</v>
      </c>
      <c r="T2930" t="s">
        <v>593</v>
      </c>
      <c r="U2930" t="s">
        <v>593</v>
      </c>
      <c r="V2930" t="s">
        <v>593</v>
      </c>
      <c r="W2930">
        <v>0</v>
      </c>
      <c r="X2930" t="str">
        <f t="shared" si="45"/>
        <v>Inversión</v>
      </c>
    </row>
    <row r="2931" spans="1:24" x14ac:dyDescent="0.25">
      <c r="A2931">
        <v>34020</v>
      </c>
      <c r="B2931">
        <v>43948</v>
      </c>
      <c r="C2931" s="71">
        <v>43948.615277777775</v>
      </c>
      <c r="D2931" t="s">
        <v>588</v>
      </c>
      <c r="E2931" t="s">
        <v>589</v>
      </c>
      <c r="F2931">
        <v>300</v>
      </c>
      <c r="G2931" t="s">
        <v>634</v>
      </c>
      <c r="H2931" t="s">
        <v>198</v>
      </c>
      <c r="I2931" t="s">
        <v>155</v>
      </c>
      <c r="J2931" t="s">
        <v>37</v>
      </c>
      <c r="K2931" t="s">
        <v>591</v>
      </c>
      <c r="L2931" t="s">
        <v>39</v>
      </c>
      <c r="M2931">
        <v>254463120</v>
      </c>
      <c r="N2931">
        <v>-84821040</v>
      </c>
      <c r="O2931">
        <v>169642080</v>
      </c>
      <c r="P2931">
        <v>21205260</v>
      </c>
      <c r="Q2931" t="s">
        <v>918</v>
      </c>
      <c r="R2931">
        <v>44520</v>
      </c>
      <c r="S2931" t="s">
        <v>4735</v>
      </c>
      <c r="T2931" t="s">
        <v>6244</v>
      </c>
      <c r="U2931" t="s">
        <v>6245</v>
      </c>
      <c r="V2931" t="s">
        <v>6246</v>
      </c>
      <c r="W2931">
        <v>0</v>
      </c>
      <c r="X2931" t="str">
        <f t="shared" si="45"/>
        <v>Inversión</v>
      </c>
    </row>
    <row r="2932" spans="1:24" x14ac:dyDescent="0.25">
      <c r="A2932">
        <v>34120</v>
      </c>
      <c r="B2932">
        <v>43948</v>
      </c>
      <c r="C2932" s="71">
        <v>43948.616666666669</v>
      </c>
      <c r="D2932" t="s">
        <v>588</v>
      </c>
      <c r="E2932" t="s">
        <v>589</v>
      </c>
      <c r="F2932">
        <v>300</v>
      </c>
      <c r="G2932" t="s">
        <v>634</v>
      </c>
      <c r="H2932" t="s">
        <v>198</v>
      </c>
      <c r="I2932" t="s">
        <v>155</v>
      </c>
      <c r="J2932" t="s">
        <v>37</v>
      </c>
      <c r="K2932" t="s">
        <v>591</v>
      </c>
      <c r="L2932" t="s">
        <v>39</v>
      </c>
      <c r="M2932">
        <v>155620380</v>
      </c>
      <c r="N2932">
        <v>0</v>
      </c>
      <c r="O2932">
        <v>155620380</v>
      </c>
      <c r="P2932">
        <v>2334306</v>
      </c>
      <c r="Q2932" t="s">
        <v>919</v>
      </c>
      <c r="R2932">
        <v>44620</v>
      </c>
      <c r="S2932" t="s">
        <v>5602</v>
      </c>
      <c r="T2932" t="s">
        <v>4736</v>
      </c>
      <c r="U2932" t="s">
        <v>6247</v>
      </c>
      <c r="V2932" t="s">
        <v>6248</v>
      </c>
      <c r="W2932">
        <v>0</v>
      </c>
      <c r="X2932" t="str">
        <f t="shared" si="45"/>
        <v>Inversión</v>
      </c>
    </row>
    <row r="2933" spans="1:24" x14ac:dyDescent="0.25">
      <c r="A2933">
        <v>34220</v>
      </c>
      <c r="B2933">
        <v>43948</v>
      </c>
      <c r="C2933" s="71">
        <v>43948.617361111108</v>
      </c>
      <c r="D2933" t="s">
        <v>588</v>
      </c>
      <c r="E2933" t="s">
        <v>589</v>
      </c>
      <c r="F2933">
        <v>300</v>
      </c>
      <c r="G2933" t="s">
        <v>634</v>
      </c>
      <c r="H2933" t="s">
        <v>198</v>
      </c>
      <c r="I2933" t="s">
        <v>155</v>
      </c>
      <c r="J2933" t="s">
        <v>37</v>
      </c>
      <c r="K2933" t="s">
        <v>591</v>
      </c>
      <c r="L2933" t="s">
        <v>39</v>
      </c>
      <c r="M2933">
        <v>212052600</v>
      </c>
      <c r="N2933">
        <v>0</v>
      </c>
      <c r="O2933">
        <v>212052600</v>
      </c>
      <c r="P2933">
        <v>0</v>
      </c>
      <c r="Q2933" t="s">
        <v>920</v>
      </c>
      <c r="R2933">
        <v>44720</v>
      </c>
      <c r="S2933" t="s">
        <v>4737</v>
      </c>
      <c r="T2933" t="s">
        <v>4738</v>
      </c>
      <c r="U2933" t="s">
        <v>6249</v>
      </c>
      <c r="V2933" t="s">
        <v>6250</v>
      </c>
      <c r="W2933">
        <v>0</v>
      </c>
      <c r="X2933" t="str">
        <f t="shared" si="45"/>
        <v>Inversión</v>
      </c>
    </row>
    <row r="2934" spans="1:24" x14ac:dyDescent="0.25">
      <c r="A2934">
        <v>34320</v>
      </c>
      <c r="B2934">
        <v>43948</v>
      </c>
      <c r="C2934" s="71">
        <v>43948.618055555555</v>
      </c>
      <c r="D2934" t="s">
        <v>588</v>
      </c>
      <c r="E2934" t="s">
        <v>589</v>
      </c>
      <c r="F2934">
        <v>300</v>
      </c>
      <c r="G2934" t="s">
        <v>634</v>
      </c>
      <c r="H2934" t="s">
        <v>198</v>
      </c>
      <c r="I2934" t="s">
        <v>155</v>
      </c>
      <c r="J2934" t="s">
        <v>37</v>
      </c>
      <c r="K2934" t="s">
        <v>591</v>
      </c>
      <c r="L2934" t="s">
        <v>39</v>
      </c>
      <c r="M2934">
        <v>169642080</v>
      </c>
      <c r="N2934">
        <v>-42410520</v>
      </c>
      <c r="O2934">
        <v>127231560</v>
      </c>
      <c r="P2934">
        <v>3534210</v>
      </c>
      <c r="Q2934" t="s">
        <v>921</v>
      </c>
      <c r="R2934">
        <v>44820</v>
      </c>
      <c r="S2934" t="s">
        <v>6251</v>
      </c>
      <c r="T2934" t="s">
        <v>4739</v>
      </c>
      <c r="U2934" t="s">
        <v>5603</v>
      </c>
      <c r="V2934" t="s">
        <v>5604</v>
      </c>
      <c r="W2934">
        <v>0</v>
      </c>
      <c r="X2934" t="str">
        <f t="shared" si="45"/>
        <v>Inversión</v>
      </c>
    </row>
    <row r="2935" spans="1:24" x14ac:dyDescent="0.25">
      <c r="A2935">
        <v>34420</v>
      </c>
      <c r="B2935">
        <v>43948</v>
      </c>
      <c r="C2935" s="71">
        <v>43948.619444444441</v>
      </c>
      <c r="D2935" t="s">
        <v>588</v>
      </c>
      <c r="E2935" t="s">
        <v>589</v>
      </c>
      <c r="F2935">
        <v>300</v>
      </c>
      <c r="G2935" t="s">
        <v>634</v>
      </c>
      <c r="H2935" t="s">
        <v>198</v>
      </c>
      <c r="I2935" t="s">
        <v>155</v>
      </c>
      <c r="J2935" t="s">
        <v>37</v>
      </c>
      <c r="K2935" t="s">
        <v>591</v>
      </c>
      <c r="L2935" t="s">
        <v>39</v>
      </c>
      <c r="M2935">
        <v>113094912</v>
      </c>
      <c r="N2935">
        <v>-8482120</v>
      </c>
      <c r="O2935">
        <v>104612792</v>
      </c>
      <c r="P2935">
        <v>0</v>
      </c>
      <c r="Q2935" t="s">
        <v>922</v>
      </c>
      <c r="R2935">
        <v>44920</v>
      </c>
      <c r="S2935" t="s">
        <v>4740</v>
      </c>
      <c r="T2935" t="s">
        <v>4741</v>
      </c>
      <c r="U2935" t="s">
        <v>6252</v>
      </c>
      <c r="V2935" t="s">
        <v>6253</v>
      </c>
      <c r="W2935">
        <v>0</v>
      </c>
      <c r="X2935" t="str">
        <f t="shared" si="45"/>
        <v>Inversión</v>
      </c>
    </row>
    <row r="2936" spans="1:24" x14ac:dyDescent="0.25">
      <c r="A2936">
        <v>34520</v>
      </c>
      <c r="B2936">
        <v>43948</v>
      </c>
      <c r="C2936" s="71">
        <v>43948.620138888888</v>
      </c>
      <c r="D2936" t="s">
        <v>588</v>
      </c>
      <c r="E2936" t="s">
        <v>589</v>
      </c>
      <c r="F2936">
        <v>300</v>
      </c>
      <c r="G2936" t="s">
        <v>634</v>
      </c>
      <c r="H2936" t="s">
        <v>198</v>
      </c>
      <c r="I2936" t="s">
        <v>155</v>
      </c>
      <c r="J2936" t="s">
        <v>37</v>
      </c>
      <c r="K2936" t="s">
        <v>591</v>
      </c>
      <c r="L2936" t="s">
        <v>39</v>
      </c>
      <c r="M2936">
        <v>113094912</v>
      </c>
      <c r="N2936">
        <v>0</v>
      </c>
      <c r="O2936">
        <v>113094912</v>
      </c>
      <c r="P2936">
        <v>2</v>
      </c>
      <c r="Q2936" t="s">
        <v>923</v>
      </c>
      <c r="R2936">
        <v>45020</v>
      </c>
      <c r="S2936" t="s">
        <v>4742</v>
      </c>
      <c r="T2936" t="s">
        <v>4743</v>
      </c>
      <c r="U2936" t="s">
        <v>6254</v>
      </c>
      <c r="V2936" t="s">
        <v>5605</v>
      </c>
      <c r="W2936">
        <v>0</v>
      </c>
      <c r="X2936" t="str">
        <f t="shared" si="45"/>
        <v>Inversión</v>
      </c>
    </row>
    <row r="2937" spans="1:24" x14ac:dyDescent="0.25">
      <c r="A2937">
        <v>34620</v>
      </c>
      <c r="B2937">
        <v>43948</v>
      </c>
      <c r="C2937" s="71">
        <v>43948.622916666667</v>
      </c>
      <c r="D2937" t="s">
        <v>588</v>
      </c>
      <c r="E2937" t="s">
        <v>589</v>
      </c>
      <c r="F2937">
        <v>300</v>
      </c>
      <c r="G2937" t="s">
        <v>634</v>
      </c>
      <c r="H2937" t="s">
        <v>394</v>
      </c>
      <c r="I2937" t="s">
        <v>517</v>
      </c>
      <c r="J2937" t="s">
        <v>37</v>
      </c>
      <c r="K2937" t="s">
        <v>591</v>
      </c>
      <c r="L2937" t="s">
        <v>39</v>
      </c>
      <c r="M2937">
        <v>67634768</v>
      </c>
      <c r="N2937">
        <v>-9863404</v>
      </c>
      <c r="O2937">
        <v>57771364</v>
      </c>
      <c r="P2937">
        <v>0</v>
      </c>
      <c r="Q2937" t="s">
        <v>924</v>
      </c>
      <c r="R2937">
        <v>45120</v>
      </c>
      <c r="S2937" t="s">
        <v>4744</v>
      </c>
      <c r="T2937" t="s">
        <v>4745</v>
      </c>
      <c r="U2937" t="s">
        <v>5606</v>
      </c>
      <c r="V2937" t="s">
        <v>5607</v>
      </c>
      <c r="W2937">
        <v>0</v>
      </c>
      <c r="X2937" t="str">
        <f t="shared" si="45"/>
        <v>Inversión</v>
      </c>
    </row>
    <row r="2938" spans="1:24" x14ac:dyDescent="0.25">
      <c r="A2938">
        <v>34720</v>
      </c>
      <c r="B2938">
        <v>43948</v>
      </c>
      <c r="C2938" s="71">
        <v>43948.623611111114</v>
      </c>
      <c r="D2938" t="s">
        <v>588</v>
      </c>
      <c r="E2938" t="s">
        <v>589</v>
      </c>
      <c r="F2938">
        <v>300</v>
      </c>
      <c r="G2938" t="s">
        <v>634</v>
      </c>
      <c r="H2938" t="s">
        <v>397</v>
      </c>
      <c r="I2938" t="s">
        <v>518</v>
      </c>
      <c r="J2938" t="s">
        <v>37</v>
      </c>
      <c r="K2938" t="s">
        <v>591</v>
      </c>
      <c r="L2938" t="s">
        <v>39</v>
      </c>
      <c r="M2938">
        <v>22848776</v>
      </c>
      <c r="N2938">
        <v>-6664226</v>
      </c>
      <c r="O2938">
        <v>16184550</v>
      </c>
      <c r="P2938">
        <v>0</v>
      </c>
      <c r="Q2938" t="s">
        <v>925</v>
      </c>
      <c r="R2938">
        <v>45220</v>
      </c>
      <c r="S2938" t="s">
        <v>4746</v>
      </c>
      <c r="T2938" t="s">
        <v>593</v>
      </c>
      <c r="U2938" t="s">
        <v>593</v>
      </c>
      <c r="V2938" t="s">
        <v>593</v>
      </c>
      <c r="W2938">
        <v>0</v>
      </c>
      <c r="X2938" t="str">
        <f t="shared" si="45"/>
        <v>Inversión</v>
      </c>
    </row>
    <row r="2939" spans="1:24" x14ac:dyDescent="0.25">
      <c r="A2939">
        <v>34820</v>
      </c>
      <c r="B2939">
        <v>43948</v>
      </c>
      <c r="C2939" s="71">
        <v>43948.625</v>
      </c>
      <c r="D2939" t="s">
        <v>588</v>
      </c>
      <c r="E2939" t="s">
        <v>589</v>
      </c>
      <c r="F2939">
        <v>300</v>
      </c>
      <c r="G2939" t="s">
        <v>634</v>
      </c>
      <c r="H2939" t="s">
        <v>397</v>
      </c>
      <c r="I2939" t="s">
        <v>518</v>
      </c>
      <c r="J2939" t="s">
        <v>37</v>
      </c>
      <c r="K2939" t="s">
        <v>591</v>
      </c>
      <c r="L2939" t="s">
        <v>39</v>
      </c>
      <c r="M2939">
        <v>20749384</v>
      </c>
      <c r="N2939">
        <v>-6051904</v>
      </c>
      <c r="O2939">
        <v>14697480</v>
      </c>
      <c r="P2939">
        <v>0</v>
      </c>
      <c r="Q2939" t="s">
        <v>926</v>
      </c>
      <c r="R2939">
        <v>47520</v>
      </c>
      <c r="S2939" t="s">
        <v>4747</v>
      </c>
      <c r="T2939" t="s">
        <v>593</v>
      </c>
      <c r="U2939" t="s">
        <v>593</v>
      </c>
      <c r="V2939" t="s">
        <v>593</v>
      </c>
      <c r="W2939">
        <v>0</v>
      </c>
      <c r="X2939" t="str">
        <f t="shared" si="45"/>
        <v>Inversión</v>
      </c>
    </row>
    <row r="2940" spans="1:24" x14ac:dyDescent="0.25">
      <c r="A2940">
        <v>34920</v>
      </c>
      <c r="B2940">
        <v>43948</v>
      </c>
      <c r="C2940" s="71">
        <v>43948.625694444447</v>
      </c>
      <c r="D2940" t="s">
        <v>588</v>
      </c>
      <c r="E2940" t="s">
        <v>607</v>
      </c>
      <c r="F2940">
        <v>300</v>
      </c>
      <c r="G2940" t="s">
        <v>634</v>
      </c>
      <c r="H2940" t="s">
        <v>397</v>
      </c>
      <c r="I2940" t="s">
        <v>518</v>
      </c>
      <c r="J2940" t="s">
        <v>37</v>
      </c>
      <c r="K2940" t="s">
        <v>591</v>
      </c>
      <c r="L2940" t="s">
        <v>39</v>
      </c>
      <c r="M2940">
        <v>30795872</v>
      </c>
      <c r="N2940">
        <v>-30795872</v>
      </c>
      <c r="O2940">
        <v>0</v>
      </c>
      <c r="P2940">
        <v>0</v>
      </c>
      <c r="Q2940" t="s">
        <v>927</v>
      </c>
      <c r="R2940">
        <v>45320</v>
      </c>
      <c r="S2940" t="s">
        <v>593</v>
      </c>
      <c r="T2940" t="s">
        <v>593</v>
      </c>
      <c r="U2940" t="s">
        <v>593</v>
      </c>
      <c r="V2940" t="s">
        <v>593</v>
      </c>
      <c r="W2940">
        <v>0</v>
      </c>
      <c r="X2940" t="str">
        <f t="shared" si="45"/>
        <v>Inversión</v>
      </c>
    </row>
    <row r="2941" spans="1:24" x14ac:dyDescent="0.25">
      <c r="A2941">
        <v>35020</v>
      </c>
      <c r="B2941">
        <v>43948</v>
      </c>
      <c r="C2941" s="71">
        <v>43948.633333333331</v>
      </c>
      <c r="D2941" t="s">
        <v>588</v>
      </c>
      <c r="E2941" t="s">
        <v>589</v>
      </c>
      <c r="F2941">
        <v>300</v>
      </c>
      <c r="G2941" t="s">
        <v>634</v>
      </c>
      <c r="H2941" t="s">
        <v>383</v>
      </c>
      <c r="I2941" t="s">
        <v>510</v>
      </c>
      <c r="J2941" t="s">
        <v>37</v>
      </c>
      <c r="K2941" t="s">
        <v>591</v>
      </c>
      <c r="L2941" t="s">
        <v>39</v>
      </c>
      <c r="M2941">
        <v>84821040</v>
      </c>
      <c r="N2941">
        <v>-7288419</v>
      </c>
      <c r="O2941">
        <v>77532621</v>
      </c>
      <c r="P2941">
        <v>0</v>
      </c>
      <c r="Q2941" t="s">
        <v>4748</v>
      </c>
      <c r="R2941">
        <v>45620</v>
      </c>
      <c r="S2941" t="s">
        <v>4749</v>
      </c>
      <c r="T2941" t="s">
        <v>4750</v>
      </c>
      <c r="U2941" t="s">
        <v>6255</v>
      </c>
      <c r="V2941" t="s">
        <v>6256</v>
      </c>
      <c r="W2941">
        <v>0</v>
      </c>
      <c r="X2941" t="str">
        <f t="shared" si="45"/>
        <v>Inversión</v>
      </c>
    </row>
    <row r="2942" spans="1:24" x14ac:dyDescent="0.25">
      <c r="A2942">
        <v>35120</v>
      </c>
      <c r="B2942">
        <v>43948</v>
      </c>
      <c r="C2942" s="71">
        <v>43948.759722222225</v>
      </c>
      <c r="D2942" t="s">
        <v>588</v>
      </c>
      <c r="E2942" t="s">
        <v>589</v>
      </c>
      <c r="F2942">
        <v>300</v>
      </c>
      <c r="G2942" t="s">
        <v>634</v>
      </c>
      <c r="H2942" t="s">
        <v>198</v>
      </c>
      <c r="I2942" t="s">
        <v>155</v>
      </c>
      <c r="J2942" t="s">
        <v>37</v>
      </c>
      <c r="K2942" t="s">
        <v>591</v>
      </c>
      <c r="L2942" t="s">
        <v>39</v>
      </c>
      <c r="M2942">
        <v>103820640</v>
      </c>
      <c r="N2942">
        <v>-2162930</v>
      </c>
      <c r="O2942">
        <v>101657710</v>
      </c>
      <c r="P2942">
        <v>0</v>
      </c>
      <c r="Q2942" t="s">
        <v>4751</v>
      </c>
      <c r="R2942">
        <v>44120</v>
      </c>
      <c r="S2942" t="s">
        <v>4752</v>
      </c>
      <c r="T2942" t="s">
        <v>4753</v>
      </c>
      <c r="U2942" t="s">
        <v>6257</v>
      </c>
      <c r="V2942" t="s">
        <v>6258</v>
      </c>
      <c r="W2942">
        <v>0</v>
      </c>
      <c r="X2942" t="str">
        <f t="shared" si="45"/>
        <v>Inversión</v>
      </c>
    </row>
    <row r="2943" spans="1:24" x14ac:dyDescent="0.25">
      <c r="A2943">
        <v>35220</v>
      </c>
      <c r="B2943">
        <v>43948</v>
      </c>
      <c r="C2943" s="71">
        <v>43948.760416666664</v>
      </c>
      <c r="D2943" t="s">
        <v>588</v>
      </c>
      <c r="E2943" t="s">
        <v>589</v>
      </c>
      <c r="F2943">
        <v>300</v>
      </c>
      <c r="G2943" t="s">
        <v>634</v>
      </c>
      <c r="H2943" t="s">
        <v>198</v>
      </c>
      <c r="I2943" t="s">
        <v>155</v>
      </c>
      <c r="J2943" t="s">
        <v>37</v>
      </c>
      <c r="K2943" t="s">
        <v>591</v>
      </c>
      <c r="L2943" t="s">
        <v>39</v>
      </c>
      <c r="M2943">
        <v>144944400</v>
      </c>
      <c r="N2943">
        <v>0</v>
      </c>
      <c r="O2943">
        <v>144944400</v>
      </c>
      <c r="P2943">
        <v>0</v>
      </c>
      <c r="Q2943" t="s">
        <v>928</v>
      </c>
      <c r="R2943">
        <v>44220</v>
      </c>
      <c r="S2943" t="s">
        <v>4754</v>
      </c>
      <c r="T2943" t="s">
        <v>4755</v>
      </c>
      <c r="U2943" t="s">
        <v>6259</v>
      </c>
      <c r="V2943" t="s">
        <v>6260</v>
      </c>
      <c r="W2943">
        <v>0</v>
      </c>
      <c r="X2943" t="str">
        <f t="shared" si="45"/>
        <v>Inversión</v>
      </c>
    </row>
    <row r="2944" spans="1:24" x14ac:dyDescent="0.25">
      <c r="A2944">
        <v>35320</v>
      </c>
      <c r="B2944">
        <v>43948</v>
      </c>
      <c r="C2944" s="71">
        <v>43948.761111111111</v>
      </c>
      <c r="D2944" t="s">
        <v>588</v>
      </c>
      <c r="E2944" t="s">
        <v>589</v>
      </c>
      <c r="F2944">
        <v>300</v>
      </c>
      <c r="G2944" t="s">
        <v>634</v>
      </c>
      <c r="H2944" t="s">
        <v>394</v>
      </c>
      <c r="I2944" t="s">
        <v>517</v>
      </c>
      <c r="J2944" t="s">
        <v>37</v>
      </c>
      <c r="K2944" t="s">
        <v>591</v>
      </c>
      <c r="L2944" t="s">
        <v>39</v>
      </c>
      <c r="M2944">
        <v>155620380</v>
      </c>
      <c r="N2944">
        <v>0</v>
      </c>
      <c r="O2944">
        <v>155620380</v>
      </c>
      <c r="P2944">
        <v>45389276</v>
      </c>
      <c r="Q2944" t="s">
        <v>4756</v>
      </c>
      <c r="R2944">
        <v>44320</v>
      </c>
      <c r="S2944" t="s">
        <v>6261</v>
      </c>
      <c r="T2944" t="s">
        <v>593</v>
      </c>
      <c r="U2944" t="s">
        <v>593</v>
      </c>
      <c r="V2944" t="s">
        <v>593</v>
      </c>
      <c r="W2944">
        <v>0</v>
      </c>
      <c r="X2944" t="str">
        <f t="shared" si="45"/>
        <v>Inversión</v>
      </c>
    </row>
    <row r="2945" spans="1:24" x14ac:dyDescent="0.25">
      <c r="A2945">
        <v>35420</v>
      </c>
      <c r="B2945">
        <v>43948</v>
      </c>
      <c r="C2945" s="71">
        <v>43948.761805555558</v>
      </c>
      <c r="D2945" t="s">
        <v>588</v>
      </c>
      <c r="E2945" t="s">
        <v>589</v>
      </c>
      <c r="F2945">
        <v>300</v>
      </c>
      <c r="G2945" t="s">
        <v>634</v>
      </c>
      <c r="H2945" t="s">
        <v>198</v>
      </c>
      <c r="I2945" t="s">
        <v>155</v>
      </c>
      <c r="J2945" t="s">
        <v>37</v>
      </c>
      <c r="K2945" t="s">
        <v>591</v>
      </c>
      <c r="L2945" t="s">
        <v>39</v>
      </c>
      <c r="M2945">
        <v>127231776</v>
      </c>
      <c r="N2945">
        <v>-42410736</v>
      </c>
      <c r="O2945">
        <v>84821040</v>
      </c>
      <c r="P2945">
        <v>0</v>
      </c>
      <c r="Q2945" t="s">
        <v>929</v>
      </c>
      <c r="R2945">
        <v>44420</v>
      </c>
      <c r="S2945" t="s">
        <v>4757</v>
      </c>
      <c r="T2945" t="s">
        <v>6262</v>
      </c>
      <c r="U2945" t="s">
        <v>6263</v>
      </c>
      <c r="V2945" t="s">
        <v>6264</v>
      </c>
      <c r="W2945">
        <v>0</v>
      </c>
      <c r="X2945" t="str">
        <f t="shared" si="45"/>
        <v>Inversión</v>
      </c>
    </row>
    <row r="2946" spans="1:24" x14ac:dyDescent="0.25">
      <c r="A2946">
        <v>35520</v>
      </c>
      <c r="B2946">
        <v>43948</v>
      </c>
      <c r="C2946" s="71">
        <v>43948.765972222223</v>
      </c>
      <c r="D2946" t="s">
        <v>588</v>
      </c>
      <c r="E2946" t="s">
        <v>589</v>
      </c>
      <c r="F2946">
        <v>300</v>
      </c>
      <c r="G2946" t="s">
        <v>634</v>
      </c>
      <c r="H2946" t="s">
        <v>383</v>
      </c>
      <c r="I2946" t="s">
        <v>510</v>
      </c>
      <c r="J2946" t="s">
        <v>37</v>
      </c>
      <c r="K2946" t="s">
        <v>591</v>
      </c>
      <c r="L2946" t="s">
        <v>39</v>
      </c>
      <c r="M2946">
        <v>84821040</v>
      </c>
      <c r="N2946">
        <v>-7068420</v>
      </c>
      <c r="O2946">
        <v>77752620</v>
      </c>
      <c r="P2946">
        <v>0</v>
      </c>
      <c r="Q2946" t="s">
        <v>930</v>
      </c>
      <c r="R2946">
        <v>45720</v>
      </c>
      <c r="S2946" t="s">
        <v>4758</v>
      </c>
      <c r="T2946" t="s">
        <v>4759</v>
      </c>
      <c r="U2946" t="s">
        <v>6265</v>
      </c>
      <c r="V2946" t="s">
        <v>6266</v>
      </c>
      <c r="W2946">
        <v>0</v>
      </c>
      <c r="X2946" t="str">
        <f t="shared" si="45"/>
        <v>Inversión</v>
      </c>
    </row>
    <row r="2947" spans="1:24" x14ac:dyDescent="0.25">
      <c r="A2947">
        <v>35620</v>
      </c>
      <c r="B2947">
        <v>43948</v>
      </c>
      <c r="C2947" s="71">
        <v>43948.76666666667</v>
      </c>
      <c r="D2947" t="s">
        <v>588</v>
      </c>
      <c r="E2947" t="s">
        <v>649</v>
      </c>
      <c r="F2947">
        <v>300</v>
      </c>
      <c r="G2947" t="s">
        <v>634</v>
      </c>
      <c r="H2947" t="s">
        <v>389</v>
      </c>
      <c r="I2947" t="s">
        <v>511</v>
      </c>
      <c r="J2947" t="s">
        <v>37</v>
      </c>
      <c r="K2947" t="s">
        <v>591</v>
      </c>
      <c r="L2947" t="s">
        <v>39</v>
      </c>
      <c r="M2947">
        <v>90843060</v>
      </c>
      <c r="N2947">
        <v>-90843060</v>
      </c>
      <c r="O2947">
        <v>0</v>
      </c>
      <c r="P2947">
        <v>0</v>
      </c>
      <c r="Q2947" t="s">
        <v>930</v>
      </c>
      <c r="R2947">
        <v>45820</v>
      </c>
      <c r="S2947" t="s">
        <v>593</v>
      </c>
      <c r="T2947" t="s">
        <v>593</v>
      </c>
      <c r="U2947" t="s">
        <v>593</v>
      </c>
      <c r="V2947" t="s">
        <v>593</v>
      </c>
      <c r="W2947">
        <v>0</v>
      </c>
      <c r="X2947" t="str">
        <f t="shared" ref="X2947:X3010" si="46">IF(LEFT(H2947,1)="C","Inversión","Funcionamiento")</f>
        <v>Inversión</v>
      </c>
    </row>
    <row r="2948" spans="1:24" x14ac:dyDescent="0.25">
      <c r="A2948">
        <v>35720</v>
      </c>
      <c r="B2948">
        <v>43948</v>
      </c>
      <c r="C2948" s="71">
        <v>43948.769444444442</v>
      </c>
      <c r="D2948" t="s">
        <v>588</v>
      </c>
      <c r="E2948" t="s">
        <v>589</v>
      </c>
      <c r="F2948">
        <v>300</v>
      </c>
      <c r="G2948" t="s">
        <v>634</v>
      </c>
      <c r="H2948" t="s">
        <v>389</v>
      </c>
      <c r="I2948" t="s">
        <v>511</v>
      </c>
      <c r="J2948" t="s">
        <v>37</v>
      </c>
      <c r="K2948" t="s">
        <v>591</v>
      </c>
      <c r="L2948" t="s">
        <v>39</v>
      </c>
      <c r="M2948">
        <v>90843060</v>
      </c>
      <c r="N2948">
        <v>-45421530</v>
      </c>
      <c r="O2948">
        <v>45421530</v>
      </c>
      <c r="P2948">
        <v>0</v>
      </c>
      <c r="Q2948" t="s">
        <v>931</v>
      </c>
      <c r="R2948">
        <v>45820</v>
      </c>
      <c r="S2948" t="s">
        <v>4107</v>
      </c>
      <c r="T2948" t="s">
        <v>4760</v>
      </c>
      <c r="U2948" t="s">
        <v>4761</v>
      </c>
      <c r="V2948" t="s">
        <v>4762</v>
      </c>
      <c r="W2948">
        <v>0</v>
      </c>
      <c r="X2948" t="str">
        <f t="shared" si="46"/>
        <v>Inversión</v>
      </c>
    </row>
    <row r="2949" spans="1:24" x14ac:dyDescent="0.25">
      <c r="A2949">
        <v>35820</v>
      </c>
      <c r="B2949">
        <v>43948</v>
      </c>
      <c r="C2949" s="71">
        <v>43948.774305555555</v>
      </c>
      <c r="D2949" t="s">
        <v>588</v>
      </c>
      <c r="E2949" t="s">
        <v>589</v>
      </c>
      <c r="F2949">
        <v>300</v>
      </c>
      <c r="G2949" t="s">
        <v>634</v>
      </c>
      <c r="H2949" t="s">
        <v>376</v>
      </c>
      <c r="I2949" t="s">
        <v>503</v>
      </c>
      <c r="J2949" t="s">
        <v>37</v>
      </c>
      <c r="K2949" t="s">
        <v>591</v>
      </c>
      <c r="L2949" t="s">
        <v>39</v>
      </c>
      <c r="M2949">
        <v>62248152</v>
      </c>
      <c r="N2949">
        <v>-7435197</v>
      </c>
      <c r="O2949">
        <v>54812955</v>
      </c>
      <c r="P2949">
        <v>0</v>
      </c>
      <c r="Q2949" t="s">
        <v>932</v>
      </c>
      <c r="R2949">
        <v>46020</v>
      </c>
      <c r="S2949" t="s">
        <v>4763</v>
      </c>
      <c r="T2949" t="s">
        <v>4764</v>
      </c>
      <c r="U2949" t="s">
        <v>4765</v>
      </c>
      <c r="V2949" t="s">
        <v>4766</v>
      </c>
      <c r="W2949">
        <v>0</v>
      </c>
      <c r="X2949" t="str">
        <f t="shared" si="46"/>
        <v>Inversión</v>
      </c>
    </row>
    <row r="2950" spans="1:24" x14ac:dyDescent="0.25">
      <c r="A2950">
        <v>35920</v>
      </c>
      <c r="B2950">
        <v>43948</v>
      </c>
      <c r="C2950" s="71">
        <v>43948.775000000001</v>
      </c>
      <c r="D2950" t="s">
        <v>588</v>
      </c>
      <c r="E2950" t="s">
        <v>589</v>
      </c>
      <c r="F2950">
        <v>300</v>
      </c>
      <c r="G2950" t="s">
        <v>634</v>
      </c>
      <c r="H2950" t="s">
        <v>376</v>
      </c>
      <c r="I2950" t="s">
        <v>503</v>
      </c>
      <c r="J2950" t="s">
        <v>37</v>
      </c>
      <c r="K2950" t="s">
        <v>591</v>
      </c>
      <c r="L2950" t="s">
        <v>39</v>
      </c>
      <c r="M2950">
        <v>49478940</v>
      </c>
      <c r="N2950">
        <v>0</v>
      </c>
      <c r="O2950">
        <v>49478940</v>
      </c>
      <c r="P2950">
        <v>0</v>
      </c>
      <c r="Q2950" t="s">
        <v>933</v>
      </c>
      <c r="R2950">
        <v>46120</v>
      </c>
      <c r="S2950" t="s">
        <v>4767</v>
      </c>
      <c r="T2950" t="s">
        <v>4768</v>
      </c>
      <c r="U2950" t="s">
        <v>5608</v>
      </c>
      <c r="V2950" t="s">
        <v>5609</v>
      </c>
      <c r="W2950">
        <v>0</v>
      </c>
      <c r="X2950" t="str">
        <f t="shared" si="46"/>
        <v>Inversión</v>
      </c>
    </row>
    <row r="2951" spans="1:24" x14ac:dyDescent="0.25">
      <c r="A2951">
        <v>36020</v>
      </c>
      <c r="B2951">
        <v>43948</v>
      </c>
      <c r="C2951" s="71">
        <v>43948.776388888888</v>
      </c>
      <c r="D2951" t="s">
        <v>588</v>
      </c>
      <c r="E2951" t="s">
        <v>589</v>
      </c>
      <c r="F2951">
        <v>300</v>
      </c>
      <c r="G2951" t="s">
        <v>634</v>
      </c>
      <c r="H2951" t="s">
        <v>376</v>
      </c>
      <c r="I2951" t="s">
        <v>503</v>
      </c>
      <c r="J2951" t="s">
        <v>37</v>
      </c>
      <c r="K2951" t="s">
        <v>591</v>
      </c>
      <c r="L2951" t="s">
        <v>39</v>
      </c>
      <c r="M2951">
        <v>19992679</v>
      </c>
      <c r="N2951">
        <v>-4430641</v>
      </c>
      <c r="O2951">
        <v>15562038</v>
      </c>
      <c r="P2951">
        <v>0</v>
      </c>
      <c r="Q2951" t="s">
        <v>934</v>
      </c>
      <c r="R2951">
        <v>46220</v>
      </c>
      <c r="S2951" t="s">
        <v>4329</v>
      </c>
      <c r="T2951" t="s">
        <v>593</v>
      </c>
      <c r="U2951" t="s">
        <v>593</v>
      </c>
      <c r="V2951" t="s">
        <v>593</v>
      </c>
      <c r="W2951">
        <v>0</v>
      </c>
      <c r="X2951" t="str">
        <f t="shared" si="46"/>
        <v>Inversión</v>
      </c>
    </row>
    <row r="2952" spans="1:24" x14ac:dyDescent="0.25">
      <c r="A2952">
        <v>36120</v>
      </c>
      <c r="B2952">
        <v>43948</v>
      </c>
      <c r="C2952" s="71">
        <v>43948.777083333334</v>
      </c>
      <c r="D2952" t="s">
        <v>588</v>
      </c>
      <c r="E2952" t="s">
        <v>589</v>
      </c>
      <c r="F2952">
        <v>300</v>
      </c>
      <c r="G2952" t="s">
        <v>634</v>
      </c>
      <c r="H2952" t="s">
        <v>373</v>
      </c>
      <c r="I2952" t="s">
        <v>504</v>
      </c>
      <c r="J2952" t="s">
        <v>37</v>
      </c>
      <c r="K2952" t="s">
        <v>591</v>
      </c>
      <c r="L2952" t="s">
        <v>39</v>
      </c>
      <c r="M2952">
        <v>68546328</v>
      </c>
      <c r="N2952">
        <v>-5712195</v>
      </c>
      <c r="O2952">
        <v>62834133</v>
      </c>
      <c r="P2952">
        <v>0</v>
      </c>
      <c r="Q2952" t="s">
        <v>935</v>
      </c>
      <c r="R2952">
        <v>47620</v>
      </c>
      <c r="S2952" t="s">
        <v>4769</v>
      </c>
      <c r="T2952" t="s">
        <v>4770</v>
      </c>
      <c r="U2952" t="s">
        <v>6267</v>
      </c>
      <c r="V2952" t="s">
        <v>6268</v>
      </c>
      <c r="W2952">
        <v>0</v>
      </c>
      <c r="X2952" t="str">
        <f t="shared" si="46"/>
        <v>Inversión</v>
      </c>
    </row>
    <row r="2953" spans="1:24" x14ac:dyDescent="0.25">
      <c r="A2953">
        <v>36220</v>
      </c>
      <c r="B2953">
        <v>43948</v>
      </c>
      <c r="C2953" s="71">
        <v>43948.78125</v>
      </c>
      <c r="D2953" t="s">
        <v>588</v>
      </c>
      <c r="E2953" t="s">
        <v>589</v>
      </c>
      <c r="F2953">
        <v>300</v>
      </c>
      <c r="G2953" t="s">
        <v>634</v>
      </c>
      <c r="H2953" t="s">
        <v>373</v>
      </c>
      <c r="I2953" t="s">
        <v>504</v>
      </c>
      <c r="J2953" t="s">
        <v>37</v>
      </c>
      <c r="K2953" t="s">
        <v>591</v>
      </c>
      <c r="L2953" t="s">
        <v>39</v>
      </c>
      <c r="M2953">
        <v>28273680</v>
      </c>
      <c r="N2953">
        <v>-3534210</v>
      </c>
      <c r="O2953">
        <v>24739470</v>
      </c>
      <c r="P2953">
        <v>0</v>
      </c>
      <c r="Q2953" t="s">
        <v>936</v>
      </c>
      <c r="R2953">
        <v>46320</v>
      </c>
      <c r="S2953" t="s">
        <v>4201</v>
      </c>
      <c r="T2953" t="s">
        <v>4771</v>
      </c>
      <c r="U2953" t="s">
        <v>4772</v>
      </c>
      <c r="V2953" t="s">
        <v>4773</v>
      </c>
      <c r="W2953">
        <v>0</v>
      </c>
      <c r="X2953" t="str">
        <f t="shared" si="46"/>
        <v>Inversión</v>
      </c>
    </row>
    <row r="2954" spans="1:24" x14ac:dyDescent="0.25">
      <c r="A2954">
        <v>36320</v>
      </c>
      <c r="B2954">
        <v>43948</v>
      </c>
      <c r="C2954" s="71">
        <v>43948.781944444447</v>
      </c>
      <c r="D2954" t="s">
        <v>588</v>
      </c>
      <c r="E2954" t="s">
        <v>589</v>
      </c>
      <c r="F2954">
        <v>300</v>
      </c>
      <c r="G2954" t="s">
        <v>634</v>
      </c>
      <c r="H2954" t="s">
        <v>373</v>
      </c>
      <c r="I2954" t="s">
        <v>504</v>
      </c>
      <c r="J2954" t="s">
        <v>37</v>
      </c>
      <c r="K2954" t="s">
        <v>591</v>
      </c>
      <c r="L2954" t="s">
        <v>39</v>
      </c>
      <c r="M2954">
        <v>51910320</v>
      </c>
      <c r="N2954">
        <v>-5407325</v>
      </c>
      <c r="O2954">
        <v>46502995</v>
      </c>
      <c r="P2954">
        <v>0</v>
      </c>
      <c r="Q2954" t="s">
        <v>937</v>
      </c>
      <c r="R2954">
        <v>46420</v>
      </c>
      <c r="S2954" t="s">
        <v>4774</v>
      </c>
      <c r="T2954" t="s">
        <v>4775</v>
      </c>
      <c r="U2954" t="s">
        <v>4776</v>
      </c>
      <c r="V2954" t="s">
        <v>4777</v>
      </c>
      <c r="W2954">
        <v>0</v>
      </c>
      <c r="X2954" t="str">
        <f t="shared" si="46"/>
        <v>Inversión</v>
      </c>
    </row>
    <row r="2955" spans="1:24" x14ac:dyDescent="0.25">
      <c r="A2955">
        <v>36420</v>
      </c>
      <c r="B2955">
        <v>43948</v>
      </c>
      <c r="C2955" s="71">
        <v>43948.783333333333</v>
      </c>
      <c r="D2955" t="s">
        <v>588</v>
      </c>
      <c r="E2955" t="s">
        <v>589</v>
      </c>
      <c r="F2955">
        <v>300</v>
      </c>
      <c r="G2955" t="s">
        <v>634</v>
      </c>
      <c r="H2955" t="s">
        <v>386</v>
      </c>
      <c r="I2955" t="s">
        <v>509</v>
      </c>
      <c r="J2955" t="s">
        <v>37</v>
      </c>
      <c r="K2955" t="s">
        <v>591</v>
      </c>
      <c r="L2955" t="s">
        <v>39</v>
      </c>
      <c r="M2955">
        <v>41498768</v>
      </c>
      <c r="N2955">
        <v>-5187346</v>
      </c>
      <c r="O2955">
        <v>36311422</v>
      </c>
      <c r="P2955">
        <v>0</v>
      </c>
      <c r="Q2955" t="s">
        <v>938</v>
      </c>
      <c r="R2955">
        <v>46520</v>
      </c>
      <c r="S2955" t="s">
        <v>4778</v>
      </c>
      <c r="T2955" t="s">
        <v>4779</v>
      </c>
      <c r="U2955" t="s">
        <v>5610</v>
      </c>
      <c r="V2955" t="s">
        <v>5611</v>
      </c>
      <c r="W2955">
        <v>0</v>
      </c>
      <c r="X2955" t="str">
        <f t="shared" si="46"/>
        <v>Inversión</v>
      </c>
    </row>
    <row r="2956" spans="1:24" x14ac:dyDescent="0.25">
      <c r="A2956">
        <v>36520</v>
      </c>
      <c r="B2956">
        <v>43948</v>
      </c>
      <c r="C2956" s="71">
        <v>43948.78402777778</v>
      </c>
      <c r="D2956" t="s">
        <v>588</v>
      </c>
      <c r="E2956" t="s">
        <v>589</v>
      </c>
      <c r="F2956">
        <v>300</v>
      </c>
      <c r="G2956" t="s">
        <v>634</v>
      </c>
      <c r="H2956" t="s">
        <v>386</v>
      </c>
      <c r="I2956" t="s">
        <v>509</v>
      </c>
      <c r="J2956" t="s">
        <v>37</v>
      </c>
      <c r="K2956" t="s">
        <v>591</v>
      </c>
      <c r="L2956" t="s">
        <v>39</v>
      </c>
      <c r="M2956">
        <v>56547360</v>
      </c>
      <c r="N2956">
        <v>-6386104</v>
      </c>
      <c r="O2956">
        <v>50161256</v>
      </c>
      <c r="P2956">
        <v>0</v>
      </c>
      <c r="Q2956" t="s">
        <v>939</v>
      </c>
      <c r="R2956">
        <v>46620</v>
      </c>
      <c r="S2956" t="s">
        <v>4780</v>
      </c>
      <c r="T2956" t="s">
        <v>4781</v>
      </c>
      <c r="U2956" t="s">
        <v>5612</v>
      </c>
      <c r="V2956" t="s">
        <v>5613</v>
      </c>
      <c r="W2956">
        <v>0</v>
      </c>
      <c r="X2956" t="str">
        <f t="shared" si="46"/>
        <v>Inversión</v>
      </c>
    </row>
    <row r="2957" spans="1:24" x14ac:dyDescent="0.25">
      <c r="A2957">
        <v>36620</v>
      </c>
      <c r="B2957">
        <v>43948</v>
      </c>
      <c r="C2957" s="71">
        <v>43948.785416666666</v>
      </c>
      <c r="D2957" t="s">
        <v>588</v>
      </c>
      <c r="E2957" t="s">
        <v>589</v>
      </c>
      <c r="F2957">
        <v>300</v>
      </c>
      <c r="G2957" t="s">
        <v>634</v>
      </c>
      <c r="H2957" t="s">
        <v>369</v>
      </c>
      <c r="I2957" t="s">
        <v>513</v>
      </c>
      <c r="J2957" t="s">
        <v>37</v>
      </c>
      <c r="K2957" t="s">
        <v>591</v>
      </c>
      <c r="L2957" t="s">
        <v>39</v>
      </c>
      <c r="M2957">
        <v>38651840</v>
      </c>
      <c r="N2957">
        <v>-2415740</v>
      </c>
      <c r="O2957">
        <v>36236100</v>
      </c>
      <c r="P2957">
        <v>0</v>
      </c>
      <c r="Q2957" t="s">
        <v>940</v>
      </c>
      <c r="R2957">
        <v>46720</v>
      </c>
      <c r="S2957" t="s">
        <v>4782</v>
      </c>
      <c r="T2957" t="s">
        <v>4783</v>
      </c>
      <c r="U2957" t="s">
        <v>5614</v>
      </c>
      <c r="V2957" t="s">
        <v>5615</v>
      </c>
      <c r="W2957">
        <v>0</v>
      </c>
      <c r="X2957" t="str">
        <f t="shared" si="46"/>
        <v>Inversión</v>
      </c>
    </row>
    <row r="2958" spans="1:24" x14ac:dyDescent="0.25">
      <c r="A2958">
        <v>36720</v>
      </c>
      <c r="B2958">
        <v>43948</v>
      </c>
      <c r="C2958" s="71">
        <v>43948.786111111112</v>
      </c>
      <c r="D2958" t="s">
        <v>588</v>
      </c>
      <c r="E2958" t="s">
        <v>589</v>
      </c>
      <c r="F2958">
        <v>300</v>
      </c>
      <c r="G2958" t="s">
        <v>634</v>
      </c>
      <c r="H2958" t="s">
        <v>394</v>
      </c>
      <c r="I2958" t="s">
        <v>517</v>
      </c>
      <c r="J2958" t="s">
        <v>37</v>
      </c>
      <c r="K2958" t="s">
        <v>591</v>
      </c>
      <c r="L2958" t="s">
        <v>39</v>
      </c>
      <c r="M2958">
        <v>145618560</v>
      </c>
      <c r="N2958">
        <v>0</v>
      </c>
      <c r="O2958">
        <v>145618560</v>
      </c>
      <c r="P2958">
        <v>49550760</v>
      </c>
      <c r="Q2958" t="s">
        <v>4784</v>
      </c>
      <c r="R2958">
        <v>46820</v>
      </c>
      <c r="S2958" t="s">
        <v>6269</v>
      </c>
      <c r="T2958" t="s">
        <v>6270</v>
      </c>
      <c r="U2958" t="s">
        <v>593</v>
      </c>
      <c r="V2958" t="s">
        <v>593</v>
      </c>
      <c r="W2958">
        <v>0</v>
      </c>
      <c r="X2958" t="str">
        <f t="shared" si="46"/>
        <v>Inversión</v>
      </c>
    </row>
    <row r="2959" spans="1:24" x14ac:dyDescent="0.25">
      <c r="A2959">
        <v>36820</v>
      </c>
      <c r="B2959">
        <v>43948</v>
      </c>
      <c r="C2959" s="71">
        <v>43948.786805555559</v>
      </c>
      <c r="D2959" t="s">
        <v>588</v>
      </c>
      <c r="E2959" t="s">
        <v>589</v>
      </c>
      <c r="F2959">
        <v>300</v>
      </c>
      <c r="G2959" t="s">
        <v>634</v>
      </c>
      <c r="H2959" t="s">
        <v>394</v>
      </c>
      <c r="I2959" t="s">
        <v>517</v>
      </c>
      <c r="J2959" t="s">
        <v>37</v>
      </c>
      <c r="K2959" t="s">
        <v>591</v>
      </c>
      <c r="L2959" t="s">
        <v>39</v>
      </c>
      <c r="M2959">
        <v>28273680</v>
      </c>
      <c r="N2959">
        <v>0</v>
      </c>
      <c r="O2959">
        <v>28273680</v>
      </c>
      <c r="P2959">
        <v>5654736</v>
      </c>
      <c r="Q2959" t="s">
        <v>941</v>
      </c>
      <c r="R2959">
        <v>46920</v>
      </c>
      <c r="S2959" t="s">
        <v>4785</v>
      </c>
      <c r="T2959" t="s">
        <v>593</v>
      </c>
      <c r="U2959" t="s">
        <v>593</v>
      </c>
      <c r="V2959" t="s">
        <v>593</v>
      </c>
      <c r="W2959">
        <v>0</v>
      </c>
      <c r="X2959" t="str">
        <f t="shared" si="46"/>
        <v>Inversión</v>
      </c>
    </row>
    <row r="2960" spans="1:24" x14ac:dyDescent="0.25">
      <c r="A2960">
        <v>36920</v>
      </c>
      <c r="B2960">
        <v>43948</v>
      </c>
      <c r="C2960" s="71">
        <v>43948.789583333331</v>
      </c>
      <c r="D2960" t="s">
        <v>588</v>
      </c>
      <c r="E2960" t="s">
        <v>589</v>
      </c>
      <c r="F2960">
        <v>300</v>
      </c>
      <c r="G2960" t="s">
        <v>634</v>
      </c>
      <c r="H2960" t="s">
        <v>394</v>
      </c>
      <c r="I2960" t="s">
        <v>517</v>
      </c>
      <c r="J2960" t="s">
        <v>37</v>
      </c>
      <c r="K2960" t="s">
        <v>591</v>
      </c>
      <c r="L2960" t="s">
        <v>39</v>
      </c>
      <c r="M2960">
        <v>41498768</v>
      </c>
      <c r="N2960">
        <v>0</v>
      </c>
      <c r="O2960">
        <v>41498768</v>
      </c>
      <c r="P2960">
        <v>25936730</v>
      </c>
      <c r="Q2960" t="s">
        <v>4786</v>
      </c>
      <c r="R2960">
        <v>47120</v>
      </c>
      <c r="S2960" t="s">
        <v>4787</v>
      </c>
      <c r="T2960" t="s">
        <v>593</v>
      </c>
      <c r="U2960" t="s">
        <v>593</v>
      </c>
      <c r="V2960" t="s">
        <v>593</v>
      </c>
      <c r="W2960">
        <v>0</v>
      </c>
      <c r="X2960" t="str">
        <f t="shared" si="46"/>
        <v>Inversión</v>
      </c>
    </row>
    <row r="2961" spans="1:24" x14ac:dyDescent="0.25">
      <c r="A2961">
        <v>37020</v>
      </c>
      <c r="B2961">
        <v>43948</v>
      </c>
      <c r="C2961" s="71">
        <v>43948.790972222225</v>
      </c>
      <c r="D2961" t="s">
        <v>588</v>
      </c>
      <c r="E2961" t="s">
        <v>589</v>
      </c>
      <c r="F2961">
        <v>300</v>
      </c>
      <c r="G2961" t="s">
        <v>634</v>
      </c>
      <c r="H2961" t="s">
        <v>394</v>
      </c>
      <c r="I2961" t="s">
        <v>517</v>
      </c>
      <c r="J2961" t="s">
        <v>37</v>
      </c>
      <c r="K2961" t="s">
        <v>591</v>
      </c>
      <c r="L2961" t="s">
        <v>39</v>
      </c>
      <c r="M2961">
        <v>77303680</v>
      </c>
      <c r="N2961">
        <v>0</v>
      </c>
      <c r="O2961">
        <v>77303680</v>
      </c>
      <c r="P2961">
        <v>20292216</v>
      </c>
      <c r="Q2961" t="s">
        <v>4788</v>
      </c>
      <c r="R2961">
        <v>47220</v>
      </c>
      <c r="S2961" t="s">
        <v>4789</v>
      </c>
      <c r="T2961" t="s">
        <v>5616</v>
      </c>
      <c r="U2961" t="s">
        <v>5617</v>
      </c>
      <c r="V2961" t="s">
        <v>5618</v>
      </c>
      <c r="W2961">
        <v>0</v>
      </c>
      <c r="X2961" t="str">
        <f t="shared" si="46"/>
        <v>Inversión</v>
      </c>
    </row>
    <row r="2962" spans="1:24" x14ac:dyDescent="0.25">
      <c r="A2962">
        <v>37120</v>
      </c>
      <c r="B2962">
        <v>43948</v>
      </c>
      <c r="C2962" s="71">
        <v>43948.792361111111</v>
      </c>
      <c r="D2962" t="s">
        <v>588</v>
      </c>
      <c r="E2962" t="s">
        <v>589</v>
      </c>
      <c r="F2962">
        <v>300</v>
      </c>
      <c r="G2962" t="s">
        <v>634</v>
      </c>
      <c r="H2962" t="s">
        <v>394</v>
      </c>
      <c r="I2962" t="s">
        <v>517</v>
      </c>
      <c r="J2962" t="s">
        <v>37</v>
      </c>
      <c r="K2962" t="s">
        <v>591</v>
      </c>
      <c r="L2962" t="s">
        <v>39</v>
      </c>
      <c r="M2962">
        <v>41498768</v>
      </c>
      <c r="N2962">
        <v>0</v>
      </c>
      <c r="O2962">
        <v>41498768</v>
      </c>
      <c r="P2962">
        <v>15994317</v>
      </c>
      <c r="Q2962" t="s">
        <v>4790</v>
      </c>
      <c r="R2962">
        <v>47320</v>
      </c>
      <c r="S2962" t="s">
        <v>6271</v>
      </c>
      <c r="T2962" t="s">
        <v>593</v>
      </c>
      <c r="U2962" t="s">
        <v>593</v>
      </c>
      <c r="V2962" t="s">
        <v>593</v>
      </c>
      <c r="W2962">
        <v>0</v>
      </c>
      <c r="X2962" t="str">
        <f t="shared" si="46"/>
        <v>Inversión</v>
      </c>
    </row>
    <row r="2963" spans="1:24" x14ac:dyDescent="0.25">
      <c r="A2963">
        <v>37220</v>
      </c>
      <c r="B2963">
        <v>43948</v>
      </c>
      <c r="C2963" s="71">
        <v>43948.793055555558</v>
      </c>
      <c r="D2963" t="s">
        <v>588</v>
      </c>
      <c r="E2963" t="s">
        <v>607</v>
      </c>
      <c r="F2963">
        <v>300</v>
      </c>
      <c r="G2963" t="s">
        <v>634</v>
      </c>
      <c r="H2963" t="s">
        <v>198</v>
      </c>
      <c r="I2963" t="s">
        <v>155</v>
      </c>
      <c r="J2963" t="s">
        <v>48</v>
      </c>
      <c r="K2963" t="s">
        <v>601</v>
      </c>
      <c r="L2963" t="s">
        <v>39</v>
      </c>
      <c r="M2963">
        <v>390000000</v>
      </c>
      <c r="N2963">
        <v>-390000000</v>
      </c>
      <c r="O2963">
        <v>0</v>
      </c>
      <c r="P2963">
        <v>0</v>
      </c>
      <c r="Q2963" t="s">
        <v>862</v>
      </c>
      <c r="R2963">
        <v>47420</v>
      </c>
      <c r="S2963" t="s">
        <v>593</v>
      </c>
      <c r="T2963" t="s">
        <v>593</v>
      </c>
      <c r="U2963" t="s">
        <v>593</v>
      </c>
      <c r="V2963" t="s">
        <v>593</v>
      </c>
      <c r="W2963">
        <v>0</v>
      </c>
      <c r="X2963" t="str">
        <f t="shared" si="46"/>
        <v>Inversión</v>
      </c>
    </row>
    <row r="2964" spans="1:24" x14ac:dyDescent="0.25">
      <c r="A2964">
        <v>37320</v>
      </c>
      <c r="B2964">
        <v>43949</v>
      </c>
      <c r="C2964" s="71">
        <v>43949.522916666669</v>
      </c>
      <c r="D2964" t="s">
        <v>588</v>
      </c>
      <c r="E2964" t="s">
        <v>607</v>
      </c>
      <c r="F2964">
        <v>300</v>
      </c>
      <c r="G2964" t="s">
        <v>634</v>
      </c>
      <c r="H2964" t="s">
        <v>394</v>
      </c>
      <c r="I2964" t="s">
        <v>517</v>
      </c>
      <c r="J2964" t="s">
        <v>37</v>
      </c>
      <c r="K2964" t="s">
        <v>591</v>
      </c>
      <c r="L2964" t="s">
        <v>39</v>
      </c>
      <c r="M2964">
        <v>41498768</v>
      </c>
      <c r="N2964">
        <v>0</v>
      </c>
      <c r="O2964">
        <v>41498768</v>
      </c>
      <c r="P2964">
        <v>41498768</v>
      </c>
      <c r="Q2964" t="s">
        <v>4791</v>
      </c>
      <c r="R2964">
        <v>47020</v>
      </c>
      <c r="S2964" t="s">
        <v>593</v>
      </c>
      <c r="T2964" t="s">
        <v>593</v>
      </c>
      <c r="U2964" t="s">
        <v>593</v>
      </c>
      <c r="V2964" t="s">
        <v>593</v>
      </c>
      <c r="W2964">
        <v>0</v>
      </c>
      <c r="X2964" t="str">
        <f t="shared" si="46"/>
        <v>Inversión</v>
      </c>
    </row>
    <row r="2965" spans="1:24" x14ac:dyDescent="0.25">
      <c r="A2965">
        <v>37420</v>
      </c>
      <c r="B2965">
        <v>43949</v>
      </c>
      <c r="C2965" s="71">
        <v>43949.668055555558</v>
      </c>
      <c r="D2965" t="s">
        <v>588</v>
      </c>
      <c r="E2965" t="s">
        <v>589</v>
      </c>
      <c r="F2965">
        <v>200</v>
      </c>
      <c r="G2965" t="s">
        <v>590</v>
      </c>
      <c r="H2965" t="s">
        <v>174</v>
      </c>
      <c r="I2965" t="s">
        <v>128</v>
      </c>
      <c r="J2965" t="s">
        <v>37</v>
      </c>
      <c r="K2965" t="s">
        <v>591</v>
      </c>
      <c r="L2965" t="s">
        <v>39</v>
      </c>
      <c r="M2965">
        <v>20867300</v>
      </c>
      <c r="N2965">
        <v>0</v>
      </c>
      <c r="O2965">
        <v>20867300</v>
      </c>
      <c r="P2965">
        <v>0</v>
      </c>
      <c r="Q2965" t="s">
        <v>942</v>
      </c>
      <c r="R2965">
        <v>48820</v>
      </c>
      <c r="S2965" t="s">
        <v>4792</v>
      </c>
      <c r="T2965" t="s">
        <v>593</v>
      </c>
      <c r="U2965" t="s">
        <v>4793</v>
      </c>
      <c r="V2965" t="s">
        <v>4794</v>
      </c>
      <c r="W2965">
        <v>0</v>
      </c>
      <c r="X2965" t="str">
        <f t="shared" si="46"/>
        <v>Funcionamiento</v>
      </c>
    </row>
    <row r="2966" spans="1:24" x14ac:dyDescent="0.25">
      <c r="A2966">
        <v>37420</v>
      </c>
      <c r="B2966">
        <v>43949</v>
      </c>
      <c r="C2966" s="71">
        <v>43949.668055555558</v>
      </c>
      <c r="D2966" t="s">
        <v>588</v>
      </c>
      <c r="E2966" t="s">
        <v>589</v>
      </c>
      <c r="F2966">
        <v>200</v>
      </c>
      <c r="G2966" t="s">
        <v>590</v>
      </c>
      <c r="H2966" t="s">
        <v>176</v>
      </c>
      <c r="I2966" t="s">
        <v>130</v>
      </c>
      <c r="J2966" t="s">
        <v>37</v>
      </c>
      <c r="K2966" t="s">
        <v>591</v>
      </c>
      <c r="L2966" t="s">
        <v>39</v>
      </c>
      <c r="M2966">
        <v>39129800</v>
      </c>
      <c r="N2966">
        <v>0</v>
      </c>
      <c r="O2966">
        <v>39129800</v>
      </c>
      <c r="P2966">
        <v>0</v>
      </c>
      <c r="Q2966" t="s">
        <v>942</v>
      </c>
      <c r="R2966">
        <v>48820</v>
      </c>
      <c r="S2966" t="s">
        <v>4792</v>
      </c>
      <c r="T2966" t="s">
        <v>593</v>
      </c>
      <c r="U2966" t="s">
        <v>4793</v>
      </c>
      <c r="V2966" t="s">
        <v>4794</v>
      </c>
      <c r="W2966">
        <v>0</v>
      </c>
      <c r="X2966" t="str">
        <f t="shared" si="46"/>
        <v>Funcionamiento</v>
      </c>
    </row>
    <row r="2967" spans="1:24" x14ac:dyDescent="0.25">
      <c r="A2967">
        <v>37420</v>
      </c>
      <c r="B2967">
        <v>43949</v>
      </c>
      <c r="C2967" s="71">
        <v>43949.668055555558</v>
      </c>
      <c r="D2967" t="s">
        <v>588</v>
      </c>
      <c r="E2967" t="s">
        <v>589</v>
      </c>
      <c r="F2967">
        <v>200</v>
      </c>
      <c r="G2967" t="s">
        <v>590</v>
      </c>
      <c r="H2967" t="s">
        <v>177</v>
      </c>
      <c r="I2967" t="s">
        <v>131</v>
      </c>
      <c r="J2967" t="s">
        <v>37</v>
      </c>
      <c r="K2967" t="s">
        <v>591</v>
      </c>
      <c r="L2967" t="s">
        <v>39</v>
      </c>
      <c r="M2967">
        <v>8992200</v>
      </c>
      <c r="N2967">
        <v>0</v>
      </c>
      <c r="O2967">
        <v>8992200</v>
      </c>
      <c r="P2967">
        <v>0</v>
      </c>
      <c r="Q2967" t="s">
        <v>942</v>
      </c>
      <c r="R2967">
        <v>48820</v>
      </c>
      <c r="S2967" t="s">
        <v>4792</v>
      </c>
      <c r="T2967" t="s">
        <v>593</v>
      </c>
      <c r="U2967" t="s">
        <v>4793</v>
      </c>
      <c r="V2967" t="s">
        <v>4794</v>
      </c>
      <c r="W2967">
        <v>0</v>
      </c>
      <c r="X2967" t="str">
        <f t="shared" si="46"/>
        <v>Funcionamiento</v>
      </c>
    </row>
    <row r="2968" spans="1:24" x14ac:dyDescent="0.25">
      <c r="A2968">
        <v>37420</v>
      </c>
      <c r="B2968">
        <v>43949</v>
      </c>
      <c r="C2968" s="71">
        <v>43949.668055555558</v>
      </c>
      <c r="D2968" t="s">
        <v>588</v>
      </c>
      <c r="E2968" t="s">
        <v>589</v>
      </c>
      <c r="F2968">
        <v>200</v>
      </c>
      <c r="G2968" t="s">
        <v>590</v>
      </c>
      <c r="H2968" t="s">
        <v>175</v>
      </c>
      <c r="I2968" t="s">
        <v>129</v>
      </c>
      <c r="J2968" t="s">
        <v>37</v>
      </c>
      <c r="K2968" t="s">
        <v>591</v>
      </c>
      <c r="L2968" t="s">
        <v>39</v>
      </c>
      <c r="M2968">
        <v>78810300</v>
      </c>
      <c r="N2968">
        <v>0</v>
      </c>
      <c r="O2968">
        <v>78810300</v>
      </c>
      <c r="P2968">
        <v>0</v>
      </c>
      <c r="Q2968" t="s">
        <v>942</v>
      </c>
      <c r="R2968">
        <v>48820</v>
      </c>
      <c r="S2968" t="s">
        <v>4792</v>
      </c>
      <c r="T2968" t="s">
        <v>593</v>
      </c>
      <c r="U2968" t="s">
        <v>4793</v>
      </c>
      <c r="V2968" t="s">
        <v>4794</v>
      </c>
      <c r="W2968">
        <v>0</v>
      </c>
      <c r="X2968" t="str">
        <f t="shared" si="46"/>
        <v>Funcionamiento</v>
      </c>
    </row>
    <row r="2969" spans="1:24" x14ac:dyDescent="0.25">
      <c r="A2969">
        <v>37420</v>
      </c>
      <c r="B2969">
        <v>43949</v>
      </c>
      <c r="C2969" s="71">
        <v>43949.668055555558</v>
      </c>
      <c r="D2969" t="s">
        <v>588</v>
      </c>
      <c r="E2969" t="s">
        <v>589</v>
      </c>
      <c r="F2969">
        <v>200</v>
      </c>
      <c r="G2969" t="s">
        <v>590</v>
      </c>
      <c r="H2969" t="s">
        <v>178</v>
      </c>
      <c r="I2969" t="s">
        <v>132</v>
      </c>
      <c r="J2969" t="s">
        <v>37</v>
      </c>
      <c r="K2969" t="s">
        <v>591</v>
      </c>
      <c r="L2969" t="s">
        <v>39</v>
      </c>
      <c r="M2969">
        <v>29348900</v>
      </c>
      <c r="N2969">
        <v>0</v>
      </c>
      <c r="O2969">
        <v>29348900</v>
      </c>
      <c r="P2969">
        <v>0</v>
      </c>
      <c r="Q2969" t="s">
        <v>942</v>
      </c>
      <c r="R2969">
        <v>48820</v>
      </c>
      <c r="S2969" t="s">
        <v>4792</v>
      </c>
      <c r="T2969" t="s">
        <v>593</v>
      </c>
      <c r="U2969" t="s">
        <v>4793</v>
      </c>
      <c r="V2969" t="s">
        <v>4794</v>
      </c>
      <c r="W2969">
        <v>0</v>
      </c>
      <c r="X2969" t="str">
        <f t="shared" si="46"/>
        <v>Funcionamiento</v>
      </c>
    </row>
    <row r="2970" spans="1:24" x14ac:dyDescent="0.25">
      <c r="A2970">
        <v>37420</v>
      </c>
      <c r="B2970">
        <v>43949</v>
      </c>
      <c r="C2970" s="71">
        <v>43949.668055555558</v>
      </c>
      <c r="D2970" t="s">
        <v>588</v>
      </c>
      <c r="E2970" t="s">
        <v>589</v>
      </c>
      <c r="F2970">
        <v>200</v>
      </c>
      <c r="G2970" t="s">
        <v>590</v>
      </c>
      <c r="H2970" t="s">
        <v>179</v>
      </c>
      <c r="I2970" t="s">
        <v>133</v>
      </c>
      <c r="J2970" t="s">
        <v>37</v>
      </c>
      <c r="K2970" t="s">
        <v>591</v>
      </c>
      <c r="L2970" t="s">
        <v>39</v>
      </c>
      <c r="M2970">
        <v>19569400</v>
      </c>
      <c r="N2970">
        <v>0</v>
      </c>
      <c r="O2970">
        <v>19569400</v>
      </c>
      <c r="P2970">
        <v>0</v>
      </c>
      <c r="Q2970" t="s">
        <v>942</v>
      </c>
      <c r="R2970">
        <v>48820</v>
      </c>
      <c r="S2970" t="s">
        <v>4792</v>
      </c>
      <c r="T2970" t="s">
        <v>593</v>
      </c>
      <c r="U2970" t="s">
        <v>4793</v>
      </c>
      <c r="V2970" t="s">
        <v>4794</v>
      </c>
      <c r="W2970">
        <v>0</v>
      </c>
      <c r="X2970" t="str">
        <f t="shared" si="46"/>
        <v>Funcionamiento</v>
      </c>
    </row>
    <row r="2971" spans="1:24" x14ac:dyDescent="0.25">
      <c r="A2971">
        <v>37520</v>
      </c>
      <c r="B2971">
        <v>43949</v>
      </c>
      <c r="C2971" s="71">
        <v>43949.861805555556</v>
      </c>
      <c r="D2971" t="s">
        <v>588</v>
      </c>
      <c r="E2971" t="s">
        <v>589</v>
      </c>
      <c r="F2971">
        <v>200</v>
      </c>
      <c r="G2971" t="s">
        <v>590</v>
      </c>
      <c r="H2971" t="s">
        <v>639</v>
      </c>
      <c r="I2971" t="s">
        <v>4100</v>
      </c>
      <c r="J2971" t="s">
        <v>37</v>
      </c>
      <c r="K2971" t="s">
        <v>591</v>
      </c>
      <c r="L2971" t="s">
        <v>39</v>
      </c>
      <c r="M2971">
        <v>643139703</v>
      </c>
      <c r="N2971">
        <v>0</v>
      </c>
      <c r="O2971">
        <v>643139703</v>
      </c>
      <c r="P2971">
        <v>0</v>
      </c>
      <c r="Q2971" t="s">
        <v>943</v>
      </c>
      <c r="R2971">
        <v>48920</v>
      </c>
      <c r="S2971" t="s">
        <v>4795</v>
      </c>
      <c r="T2971" t="s">
        <v>4796</v>
      </c>
      <c r="U2971" t="s">
        <v>4797</v>
      </c>
      <c r="V2971" t="s">
        <v>4798</v>
      </c>
      <c r="W2971">
        <v>0</v>
      </c>
      <c r="X2971" t="str">
        <f t="shared" si="46"/>
        <v>Funcionamiento</v>
      </c>
    </row>
    <row r="2972" spans="1:24" x14ac:dyDescent="0.25">
      <c r="A2972">
        <v>37620</v>
      </c>
      <c r="B2972">
        <v>43955</v>
      </c>
      <c r="C2972" s="71">
        <v>43955.598611111112</v>
      </c>
      <c r="D2972" t="s">
        <v>588</v>
      </c>
      <c r="E2972" t="s">
        <v>589</v>
      </c>
      <c r="F2972">
        <v>200</v>
      </c>
      <c r="G2972" t="s">
        <v>590</v>
      </c>
      <c r="H2972" t="s">
        <v>202</v>
      </c>
      <c r="I2972" t="s">
        <v>163</v>
      </c>
      <c r="J2972" t="s">
        <v>37</v>
      </c>
      <c r="K2972" t="s">
        <v>591</v>
      </c>
      <c r="L2972" t="s">
        <v>39</v>
      </c>
      <c r="M2972">
        <v>15056000</v>
      </c>
      <c r="N2972">
        <v>-10134747</v>
      </c>
      <c r="O2972">
        <v>4921253</v>
      </c>
      <c r="P2972">
        <v>0</v>
      </c>
      <c r="Q2972" t="s">
        <v>4799</v>
      </c>
      <c r="R2972">
        <v>49020</v>
      </c>
      <c r="S2972" t="s">
        <v>4800</v>
      </c>
      <c r="T2972" t="s">
        <v>4801</v>
      </c>
      <c r="U2972" t="s">
        <v>4802</v>
      </c>
      <c r="V2972" t="s">
        <v>4803</v>
      </c>
      <c r="W2972">
        <v>0</v>
      </c>
      <c r="X2972" t="str">
        <f t="shared" si="46"/>
        <v>Inversión</v>
      </c>
    </row>
    <row r="2973" spans="1:24" x14ac:dyDescent="0.25">
      <c r="A2973">
        <v>37720</v>
      </c>
      <c r="B2973">
        <v>43955</v>
      </c>
      <c r="C2973" s="71">
        <v>43955.601388888892</v>
      </c>
      <c r="D2973" t="s">
        <v>588</v>
      </c>
      <c r="E2973" t="s">
        <v>589</v>
      </c>
      <c r="F2973">
        <v>200</v>
      </c>
      <c r="G2973" t="s">
        <v>590</v>
      </c>
      <c r="H2973" t="s">
        <v>441</v>
      </c>
      <c r="I2973" t="s">
        <v>514</v>
      </c>
      <c r="J2973" t="s">
        <v>37</v>
      </c>
      <c r="K2973" t="s">
        <v>591</v>
      </c>
      <c r="L2973" t="s">
        <v>39</v>
      </c>
      <c r="M2973">
        <v>58642928</v>
      </c>
      <c r="N2973">
        <v>-7330366</v>
      </c>
      <c r="O2973">
        <v>51312562</v>
      </c>
      <c r="P2973">
        <v>0</v>
      </c>
      <c r="Q2973" t="s">
        <v>944</v>
      </c>
      <c r="R2973">
        <v>49120</v>
      </c>
      <c r="S2973" t="s">
        <v>4804</v>
      </c>
      <c r="T2973" t="s">
        <v>4805</v>
      </c>
      <c r="U2973" t="s">
        <v>5619</v>
      </c>
      <c r="V2973" t="s">
        <v>5620</v>
      </c>
      <c r="W2973">
        <v>0</v>
      </c>
      <c r="X2973" t="str">
        <f t="shared" si="46"/>
        <v>Inversión</v>
      </c>
    </row>
    <row r="2974" spans="1:24" x14ac:dyDescent="0.25">
      <c r="A2974">
        <v>37820</v>
      </c>
      <c r="B2974">
        <v>43955</v>
      </c>
      <c r="C2974" s="71">
        <v>43955.604861111111</v>
      </c>
      <c r="D2974" t="s">
        <v>588</v>
      </c>
      <c r="E2974" t="s">
        <v>589</v>
      </c>
      <c r="F2974">
        <v>200</v>
      </c>
      <c r="G2974" t="s">
        <v>590</v>
      </c>
      <c r="H2974" t="s">
        <v>201</v>
      </c>
      <c r="I2974" t="s">
        <v>161</v>
      </c>
      <c r="J2974" t="s">
        <v>48</v>
      </c>
      <c r="K2974" t="s">
        <v>601</v>
      </c>
      <c r="L2974" t="s">
        <v>39</v>
      </c>
      <c r="M2974">
        <v>76623568</v>
      </c>
      <c r="N2974">
        <v>-6704562</v>
      </c>
      <c r="O2974">
        <v>69919006</v>
      </c>
      <c r="P2974">
        <v>0</v>
      </c>
      <c r="Q2974" t="s">
        <v>945</v>
      </c>
      <c r="R2974">
        <v>49320</v>
      </c>
      <c r="S2974" t="s">
        <v>4806</v>
      </c>
      <c r="T2974" t="s">
        <v>4807</v>
      </c>
      <c r="U2974" t="s">
        <v>6272</v>
      </c>
      <c r="V2974" t="s">
        <v>6273</v>
      </c>
      <c r="W2974">
        <v>0</v>
      </c>
      <c r="X2974" t="str">
        <f t="shared" si="46"/>
        <v>Inversión</v>
      </c>
    </row>
    <row r="2975" spans="1:24" x14ac:dyDescent="0.25">
      <c r="A2975">
        <v>37920</v>
      </c>
      <c r="B2975">
        <v>43955</v>
      </c>
      <c r="C2975" s="71">
        <v>43955.60833333333</v>
      </c>
      <c r="D2975" t="s">
        <v>588</v>
      </c>
      <c r="E2975" t="s">
        <v>649</v>
      </c>
      <c r="F2975">
        <v>200</v>
      </c>
      <c r="G2975" t="s">
        <v>590</v>
      </c>
      <c r="H2975" t="s">
        <v>445</v>
      </c>
      <c r="I2975" t="s">
        <v>498</v>
      </c>
      <c r="J2975" t="s">
        <v>37</v>
      </c>
      <c r="K2975" t="s">
        <v>591</v>
      </c>
      <c r="L2975" t="s">
        <v>39</v>
      </c>
      <c r="M2975">
        <v>38651840</v>
      </c>
      <c r="N2975">
        <v>-38651840</v>
      </c>
      <c r="O2975">
        <v>0</v>
      </c>
      <c r="P2975">
        <v>0</v>
      </c>
      <c r="Q2975" t="s">
        <v>4808</v>
      </c>
      <c r="R2975">
        <v>49420</v>
      </c>
      <c r="S2975" t="s">
        <v>593</v>
      </c>
      <c r="T2975" t="s">
        <v>593</v>
      </c>
      <c r="U2975" t="s">
        <v>593</v>
      </c>
      <c r="V2975" t="s">
        <v>593</v>
      </c>
      <c r="W2975">
        <v>0</v>
      </c>
      <c r="X2975" t="str">
        <f t="shared" si="46"/>
        <v>Inversión</v>
      </c>
    </row>
    <row r="2976" spans="1:24" x14ac:dyDescent="0.25">
      <c r="A2976">
        <v>38020</v>
      </c>
      <c r="B2976">
        <v>43955</v>
      </c>
      <c r="C2976" s="71">
        <v>43955.611111111109</v>
      </c>
      <c r="D2976" t="s">
        <v>588</v>
      </c>
      <c r="E2976" t="s">
        <v>589</v>
      </c>
      <c r="F2976">
        <v>200</v>
      </c>
      <c r="G2976" t="s">
        <v>590</v>
      </c>
      <c r="H2976" t="s">
        <v>445</v>
      </c>
      <c r="I2976" t="s">
        <v>498</v>
      </c>
      <c r="J2976" t="s">
        <v>37</v>
      </c>
      <c r="K2976" t="s">
        <v>591</v>
      </c>
      <c r="L2976" t="s">
        <v>39</v>
      </c>
      <c r="M2976">
        <v>38651840</v>
      </c>
      <c r="N2976">
        <v>-2898888</v>
      </c>
      <c r="O2976">
        <v>35752952</v>
      </c>
      <c r="P2976">
        <v>0</v>
      </c>
      <c r="Q2976" t="s">
        <v>946</v>
      </c>
      <c r="R2976">
        <v>49420</v>
      </c>
      <c r="S2976" t="s">
        <v>4809</v>
      </c>
      <c r="T2976" t="s">
        <v>4810</v>
      </c>
      <c r="U2976" t="s">
        <v>5621</v>
      </c>
      <c r="V2976" t="s">
        <v>5622</v>
      </c>
      <c r="W2976">
        <v>0</v>
      </c>
      <c r="X2976" t="str">
        <f t="shared" si="46"/>
        <v>Inversión</v>
      </c>
    </row>
    <row r="2977" spans="1:24" x14ac:dyDescent="0.25">
      <c r="A2977">
        <v>38120</v>
      </c>
      <c r="B2977">
        <v>43955</v>
      </c>
      <c r="C2977" s="71">
        <v>43955.613888888889</v>
      </c>
      <c r="D2977" t="s">
        <v>588</v>
      </c>
      <c r="E2977" t="s">
        <v>589</v>
      </c>
      <c r="F2977">
        <v>200</v>
      </c>
      <c r="G2977" t="s">
        <v>590</v>
      </c>
      <c r="H2977" t="s">
        <v>445</v>
      </c>
      <c r="I2977" t="s">
        <v>498</v>
      </c>
      <c r="J2977" t="s">
        <v>37</v>
      </c>
      <c r="K2977" t="s">
        <v>591</v>
      </c>
      <c r="L2977" t="s">
        <v>39</v>
      </c>
      <c r="M2977">
        <v>58642928</v>
      </c>
      <c r="N2977">
        <v>-6597329</v>
      </c>
      <c r="O2977">
        <v>52045599</v>
      </c>
      <c r="P2977">
        <v>0</v>
      </c>
      <c r="Q2977" t="s">
        <v>4808</v>
      </c>
      <c r="R2977">
        <v>49620</v>
      </c>
      <c r="S2977" t="s">
        <v>4119</v>
      </c>
      <c r="T2977" t="s">
        <v>4811</v>
      </c>
      <c r="U2977" t="s">
        <v>6274</v>
      </c>
      <c r="V2977" t="s">
        <v>6275</v>
      </c>
      <c r="W2977">
        <v>0</v>
      </c>
      <c r="X2977" t="str">
        <f t="shared" si="46"/>
        <v>Inversión</v>
      </c>
    </row>
    <row r="2978" spans="1:24" x14ac:dyDescent="0.25">
      <c r="A2978">
        <v>38220</v>
      </c>
      <c r="B2978">
        <v>43955</v>
      </c>
      <c r="C2978" s="71">
        <v>43955.62777777778</v>
      </c>
      <c r="D2978" t="s">
        <v>588</v>
      </c>
      <c r="E2978" t="s">
        <v>589</v>
      </c>
      <c r="F2978">
        <v>200</v>
      </c>
      <c r="G2978" t="s">
        <v>590</v>
      </c>
      <c r="H2978" t="s">
        <v>201</v>
      </c>
      <c r="I2978" t="s">
        <v>161</v>
      </c>
      <c r="J2978" t="s">
        <v>37</v>
      </c>
      <c r="K2978" t="s">
        <v>591</v>
      </c>
      <c r="L2978" t="s">
        <v>39</v>
      </c>
      <c r="M2978">
        <v>58642928</v>
      </c>
      <c r="N2978">
        <v>-7574712</v>
      </c>
      <c r="O2978">
        <v>51068216</v>
      </c>
      <c r="P2978">
        <v>0</v>
      </c>
      <c r="Q2978" t="s">
        <v>947</v>
      </c>
      <c r="R2978">
        <v>49520</v>
      </c>
      <c r="S2978" t="s">
        <v>4812</v>
      </c>
      <c r="T2978" t="s">
        <v>4813</v>
      </c>
      <c r="U2978" t="s">
        <v>6276</v>
      </c>
      <c r="V2978" t="s">
        <v>6277</v>
      </c>
      <c r="W2978">
        <v>0</v>
      </c>
      <c r="X2978" t="str">
        <f t="shared" si="46"/>
        <v>Inversión</v>
      </c>
    </row>
    <row r="2979" spans="1:24" x14ac:dyDescent="0.25">
      <c r="A2979">
        <v>38320</v>
      </c>
      <c r="B2979">
        <v>43955</v>
      </c>
      <c r="C2979" s="71">
        <v>43955.673611111109</v>
      </c>
      <c r="D2979" t="s">
        <v>588</v>
      </c>
      <c r="E2979" t="s">
        <v>589</v>
      </c>
      <c r="F2979">
        <v>200</v>
      </c>
      <c r="G2979" t="s">
        <v>590</v>
      </c>
      <c r="H2979" t="s">
        <v>599</v>
      </c>
      <c r="I2979" t="s">
        <v>600</v>
      </c>
      <c r="J2979" t="s">
        <v>37</v>
      </c>
      <c r="K2979" t="s">
        <v>591</v>
      </c>
      <c r="L2979" t="s">
        <v>39</v>
      </c>
      <c r="M2979">
        <v>23343057</v>
      </c>
      <c r="N2979">
        <v>-4409244</v>
      </c>
      <c r="O2979">
        <v>18933813</v>
      </c>
      <c r="P2979">
        <v>0</v>
      </c>
      <c r="Q2979" t="s">
        <v>948</v>
      </c>
      <c r="R2979">
        <v>49220</v>
      </c>
      <c r="S2979" t="s">
        <v>4814</v>
      </c>
      <c r="T2979" t="s">
        <v>4815</v>
      </c>
      <c r="U2979" t="s">
        <v>4816</v>
      </c>
      <c r="V2979" t="s">
        <v>5623</v>
      </c>
      <c r="W2979">
        <v>0</v>
      </c>
      <c r="X2979" t="str">
        <f t="shared" si="46"/>
        <v>Funcionamiento</v>
      </c>
    </row>
    <row r="2980" spans="1:24" x14ac:dyDescent="0.25">
      <c r="A2980">
        <v>38420</v>
      </c>
      <c r="B2980">
        <v>43955</v>
      </c>
      <c r="C2980" s="71">
        <v>43955.731249999997</v>
      </c>
      <c r="D2980" t="s">
        <v>588</v>
      </c>
      <c r="E2980" t="s">
        <v>649</v>
      </c>
      <c r="F2980">
        <v>140</v>
      </c>
      <c r="G2980" t="s">
        <v>632</v>
      </c>
      <c r="H2980" t="s">
        <v>432</v>
      </c>
      <c r="I2980" t="s">
        <v>489</v>
      </c>
      <c r="J2980" t="s">
        <v>37</v>
      </c>
      <c r="K2980" t="s">
        <v>591</v>
      </c>
      <c r="L2980" t="s">
        <v>39</v>
      </c>
      <c r="M2980">
        <v>68900000</v>
      </c>
      <c r="N2980">
        <v>-68900000</v>
      </c>
      <c r="O2980">
        <v>0</v>
      </c>
      <c r="P2980">
        <v>0</v>
      </c>
      <c r="Q2980" t="s">
        <v>949</v>
      </c>
      <c r="R2980">
        <v>49720</v>
      </c>
      <c r="S2980" t="s">
        <v>593</v>
      </c>
      <c r="T2980" t="s">
        <v>593</v>
      </c>
      <c r="U2980" t="s">
        <v>593</v>
      </c>
      <c r="V2980" t="s">
        <v>593</v>
      </c>
      <c r="W2980">
        <v>0</v>
      </c>
      <c r="X2980" t="str">
        <f t="shared" si="46"/>
        <v>Inversión</v>
      </c>
    </row>
    <row r="2981" spans="1:24" x14ac:dyDescent="0.25">
      <c r="A2981">
        <v>38420</v>
      </c>
      <c r="B2981">
        <v>43955</v>
      </c>
      <c r="C2981" s="71">
        <v>43955.731249999997</v>
      </c>
      <c r="D2981" t="s">
        <v>588</v>
      </c>
      <c r="E2981" t="s">
        <v>649</v>
      </c>
      <c r="F2981">
        <v>200</v>
      </c>
      <c r="G2981" t="s">
        <v>590</v>
      </c>
      <c r="H2981" t="s">
        <v>438</v>
      </c>
      <c r="I2981" t="s">
        <v>487</v>
      </c>
      <c r="J2981" t="s">
        <v>37</v>
      </c>
      <c r="K2981" t="s">
        <v>591</v>
      </c>
      <c r="L2981" t="s">
        <v>39</v>
      </c>
      <c r="M2981">
        <v>349713716</v>
      </c>
      <c r="N2981">
        <v>-349713716</v>
      </c>
      <c r="O2981">
        <v>0</v>
      </c>
      <c r="P2981">
        <v>0</v>
      </c>
      <c r="Q2981" t="s">
        <v>949</v>
      </c>
      <c r="R2981">
        <v>49720</v>
      </c>
      <c r="S2981" t="s">
        <v>593</v>
      </c>
      <c r="T2981" t="s">
        <v>593</v>
      </c>
      <c r="U2981" t="s">
        <v>593</v>
      </c>
      <c r="V2981" t="s">
        <v>593</v>
      </c>
      <c r="W2981">
        <v>0</v>
      </c>
      <c r="X2981" t="str">
        <f t="shared" si="46"/>
        <v>Inversión</v>
      </c>
    </row>
    <row r="2982" spans="1:24" x14ac:dyDescent="0.25">
      <c r="A2982">
        <v>38420</v>
      </c>
      <c r="B2982">
        <v>43955</v>
      </c>
      <c r="C2982" s="71">
        <v>43955.731249999997</v>
      </c>
      <c r="D2982" t="s">
        <v>588</v>
      </c>
      <c r="E2982" t="s">
        <v>649</v>
      </c>
      <c r="F2982">
        <v>300</v>
      </c>
      <c r="G2982" t="s">
        <v>634</v>
      </c>
      <c r="H2982" t="s">
        <v>369</v>
      </c>
      <c r="I2982" t="s">
        <v>513</v>
      </c>
      <c r="J2982" t="s">
        <v>48</v>
      </c>
      <c r="K2982" t="s">
        <v>601</v>
      </c>
      <c r="L2982" t="s">
        <v>39</v>
      </c>
      <c r="M2982">
        <v>51894541</v>
      </c>
      <c r="N2982">
        <v>-51894541</v>
      </c>
      <c r="O2982">
        <v>0</v>
      </c>
      <c r="P2982">
        <v>0</v>
      </c>
      <c r="Q2982" t="s">
        <v>949</v>
      </c>
      <c r="R2982">
        <v>49720</v>
      </c>
      <c r="S2982" t="s">
        <v>593</v>
      </c>
      <c r="T2982" t="s">
        <v>593</v>
      </c>
      <c r="U2982" t="s">
        <v>593</v>
      </c>
      <c r="V2982" t="s">
        <v>593</v>
      </c>
      <c r="W2982">
        <v>0</v>
      </c>
      <c r="X2982" t="str">
        <f t="shared" si="46"/>
        <v>Inversión</v>
      </c>
    </row>
    <row r="2983" spans="1:24" x14ac:dyDescent="0.25">
      <c r="A2983">
        <v>38420</v>
      </c>
      <c r="B2983">
        <v>43955</v>
      </c>
      <c r="C2983" s="71">
        <v>43955.731249999997</v>
      </c>
      <c r="D2983" t="s">
        <v>588</v>
      </c>
      <c r="E2983" t="s">
        <v>649</v>
      </c>
      <c r="F2983">
        <v>500</v>
      </c>
      <c r="G2983" t="s">
        <v>631</v>
      </c>
      <c r="H2983" t="s">
        <v>199</v>
      </c>
      <c r="I2983" t="s">
        <v>157</v>
      </c>
      <c r="J2983" t="s">
        <v>48</v>
      </c>
      <c r="K2983" t="s">
        <v>601</v>
      </c>
      <c r="L2983" t="s">
        <v>39</v>
      </c>
      <c r="M2983">
        <v>206793856</v>
      </c>
      <c r="N2983">
        <v>-206793856</v>
      </c>
      <c r="O2983">
        <v>0</v>
      </c>
      <c r="P2983">
        <v>0</v>
      </c>
      <c r="Q2983" t="s">
        <v>949</v>
      </c>
      <c r="R2983">
        <v>49720</v>
      </c>
      <c r="S2983" t="s">
        <v>593</v>
      </c>
      <c r="T2983" t="s">
        <v>593</v>
      </c>
      <c r="U2983" t="s">
        <v>593</v>
      </c>
      <c r="V2983" t="s">
        <v>593</v>
      </c>
      <c r="W2983">
        <v>0</v>
      </c>
      <c r="X2983" t="str">
        <f t="shared" si="46"/>
        <v>Inversión</v>
      </c>
    </row>
    <row r="2984" spans="1:24" x14ac:dyDescent="0.25">
      <c r="A2984">
        <v>38420</v>
      </c>
      <c r="B2984">
        <v>43955</v>
      </c>
      <c r="C2984" s="71">
        <v>43955.731249999997</v>
      </c>
      <c r="D2984" t="s">
        <v>588</v>
      </c>
      <c r="E2984" t="s">
        <v>649</v>
      </c>
      <c r="F2984">
        <v>300</v>
      </c>
      <c r="G2984" t="s">
        <v>634</v>
      </c>
      <c r="H2984" t="s">
        <v>198</v>
      </c>
      <c r="I2984" t="s">
        <v>155</v>
      </c>
      <c r="J2984" t="s">
        <v>48</v>
      </c>
      <c r="K2984" t="s">
        <v>601</v>
      </c>
      <c r="L2984" t="s">
        <v>39</v>
      </c>
      <c r="M2984">
        <v>103789082</v>
      </c>
      <c r="N2984">
        <v>-103789082</v>
      </c>
      <c r="O2984">
        <v>0</v>
      </c>
      <c r="P2984">
        <v>0</v>
      </c>
      <c r="Q2984" t="s">
        <v>949</v>
      </c>
      <c r="R2984">
        <v>49720</v>
      </c>
      <c r="S2984" t="s">
        <v>593</v>
      </c>
      <c r="T2984" t="s">
        <v>593</v>
      </c>
      <c r="U2984" t="s">
        <v>593</v>
      </c>
      <c r="V2984" t="s">
        <v>593</v>
      </c>
      <c r="W2984">
        <v>0</v>
      </c>
      <c r="X2984" t="str">
        <f t="shared" si="46"/>
        <v>Inversión</v>
      </c>
    </row>
    <row r="2985" spans="1:24" x14ac:dyDescent="0.25">
      <c r="A2985">
        <v>38420</v>
      </c>
      <c r="B2985">
        <v>43955</v>
      </c>
      <c r="C2985" s="71">
        <v>43955.731249999997</v>
      </c>
      <c r="D2985" t="s">
        <v>588</v>
      </c>
      <c r="E2985" t="s">
        <v>649</v>
      </c>
      <c r="F2985">
        <v>400</v>
      </c>
      <c r="G2985" t="s">
        <v>630</v>
      </c>
      <c r="H2985" t="s">
        <v>398</v>
      </c>
      <c r="I2985" t="s">
        <v>512</v>
      </c>
      <c r="J2985" t="s">
        <v>48</v>
      </c>
      <c r="K2985" t="s">
        <v>601</v>
      </c>
      <c r="L2985" t="s">
        <v>39</v>
      </c>
      <c r="M2985">
        <v>154769547</v>
      </c>
      <c r="N2985">
        <v>-154769547</v>
      </c>
      <c r="O2985">
        <v>0</v>
      </c>
      <c r="P2985">
        <v>0</v>
      </c>
      <c r="Q2985" t="s">
        <v>949</v>
      </c>
      <c r="R2985">
        <v>49720</v>
      </c>
      <c r="S2985" t="s">
        <v>593</v>
      </c>
      <c r="T2985" t="s">
        <v>593</v>
      </c>
      <c r="U2985" t="s">
        <v>593</v>
      </c>
      <c r="V2985" t="s">
        <v>593</v>
      </c>
      <c r="W2985">
        <v>0</v>
      </c>
      <c r="X2985" t="str">
        <f t="shared" si="46"/>
        <v>Inversión</v>
      </c>
    </row>
    <row r="2986" spans="1:24" x14ac:dyDescent="0.25">
      <c r="A2986">
        <v>38420</v>
      </c>
      <c r="B2986">
        <v>43955</v>
      </c>
      <c r="C2986" s="71">
        <v>43955.731249999997</v>
      </c>
      <c r="D2986" t="s">
        <v>588</v>
      </c>
      <c r="E2986" t="s">
        <v>649</v>
      </c>
      <c r="F2986">
        <v>200</v>
      </c>
      <c r="G2986" t="s">
        <v>590</v>
      </c>
      <c r="H2986" t="s">
        <v>916</v>
      </c>
      <c r="I2986" t="s">
        <v>917</v>
      </c>
      <c r="J2986" t="s">
        <v>48</v>
      </c>
      <c r="K2986" t="s">
        <v>601</v>
      </c>
      <c r="L2986" t="s">
        <v>39</v>
      </c>
      <c r="M2986">
        <v>164000000</v>
      </c>
      <c r="N2986">
        <v>-164000000</v>
      </c>
      <c r="O2986">
        <v>0</v>
      </c>
      <c r="P2986">
        <v>0</v>
      </c>
      <c r="Q2986" t="s">
        <v>949</v>
      </c>
      <c r="R2986">
        <v>49720</v>
      </c>
      <c r="S2986" t="s">
        <v>593</v>
      </c>
      <c r="T2986" t="s">
        <v>593</v>
      </c>
      <c r="U2986" t="s">
        <v>593</v>
      </c>
      <c r="V2986" t="s">
        <v>593</v>
      </c>
      <c r="W2986">
        <v>0</v>
      </c>
      <c r="X2986" t="str">
        <f t="shared" si="46"/>
        <v>Funcionamiento</v>
      </c>
    </row>
    <row r="2987" spans="1:24" x14ac:dyDescent="0.25">
      <c r="A2987">
        <v>38420</v>
      </c>
      <c r="B2987">
        <v>43955</v>
      </c>
      <c r="C2987" s="71">
        <v>43955.731249999997</v>
      </c>
      <c r="D2987" t="s">
        <v>588</v>
      </c>
      <c r="E2987" t="s">
        <v>649</v>
      </c>
      <c r="F2987">
        <v>300</v>
      </c>
      <c r="G2987" t="s">
        <v>634</v>
      </c>
      <c r="H2987" t="s">
        <v>383</v>
      </c>
      <c r="I2987" t="s">
        <v>510</v>
      </c>
      <c r="J2987" t="s">
        <v>48</v>
      </c>
      <c r="K2987" t="s">
        <v>601</v>
      </c>
      <c r="L2987" t="s">
        <v>39</v>
      </c>
      <c r="M2987">
        <v>51894541</v>
      </c>
      <c r="N2987">
        <v>-51894541</v>
      </c>
      <c r="O2987">
        <v>0</v>
      </c>
      <c r="P2987">
        <v>0</v>
      </c>
      <c r="Q2987" t="s">
        <v>949</v>
      </c>
      <c r="R2987">
        <v>49720</v>
      </c>
      <c r="S2987" t="s">
        <v>593</v>
      </c>
      <c r="T2987" t="s">
        <v>593</v>
      </c>
      <c r="U2987" t="s">
        <v>593</v>
      </c>
      <c r="V2987" t="s">
        <v>593</v>
      </c>
      <c r="W2987">
        <v>0</v>
      </c>
      <c r="X2987" t="str">
        <f t="shared" si="46"/>
        <v>Inversión</v>
      </c>
    </row>
    <row r="2988" spans="1:24" x14ac:dyDescent="0.25">
      <c r="A2988">
        <v>38420</v>
      </c>
      <c r="B2988">
        <v>43955</v>
      </c>
      <c r="C2988" s="71">
        <v>43955.731249999997</v>
      </c>
      <c r="D2988" t="s">
        <v>588</v>
      </c>
      <c r="E2988" t="s">
        <v>649</v>
      </c>
      <c r="F2988">
        <v>300</v>
      </c>
      <c r="G2988" t="s">
        <v>634</v>
      </c>
      <c r="H2988" t="s">
        <v>394</v>
      </c>
      <c r="I2988" t="s">
        <v>517</v>
      </c>
      <c r="J2988" t="s">
        <v>48</v>
      </c>
      <c r="K2988" t="s">
        <v>601</v>
      </c>
      <c r="L2988" t="s">
        <v>39</v>
      </c>
      <c r="M2988">
        <v>51894541</v>
      </c>
      <c r="N2988">
        <v>-51894541</v>
      </c>
      <c r="O2988">
        <v>0</v>
      </c>
      <c r="P2988">
        <v>0</v>
      </c>
      <c r="Q2988" t="s">
        <v>949</v>
      </c>
      <c r="R2988">
        <v>49720</v>
      </c>
      <c r="S2988" t="s">
        <v>593</v>
      </c>
      <c r="T2988" t="s">
        <v>593</v>
      </c>
      <c r="U2988" t="s">
        <v>593</v>
      </c>
      <c r="V2988" t="s">
        <v>593</v>
      </c>
      <c r="W2988">
        <v>0</v>
      </c>
      <c r="X2988" t="str">
        <f t="shared" si="46"/>
        <v>Inversión</v>
      </c>
    </row>
    <row r="2989" spans="1:24" x14ac:dyDescent="0.25">
      <c r="A2989">
        <v>38420</v>
      </c>
      <c r="B2989">
        <v>43955</v>
      </c>
      <c r="C2989" s="71">
        <v>43955.731249999997</v>
      </c>
      <c r="D2989" t="s">
        <v>588</v>
      </c>
      <c r="E2989" t="s">
        <v>649</v>
      </c>
      <c r="F2989">
        <v>200</v>
      </c>
      <c r="G2989" t="s">
        <v>590</v>
      </c>
      <c r="H2989" t="s">
        <v>597</v>
      </c>
      <c r="I2989" t="s">
        <v>598</v>
      </c>
      <c r="J2989" t="s">
        <v>48</v>
      </c>
      <c r="K2989" t="s">
        <v>601</v>
      </c>
      <c r="L2989" t="s">
        <v>39</v>
      </c>
      <c r="M2989">
        <v>70000000</v>
      </c>
      <c r="N2989">
        <v>-70000000</v>
      </c>
      <c r="O2989">
        <v>0</v>
      </c>
      <c r="P2989">
        <v>0</v>
      </c>
      <c r="Q2989" t="s">
        <v>949</v>
      </c>
      <c r="R2989">
        <v>49720</v>
      </c>
      <c r="S2989" t="s">
        <v>593</v>
      </c>
      <c r="T2989" t="s">
        <v>593</v>
      </c>
      <c r="U2989" t="s">
        <v>593</v>
      </c>
      <c r="V2989" t="s">
        <v>593</v>
      </c>
      <c r="W2989">
        <v>0</v>
      </c>
      <c r="X2989" t="str">
        <f t="shared" si="46"/>
        <v>Funcionamiento</v>
      </c>
    </row>
    <row r="2990" spans="1:24" x14ac:dyDescent="0.25">
      <c r="A2990">
        <v>38520</v>
      </c>
      <c r="B2990">
        <v>43956</v>
      </c>
      <c r="C2990" s="71">
        <v>43956.730555555558</v>
      </c>
      <c r="D2990" t="s">
        <v>588</v>
      </c>
      <c r="E2990" t="s">
        <v>589</v>
      </c>
      <c r="F2990">
        <v>300</v>
      </c>
      <c r="G2990" t="s">
        <v>634</v>
      </c>
      <c r="H2990" t="s">
        <v>397</v>
      </c>
      <c r="I2990" t="s">
        <v>518</v>
      </c>
      <c r="J2990" t="s">
        <v>37</v>
      </c>
      <c r="K2990" t="s">
        <v>591</v>
      </c>
      <c r="L2990" t="s">
        <v>39</v>
      </c>
      <c r="M2990">
        <v>28273680</v>
      </c>
      <c r="N2990">
        <v>-5301315</v>
      </c>
      <c r="O2990">
        <v>22972365</v>
      </c>
      <c r="P2990">
        <v>0</v>
      </c>
      <c r="Q2990" t="s">
        <v>950</v>
      </c>
      <c r="R2990">
        <v>45420</v>
      </c>
      <c r="S2990" t="s">
        <v>4817</v>
      </c>
      <c r="T2990" t="s">
        <v>4818</v>
      </c>
      <c r="U2990" t="s">
        <v>5624</v>
      </c>
      <c r="V2990" t="s">
        <v>5625</v>
      </c>
      <c r="W2990">
        <v>0</v>
      </c>
      <c r="X2990" t="str">
        <f t="shared" si="46"/>
        <v>Inversión</v>
      </c>
    </row>
    <row r="2991" spans="1:24" x14ac:dyDescent="0.25">
      <c r="A2991">
        <v>38620</v>
      </c>
      <c r="B2991">
        <v>43956</v>
      </c>
      <c r="C2991" s="71">
        <v>43956.731944444444</v>
      </c>
      <c r="D2991" t="s">
        <v>588</v>
      </c>
      <c r="E2991" t="s">
        <v>589</v>
      </c>
      <c r="F2991">
        <v>300</v>
      </c>
      <c r="G2991" t="s">
        <v>634</v>
      </c>
      <c r="H2991" t="s">
        <v>389</v>
      </c>
      <c r="I2991" t="s">
        <v>511</v>
      </c>
      <c r="J2991" t="s">
        <v>37</v>
      </c>
      <c r="K2991" t="s">
        <v>591</v>
      </c>
      <c r="L2991" t="s">
        <v>39</v>
      </c>
      <c r="M2991">
        <v>56547360</v>
      </c>
      <c r="N2991">
        <v>-9675367</v>
      </c>
      <c r="O2991">
        <v>46871993</v>
      </c>
      <c r="P2991">
        <v>0</v>
      </c>
      <c r="Q2991" t="s">
        <v>951</v>
      </c>
      <c r="R2991">
        <v>45920</v>
      </c>
      <c r="S2991" t="s">
        <v>4819</v>
      </c>
      <c r="T2991" t="s">
        <v>4820</v>
      </c>
      <c r="U2991" t="s">
        <v>6278</v>
      </c>
      <c r="V2991" t="s">
        <v>6279</v>
      </c>
      <c r="W2991">
        <v>0</v>
      </c>
      <c r="X2991" t="str">
        <f t="shared" si="46"/>
        <v>Inversión</v>
      </c>
    </row>
    <row r="2992" spans="1:24" x14ac:dyDescent="0.25">
      <c r="A2992">
        <v>38720</v>
      </c>
      <c r="B2992">
        <v>43957</v>
      </c>
      <c r="C2992" s="71">
        <v>43957.592361111114</v>
      </c>
      <c r="D2992" t="s">
        <v>588</v>
      </c>
      <c r="E2992" t="s">
        <v>649</v>
      </c>
      <c r="F2992">
        <v>200</v>
      </c>
      <c r="G2992" t="s">
        <v>590</v>
      </c>
      <c r="H2992" t="s">
        <v>441</v>
      </c>
      <c r="I2992" t="s">
        <v>514</v>
      </c>
      <c r="J2992" t="s">
        <v>48</v>
      </c>
      <c r="K2992" t="s">
        <v>601</v>
      </c>
      <c r="L2992" t="s">
        <v>39</v>
      </c>
      <c r="M2992">
        <v>800000000</v>
      </c>
      <c r="N2992">
        <v>-800000000</v>
      </c>
      <c r="O2992">
        <v>0</v>
      </c>
      <c r="P2992">
        <v>0</v>
      </c>
      <c r="Q2992" t="s">
        <v>952</v>
      </c>
      <c r="R2992">
        <v>49920</v>
      </c>
      <c r="S2992" t="s">
        <v>593</v>
      </c>
      <c r="T2992" t="s">
        <v>593</v>
      </c>
      <c r="U2992" t="s">
        <v>593</v>
      </c>
      <c r="V2992" t="s">
        <v>593</v>
      </c>
      <c r="W2992">
        <v>0</v>
      </c>
      <c r="X2992" t="str">
        <f t="shared" si="46"/>
        <v>Inversión</v>
      </c>
    </row>
    <row r="2993" spans="1:24" x14ac:dyDescent="0.25">
      <c r="A2993">
        <v>38820</v>
      </c>
      <c r="B2993">
        <v>43957</v>
      </c>
      <c r="C2993" s="71">
        <v>43957.59375</v>
      </c>
      <c r="D2993" t="s">
        <v>588</v>
      </c>
      <c r="E2993" t="s">
        <v>607</v>
      </c>
      <c r="F2993">
        <v>200</v>
      </c>
      <c r="G2993" t="s">
        <v>590</v>
      </c>
      <c r="H2993" t="s">
        <v>441</v>
      </c>
      <c r="I2993" t="s">
        <v>514</v>
      </c>
      <c r="J2993" t="s">
        <v>37</v>
      </c>
      <c r="K2993" t="s">
        <v>591</v>
      </c>
      <c r="L2993" t="s">
        <v>39</v>
      </c>
      <c r="M2993">
        <v>0</v>
      </c>
      <c r="N2993">
        <v>275271594</v>
      </c>
      <c r="O2993">
        <v>275271594</v>
      </c>
      <c r="P2993">
        <v>275271594</v>
      </c>
      <c r="Q2993" t="s">
        <v>953</v>
      </c>
      <c r="R2993">
        <v>49820</v>
      </c>
      <c r="S2993" t="s">
        <v>593</v>
      </c>
      <c r="T2993" t="s">
        <v>593</v>
      </c>
      <c r="U2993" t="s">
        <v>593</v>
      </c>
      <c r="V2993" t="s">
        <v>593</v>
      </c>
      <c r="W2993">
        <v>0</v>
      </c>
      <c r="X2993" t="str">
        <f t="shared" si="46"/>
        <v>Inversión</v>
      </c>
    </row>
    <row r="2994" spans="1:24" x14ac:dyDescent="0.25">
      <c r="A2994">
        <v>38820</v>
      </c>
      <c r="B2994">
        <v>43957</v>
      </c>
      <c r="C2994" s="71">
        <v>43957.59375</v>
      </c>
      <c r="D2994" t="s">
        <v>588</v>
      </c>
      <c r="E2994" t="s">
        <v>607</v>
      </c>
      <c r="F2994">
        <v>200</v>
      </c>
      <c r="G2994" t="s">
        <v>590</v>
      </c>
      <c r="H2994" t="s">
        <v>441</v>
      </c>
      <c r="I2994" t="s">
        <v>514</v>
      </c>
      <c r="J2994" t="s">
        <v>48</v>
      </c>
      <c r="K2994" t="s">
        <v>601</v>
      </c>
      <c r="L2994" t="s">
        <v>39</v>
      </c>
      <c r="M2994">
        <v>275271594</v>
      </c>
      <c r="N2994">
        <v>-275271594</v>
      </c>
      <c r="O2994">
        <v>0</v>
      </c>
      <c r="P2994">
        <v>0</v>
      </c>
      <c r="Q2994" t="s">
        <v>953</v>
      </c>
      <c r="R2994">
        <v>49820</v>
      </c>
      <c r="S2994" t="s">
        <v>593</v>
      </c>
      <c r="T2994" t="s">
        <v>593</v>
      </c>
      <c r="U2994" t="s">
        <v>593</v>
      </c>
      <c r="V2994" t="s">
        <v>593</v>
      </c>
      <c r="W2994">
        <v>0</v>
      </c>
      <c r="X2994" t="str">
        <f t="shared" si="46"/>
        <v>Inversión</v>
      </c>
    </row>
    <row r="2995" spans="1:24" x14ac:dyDescent="0.25">
      <c r="A2995">
        <v>38920</v>
      </c>
      <c r="B2995">
        <v>43958</v>
      </c>
      <c r="C2995" s="71">
        <v>43958.588888888888</v>
      </c>
      <c r="D2995" t="s">
        <v>588</v>
      </c>
      <c r="E2995" t="s">
        <v>607</v>
      </c>
      <c r="F2995">
        <v>400</v>
      </c>
      <c r="G2995" t="s">
        <v>630</v>
      </c>
      <c r="H2995" t="s">
        <v>402</v>
      </c>
      <c r="I2995" t="s">
        <v>508</v>
      </c>
      <c r="J2995" t="s">
        <v>48</v>
      </c>
      <c r="K2995" t="s">
        <v>601</v>
      </c>
      <c r="L2995" t="s">
        <v>39</v>
      </c>
      <c r="M2995">
        <v>3600000</v>
      </c>
      <c r="N2995">
        <v>0</v>
      </c>
      <c r="O2995">
        <v>3600000</v>
      </c>
      <c r="P2995">
        <v>3600000</v>
      </c>
      <c r="Q2995" t="s">
        <v>954</v>
      </c>
      <c r="R2995">
        <v>50020</v>
      </c>
      <c r="S2995" t="s">
        <v>593</v>
      </c>
      <c r="T2995" t="s">
        <v>593</v>
      </c>
      <c r="U2995" t="s">
        <v>593</v>
      </c>
      <c r="V2995" t="s">
        <v>593</v>
      </c>
      <c r="W2995">
        <v>0</v>
      </c>
      <c r="X2995" t="str">
        <f t="shared" si="46"/>
        <v>Inversión</v>
      </c>
    </row>
    <row r="2996" spans="1:24" x14ac:dyDescent="0.25">
      <c r="A2996">
        <v>39020</v>
      </c>
      <c r="B2996">
        <v>43958</v>
      </c>
      <c r="C2996" s="71">
        <v>43958.593055555553</v>
      </c>
      <c r="D2996" t="s">
        <v>588</v>
      </c>
      <c r="E2996" t="s">
        <v>649</v>
      </c>
      <c r="F2996">
        <v>510</v>
      </c>
      <c r="G2996" t="s">
        <v>713</v>
      </c>
      <c r="H2996" t="s">
        <v>200</v>
      </c>
      <c r="I2996" t="s">
        <v>159</v>
      </c>
      <c r="J2996" t="s">
        <v>48</v>
      </c>
      <c r="K2996" t="s">
        <v>601</v>
      </c>
      <c r="L2996" t="s">
        <v>39</v>
      </c>
      <c r="M2996">
        <v>128524365</v>
      </c>
      <c r="N2996">
        <v>-128524365</v>
      </c>
      <c r="O2996">
        <v>0</v>
      </c>
      <c r="P2996">
        <v>0</v>
      </c>
      <c r="Q2996" t="s">
        <v>955</v>
      </c>
      <c r="R2996">
        <v>50120</v>
      </c>
      <c r="S2996" t="s">
        <v>593</v>
      </c>
      <c r="T2996" t="s">
        <v>593</v>
      </c>
      <c r="U2996" t="s">
        <v>593</v>
      </c>
      <c r="V2996" t="s">
        <v>593</v>
      </c>
      <c r="W2996">
        <v>0</v>
      </c>
      <c r="X2996" t="str">
        <f t="shared" si="46"/>
        <v>Inversión</v>
      </c>
    </row>
    <row r="2997" spans="1:24" x14ac:dyDescent="0.25">
      <c r="A2997">
        <v>39120</v>
      </c>
      <c r="B2997">
        <v>43958</v>
      </c>
      <c r="C2997" s="71">
        <v>43958.616666666669</v>
      </c>
      <c r="D2997" t="s">
        <v>588</v>
      </c>
      <c r="E2997" t="s">
        <v>589</v>
      </c>
      <c r="F2997">
        <v>500</v>
      </c>
      <c r="G2997" t="s">
        <v>631</v>
      </c>
      <c r="H2997" t="s">
        <v>199</v>
      </c>
      <c r="I2997" t="s">
        <v>157</v>
      </c>
      <c r="J2997" t="s">
        <v>48</v>
      </c>
      <c r="K2997" t="s">
        <v>601</v>
      </c>
      <c r="L2997" t="s">
        <v>39</v>
      </c>
      <c r="M2997">
        <v>33114736</v>
      </c>
      <c r="N2997">
        <v>-1517759</v>
      </c>
      <c r="O2997">
        <v>31596977</v>
      </c>
      <c r="P2997">
        <v>0</v>
      </c>
      <c r="Q2997" t="s">
        <v>956</v>
      </c>
      <c r="R2997">
        <v>50220</v>
      </c>
      <c r="S2997" t="s">
        <v>4821</v>
      </c>
      <c r="T2997" t="s">
        <v>4822</v>
      </c>
      <c r="U2997" t="s">
        <v>6280</v>
      </c>
      <c r="V2997" t="s">
        <v>6281</v>
      </c>
      <c r="W2997">
        <v>0</v>
      </c>
      <c r="X2997" t="str">
        <f t="shared" si="46"/>
        <v>Inversión</v>
      </c>
    </row>
    <row r="2998" spans="1:24" x14ac:dyDescent="0.25">
      <c r="A2998">
        <v>39220</v>
      </c>
      <c r="B2998">
        <v>43958</v>
      </c>
      <c r="C2998" s="71">
        <v>43958.618750000001</v>
      </c>
      <c r="D2998" t="s">
        <v>588</v>
      </c>
      <c r="E2998" t="s">
        <v>649</v>
      </c>
      <c r="F2998">
        <v>500</v>
      </c>
      <c r="G2998" t="s">
        <v>631</v>
      </c>
      <c r="H2998" t="s">
        <v>199</v>
      </c>
      <c r="I2998" t="s">
        <v>157</v>
      </c>
      <c r="J2998" t="s">
        <v>48</v>
      </c>
      <c r="K2998" t="s">
        <v>601</v>
      </c>
      <c r="L2998" t="s">
        <v>39</v>
      </c>
      <c r="M2998">
        <v>24269760</v>
      </c>
      <c r="N2998">
        <v>-24269760</v>
      </c>
      <c r="O2998">
        <v>0</v>
      </c>
      <c r="P2998">
        <v>0</v>
      </c>
      <c r="Q2998" t="s">
        <v>957</v>
      </c>
      <c r="R2998">
        <v>50320</v>
      </c>
      <c r="S2998" t="s">
        <v>593</v>
      </c>
      <c r="T2998" t="s">
        <v>593</v>
      </c>
      <c r="U2998" t="s">
        <v>593</v>
      </c>
      <c r="V2998" t="s">
        <v>593</v>
      </c>
      <c r="W2998">
        <v>0</v>
      </c>
      <c r="X2998" t="str">
        <f t="shared" si="46"/>
        <v>Inversión</v>
      </c>
    </row>
    <row r="2999" spans="1:24" x14ac:dyDescent="0.25">
      <c r="A2999">
        <v>39320</v>
      </c>
      <c r="B2999">
        <v>43958</v>
      </c>
      <c r="C2999" s="71">
        <v>43958.621527777781</v>
      </c>
      <c r="D2999" t="s">
        <v>588</v>
      </c>
      <c r="E2999" t="s">
        <v>589</v>
      </c>
      <c r="F2999">
        <v>500</v>
      </c>
      <c r="G2999" t="s">
        <v>631</v>
      </c>
      <c r="H2999" t="s">
        <v>199</v>
      </c>
      <c r="I2999" t="s">
        <v>157</v>
      </c>
      <c r="J2999" t="s">
        <v>48</v>
      </c>
      <c r="K2999" t="s">
        <v>601</v>
      </c>
      <c r="L2999" t="s">
        <v>39</v>
      </c>
      <c r="M2999">
        <v>94601168</v>
      </c>
      <c r="N2999">
        <v>-5518401</v>
      </c>
      <c r="O2999">
        <v>89082767</v>
      </c>
      <c r="P2999">
        <v>0</v>
      </c>
      <c r="Q2999" t="s">
        <v>4823</v>
      </c>
      <c r="R2999">
        <v>50420</v>
      </c>
      <c r="S2999" t="s">
        <v>4824</v>
      </c>
      <c r="T2999" t="s">
        <v>4825</v>
      </c>
      <c r="U2999" t="s">
        <v>5626</v>
      </c>
      <c r="V2999" t="s">
        <v>5627</v>
      </c>
      <c r="W2999">
        <v>0</v>
      </c>
      <c r="X2999" t="str">
        <f t="shared" si="46"/>
        <v>Inversión</v>
      </c>
    </row>
    <row r="3000" spans="1:24" x14ac:dyDescent="0.25">
      <c r="A3000">
        <v>39420</v>
      </c>
      <c r="B3000">
        <v>43962</v>
      </c>
      <c r="C3000" s="71">
        <v>43962.647222222222</v>
      </c>
      <c r="D3000" t="s">
        <v>588</v>
      </c>
      <c r="E3000" t="s">
        <v>589</v>
      </c>
      <c r="F3000">
        <v>200</v>
      </c>
      <c r="G3000" t="s">
        <v>590</v>
      </c>
      <c r="H3000" t="s">
        <v>175</v>
      </c>
      <c r="I3000" t="s">
        <v>129</v>
      </c>
      <c r="J3000" t="s">
        <v>37</v>
      </c>
      <c r="K3000" t="s">
        <v>591</v>
      </c>
      <c r="L3000" t="s">
        <v>39</v>
      </c>
      <c r="M3000">
        <v>11510700</v>
      </c>
      <c r="N3000">
        <v>0</v>
      </c>
      <c r="O3000">
        <v>11510700</v>
      </c>
      <c r="P3000">
        <v>3866898</v>
      </c>
      <c r="Q3000" t="s">
        <v>958</v>
      </c>
      <c r="R3000">
        <v>52220</v>
      </c>
      <c r="S3000" t="s">
        <v>4826</v>
      </c>
      <c r="T3000" t="s">
        <v>4827</v>
      </c>
      <c r="U3000" t="s">
        <v>4828</v>
      </c>
      <c r="V3000" t="s">
        <v>4829</v>
      </c>
      <c r="W3000">
        <v>0</v>
      </c>
      <c r="X3000" t="str">
        <f t="shared" si="46"/>
        <v>Funcionamiento</v>
      </c>
    </row>
    <row r="3001" spans="1:24" x14ac:dyDescent="0.25">
      <c r="A3001">
        <v>39420</v>
      </c>
      <c r="B3001">
        <v>43962</v>
      </c>
      <c r="C3001" s="71">
        <v>43962.647222222222</v>
      </c>
      <c r="D3001" t="s">
        <v>588</v>
      </c>
      <c r="E3001" t="s">
        <v>589</v>
      </c>
      <c r="F3001">
        <v>200</v>
      </c>
      <c r="G3001" t="s">
        <v>590</v>
      </c>
      <c r="H3001" t="s">
        <v>179</v>
      </c>
      <c r="I3001" t="s">
        <v>133</v>
      </c>
      <c r="J3001" t="s">
        <v>37</v>
      </c>
      <c r="K3001" t="s">
        <v>591</v>
      </c>
      <c r="L3001" t="s">
        <v>39</v>
      </c>
      <c r="M3001">
        <v>2149900</v>
      </c>
      <c r="N3001">
        <v>0</v>
      </c>
      <c r="O3001">
        <v>2149900</v>
      </c>
      <c r="P3001">
        <v>0</v>
      </c>
      <c r="Q3001" t="s">
        <v>958</v>
      </c>
      <c r="R3001">
        <v>52220</v>
      </c>
      <c r="S3001" t="s">
        <v>4826</v>
      </c>
      <c r="T3001" t="s">
        <v>4827</v>
      </c>
      <c r="U3001" t="s">
        <v>4828</v>
      </c>
      <c r="V3001" t="s">
        <v>4829</v>
      </c>
      <c r="W3001">
        <v>0</v>
      </c>
      <c r="X3001" t="str">
        <f t="shared" si="46"/>
        <v>Funcionamiento</v>
      </c>
    </row>
    <row r="3002" spans="1:24" x14ac:dyDescent="0.25">
      <c r="A3002">
        <v>39420</v>
      </c>
      <c r="B3002">
        <v>43962</v>
      </c>
      <c r="C3002" s="71">
        <v>43962.647222222222</v>
      </c>
      <c r="D3002" t="s">
        <v>588</v>
      </c>
      <c r="E3002" t="s">
        <v>589</v>
      </c>
      <c r="F3002">
        <v>200</v>
      </c>
      <c r="G3002" t="s">
        <v>590</v>
      </c>
      <c r="H3002" t="s">
        <v>176</v>
      </c>
      <c r="I3002" t="s">
        <v>130</v>
      </c>
      <c r="J3002" t="s">
        <v>37</v>
      </c>
      <c r="K3002" t="s">
        <v>591</v>
      </c>
      <c r="L3002" t="s">
        <v>39</v>
      </c>
      <c r="M3002">
        <v>4315300</v>
      </c>
      <c r="N3002">
        <v>0</v>
      </c>
      <c r="O3002">
        <v>4315300</v>
      </c>
      <c r="P3002">
        <v>47400</v>
      </c>
      <c r="Q3002" t="s">
        <v>958</v>
      </c>
      <c r="R3002">
        <v>52220</v>
      </c>
      <c r="S3002" t="s">
        <v>4826</v>
      </c>
      <c r="T3002" t="s">
        <v>4827</v>
      </c>
      <c r="U3002" t="s">
        <v>4828</v>
      </c>
      <c r="V3002" t="s">
        <v>4829</v>
      </c>
      <c r="W3002">
        <v>0</v>
      </c>
      <c r="X3002" t="str">
        <f t="shared" si="46"/>
        <v>Funcionamiento</v>
      </c>
    </row>
    <row r="3003" spans="1:24" x14ac:dyDescent="0.25">
      <c r="A3003">
        <v>39420</v>
      </c>
      <c r="B3003">
        <v>43962</v>
      </c>
      <c r="C3003" s="71">
        <v>43962.647222222222</v>
      </c>
      <c r="D3003" t="s">
        <v>588</v>
      </c>
      <c r="E3003" t="s">
        <v>589</v>
      </c>
      <c r="F3003">
        <v>200</v>
      </c>
      <c r="G3003" t="s">
        <v>590</v>
      </c>
      <c r="H3003" t="s">
        <v>178</v>
      </c>
      <c r="I3003" t="s">
        <v>132</v>
      </c>
      <c r="J3003" t="s">
        <v>37</v>
      </c>
      <c r="K3003" t="s">
        <v>591</v>
      </c>
      <c r="L3003" t="s">
        <v>39</v>
      </c>
      <c r="M3003">
        <v>3231700</v>
      </c>
      <c r="N3003">
        <v>0</v>
      </c>
      <c r="O3003">
        <v>3231700</v>
      </c>
      <c r="P3003">
        <v>0</v>
      </c>
      <c r="Q3003" t="s">
        <v>958</v>
      </c>
      <c r="R3003">
        <v>52220</v>
      </c>
      <c r="S3003" t="s">
        <v>4826</v>
      </c>
      <c r="T3003" t="s">
        <v>4827</v>
      </c>
      <c r="U3003" t="s">
        <v>4828</v>
      </c>
      <c r="V3003" t="s">
        <v>4829</v>
      </c>
      <c r="W3003">
        <v>0</v>
      </c>
      <c r="X3003" t="str">
        <f t="shared" si="46"/>
        <v>Funcionamiento</v>
      </c>
    </row>
    <row r="3004" spans="1:24" x14ac:dyDescent="0.25">
      <c r="A3004">
        <v>39420</v>
      </c>
      <c r="B3004">
        <v>43962</v>
      </c>
      <c r="C3004" s="71">
        <v>43962.647222222222</v>
      </c>
      <c r="D3004" t="s">
        <v>588</v>
      </c>
      <c r="E3004" t="s">
        <v>589</v>
      </c>
      <c r="F3004">
        <v>200</v>
      </c>
      <c r="G3004" t="s">
        <v>590</v>
      </c>
      <c r="H3004" t="s">
        <v>174</v>
      </c>
      <c r="I3004" t="s">
        <v>128</v>
      </c>
      <c r="J3004" t="s">
        <v>37</v>
      </c>
      <c r="K3004" t="s">
        <v>591</v>
      </c>
      <c r="L3004" t="s">
        <v>39</v>
      </c>
      <c r="M3004">
        <v>15187400</v>
      </c>
      <c r="N3004">
        <v>0</v>
      </c>
      <c r="O3004">
        <v>15187400</v>
      </c>
      <c r="P3004">
        <v>4199075</v>
      </c>
      <c r="Q3004" t="s">
        <v>958</v>
      </c>
      <c r="R3004">
        <v>52220</v>
      </c>
      <c r="S3004" t="s">
        <v>4826</v>
      </c>
      <c r="T3004" t="s">
        <v>4827</v>
      </c>
      <c r="U3004" t="s">
        <v>4828</v>
      </c>
      <c r="V3004" t="s">
        <v>4829</v>
      </c>
      <c r="W3004">
        <v>0</v>
      </c>
      <c r="X3004" t="str">
        <f t="shared" si="46"/>
        <v>Funcionamiento</v>
      </c>
    </row>
    <row r="3005" spans="1:24" x14ac:dyDescent="0.25">
      <c r="A3005">
        <v>39420</v>
      </c>
      <c r="B3005">
        <v>43962</v>
      </c>
      <c r="C3005" s="71">
        <v>43962.647222222222</v>
      </c>
      <c r="D3005" t="s">
        <v>588</v>
      </c>
      <c r="E3005" t="s">
        <v>589</v>
      </c>
      <c r="F3005">
        <v>200</v>
      </c>
      <c r="G3005" t="s">
        <v>590</v>
      </c>
      <c r="H3005" t="s">
        <v>177</v>
      </c>
      <c r="I3005" t="s">
        <v>131</v>
      </c>
      <c r="J3005" t="s">
        <v>37</v>
      </c>
      <c r="K3005" t="s">
        <v>591</v>
      </c>
      <c r="L3005" t="s">
        <v>39</v>
      </c>
      <c r="M3005">
        <v>838200</v>
      </c>
      <c r="N3005">
        <v>0</v>
      </c>
      <c r="O3005">
        <v>838200</v>
      </c>
      <c r="P3005">
        <v>0</v>
      </c>
      <c r="Q3005" t="s">
        <v>958</v>
      </c>
      <c r="R3005">
        <v>52220</v>
      </c>
      <c r="S3005" t="s">
        <v>4826</v>
      </c>
      <c r="T3005" t="s">
        <v>4827</v>
      </c>
      <c r="U3005" t="s">
        <v>4828</v>
      </c>
      <c r="V3005" t="s">
        <v>4829</v>
      </c>
      <c r="W3005">
        <v>0</v>
      </c>
      <c r="X3005" t="str">
        <f t="shared" si="46"/>
        <v>Funcionamiento</v>
      </c>
    </row>
    <row r="3006" spans="1:24" x14ac:dyDescent="0.25">
      <c r="A3006">
        <v>39520</v>
      </c>
      <c r="B3006">
        <v>43963</v>
      </c>
      <c r="C3006" s="71">
        <v>43963.679861111108</v>
      </c>
      <c r="D3006" t="s">
        <v>588</v>
      </c>
      <c r="E3006" t="s">
        <v>589</v>
      </c>
      <c r="F3006">
        <v>400</v>
      </c>
      <c r="G3006" t="s">
        <v>630</v>
      </c>
      <c r="H3006" t="s">
        <v>398</v>
      </c>
      <c r="I3006" t="s">
        <v>512</v>
      </c>
      <c r="J3006" t="s">
        <v>37</v>
      </c>
      <c r="K3006" t="s">
        <v>591</v>
      </c>
      <c r="L3006" t="s">
        <v>39</v>
      </c>
      <c r="M3006">
        <v>20749384</v>
      </c>
      <c r="N3006">
        <v>-2593673</v>
      </c>
      <c r="O3006">
        <v>18155711</v>
      </c>
      <c r="P3006">
        <v>0</v>
      </c>
      <c r="Q3006" t="s">
        <v>959</v>
      </c>
      <c r="R3006">
        <v>50720</v>
      </c>
      <c r="S3006" t="s">
        <v>4830</v>
      </c>
      <c r="T3006" t="s">
        <v>4831</v>
      </c>
      <c r="U3006" t="s">
        <v>6282</v>
      </c>
      <c r="V3006" t="s">
        <v>6283</v>
      </c>
      <c r="W3006">
        <v>0</v>
      </c>
      <c r="X3006" t="str">
        <f t="shared" si="46"/>
        <v>Inversión</v>
      </c>
    </row>
    <row r="3007" spans="1:24" x14ac:dyDescent="0.25">
      <c r="A3007">
        <v>39620</v>
      </c>
      <c r="B3007">
        <v>43963</v>
      </c>
      <c r="C3007" s="71">
        <v>43963.681944444441</v>
      </c>
      <c r="D3007" t="s">
        <v>588</v>
      </c>
      <c r="E3007" t="s">
        <v>589</v>
      </c>
      <c r="F3007">
        <v>400</v>
      </c>
      <c r="G3007" t="s">
        <v>630</v>
      </c>
      <c r="H3007" t="s">
        <v>398</v>
      </c>
      <c r="I3007" t="s">
        <v>512</v>
      </c>
      <c r="J3007" t="s">
        <v>37</v>
      </c>
      <c r="K3007" t="s">
        <v>591</v>
      </c>
      <c r="L3007" t="s">
        <v>39</v>
      </c>
      <c r="M3007">
        <v>72809280</v>
      </c>
      <c r="N3007">
        <v>-9101160</v>
      </c>
      <c r="O3007">
        <v>63708120</v>
      </c>
      <c r="P3007">
        <v>0</v>
      </c>
      <c r="Q3007" t="s">
        <v>960</v>
      </c>
      <c r="R3007">
        <v>50520</v>
      </c>
      <c r="S3007" t="s">
        <v>4832</v>
      </c>
      <c r="T3007" t="s">
        <v>4833</v>
      </c>
      <c r="U3007" t="s">
        <v>6284</v>
      </c>
      <c r="V3007" t="s">
        <v>6285</v>
      </c>
      <c r="W3007">
        <v>0</v>
      </c>
      <c r="X3007" t="str">
        <f t="shared" si="46"/>
        <v>Inversión</v>
      </c>
    </row>
    <row r="3008" spans="1:24" x14ac:dyDescent="0.25">
      <c r="A3008">
        <v>39720</v>
      </c>
      <c r="B3008">
        <v>43963</v>
      </c>
      <c r="C3008" s="71">
        <v>43963.707638888889</v>
      </c>
      <c r="D3008" t="s">
        <v>588</v>
      </c>
      <c r="E3008" t="s">
        <v>589</v>
      </c>
      <c r="F3008">
        <v>400</v>
      </c>
      <c r="G3008" t="s">
        <v>630</v>
      </c>
      <c r="H3008" t="s">
        <v>398</v>
      </c>
      <c r="I3008" t="s">
        <v>512</v>
      </c>
      <c r="J3008" t="s">
        <v>37</v>
      </c>
      <c r="K3008" t="s">
        <v>591</v>
      </c>
      <c r="L3008" t="s">
        <v>39</v>
      </c>
      <c r="M3008">
        <v>115955520</v>
      </c>
      <c r="N3008">
        <v>-14494440</v>
      </c>
      <c r="O3008">
        <v>101461080</v>
      </c>
      <c r="P3008">
        <v>0</v>
      </c>
      <c r="Q3008" t="s">
        <v>961</v>
      </c>
      <c r="R3008">
        <v>50620</v>
      </c>
      <c r="S3008" t="s">
        <v>4834</v>
      </c>
      <c r="T3008" t="s">
        <v>4835</v>
      </c>
      <c r="U3008" t="s">
        <v>6286</v>
      </c>
      <c r="V3008" t="s">
        <v>5628</v>
      </c>
      <c r="W3008">
        <v>0</v>
      </c>
      <c r="X3008" t="str">
        <f t="shared" si="46"/>
        <v>Inversión</v>
      </c>
    </row>
    <row r="3009" spans="1:24" x14ac:dyDescent="0.25">
      <c r="A3009">
        <v>39820</v>
      </c>
      <c r="B3009">
        <v>43963</v>
      </c>
      <c r="C3009" s="71">
        <v>43963.710416666669</v>
      </c>
      <c r="D3009" t="s">
        <v>588</v>
      </c>
      <c r="E3009" t="s">
        <v>589</v>
      </c>
      <c r="F3009">
        <v>400</v>
      </c>
      <c r="G3009" t="s">
        <v>630</v>
      </c>
      <c r="H3009" t="s">
        <v>398</v>
      </c>
      <c r="I3009" t="s">
        <v>512</v>
      </c>
      <c r="J3009" t="s">
        <v>37</v>
      </c>
      <c r="K3009" t="s">
        <v>591</v>
      </c>
      <c r="L3009" t="s">
        <v>39</v>
      </c>
      <c r="M3009">
        <v>24269760</v>
      </c>
      <c r="N3009">
        <v>-3134844</v>
      </c>
      <c r="O3009">
        <v>21134916</v>
      </c>
      <c r="P3009">
        <v>0</v>
      </c>
      <c r="Q3009" t="s">
        <v>962</v>
      </c>
      <c r="R3009">
        <v>50820</v>
      </c>
      <c r="S3009" t="s">
        <v>4102</v>
      </c>
      <c r="T3009" t="s">
        <v>4836</v>
      </c>
      <c r="U3009" t="s">
        <v>5629</v>
      </c>
      <c r="V3009" t="s">
        <v>5630</v>
      </c>
      <c r="W3009">
        <v>0</v>
      </c>
      <c r="X3009" t="str">
        <f t="shared" si="46"/>
        <v>Inversión</v>
      </c>
    </row>
    <row r="3010" spans="1:24" x14ac:dyDescent="0.25">
      <c r="A3010">
        <v>39920</v>
      </c>
      <c r="B3010">
        <v>43963</v>
      </c>
      <c r="C3010" s="71">
        <v>43963.711805555555</v>
      </c>
      <c r="D3010" t="s">
        <v>588</v>
      </c>
      <c r="E3010" t="s">
        <v>589</v>
      </c>
      <c r="F3010">
        <v>400</v>
      </c>
      <c r="G3010" t="s">
        <v>630</v>
      </c>
      <c r="H3010" t="s">
        <v>402</v>
      </c>
      <c r="I3010" t="s">
        <v>508</v>
      </c>
      <c r="J3010" t="s">
        <v>37</v>
      </c>
      <c r="K3010" t="s">
        <v>591</v>
      </c>
      <c r="L3010" t="s">
        <v>39</v>
      </c>
      <c r="M3010">
        <v>28273680</v>
      </c>
      <c r="N3010">
        <v>-7037640</v>
      </c>
      <c r="O3010">
        <v>21236040</v>
      </c>
      <c r="P3010">
        <v>0</v>
      </c>
      <c r="Q3010" t="s">
        <v>4837</v>
      </c>
      <c r="R3010">
        <v>51120</v>
      </c>
      <c r="S3010" t="s">
        <v>4121</v>
      </c>
      <c r="T3010" t="s">
        <v>4838</v>
      </c>
      <c r="U3010" t="s">
        <v>5631</v>
      </c>
      <c r="V3010" t="s">
        <v>5632</v>
      </c>
      <c r="W3010">
        <v>0</v>
      </c>
      <c r="X3010" t="str">
        <f t="shared" si="46"/>
        <v>Inversión</v>
      </c>
    </row>
    <row r="3011" spans="1:24" x14ac:dyDescent="0.25">
      <c r="A3011">
        <v>40020</v>
      </c>
      <c r="B3011">
        <v>43963</v>
      </c>
      <c r="C3011" s="71">
        <v>43963.713194444441</v>
      </c>
      <c r="D3011" t="s">
        <v>588</v>
      </c>
      <c r="E3011" t="s">
        <v>589</v>
      </c>
      <c r="F3011">
        <v>400</v>
      </c>
      <c r="G3011" t="s">
        <v>630</v>
      </c>
      <c r="H3011" t="s">
        <v>398</v>
      </c>
      <c r="I3011" t="s">
        <v>512</v>
      </c>
      <c r="J3011" t="s">
        <v>37</v>
      </c>
      <c r="K3011" t="s">
        <v>591</v>
      </c>
      <c r="L3011" t="s">
        <v>39</v>
      </c>
      <c r="M3011">
        <v>89441440</v>
      </c>
      <c r="N3011">
        <v>-16770270</v>
      </c>
      <c r="O3011">
        <v>72671170</v>
      </c>
      <c r="P3011">
        <v>0</v>
      </c>
      <c r="Q3011" t="s">
        <v>963</v>
      </c>
      <c r="R3011">
        <v>51020</v>
      </c>
      <c r="S3011" t="s">
        <v>4839</v>
      </c>
      <c r="T3011" t="s">
        <v>4840</v>
      </c>
      <c r="U3011" t="s">
        <v>6287</v>
      </c>
      <c r="V3011" t="s">
        <v>6288</v>
      </c>
      <c r="W3011">
        <v>0</v>
      </c>
      <c r="X3011" t="str">
        <f t="shared" ref="X3011:X3074" si="47">IF(LEFT(H3011,1)="C","Inversión","Funcionamiento")</f>
        <v>Inversión</v>
      </c>
    </row>
    <row r="3012" spans="1:24" x14ac:dyDescent="0.25">
      <c r="A3012">
        <v>40120</v>
      </c>
      <c r="B3012">
        <v>43963</v>
      </c>
      <c r="C3012" s="71">
        <v>43963.715277777781</v>
      </c>
      <c r="D3012" t="s">
        <v>588</v>
      </c>
      <c r="E3012" t="s">
        <v>589</v>
      </c>
      <c r="F3012">
        <v>400</v>
      </c>
      <c r="G3012" t="s">
        <v>630</v>
      </c>
      <c r="H3012" t="s">
        <v>402</v>
      </c>
      <c r="I3012" t="s">
        <v>508</v>
      </c>
      <c r="J3012" t="s">
        <v>37</v>
      </c>
      <c r="K3012" t="s">
        <v>591</v>
      </c>
      <c r="L3012" t="s">
        <v>39</v>
      </c>
      <c r="M3012">
        <v>38651840</v>
      </c>
      <c r="N3012">
        <v>-5475677</v>
      </c>
      <c r="O3012">
        <v>33176163</v>
      </c>
      <c r="P3012">
        <v>0</v>
      </c>
      <c r="Q3012" t="s">
        <v>4500</v>
      </c>
      <c r="R3012">
        <v>51220</v>
      </c>
      <c r="S3012" t="s">
        <v>4841</v>
      </c>
      <c r="T3012" t="s">
        <v>4842</v>
      </c>
      <c r="U3012" t="s">
        <v>4843</v>
      </c>
      <c r="V3012" t="s">
        <v>4844</v>
      </c>
      <c r="W3012">
        <v>0</v>
      </c>
      <c r="X3012" t="str">
        <f t="shared" si="47"/>
        <v>Inversión</v>
      </c>
    </row>
    <row r="3013" spans="1:24" x14ac:dyDescent="0.25">
      <c r="A3013">
        <v>40220</v>
      </c>
      <c r="B3013">
        <v>43963</v>
      </c>
      <c r="C3013" s="71">
        <v>43963.716666666667</v>
      </c>
      <c r="D3013" t="s">
        <v>588</v>
      </c>
      <c r="E3013" t="s">
        <v>589</v>
      </c>
      <c r="F3013">
        <v>400</v>
      </c>
      <c r="G3013" t="s">
        <v>630</v>
      </c>
      <c r="H3013" t="s">
        <v>398</v>
      </c>
      <c r="I3013" t="s">
        <v>512</v>
      </c>
      <c r="J3013" t="s">
        <v>37</v>
      </c>
      <c r="K3013" t="s">
        <v>591</v>
      </c>
      <c r="L3013" t="s">
        <v>39</v>
      </c>
      <c r="M3013">
        <v>38651840</v>
      </c>
      <c r="N3013">
        <v>-4831480</v>
      </c>
      <c r="O3013">
        <v>33820360</v>
      </c>
      <c r="P3013">
        <v>0</v>
      </c>
      <c r="Q3013" t="s">
        <v>964</v>
      </c>
      <c r="R3013">
        <v>50920</v>
      </c>
      <c r="S3013" t="s">
        <v>4845</v>
      </c>
      <c r="T3013" t="s">
        <v>4846</v>
      </c>
      <c r="U3013" t="s">
        <v>6289</v>
      </c>
      <c r="V3013" t="s">
        <v>6290</v>
      </c>
      <c r="W3013">
        <v>0</v>
      </c>
      <c r="X3013" t="str">
        <f t="shared" si="47"/>
        <v>Inversión</v>
      </c>
    </row>
    <row r="3014" spans="1:24" x14ac:dyDescent="0.25">
      <c r="A3014">
        <v>40320</v>
      </c>
      <c r="B3014">
        <v>43963</v>
      </c>
      <c r="C3014" s="71">
        <v>43963.719444444447</v>
      </c>
      <c r="D3014" t="s">
        <v>588</v>
      </c>
      <c r="E3014" t="s">
        <v>589</v>
      </c>
      <c r="F3014">
        <v>400</v>
      </c>
      <c r="G3014" t="s">
        <v>630</v>
      </c>
      <c r="H3014" t="s">
        <v>402</v>
      </c>
      <c r="I3014" t="s">
        <v>508</v>
      </c>
      <c r="J3014" t="s">
        <v>37</v>
      </c>
      <c r="K3014" t="s">
        <v>591</v>
      </c>
      <c r="L3014" t="s">
        <v>39</v>
      </c>
      <c r="M3014">
        <v>20749384</v>
      </c>
      <c r="N3014">
        <v>-3890510</v>
      </c>
      <c r="O3014">
        <v>16858874</v>
      </c>
      <c r="P3014">
        <v>0</v>
      </c>
      <c r="Q3014" t="s">
        <v>965</v>
      </c>
      <c r="R3014">
        <v>51320</v>
      </c>
      <c r="S3014" t="s">
        <v>4056</v>
      </c>
      <c r="T3014" t="s">
        <v>4847</v>
      </c>
      <c r="U3014" t="s">
        <v>6291</v>
      </c>
      <c r="V3014" t="s">
        <v>6292</v>
      </c>
      <c r="W3014">
        <v>0</v>
      </c>
      <c r="X3014" t="str">
        <f t="shared" si="47"/>
        <v>Inversión</v>
      </c>
    </row>
    <row r="3015" spans="1:24" x14ac:dyDescent="0.25">
      <c r="A3015">
        <v>40420</v>
      </c>
      <c r="B3015">
        <v>43963</v>
      </c>
      <c r="C3015" s="71">
        <v>43963.720833333333</v>
      </c>
      <c r="D3015" t="s">
        <v>588</v>
      </c>
      <c r="E3015" t="s">
        <v>589</v>
      </c>
      <c r="F3015">
        <v>400</v>
      </c>
      <c r="G3015" t="s">
        <v>630</v>
      </c>
      <c r="H3015" t="s">
        <v>402</v>
      </c>
      <c r="I3015" t="s">
        <v>508</v>
      </c>
      <c r="J3015" t="s">
        <v>37</v>
      </c>
      <c r="K3015" t="s">
        <v>591</v>
      </c>
      <c r="L3015" t="s">
        <v>39</v>
      </c>
      <c r="M3015">
        <v>20749384</v>
      </c>
      <c r="N3015">
        <v>-2593673</v>
      </c>
      <c r="O3015">
        <v>18155711</v>
      </c>
      <c r="P3015">
        <v>0</v>
      </c>
      <c r="Q3015" t="s">
        <v>966</v>
      </c>
      <c r="R3015">
        <v>51420</v>
      </c>
      <c r="S3015" t="s">
        <v>4848</v>
      </c>
      <c r="T3015" t="s">
        <v>5633</v>
      </c>
      <c r="U3015" t="s">
        <v>5634</v>
      </c>
      <c r="V3015" t="s">
        <v>5635</v>
      </c>
      <c r="W3015">
        <v>0</v>
      </c>
      <c r="X3015" t="str">
        <f t="shared" si="47"/>
        <v>Inversión</v>
      </c>
    </row>
    <row r="3016" spans="1:24" x14ac:dyDescent="0.25">
      <c r="A3016">
        <v>40520</v>
      </c>
      <c r="B3016">
        <v>43963</v>
      </c>
      <c r="C3016" s="71">
        <v>43963.722222222219</v>
      </c>
      <c r="D3016" t="s">
        <v>588</v>
      </c>
      <c r="E3016" t="s">
        <v>589</v>
      </c>
      <c r="F3016">
        <v>400</v>
      </c>
      <c r="G3016" t="s">
        <v>630</v>
      </c>
      <c r="H3016" t="s">
        <v>402</v>
      </c>
      <c r="I3016" t="s">
        <v>508</v>
      </c>
      <c r="J3016" t="s">
        <v>37</v>
      </c>
      <c r="K3016" t="s">
        <v>591</v>
      </c>
      <c r="L3016" t="s">
        <v>39</v>
      </c>
      <c r="M3016">
        <v>33114736</v>
      </c>
      <c r="N3016">
        <v>-4139342</v>
      </c>
      <c r="O3016">
        <v>28975394</v>
      </c>
      <c r="P3016">
        <v>0</v>
      </c>
      <c r="Q3016" t="s">
        <v>967</v>
      </c>
      <c r="R3016">
        <v>51520</v>
      </c>
      <c r="S3016" t="s">
        <v>4849</v>
      </c>
      <c r="T3016" t="s">
        <v>4850</v>
      </c>
      <c r="U3016" t="s">
        <v>6293</v>
      </c>
      <c r="V3016" t="s">
        <v>6294</v>
      </c>
      <c r="W3016">
        <v>0</v>
      </c>
      <c r="X3016" t="str">
        <f t="shared" si="47"/>
        <v>Inversión</v>
      </c>
    </row>
    <row r="3017" spans="1:24" x14ac:dyDescent="0.25">
      <c r="A3017">
        <v>40620</v>
      </c>
      <c r="B3017">
        <v>43963</v>
      </c>
      <c r="C3017" s="71">
        <v>43963.723611111112</v>
      </c>
      <c r="D3017" t="s">
        <v>588</v>
      </c>
      <c r="E3017" t="s">
        <v>589</v>
      </c>
      <c r="F3017">
        <v>400</v>
      </c>
      <c r="G3017" t="s">
        <v>630</v>
      </c>
      <c r="H3017" t="s">
        <v>398</v>
      </c>
      <c r="I3017" t="s">
        <v>512</v>
      </c>
      <c r="J3017" t="s">
        <v>37</v>
      </c>
      <c r="K3017" t="s">
        <v>591</v>
      </c>
      <c r="L3017" t="s">
        <v>39</v>
      </c>
      <c r="M3017">
        <v>18155711</v>
      </c>
      <c r="N3017">
        <v>0</v>
      </c>
      <c r="O3017">
        <v>18155711</v>
      </c>
      <c r="P3017">
        <v>0</v>
      </c>
      <c r="Q3017" t="s">
        <v>968</v>
      </c>
      <c r="R3017">
        <v>51720</v>
      </c>
      <c r="S3017" t="s">
        <v>4851</v>
      </c>
      <c r="T3017" t="s">
        <v>4852</v>
      </c>
      <c r="U3017" t="s">
        <v>4853</v>
      </c>
      <c r="V3017" t="s">
        <v>4854</v>
      </c>
      <c r="W3017">
        <v>0</v>
      </c>
      <c r="X3017" t="str">
        <f t="shared" si="47"/>
        <v>Inversión</v>
      </c>
    </row>
    <row r="3018" spans="1:24" x14ac:dyDescent="0.25">
      <c r="A3018">
        <v>40720</v>
      </c>
      <c r="B3018">
        <v>43963</v>
      </c>
      <c r="C3018" s="71">
        <v>43963.728472222225</v>
      </c>
      <c r="D3018" t="s">
        <v>588</v>
      </c>
      <c r="E3018" t="s">
        <v>589</v>
      </c>
      <c r="F3018">
        <v>400</v>
      </c>
      <c r="G3018" t="s">
        <v>630</v>
      </c>
      <c r="H3018" t="s">
        <v>398</v>
      </c>
      <c r="I3018" t="s">
        <v>512</v>
      </c>
      <c r="J3018" t="s">
        <v>37</v>
      </c>
      <c r="K3018" t="s">
        <v>591</v>
      </c>
      <c r="L3018" t="s">
        <v>39</v>
      </c>
      <c r="M3018">
        <v>165573680</v>
      </c>
      <c r="N3018">
        <v>-20696710</v>
      </c>
      <c r="O3018">
        <v>144876970</v>
      </c>
      <c r="P3018">
        <v>0</v>
      </c>
      <c r="Q3018" t="s">
        <v>969</v>
      </c>
      <c r="R3018">
        <v>51820</v>
      </c>
      <c r="S3018" t="s">
        <v>4855</v>
      </c>
      <c r="T3018" t="s">
        <v>4856</v>
      </c>
      <c r="U3018" t="s">
        <v>6295</v>
      </c>
      <c r="V3018" t="s">
        <v>6296</v>
      </c>
      <c r="W3018">
        <v>0</v>
      </c>
      <c r="X3018" t="str">
        <f t="shared" si="47"/>
        <v>Inversión</v>
      </c>
    </row>
    <row r="3019" spans="1:24" x14ac:dyDescent="0.25">
      <c r="A3019">
        <v>40820</v>
      </c>
      <c r="B3019">
        <v>43963</v>
      </c>
      <c r="C3019" s="71">
        <v>43963.729861111111</v>
      </c>
      <c r="D3019" t="s">
        <v>588</v>
      </c>
      <c r="E3019" t="s">
        <v>589</v>
      </c>
      <c r="F3019">
        <v>400</v>
      </c>
      <c r="G3019" t="s">
        <v>630</v>
      </c>
      <c r="H3019" t="s">
        <v>398</v>
      </c>
      <c r="I3019" t="s">
        <v>512</v>
      </c>
      <c r="J3019" t="s">
        <v>37</v>
      </c>
      <c r="K3019" t="s">
        <v>591</v>
      </c>
      <c r="L3019" t="s">
        <v>39</v>
      </c>
      <c r="M3019">
        <v>77303680</v>
      </c>
      <c r="N3019">
        <v>-9662960</v>
      </c>
      <c r="O3019">
        <v>67640720</v>
      </c>
      <c r="P3019">
        <v>0</v>
      </c>
      <c r="Q3019" t="s">
        <v>4857</v>
      </c>
      <c r="R3019">
        <v>51920</v>
      </c>
      <c r="S3019" t="s">
        <v>4858</v>
      </c>
      <c r="T3019" t="s">
        <v>4859</v>
      </c>
      <c r="U3019" t="s">
        <v>6297</v>
      </c>
      <c r="V3019" t="s">
        <v>6298</v>
      </c>
      <c r="W3019">
        <v>0</v>
      </c>
      <c r="X3019" t="str">
        <f t="shared" si="47"/>
        <v>Inversión</v>
      </c>
    </row>
    <row r="3020" spans="1:24" x14ac:dyDescent="0.25">
      <c r="A3020">
        <v>40920</v>
      </c>
      <c r="B3020">
        <v>43963</v>
      </c>
      <c r="C3020" s="71">
        <v>43963.731249999997</v>
      </c>
      <c r="D3020" t="s">
        <v>588</v>
      </c>
      <c r="E3020" t="s">
        <v>589</v>
      </c>
      <c r="F3020">
        <v>400</v>
      </c>
      <c r="G3020" t="s">
        <v>630</v>
      </c>
      <c r="H3020" t="s">
        <v>398</v>
      </c>
      <c r="I3020" t="s">
        <v>512</v>
      </c>
      <c r="J3020" t="s">
        <v>37</v>
      </c>
      <c r="K3020" t="s">
        <v>591</v>
      </c>
      <c r="L3020" t="s">
        <v>39</v>
      </c>
      <c r="M3020">
        <v>44720720</v>
      </c>
      <c r="N3020">
        <v>-5590090</v>
      </c>
      <c r="O3020">
        <v>39130630</v>
      </c>
      <c r="P3020">
        <v>0</v>
      </c>
      <c r="Q3020" t="s">
        <v>970</v>
      </c>
      <c r="R3020">
        <v>52020</v>
      </c>
      <c r="S3020" t="s">
        <v>4860</v>
      </c>
      <c r="T3020" t="s">
        <v>4861</v>
      </c>
      <c r="U3020" t="s">
        <v>5636</v>
      </c>
      <c r="V3020" t="s">
        <v>6299</v>
      </c>
      <c r="W3020">
        <v>0</v>
      </c>
      <c r="X3020" t="str">
        <f t="shared" si="47"/>
        <v>Inversión</v>
      </c>
    </row>
    <row r="3021" spans="1:24" x14ac:dyDescent="0.25">
      <c r="A3021">
        <v>41020</v>
      </c>
      <c r="B3021">
        <v>43964</v>
      </c>
      <c r="C3021" s="71">
        <v>43964.430555555555</v>
      </c>
      <c r="D3021" t="s">
        <v>588</v>
      </c>
      <c r="E3021" t="s">
        <v>649</v>
      </c>
      <c r="F3021">
        <v>500</v>
      </c>
      <c r="G3021" t="s">
        <v>631</v>
      </c>
      <c r="H3021" t="s">
        <v>199</v>
      </c>
      <c r="I3021" t="s">
        <v>157</v>
      </c>
      <c r="J3021" t="s">
        <v>37</v>
      </c>
      <c r="K3021" t="s">
        <v>591</v>
      </c>
      <c r="L3021" t="s">
        <v>39</v>
      </c>
      <c r="M3021">
        <v>33820360</v>
      </c>
      <c r="N3021">
        <v>-33820360</v>
      </c>
      <c r="O3021">
        <v>0</v>
      </c>
      <c r="P3021">
        <v>0</v>
      </c>
      <c r="Q3021" t="s">
        <v>971</v>
      </c>
      <c r="R3021">
        <v>52320</v>
      </c>
      <c r="S3021" t="s">
        <v>593</v>
      </c>
      <c r="T3021" t="s">
        <v>593</v>
      </c>
      <c r="U3021" t="s">
        <v>593</v>
      </c>
      <c r="V3021" t="s">
        <v>593</v>
      </c>
      <c r="W3021">
        <v>0</v>
      </c>
      <c r="X3021" t="str">
        <f t="shared" si="47"/>
        <v>Inversión</v>
      </c>
    </row>
    <row r="3022" spans="1:24" x14ac:dyDescent="0.25">
      <c r="A3022">
        <v>41120</v>
      </c>
      <c r="B3022">
        <v>43965</v>
      </c>
      <c r="C3022" s="71">
        <v>43965.589583333334</v>
      </c>
      <c r="D3022" t="s">
        <v>588</v>
      </c>
      <c r="E3022" t="s">
        <v>589</v>
      </c>
      <c r="F3022">
        <v>300</v>
      </c>
      <c r="G3022" t="s">
        <v>634</v>
      </c>
      <c r="H3022" t="s">
        <v>369</v>
      </c>
      <c r="I3022" t="s">
        <v>513</v>
      </c>
      <c r="J3022" t="s">
        <v>37</v>
      </c>
      <c r="K3022" t="s">
        <v>591</v>
      </c>
      <c r="L3022" t="s">
        <v>39</v>
      </c>
      <c r="M3022">
        <v>43483320</v>
      </c>
      <c r="N3022">
        <v>-9985059</v>
      </c>
      <c r="O3022">
        <v>33498261</v>
      </c>
      <c r="P3022">
        <v>0</v>
      </c>
      <c r="Q3022" t="s">
        <v>4862</v>
      </c>
      <c r="R3022">
        <v>52420</v>
      </c>
      <c r="S3022" t="s">
        <v>4863</v>
      </c>
      <c r="T3022" t="s">
        <v>4864</v>
      </c>
      <c r="U3022" t="s">
        <v>5637</v>
      </c>
      <c r="V3022" t="s">
        <v>5638</v>
      </c>
      <c r="W3022">
        <v>0</v>
      </c>
      <c r="X3022" t="str">
        <f t="shared" si="47"/>
        <v>Inversión</v>
      </c>
    </row>
    <row r="3023" spans="1:24" x14ac:dyDescent="0.25">
      <c r="A3023">
        <v>41220</v>
      </c>
      <c r="B3023">
        <v>43965</v>
      </c>
      <c r="C3023" s="71">
        <v>43965.59097222222</v>
      </c>
      <c r="D3023" t="s">
        <v>588</v>
      </c>
      <c r="E3023" t="s">
        <v>607</v>
      </c>
      <c r="F3023">
        <v>300</v>
      </c>
      <c r="G3023" t="s">
        <v>634</v>
      </c>
      <c r="H3023" t="s">
        <v>394</v>
      </c>
      <c r="I3023" t="s">
        <v>517</v>
      </c>
      <c r="J3023" t="s">
        <v>37</v>
      </c>
      <c r="K3023" t="s">
        <v>591</v>
      </c>
      <c r="L3023" t="s">
        <v>39</v>
      </c>
      <c r="M3023">
        <v>120000000</v>
      </c>
      <c r="N3023">
        <v>30000000</v>
      </c>
      <c r="O3023">
        <v>150000000</v>
      </c>
      <c r="P3023">
        <v>150000000</v>
      </c>
      <c r="Q3023" t="s">
        <v>972</v>
      </c>
      <c r="R3023">
        <v>52520</v>
      </c>
      <c r="S3023" t="s">
        <v>593</v>
      </c>
      <c r="T3023" t="s">
        <v>593</v>
      </c>
      <c r="U3023" t="s">
        <v>593</v>
      </c>
      <c r="V3023" t="s">
        <v>593</v>
      </c>
      <c r="W3023">
        <v>0</v>
      </c>
      <c r="X3023" t="str">
        <f t="shared" si="47"/>
        <v>Inversión</v>
      </c>
    </row>
    <row r="3024" spans="1:24" x14ac:dyDescent="0.25">
      <c r="A3024">
        <v>41320</v>
      </c>
      <c r="B3024">
        <v>43965</v>
      </c>
      <c r="C3024" s="71">
        <v>43965.593055555553</v>
      </c>
      <c r="D3024" t="s">
        <v>588</v>
      </c>
      <c r="E3024" t="s">
        <v>589</v>
      </c>
      <c r="F3024">
        <v>300</v>
      </c>
      <c r="G3024" t="s">
        <v>634</v>
      </c>
      <c r="H3024" t="s">
        <v>376</v>
      </c>
      <c r="I3024" t="s">
        <v>503</v>
      </c>
      <c r="J3024" t="s">
        <v>37</v>
      </c>
      <c r="K3024" t="s">
        <v>591</v>
      </c>
      <c r="L3024" t="s">
        <v>39</v>
      </c>
      <c r="M3024">
        <v>25786620</v>
      </c>
      <c r="N3024">
        <v>-7584300</v>
      </c>
      <c r="O3024">
        <v>18202320</v>
      </c>
      <c r="P3024">
        <v>0</v>
      </c>
      <c r="Q3024" t="s">
        <v>973</v>
      </c>
      <c r="R3024">
        <v>52620</v>
      </c>
      <c r="S3024" t="s">
        <v>4865</v>
      </c>
      <c r="T3024" t="s">
        <v>6300</v>
      </c>
      <c r="U3024" t="s">
        <v>6301</v>
      </c>
      <c r="V3024" t="s">
        <v>6302</v>
      </c>
      <c r="W3024">
        <v>0</v>
      </c>
      <c r="X3024" t="str">
        <f t="shared" si="47"/>
        <v>Inversión</v>
      </c>
    </row>
    <row r="3025" spans="1:24" x14ac:dyDescent="0.25">
      <c r="A3025">
        <v>41420</v>
      </c>
      <c r="B3025">
        <v>43966</v>
      </c>
      <c r="C3025" s="71">
        <v>43966.38958333333</v>
      </c>
      <c r="D3025" t="s">
        <v>588</v>
      </c>
      <c r="E3025" t="s">
        <v>589</v>
      </c>
      <c r="F3025">
        <v>140</v>
      </c>
      <c r="G3025" t="s">
        <v>632</v>
      </c>
      <c r="H3025" t="s">
        <v>432</v>
      </c>
      <c r="I3025" t="s">
        <v>489</v>
      </c>
      <c r="J3025" t="s">
        <v>37</v>
      </c>
      <c r="K3025" t="s">
        <v>591</v>
      </c>
      <c r="L3025" t="s">
        <v>39</v>
      </c>
      <c r="M3025">
        <v>31404620</v>
      </c>
      <c r="N3025">
        <v>0</v>
      </c>
      <c r="O3025">
        <v>31404620</v>
      </c>
      <c r="P3025">
        <v>0</v>
      </c>
      <c r="Q3025" t="s">
        <v>4866</v>
      </c>
      <c r="R3025">
        <v>52720</v>
      </c>
      <c r="S3025" t="s">
        <v>4867</v>
      </c>
      <c r="T3025" t="s">
        <v>4868</v>
      </c>
      <c r="U3025" t="s">
        <v>4869</v>
      </c>
      <c r="V3025" t="s">
        <v>4870</v>
      </c>
      <c r="W3025">
        <v>0</v>
      </c>
      <c r="X3025" t="str">
        <f t="shared" si="47"/>
        <v>Inversión</v>
      </c>
    </row>
    <row r="3026" spans="1:24" x14ac:dyDescent="0.25">
      <c r="A3026">
        <v>41520</v>
      </c>
      <c r="B3026">
        <v>43969</v>
      </c>
      <c r="C3026" s="71">
        <v>43969.722916666666</v>
      </c>
      <c r="D3026" t="s">
        <v>588</v>
      </c>
      <c r="E3026" t="s">
        <v>589</v>
      </c>
      <c r="F3026">
        <v>200</v>
      </c>
      <c r="G3026" t="s">
        <v>590</v>
      </c>
      <c r="H3026" t="s">
        <v>441</v>
      </c>
      <c r="I3026" t="s">
        <v>514</v>
      </c>
      <c r="J3026" t="s">
        <v>37</v>
      </c>
      <c r="K3026" t="s">
        <v>591</v>
      </c>
      <c r="L3026" t="s">
        <v>39</v>
      </c>
      <c r="M3026">
        <v>44720720</v>
      </c>
      <c r="N3026">
        <v>-5590090</v>
      </c>
      <c r="O3026">
        <v>39130630</v>
      </c>
      <c r="P3026">
        <v>0</v>
      </c>
      <c r="Q3026" t="s">
        <v>974</v>
      </c>
      <c r="R3026">
        <v>53220</v>
      </c>
      <c r="S3026" t="s">
        <v>4871</v>
      </c>
      <c r="T3026" t="s">
        <v>4872</v>
      </c>
      <c r="U3026" t="s">
        <v>5639</v>
      </c>
      <c r="V3026" t="s">
        <v>5640</v>
      </c>
      <c r="W3026">
        <v>0</v>
      </c>
      <c r="X3026" t="str">
        <f t="shared" si="47"/>
        <v>Inversión</v>
      </c>
    </row>
    <row r="3027" spans="1:24" x14ac:dyDescent="0.25">
      <c r="A3027">
        <v>41620</v>
      </c>
      <c r="B3027">
        <v>43969</v>
      </c>
      <c r="C3027" s="71">
        <v>43969.726388888892</v>
      </c>
      <c r="D3027" t="s">
        <v>588</v>
      </c>
      <c r="E3027" t="s">
        <v>589</v>
      </c>
      <c r="F3027">
        <v>200</v>
      </c>
      <c r="G3027" t="s">
        <v>590</v>
      </c>
      <c r="H3027" t="s">
        <v>453</v>
      </c>
      <c r="I3027" t="s">
        <v>515</v>
      </c>
      <c r="J3027" t="s">
        <v>37</v>
      </c>
      <c r="K3027" t="s">
        <v>591</v>
      </c>
      <c r="L3027" t="s">
        <v>39</v>
      </c>
      <c r="M3027">
        <v>28988880</v>
      </c>
      <c r="N3027">
        <v>0</v>
      </c>
      <c r="O3027">
        <v>28988880</v>
      </c>
      <c r="P3027">
        <v>0</v>
      </c>
      <c r="Q3027" t="s">
        <v>975</v>
      </c>
      <c r="R3027">
        <v>53320</v>
      </c>
      <c r="S3027" t="s">
        <v>4873</v>
      </c>
      <c r="T3027" t="s">
        <v>593</v>
      </c>
      <c r="U3027" t="s">
        <v>593</v>
      </c>
      <c r="V3027" t="s">
        <v>593</v>
      </c>
      <c r="W3027">
        <v>0</v>
      </c>
      <c r="X3027" t="str">
        <f t="shared" si="47"/>
        <v>Inversión</v>
      </c>
    </row>
    <row r="3028" spans="1:24" x14ac:dyDescent="0.25">
      <c r="A3028">
        <v>41720</v>
      </c>
      <c r="B3028">
        <v>43969</v>
      </c>
      <c r="C3028" s="71">
        <v>43969.728472222225</v>
      </c>
      <c r="D3028" t="s">
        <v>588</v>
      </c>
      <c r="E3028" t="s">
        <v>589</v>
      </c>
      <c r="F3028">
        <v>200</v>
      </c>
      <c r="G3028" t="s">
        <v>590</v>
      </c>
      <c r="H3028" t="s">
        <v>456</v>
      </c>
      <c r="I3028" t="s">
        <v>493</v>
      </c>
      <c r="J3028" t="s">
        <v>37</v>
      </c>
      <c r="K3028" t="s">
        <v>591</v>
      </c>
      <c r="L3028" t="s">
        <v>39</v>
      </c>
      <c r="M3028">
        <v>45421530</v>
      </c>
      <c r="N3028">
        <v>0</v>
      </c>
      <c r="O3028">
        <v>45421530</v>
      </c>
      <c r="P3028">
        <v>0</v>
      </c>
      <c r="Q3028" t="s">
        <v>976</v>
      </c>
      <c r="R3028">
        <v>53420</v>
      </c>
      <c r="S3028" t="s">
        <v>4874</v>
      </c>
      <c r="T3028" t="s">
        <v>4875</v>
      </c>
      <c r="U3028" t="s">
        <v>4876</v>
      </c>
      <c r="V3028" t="s">
        <v>4877</v>
      </c>
      <c r="W3028">
        <v>0</v>
      </c>
      <c r="X3028" t="str">
        <f t="shared" si="47"/>
        <v>Inversión</v>
      </c>
    </row>
    <row r="3029" spans="1:24" x14ac:dyDescent="0.25">
      <c r="A3029">
        <v>41820</v>
      </c>
      <c r="B3029">
        <v>43970</v>
      </c>
      <c r="C3029" s="71">
        <v>43970.588888888888</v>
      </c>
      <c r="D3029" t="s">
        <v>588</v>
      </c>
      <c r="E3029" t="s">
        <v>589</v>
      </c>
      <c r="F3029">
        <v>200</v>
      </c>
      <c r="G3029" t="s">
        <v>590</v>
      </c>
      <c r="H3029" t="s">
        <v>197</v>
      </c>
      <c r="I3029" t="s">
        <v>152</v>
      </c>
      <c r="J3029" t="s">
        <v>48</v>
      </c>
      <c r="K3029" t="s">
        <v>601</v>
      </c>
      <c r="L3029" t="s">
        <v>39</v>
      </c>
      <c r="M3029">
        <v>1912000</v>
      </c>
      <c r="N3029">
        <v>0</v>
      </c>
      <c r="O3029">
        <v>1912000</v>
      </c>
      <c r="P3029">
        <v>0</v>
      </c>
      <c r="Q3029" t="s">
        <v>152</v>
      </c>
      <c r="R3029">
        <v>54520</v>
      </c>
      <c r="S3029" t="s">
        <v>4878</v>
      </c>
      <c r="T3029" t="s">
        <v>4879</v>
      </c>
      <c r="U3029" t="s">
        <v>4880</v>
      </c>
      <c r="V3029" t="s">
        <v>4881</v>
      </c>
      <c r="W3029">
        <v>0</v>
      </c>
      <c r="X3029" t="str">
        <f t="shared" si="47"/>
        <v>Funcionamiento</v>
      </c>
    </row>
    <row r="3030" spans="1:24" x14ac:dyDescent="0.25">
      <c r="A3030">
        <v>41920</v>
      </c>
      <c r="B3030">
        <v>43971</v>
      </c>
      <c r="C3030" s="71">
        <v>43971.652083333334</v>
      </c>
      <c r="D3030" t="s">
        <v>588</v>
      </c>
      <c r="E3030" t="s">
        <v>589</v>
      </c>
      <c r="F3030">
        <v>400</v>
      </c>
      <c r="G3030" t="s">
        <v>630</v>
      </c>
      <c r="H3030" t="s">
        <v>402</v>
      </c>
      <c r="I3030" t="s">
        <v>508</v>
      </c>
      <c r="J3030" t="s">
        <v>37</v>
      </c>
      <c r="K3030" t="s">
        <v>591</v>
      </c>
      <c r="L3030" t="s">
        <v>39</v>
      </c>
      <c r="M3030">
        <v>57950788</v>
      </c>
      <c r="N3030">
        <v>-1931694</v>
      </c>
      <c r="O3030">
        <v>56019094</v>
      </c>
      <c r="P3030">
        <v>0</v>
      </c>
      <c r="Q3030" t="s">
        <v>977</v>
      </c>
      <c r="R3030">
        <v>54620</v>
      </c>
      <c r="S3030" t="s">
        <v>4882</v>
      </c>
      <c r="T3030" t="s">
        <v>4883</v>
      </c>
      <c r="U3030" t="s">
        <v>6303</v>
      </c>
      <c r="V3030" t="s">
        <v>6304</v>
      </c>
      <c r="W3030">
        <v>0</v>
      </c>
      <c r="X3030" t="str">
        <f t="shared" si="47"/>
        <v>Inversión</v>
      </c>
    </row>
    <row r="3031" spans="1:24" x14ac:dyDescent="0.25">
      <c r="A3031">
        <v>42020</v>
      </c>
      <c r="B3031">
        <v>43971</v>
      </c>
      <c r="C3031" s="71">
        <v>43971.65347222222</v>
      </c>
      <c r="D3031" t="s">
        <v>588</v>
      </c>
      <c r="E3031" t="s">
        <v>589</v>
      </c>
      <c r="F3031">
        <v>400</v>
      </c>
      <c r="G3031" t="s">
        <v>630</v>
      </c>
      <c r="H3031" t="s">
        <v>398</v>
      </c>
      <c r="I3031" t="s">
        <v>512</v>
      </c>
      <c r="J3031" t="s">
        <v>37</v>
      </c>
      <c r="K3031" t="s">
        <v>591</v>
      </c>
      <c r="L3031" t="s">
        <v>39</v>
      </c>
      <c r="M3031">
        <v>28273680</v>
      </c>
      <c r="N3031">
        <v>-3534210</v>
      </c>
      <c r="O3031">
        <v>24739470</v>
      </c>
      <c r="P3031">
        <v>0</v>
      </c>
      <c r="Q3031" t="s">
        <v>978</v>
      </c>
      <c r="R3031">
        <v>54820</v>
      </c>
      <c r="S3031" t="s">
        <v>4884</v>
      </c>
      <c r="T3031" t="s">
        <v>4885</v>
      </c>
      <c r="U3031" t="s">
        <v>6305</v>
      </c>
      <c r="V3031" t="s">
        <v>6306</v>
      </c>
      <c r="W3031">
        <v>0</v>
      </c>
      <c r="X3031" t="str">
        <f t="shared" si="47"/>
        <v>Inversión</v>
      </c>
    </row>
    <row r="3032" spans="1:24" x14ac:dyDescent="0.25">
      <c r="A3032">
        <v>42120</v>
      </c>
      <c r="B3032">
        <v>43971</v>
      </c>
      <c r="C3032" s="71">
        <v>43971.654861111114</v>
      </c>
      <c r="D3032" t="s">
        <v>588</v>
      </c>
      <c r="E3032" t="s">
        <v>589</v>
      </c>
      <c r="F3032">
        <v>400</v>
      </c>
      <c r="G3032" t="s">
        <v>630</v>
      </c>
      <c r="H3032" t="s">
        <v>398</v>
      </c>
      <c r="I3032" t="s">
        <v>512</v>
      </c>
      <c r="J3032" t="s">
        <v>37</v>
      </c>
      <c r="K3032" t="s">
        <v>591</v>
      </c>
      <c r="L3032" t="s">
        <v>39</v>
      </c>
      <c r="M3032">
        <v>39130630</v>
      </c>
      <c r="N3032">
        <v>-186336</v>
      </c>
      <c r="O3032">
        <v>38944294</v>
      </c>
      <c r="P3032">
        <v>0</v>
      </c>
      <c r="Q3032" t="s">
        <v>979</v>
      </c>
      <c r="R3032">
        <v>54720</v>
      </c>
      <c r="S3032" t="s">
        <v>4031</v>
      </c>
      <c r="T3032" t="s">
        <v>4886</v>
      </c>
      <c r="U3032" t="s">
        <v>5641</v>
      </c>
      <c r="V3032" t="s">
        <v>6307</v>
      </c>
      <c r="W3032">
        <v>0</v>
      </c>
      <c r="X3032" t="str">
        <f t="shared" si="47"/>
        <v>Inversión</v>
      </c>
    </row>
    <row r="3033" spans="1:24" x14ac:dyDescent="0.25">
      <c r="A3033">
        <v>42220</v>
      </c>
      <c r="B3033">
        <v>43973</v>
      </c>
      <c r="C3033" s="71">
        <v>43973.777083333334</v>
      </c>
      <c r="D3033" t="s">
        <v>588</v>
      </c>
      <c r="E3033" t="s">
        <v>589</v>
      </c>
      <c r="F3033">
        <v>200</v>
      </c>
      <c r="G3033" t="s">
        <v>590</v>
      </c>
      <c r="H3033" t="s">
        <v>166</v>
      </c>
      <c r="I3033" t="s">
        <v>120</v>
      </c>
      <c r="J3033" t="s">
        <v>37</v>
      </c>
      <c r="K3033" t="s">
        <v>591</v>
      </c>
      <c r="L3033" t="s">
        <v>39</v>
      </c>
      <c r="M3033">
        <v>868706118</v>
      </c>
      <c r="N3033">
        <v>0</v>
      </c>
      <c r="O3033">
        <v>868706118</v>
      </c>
      <c r="P3033">
        <v>0</v>
      </c>
      <c r="Q3033" t="s">
        <v>980</v>
      </c>
      <c r="R3033">
        <v>55120</v>
      </c>
      <c r="S3033" t="s">
        <v>4887</v>
      </c>
      <c r="T3033" t="s">
        <v>593</v>
      </c>
      <c r="U3033" t="s">
        <v>4888</v>
      </c>
      <c r="V3033" t="s">
        <v>4889</v>
      </c>
      <c r="W3033">
        <v>0</v>
      </c>
      <c r="X3033" t="str">
        <f t="shared" si="47"/>
        <v>Funcionamiento</v>
      </c>
    </row>
    <row r="3034" spans="1:24" x14ac:dyDescent="0.25">
      <c r="A3034">
        <v>42220</v>
      </c>
      <c r="B3034">
        <v>43973</v>
      </c>
      <c r="C3034" s="71">
        <v>43973.777083333334</v>
      </c>
      <c r="D3034" t="s">
        <v>588</v>
      </c>
      <c r="E3034" t="s">
        <v>589</v>
      </c>
      <c r="F3034">
        <v>200</v>
      </c>
      <c r="G3034" t="s">
        <v>590</v>
      </c>
      <c r="H3034" t="s">
        <v>167</v>
      </c>
      <c r="I3034" t="s">
        <v>121</v>
      </c>
      <c r="J3034" t="s">
        <v>37</v>
      </c>
      <c r="K3034" t="s">
        <v>591</v>
      </c>
      <c r="L3034" t="s">
        <v>39</v>
      </c>
      <c r="M3034">
        <v>19608654</v>
      </c>
      <c r="N3034">
        <v>0</v>
      </c>
      <c r="O3034">
        <v>19608654</v>
      </c>
      <c r="P3034">
        <v>0</v>
      </c>
      <c r="Q3034" t="s">
        <v>980</v>
      </c>
      <c r="R3034">
        <v>55120</v>
      </c>
      <c r="S3034" t="s">
        <v>4887</v>
      </c>
      <c r="T3034" t="s">
        <v>593</v>
      </c>
      <c r="U3034" t="s">
        <v>4888</v>
      </c>
      <c r="V3034" t="s">
        <v>4889</v>
      </c>
      <c r="W3034">
        <v>0</v>
      </c>
      <c r="X3034" t="str">
        <f t="shared" si="47"/>
        <v>Funcionamiento</v>
      </c>
    </row>
    <row r="3035" spans="1:24" x14ac:dyDescent="0.25">
      <c r="A3035">
        <v>42220</v>
      </c>
      <c r="B3035">
        <v>43973</v>
      </c>
      <c r="C3035" s="71">
        <v>43973.777083333334</v>
      </c>
      <c r="D3035" t="s">
        <v>588</v>
      </c>
      <c r="E3035" t="s">
        <v>589</v>
      </c>
      <c r="F3035">
        <v>200</v>
      </c>
      <c r="G3035" t="s">
        <v>590</v>
      </c>
      <c r="H3035" t="s">
        <v>180</v>
      </c>
      <c r="I3035" t="s">
        <v>134</v>
      </c>
      <c r="J3035" t="s">
        <v>37</v>
      </c>
      <c r="K3035" t="s">
        <v>591</v>
      </c>
      <c r="L3035" t="s">
        <v>39</v>
      </c>
      <c r="M3035">
        <v>101991702</v>
      </c>
      <c r="N3035">
        <v>0</v>
      </c>
      <c r="O3035">
        <v>101991702</v>
      </c>
      <c r="P3035">
        <v>0</v>
      </c>
      <c r="Q3035" t="s">
        <v>980</v>
      </c>
      <c r="R3035">
        <v>55120</v>
      </c>
      <c r="S3035" t="s">
        <v>4887</v>
      </c>
      <c r="T3035" t="s">
        <v>593</v>
      </c>
      <c r="U3035" t="s">
        <v>4888</v>
      </c>
      <c r="V3035" t="s">
        <v>4889</v>
      </c>
      <c r="W3035">
        <v>0</v>
      </c>
      <c r="X3035" t="str">
        <f t="shared" si="47"/>
        <v>Funcionamiento</v>
      </c>
    </row>
    <row r="3036" spans="1:24" x14ac:dyDescent="0.25">
      <c r="A3036">
        <v>42220</v>
      </c>
      <c r="B3036">
        <v>43973</v>
      </c>
      <c r="C3036" s="71">
        <v>43973.777083333334</v>
      </c>
      <c r="D3036" t="s">
        <v>588</v>
      </c>
      <c r="E3036" t="s">
        <v>589</v>
      </c>
      <c r="F3036">
        <v>200</v>
      </c>
      <c r="G3036" t="s">
        <v>590</v>
      </c>
      <c r="H3036" t="s">
        <v>182</v>
      </c>
      <c r="I3036" t="s">
        <v>136</v>
      </c>
      <c r="J3036" t="s">
        <v>37</v>
      </c>
      <c r="K3036" t="s">
        <v>591</v>
      </c>
      <c r="L3036" t="s">
        <v>39</v>
      </c>
      <c r="M3036">
        <v>7586220</v>
      </c>
      <c r="N3036">
        <v>0</v>
      </c>
      <c r="O3036">
        <v>7586220</v>
      </c>
      <c r="P3036">
        <v>0</v>
      </c>
      <c r="Q3036" t="s">
        <v>980</v>
      </c>
      <c r="R3036">
        <v>55120</v>
      </c>
      <c r="S3036" t="s">
        <v>4887</v>
      </c>
      <c r="T3036" t="s">
        <v>593</v>
      </c>
      <c r="U3036" t="s">
        <v>4888</v>
      </c>
      <c r="V3036" t="s">
        <v>4889</v>
      </c>
      <c r="W3036">
        <v>0</v>
      </c>
      <c r="X3036" t="str">
        <f t="shared" si="47"/>
        <v>Funcionamiento</v>
      </c>
    </row>
    <row r="3037" spans="1:24" x14ac:dyDescent="0.25">
      <c r="A3037">
        <v>42220</v>
      </c>
      <c r="B3037">
        <v>43973</v>
      </c>
      <c r="C3037" s="71">
        <v>43973.777083333334</v>
      </c>
      <c r="D3037" t="s">
        <v>588</v>
      </c>
      <c r="E3037" t="s">
        <v>589</v>
      </c>
      <c r="F3037">
        <v>200</v>
      </c>
      <c r="G3037" t="s">
        <v>590</v>
      </c>
      <c r="H3037" t="s">
        <v>168</v>
      </c>
      <c r="I3037" t="s">
        <v>122</v>
      </c>
      <c r="J3037" t="s">
        <v>37</v>
      </c>
      <c r="K3037" t="s">
        <v>591</v>
      </c>
      <c r="L3037" t="s">
        <v>39</v>
      </c>
      <c r="M3037">
        <v>10585787</v>
      </c>
      <c r="N3037">
        <v>0</v>
      </c>
      <c r="O3037">
        <v>10585787</v>
      </c>
      <c r="P3037">
        <v>0</v>
      </c>
      <c r="Q3037" t="s">
        <v>980</v>
      </c>
      <c r="R3037">
        <v>55120</v>
      </c>
      <c r="S3037" t="s">
        <v>4887</v>
      </c>
      <c r="T3037" t="s">
        <v>593</v>
      </c>
      <c r="U3037" t="s">
        <v>4888</v>
      </c>
      <c r="V3037" t="s">
        <v>4889</v>
      </c>
      <c r="W3037">
        <v>0</v>
      </c>
      <c r="X3037" t="str">
        <f t="shared" si="47"/>
        <v>Funcionamiento</v>
      </c>
    </row>
    <row r="3038" spans="1:24" x14ac:dyDescent="0.25">
      <c r="A3038">
        <v>42220</v>
      </c>
      <c r="B3038">
        <v>43973</v>
      </c>
      <c r="C3038" s="71">
        <v>43973.777083333334</v>
      </c>
      <c r="D3038" t="s">
        <v>588</v>
      </c>
      <c r="E3038" t="s">
        <v>589</v>
      </c>
      <c r="F3038">
        <v>200</v>
      </c>
      <c r="G3038" t="s">
        <v>590</v>
      </c>
      <c r="H3038" t="s">
        <v>170</v>
      </c>
      <c r="I3038" t="s">
        <v>124</v>
      </c>
      <c r="J3038" t="s">
        <v>37</v>
      </c>
      <c r="K3038" t="s">
        <v>591</v>
      </c>
      <c r="L3038" t="s">
        <v>39</v>
      </c>
      <c r="M3038">
        <v>4709286</v>
      </c>
      <c r="N3038">
        <v>0</v>
      </c>
      <c r="O3038">
        <v>4709286</v>
      </c>
      <c r="P3038">
        <v>0</v>
      </c>
      <c r="Q3038" t="s">
        <v>980</v>
      </c>
      <c r="R3038">
        <v>55120</v>
      </c>
      <c r="S3038" t="s">
        <v>4887</v>
      </c>
      <c r="T3038" t="s">
        <v>593</v>
      </c>
      <c r="U3038" t="s">
        <v>4888</v>
      </c>
      <c r="V3038" t="s">
        <v>4889</v>
      </c>
      <c r="W3038">
        <v>0</v>
      </c>
      <c r="X3038" t="str">
        <f t="shared" si="47"/>
        <v>Funcionamiento</v>
      </c>
    </row>
    <row r="3039" spans="1:24" x14ac:dyDescent="0.25">
      <c r="A3039">
        <v>42220</v>
      </c>
      <c r="B3039">
        <v>43973</v>
      </c>
      <c r="C3039" s="71">
        <v>43973.777083333334</v>
      </c>
      <c r="D3039" t="s">
        <v>588</v>
      </c>
      <c r="E3039" t="s">
        <v>589</v>
      </c>
      <c r="F3039">
        <v>200</v>
      </c>
      <c r="G3039" t="s">
        <v>590</v>
      </c>
      <c r="H3039" t="s">
        <v>184</v>
      </c>
      <c r="I3039" t="s">
        <v>138</v>
      </c>
      <c r="J3039" t="s">
        <v>37</v>
      </c>
      <c r="K3039" t="s">
        <v>591</v>
      </c>
      <c r="L3039" t="s">
        <v>39</v>
      </c>
      <c r="M3039">
        <v>20062873</v>
      </c>
      <c r="N3039">
        <v>0</v>
      </c>
      <c r="O3039">
        <v>20062873</v>
      </c>
      <c r="P3039">
        <v>0</v>
      </c>
      <c r="Q3039" t="s">
        <v>980</v>
      </c>
      <c r="R3039">
        <v>55120</v>
      </c>
      <c r="S3039" t="s">
        <v>4887</v>
      </c>
      <c r="T3039" t="s">
        <v>593</v>
      </c>
      <c r="U3039" t="s">
        <v>4888</v>
      </c>
      <c r="V3039" t="s">
        <v>4889</v>
      </c>
      <c r="W3039">
        <v>0</v>
      </c>
      <c r="X3039" t="str">
        <f t="shared" si="47"/>
        <v>Funcionamiento</v>
      </c>
    </row>
    <row r="3040" spans="1:24" x14ac:dyDescent="0.25">
      <c r="A3040">
        <v>42220</v>
      </c>
      <c r="B3040">
        <v>43973</v>
      </c>
      <c r="C3040" s="71">
        <v>43973.777083333334</v>
      </c>
      <c r="D3040" t="s">
        <v>588</v>
      </c>
      <c r="E3040" t="s">
        <v>589</v>
      </c>
      <c r="F3040">
        <v>200</v>
      </c>
      <c r="G3040" t="s">
        <v>590</v>
      </c>
      <c r="H3040" t="s">
        <v>195</v>
      </c>
      <c r="I3040" t="s">
        <v>150</v>
      </c>
      <c r="J3040" t="s">
        <v>37</v>
      </c>
      <c r="K3040" t="s">
        <v>591</v>
      </c>
      <c r="L3040" t="s">
        <v>39</v>
      </c>
      <c r="M3040">
        <v>4831077</v>
      </c>
      <c r="N3040">
        <v>0</v>
      </c>
      <c r="O3040">
        <v>4831077</v>
      </c>
      <c r="P3040">
        <v>0</v>
      </c>
      <c r="Q3040" t="s">
        <v>980</v>
      </c>
      <c r="R3040">
        <v>55120</v>
      </c>
      <c r="S3040" t="s">
        <v>4887</v>
      </c>
      <c r="T3040" t="s">
        <v>593</v>
      </c>
      <c r="U3040" t="s">
        <v>4888</v>
      </c>
      <c r="V3040" t="s">
        <v>4889</v>
      </c>
      <c r="W3040">
        <v>0</v>
      </c>
      <c r="X3040" t="str">
        <f t="shared" si="47"/>
        <v>Funcionamiento</v>
      </c>
    </row>
    <row r="3041" spans="1:24" x14ac:dyDescent="0.25">
      <c r="A3041">
        <v>42220</v>
      </c>
      <c r="B3041">
        <v>43973</v>
      </c>
      <c r="C3041" s="71">
        <v>43973.777083333334</v>
      </c>
      <c r="D3041" t="s">
        <v>588</v>
      </c>
      <c r="E3041" t="s">
        <v>589</v>
      </c>
      <c r="F3041">
        <v>200</v>
      </c>
      <c r="G3041" t="s">
        <v>590</v>
      </c>
      <c r="H3041" t="s">
        <v>173</v>
      </c>
      <c r="I3041" t="s">
        <v>127</v>
      </c>
      <c r="J3041" t="s">
        <v>37</v>
      </c>
      <c r="K3041" t="s">
        <v>591</v>
      </c>
      <c r="L3041" t="s">
        <v>39</v>
      </c>
      <c r="M3041">
        <v>85945566</v>
      </c>
      <c r="N3041">
        <v>0</v>
      </c>
      <c r="O3041">
        <v>85945566</v>
      </c>
      <c r="P3041">
        <v>0</v>
      </c>
      <c r="Q3041" t="s">
        <v>980</v>
      </c>
      <c r="R3041">
        <v>55120</v>
      </c>
      <c r="S3041" t="s">
        <v>4887</v>
      </c>
      <c r="T3041" t="s">
        <v>593</v>
      </c>
      <c r="U3041" t="s">
        <v>4888</v>
      </c>
      <c r="V3041" t="s">
        <v>4889</v>
      </c>
      <c r="W3041">
        <v>0</v>
      </c>
      <c r="X3041" t="str">
        <f t="shared" si="47"/>
        <v>Funcionamiento</v>
      </c>
    </row>
    <row r="3042" spans="1:24" x14ac:dyDescent="0.25">
      <c r="A3042">
        <v>42220</v>
      </c>
      <c r="B3042">
        <v>43973</v>
      </c>
      <c r="C3042" s="71">
        <v>43973.777083333334</v>
      </c>
      <c r="D3042" t="s">
        <v>588</v>
      </c>
      <c r="E3042" t="s">
        <v>589</v>
      </c>
      <c r="F3042">
        <v>200</v>
      </c>
      <c r="G3042" t="s">
        <v>590</v>
      </c>
      <c r="H3042" t="s">
        <v>181</v>
      </c>
      <c r="I3042" t="s">
        <v>135</v>
      </c>
      <c r="J3042" t="s">
        <v>37</v>
      </c>
      <c r="K3042" t="s">
        <v>591</v>
      </c>
      <c r="L3042" t="s">
        <v>39</v>
      </c>
      <c r="M3042">
        <v>1299945</v>
      </c>
      <c r="N3042">
        <v>0</v>
      </c>
      <c r="O3042">
        <v>1299945</v>
      </c>
      <c r="P3042">
        <v>0</v>
      </c>
      <c r="Q3042" t="s">
        <v>980</v>
      </c>
      <c r="R3042">
        <v>55120</v>
      </c>
      <c r="S3042" t="s">
        <v>4887</v>
      </c>
      <c r="T3042" t="s">
        <v>593</v>
      </c>
      <c r="U3042" t="s">
        <v>4888</v>
      </c>
      <c r="V3042" t="s">
        <v>4889</v>
      </c>
      <c r="W3042">
        <v>0</v>
      </c>
      <c r="X3042" t="str">
        <f t="shared" si="47"/>
        <v>Funcionamiento</v>
      </c>
    </row>
    <row r="3043" spans="1:24" x14ac:dyDescent="0.25">
      <c r="A3043">
        <v>42220</v>
      </c>
      <c r="B3043">
        <v>43973</v>
      </c>
      <c r="C3043" s="71">
        <v>43973.777083333334</v>
      </c>
      <c r="D3043" t="s">
        <v>588</v>
      </c>
      <c r="E3043" t="s">
        <v>589</v>
      </c>
      <c r="F3043">
        <v>200</v>
      </c>
      <c r="G3043" t="s">
        <v>590</v>
      </c>
      <c r="H3043" t="s">
        <v>183</v>
      </c>
      <c r="I3043" t="s">
        <v>137</v>
      </c>
      <c r="J3043" t="s">
        <v>37</v>
      </c>
      <c r="K3043" t="s">
        <v>591</v>
      </c>
      <c r="L3043" t="s">
        <v>39</v>
      </c>
      <c r="M3043">
        <v>11677468</v>
      </c>
      <c r="N3043">
        <v>0</v>
      </c>
      <c r="O3043">
        <v>11677468</v>
      </c>
      <c r="P3043">
        <v>0</v>
      </c>
      <c r="Q3043" t="s">
        <v>980</v>
      </c>
      <c r="R3043">
        <v>55120</v>
      </c>
      <c r="S3043" t="s">
        <v>4887</v>
      </c>
      <c r="T3043" t="s">
        <v>593</v>
      </c>
      <c r="U3043" t="s">
        <v>4888</v>
      </c>
      <c r="V3043" t="s">
        <v>4889</v>
      </c>
      <c r="W3043">
        <v>0</v>
      </c>
      <c r="X3043" t="str">
        <f t="shared" si="47"/>
        <v>Funcionamiento</v>
      </c>
    </row>
    <row r="3044" spans="1:24" x14ac:dyDescent="0.25">
      <c r="A3044">
        <v>42220</v>
      </c>
      <c r="B3044">
        <v>43973</v>
      </c>
      <c r="C3044" s="71">
        <v>43973.777083333334</v>
      </c>
      <c r="D3044" t="s">
        <v>588</v>
      </c>
      <c r="E3044" t="s">
        <v>589</v>
      </c>
      <c r="F3044">
        <v>200</v>
      </c>
      <c r="G3044" t="s">
        <v>590</v>
      </c>
      <c r="H3044" t="s">
        <v>194</v>
      </c>
      <c r="I3044" t="s">
        <v>149</v>
      </c>
      <c r="J3044" t="s">
        <v>37</v>
      </c>
      <c r="K3044" t="s">
        <v>591</v>
      </c>
      <c r="L3044" t="s">
        <v>39</v>
      </c>
      <c r="M3044">
        <v>3327611</v>
      </c>
      <c r="N3044">
        <v>0</v>
      </c>
      <c r="O3044">
        <v>3327611</v>
      </c>
      <c r="P3044">
        <v>0</v>
      </c>
      <c r="Q3044" t="s">
        <v>980</v>
      </c>
      <c r="R3044">
        <v>55120</v>
      </c>
      <c r="S3044" t="s">
        <v>4887</v>
      </c>
      <c r="T3044" t="s">
        <v>593</v>
      </c>
      <c r="U3044" t="s">
        <v>4888</v>
      </c>
      <c r="V3044" t="s">
        <v>4889</v>
      </c>
      <c r="W3044">
        <v>0</v>
      </c>
      <c r="X3044" t="str">
        <f t="shared" si="47"/>
        <v>Funcionamiento</v>
      </c>
    </row>
    <row r="3045" spans="1:24" x14ac:dyDescent="0.25">
      <c r="A3045">
        <v>42220</v>
      </c>
      <c r="B3045">
        <v>43973</v>
      </c>
      <c r="C3045" s="71">
        <v>43973.777083333334</v>
      </c>
      <c r="D3045" t="s">
        <v>588</v>
      </c>
      <c r="E3045" t="s">
        <v>589</v>
      </c>
      <c r="F3045">
        <v>200</v>
      </c>
      <c r="G3045" t="s">
        <v>590</v>
      </c>
      <c r="H3045" t="s">
        <v>169</v>
      </c>
      <c r="I3045" t="s">
        <v>123</v>
      </c>
      <c r="J3045" t="s">
        <v>37</v>
      </c>
      <c r="K3045" t="s">
        <v>591</v>
      </c>
      <c r="L3045" t="s">
        <v>39</v>
      </c>
      <c r="M3045">
        <v>11903637</v>
      </c>
      <c r="N3045">
        <v>0</v>
      </c>
      <c r="O3045">
        <v>11903637</v>
      </c>
      <c r="P3045">
        <v>0</v>
      </c>
      <c r="Q3045" t="s">
        <v>980</v>
      </c>
      <c r="R3045">
        <v>55120</v>
      </c>
      <c r="S3045" t="s">
        <v>4887</v>
      </c>
      <c r="T3045" t="s">
        <v>593</v>
      </c>
      <c r="U3045" t="s">
        <v>4888</v>
      </c>
      <c r="V3045" t="s">
        <v>4889</v>
      </c>
      <c r="W3045">
        <v>0</v>
      </c>
      <c r="X3045" t="str">
        <f t="shared" si="47"/>
        <v>Funcionamiento</v>
      </c>
    </row>
    <row r="3046" spans="1:24" x14ac:dyDescent="0.25">
      <c r="A3046">
        <v>42220</v>
      </c>
      <c r="B3046">
        <v>43973</v>
      </c>
      <c r="C3046" s="71">
        <v>43973.777083333334</v>
      </c>
      <c r="D3046" t="s">
        <v>588</v>
      </c>
      <c r="E3046" t="s">
        <v>589</v>
      </c>
      <c r="F3046">
        <v>200</v>
      </c>
      <c r="G3046" t="s">
        <v>590</v>
      </c>
      <c r="H3046" t="s">
        <v>171</v>
      </c>
      <c r="I3046" t="s">
        <v>125</v>
      </c>
      <c r="J3046" t="s">
        <v>37</v>
      </c>
      <c r="K3046" t="s">
        <v>591</v>
      </c>
      <c r="L3046" t="s">
        <v>39</v>
      </c>
      <c r="M3046">
        <v>19064688</v>
      </c>
      <c r="N3046">
        <v>0</v>
      </c>
      <c r="O3046">
        <v>19064688</v>
      </c>
      <c r="P3046">
        <v>0</v>
      </c>
      <c r="Q3046" t="s">
        <v>980</v>
      </c>
      <c r="R3046">
        <v>55120</v>
      </c>
      <c r="S3046" t="s">
        <v>4887</v>
      </c>
      <c r="T3046" t="s">
        <v>593</v>
      </c>
      <c r="U3046" t="s">
        <v>4888</v>
      </c>
      <c r="V3046" t="s">
        <v>4889</v>
      </c>
      <c r="W3046">
        <v>0</v>
      </c>
      <c r="X3046" t="str">
        <f t="shared" si="47"/>
        <v>Funcionamiento</v>
      </c>
    </row>
    <row r="3047" spans="1:24" x14ac:dyDescent="0.25">
      <c r="A3047">
        <v>42320</v>
      </c>
      <c r="B3047">
        <v>43973</v>
      </c>
      <c r="C3047" s="71">
        <v>43973.875</v>
      </c>
      <c r="D3047" t="s">
        <v>588</v>
      </c>
      <c r="E3047" t="s">
        <v>589</v>
      </c>
      <c r="F3047">
        <v>200</v>
      </c>
      <c r="G3047" t="s">
        <v>590</v>
      </c>
      <c r="H3047" t="s">
        <v>178</v>
      </c>
      <c r="I3047" t="s">
        <v>132</v>
      </c>
      <c r="J3047" t="s">
        <v>37</v>
      </c>
      <c r="K3047" t="s">
        <v>591</v>
      </c>
      <c r="L3047" t="s">
        <v>39</v>
      </c>
      <c r="M3047">
        <v>31044300</v>
      </c>
      <c r="N3047">
        <v>0</v>
      </c>
      <c r="O3047">
        <v>31044300</v>
      </c>
      <c r="P3047">
        <v>0</v>
      </c>
      <c r="Q3047" t="s">
        <v>981</v>
      </c>
      <c r="R3047">
        <v>55220</v>
      </c>
      <c r="S3047" t="s">
        <v>4890</v>
      </c>
      <c r="T3047" t="s">
        <v>593</v>
      </c>
      <c r="U3047" t="s">
        <v>4891</v>
      </c>
      <c r="V3047" t="s">
        <v>4892</v>
      </c>
      <c r="W3047">
        <v>0</v>
      </c>
      <c r="X3047" t="str">
        <f t="shared" si="47"/>
        <v>Funcionamiento</v>
      </c>
    </row>
    <row r="3048" spans="1:24" x14ac:dyDescent="0.25">
      <c r="A3048">
        <v>42320</v>
      </c>
      <c r="B3048">
        <v>43973</v>
      </c>
      <c r="C3048" s="71">
        <v>43973.875</v>
      </c>
      <c r="D3048" t="s">
        <v>588</v>
      </c>
      <c r="E3048" t="s">
        <v>589</v>
      </c>
      <c r="F3048">
        <v>200</v>
      </c>
      <c r="G3048" t="s">
        <v>590</v>
      </c>
      <c r="H3048" t="s">
        <v>175</v>
      </c>
      <c r="I3048" t="s">
        <v>129</v>
      </c>
      <c r="J3048" t="s">
        <v>37</v>
      </c>
      <c r="K3048" t="s">
        <v>591</v>
      </c>
      <c r="L3048" t="s">
        <v>39</v>
      </c>
      <c r="M3048">
        <v>79085000</v>
      </c>
      <c r="N3048">
        <v>0</v>
      </c>
      <c r="O3048">
        <v>79085000</v>
      </c>
      <c r="P3048">
        <v>0</v>
      </c>
      <c r="Q3048" t="s">
        <v>981</v>
      </c>
      <c r="R3048">
        <v>55220</v>
      </c>
      <c r="S3048" t="s">
        <v>4890</v>
      </c>
      <c r="T3048" t="s">
        <v>593</v>
      </c>
      <c r="U3048" t="s">
        <v>4891</v>
      </c>
      <c r="V3048" t="s">
        <v>4892</v>
      </c>
      <c r="W3048">
        <v>0</v>
      </c>
      <c r="X3048" t="str">
        <f t="shared" si="47"/>
        <v>Funcionamiento</v>
      </c>
    </row>
    <row r="3049" spans="1:24" x14ac:dyDescent="0.25">
      <c r="A3049">
        <v>42320</v>
      </c>
      <c r="B3049">
        <v>43973</v>
      </c>
      <c r="C3049" s="71">
        <v>43973.875</v>
      </c>
      <c r="D3049" t="s">
        <v>588</v>
      </c>
      <c r="E3049" t="s">
        <v>589</v>
      </c>
      <c r="F3049">
        <v>200</v>
      </c>
      <c r="G3049" t="s">
        <v>590</v>
      </c>
      <c r="H3049" t="s">
        <v>176</v>
      </c>
      <c r="I3049" t="s">
        <v>130</v>
      </c>
      <c r="J3049" t="s">
        <v>37</v>
      </c>
      <c r="K3049" t="s">
        <v>591</v>
      </c>
      <c r="L3049" t="s">
        <v>39</v>
      </c>
      <c r="M3049">
        <v>41391100</v>
      </c>
      <c r="N3049">
        <v>0</v>
      </c>
      <c r="O3049">
        <v>41391100</v>
      </c>
      <c r="P3049">
        <v>0</v>
      </c>
      <c r="Q3049" t="s">
        <v>981</v>
      </c>
      <c r="R3049">
        <v>55220</v>
      </c>
      <c r="S3049" t="s">
        <v>4890</v>
      </c>
      <c r="T3049" t="s">
        <v>593</v>
      </c>
      <c r="U3049" t="s">
        <v>4891</v>
      </c>
      <c r="V3049" t="s">
        <v>4892</v>
      </c>
      <c r="W3049">
        <v>0</v>
      </c>
      <c r="X3049" t="str">
        <f t="shared" si="47"/>
        <v>Funcionamiento</v>
      </c>
    </row>
    <row r="3050" spans="1:24" x14ac:dyDescent="0.25">
      <c r="A3050">
        <v>42320</v>
      </c>
      <c r="B3050">
        <v>43973</v>
      </c>
      <c r="C3050" s="71">
        <v>43973.875</v>
      </c>
      <c r="D3050" t="s">
        <v>588</v>
      </c>
      <c r="E3050" t="s">
        <v>589</v>
      </c>
      <c r="F3050">
        <v>200</v>
      </c>
      <c r="G3050" t="s">
        <v>590</v>
      </c>
      <c r="H3050" t="s">
        <v>179</v>
      </c>
      <c r="I3050" t="s">
        <v>133</v>
      </c>
      <c r="J3050" t="s">
        <v>37</v>
      </c>
      <c r="K3050" t="s">
        <v>591</v>
      </c>
      <c r="L3050" t="s">
        <v>39</v>
      </c>
      <c r="M3050">
        <v>20699800</v>
      </c>
      <c r="N3050">
        <v>0</v>
      </c>
      <c r="O3050">
        <v>20699800</v>
      </c>
      <c r="P3050">
        <v>0</v>
      </c>
      <c r="Q3050" t="s">
        <v>981</v>
      </c>
      <c r="R3050">
        <v>55220</v>
      </c>
      <c r="S3050" t="s">
        <v>4890</v>
      </c>
      <c r="T3050" t="s">
        <v>593</v>
      </c>
      <c r="U3050" t="s">
        <v>4891</v>
      </c>
      <c r="V3050" t="s">
        <v>4892</v>
      </c>
      <c r="W3050">
        <v>0</v>
      </c>
      <c r="X3050" t="str">
        <f t="shared" si="47"/>
        <v>Funcionamiento</v>
      </c>
    </row>
    <row r="3051" spans="1:24" x14ac:dyDescent="0.25">
      <c r="A3051">
        <v>42320</v>
      </c>
      <c r="B3051">
        <v>43973</v>
      </c>
      <c r="C3051" s="71">
        <v>43973.875</v>
      </c>
      <c r="D3051" t="s">
        <v>588</v>
      </c>
      <c r="E3051" t="s">
        <v>589</v>
      </c>
      <c r="F3051">
        <v>200</v>
      </c>
      <c r="G3051" t="s">
        <v>590</v>
      </c>
      <c r="H3051" t="s">
        <v>174</v>
      </c>
      <c r="I3051" t="s">
        <v>128</v>
      </c>
      <c r="J3051" t="s">
        <v>37</v>
      </c>
      <c r="K3051" t="s">
        <v>591</v>
      </c>
      <c r="L3051" t="s">
        <v>39</v>
      </c>
      <c r="M3051">
        <v>111645600</v>
      </c>
      <c r="N3051">
        <v>0</v>
      </c>
      <c r="O3051">
        <v>111645600</v>
      </c>
      <c r="P3051">
        <v>0</v>
      </c>
      <c r="Q3051" t="s">
        <v>981</v>
      </c>
      <c r="R3051">
        <v>55220</v>
      </c>
      <c r="S3051" t="s">
        <v>4890</v>
      </c>
      <c r="T3051" t="s">
        <v>593</v>
      </c>
      <c r="U3051" t="s">
        <v>4891</v>
      </c>
      <c r="V3051" t="s">
        <v>4892</v>
      </c>
      <c r="W3051">
        <v>0</v>
      </c>
      <c r="X3051" t="str">
        <f t="shared" si="47"/>
        <v>Funcionamiento</v>
      </c>
    </row>
    <row r="3052" spans="1:24" x14ac:dyDescent="0.25">
      <c r="A3052">
        <v>42320</v>
      </c>
      <c r="B3052">
        <v>43973</v>
      </c>
      <c r="C3052" s="71">
        <v>43973.875</v>
      </c>
      <c r="D3052" t="s">
        <v>588</v>
      </c>
      <c r="E3052" t="s">
        <v>589</v>
      </c>
      <c r="F3052">
        <v>200</v>
      </c>
      <c r="G3052" t="s">
        <v>590</v>
      </c>
      <c r="H3052" t="s">
        <v>177</v>
      </c>
      <c r="I3052" t="s">
        <v>131</v>
      </c>
      <c r="J3052" t="s">
        <v>37</v>
      </c>
      <c r="K3052" t="s">
        <v>591</v>
      </c>
      <c r="L3052" t="s">
        <v>39</v>
      </c>
      <c r="M3052">
        <v>9272300</v>
      </c>
      <c r="N3052">
        <v>0</v>
      </c>
      <c r="O3052">
        <v>9272300</v>
      </c>
      <c r="P3052">
        <v>0</v>
      </c>
      <c r="Q3052" t="s">
        <v>981</v>
      </c>
      <c r="R3052">
        <v>55220</v>
      </c>
      <c r="S3052" t="s">
        <v>4890</v>
      </c>
      <c r="T3052" t="s">
        <v>593</v>
      </c>
      <c r="U3052" t="s">
        <v>4891</v>
      </c>
      <c r="V3052" t="s">
        <v>4892</v>
      </c>
      <c r="W3052">
        <v>0</v>
      </c>
      <c r="X3052" t="str">
        <f t="shared" si="47"/>
        <v>Funcionamiento</v>
      </c>
    </row>
    <row r="3053" spans="1:24" x14ac:dyDescent="0.25">
      <c r="A3053">
        <v>42420</v>
      </c>
      <c r="B3053">
        <v>43977</v>
      </c>
      <c r="C3053" s="71">
        <v>43977.345138888886</v>
      </c>
      <c r="D3053" t="s">
        <v>588</v>
      </c>
      <c r="E3053" t="s">
        <v>607</v>
      </c>
      <c r="F3053">
        <v>300</v>
      </c>
      <c r="G3053" t="s">
        <v>634</v>
      </c>
      <c r="H3053" t="s">
        <v>369</v>
      </c>
      <c r="I3053" t="s">
        <v>513</v>
      </c>
      <c r="J3053" t="s">
        <v>37</v>
      </c>
      <c r="K3053" t="s">
        <v>591</v>
      </c>
      <c r="L3053" t="s">
        <v>39</v>
      </c>
      <c r="M3053">
        <v>28273680</v>
      </c>
      <c r="N3053">
        <v>0</v>
      </c>
      <c r="O3053">
        <v>28273680</v>
      </c>
      <c r="P3053">
        <v>28273680</v>
      </c>
      <c r="Q3053" t="s">
        <v>4893</v>
      </c>
      <c r="R3053">
        <v>54020</v>
      </c>
      <c r="S3053" t="s">
        <v>593</v>
      </c>
      <c r="T3053" t="s">
        <v>593</v>
      </c>
      <c r="U3053" t="s">
        <v>593</v>
      </c>
      <c r="V3053" t="s">
        <v>593</v>
      </c>
      <c r="W3053">
        <v>0</v>
      </c>
      <c r="X3053" t="str">
        <f t="shared" si="47"/>
        <v>Inversión</v>
      </c>
    </row>
    <row r="3054" spans="1:24" x14ac:dyDescent="0.25">
      <c r="A3054">
        <v>42520</v>
      </c>
      <c r="B3054">
        <v>43977</v>
      </c>
      <c r="C3054" s="71">
        <v>43977.34652777778</v>
      </c>
      <c r="D3054" t="s">
        <v>588</v>
      </c>
      <c r="E3054" t="s">
        <v>589</v>
      </c>
      <c r="F3054">
        <v>300</v>
      </c>
      <c r="G3054" t="s">
        <v>634</v>
      </c>
      <c r="H3054" t="s">
        <v>369</v>
      </c>
      <c r="I3054" t="s">
        <v>513</v>
      </c>
      <c r="J3054" t="s">
        <v>37</v>
      </c>
      <c r="K3054" t="s">
        <v>591</v>
      </c>
      <c r="L3054" t="s">
        <v>39</v>
      </c>
      <c r="M3054">
        <v>28273680</v>
      </c>
      <c r="N3054">
        <v>-7068420</v>
      </c>
      <c r="O3054">
        <v>21205260</v>
      </c>
      <c r="P3054">
        <v>0</v>
      </c>
      <c r="Q3054" t="s">
        <v>982</v>
      </c>
      <c r="R3054">
        <v>54120</v>
      </c>
      <c r="S3054" t="s">
        <v>4213</v>
      </c>
      <c r="T3054" t="s">
        <v>593</v>
      </c>
      <c r="U3054" t="s">
        <v>593</v>
      </c>
      <c r="V3054" t="s">
        <v>593</v>
      </c>
      <c r="W3054">
        <v>0</v>
      </c>
      <c r="X3054" t="str">
        <f t="shared" si="47"/>
        <v>Inversión</v>
      </c>
    </row>
    <row r="3055" spans="1:24" x14ac:dyDescent="0.25">
      <c r="A3055">
        <v>42620</v>
      </c>
      <c r="B3055">
        <v>43977</v>
      </c>
      <c r="C3055" s="71">
        <v>43977.347916666666</v>
      </c>
      <c r="D3055" t="s">
        <v>588</v>
      </c>
      <c r="E3055" t="s">
        <v>589</v>
      </c>
      <c r="F3055">
        <v>300</v>
      </c>
      <c r="G3055" t="s">
        <v>634</v>
      </c>
      <c r="H3055" t="s">
        <v>369</v>
      </c>
      <c r="I3055" t="s">
        <v>513</v>
      </c>
      <c r="J3055" t="s">
        <v>37</v>
      </c>
      <c r="K3055" t="s">
        <v>591</v>
      </c>
      <c r="L3055" t="s">
        <v>39</v>
      </c>
      <c r="M3055">
        <v>34273164</v>
      </c>
      <c r="N3055">
        <v>0</v>
      </c>
      <c r="O3055">
        <v>34273164</v>
      </c>
      <c r="P3055">
        <v>0</v>
      </c>
      <c r="Q3055" t="s">
        <v>983</v>
      </c>
      <c r="R3055">
        <v>54220</v>
      </c>
      <c r="S3055" t="s">
        <v>4894</v>
      </c>
      <c r="T3055" t="s">
        <v>4895</v>
      </c>
      <c r="U3055" t="s">
        <v>5642</v>
      </c>
      <c r="V3055" t="s">
        <v>5643</v>
      </c>
      <c r="W3055">
        <v>0</v>
      </c>
      <c r="X3055" t="str">
        <f t="shared" si="47"/>
        <v>Inversión</v>
      </c>
    </row>
    <row r="3056" spans="1:24" x14ac:dyDescent="0.25">
      <c r="A3056">
        <v>42720</v>
      </c>
      <c r="B3056">
        <v>43977</v>
      </c>
      <c r="C3056" s="71">
        <v>43977.350694444445</v>
      </c>
      <c r="D3056" t="s">
        <v>588</v>
      </c>
      <c r="E3056" t="s">
        <v>589</v>
      </c>
      <c r="F3056">
        <v>300</v>
      </c>
      <c r="G3056" t="s">
        <v>634</v>
      </c>
      <c r="H3056" t="s">
        <v>198</v>
      </c>
      <c r="I3056" t="s">
        <v>155</v>
      </c>
      <c r="J3056" t="s">
        <v>37</v>
      </c>
      <c r="K3056" t="s">
        <v>591</v>
      </c>
      <c r="L3056" t="s">
        <v>39</v>
      </c>
      <c r="M3056">
        <v>31124076</v>
      </c>
      <c r="N3056">
        <v>0</v>
      </c>
      <c r="O3056">
        <v>31124076</v>
      </c>
      <c r="P3056">
        <v>2334306</v>
      </c>
      <c r="Q3056" t="s">
        <v>984</v>
      </c>
      <c r="R3056">
        <v>54420</v>
      </c>
      <c r="S3056" t="s">
        <v>4896</v>
      </c>
      <c r="T3056" t="s">
        <v>4897</v>
      </c>
      <c r="U3056" t="s">
        <v>6308</v>
      </c>
      <c r="V3056" t="s">
        <v>6309</v>
      </c>
      <c r="W3056">
        <v>0</v>
      </c>
      <c r="X3056" t="str">
        <f t="shared" si="47"/>
        <v>Inversión</v>
      </c>
    </row>
    <row r="3057" spans="1:24" x14ac:dyDescent="0.25">
      <c r="A3057">
        <v>42820</v>
      </c>
      <c r="B3057">
        <v>43978</v>
      </c>
      <c r="C3057" s="71">
        <v>43978.597222222219</v>
      </c>
      <c r="D3057" t="s">
        <v>588</v>
      </c>
      <c r="E3057" t="s">
        <v>589</v>
      </c>
      <c r="F3057">
        <v>400</v>
      </c>
      <c r="G3057" t="s">
        <v>630</v>
      </c>
      <c r="H3057" t="s">
        <v>402</v>
      </c>
      <c r="I3057" t="s">
        <v>508</v>
      </c>
      <c r="J3057" t="s">
        <v>37</v>
      </c>
      <c r="K3057" t="s">
        <v>591</v>
      </c>
      <c r="L3057" t="s">
        <v>39</v>
      </c>
      <c r="M3057">
        <v>22000000</v>
      </c>
      <c r="N3057">
        <v>-6964945</v>
      </c>
      <c r="O3057">
        <v>15035055</v>
      </c>
      <c r="P3057">
        <v>0</v>
      </c>
      <c r="Q3057" t="s">
        <v>4898</v>
      </c>
      <c r="R3057">
        <v>55320</v>
      </c>
      <c r="S3057" t="s">
        <v>4125</v>
      </c>
      <c r="T3057" t="s">
        <v>593</v>
      </c>
      <c r="U3057" t="s">
        <v>593</v>
      </c>
      <c r="V3057" t="s">
        <v>593</v>
      </c>
      <c r="W3057">
        <v>0</v>
      </c>
      <c r="X3057" t="str">
        <f t="shared" si="47"/>
        <v>Inversión</v>
      </c>
    </row>
    <row r="3058" spans="1:24" x14ac:dyDescent="0.25">
      <c r="A3058">
        <v>42920</v>
      </c>
      <c r="B3058">
        <v>43980</v>
      </c>
      <c r="C3058" s="71">
        <v>43980.804861111108</v>
      </c>
      <c r="D3058" t="s">
        <v>588</v>
      </c>
      <c r="E3058" t="s">
        <v>589</v>
      </c>
      <c r="F3058">
        <v>300</v>
      </c>
      <c r="G3058" t="s">
        <v>634</v>
      </c>
      <c r="H3058" t="s">
        <v>198</v>
      </c>
      <c r="I3058" t="s">
        <v>155</v>
      </c>
      <c r="J3058" t="s">
        <v>37</v>
      </c>
      <c r="K3058" t="s">
        <v>591</v>
      </c>
      <c r="L3058" t="s">
        <v>39</v>
      </c>
      <c r="M3058">
        <v>5001648</v>
      </c>
      <c r="N3058">
        <v>0</v>
      </c>
      <c r="O3058">
        <v>5001648</v>
      </c>
      <c r="P3058">
        <v>0</v>
      </c>
      <c r="Q3058" t="s">
        <v>4899</v>
      </c>
      <c r="R3058">
        <v>55620</v>
      </c>
      <c r="S3058" t="s">
        <v>4900</v>
      </c>
      <c r="T3058" t="s">
        <v>4901</v>
      </c>
      <c r="U3058" t="s">
        <v>4902</v>
      </c>
      <c r="V3058" t="s">
        <v>4903</v>
      </c>
      <c r="W3058">
        <v>0</v>
      </c>
      <c r="X3058" t="str">
        <f t="shared" si="47"/>
        <v>Inversión</v>
      </c>
    </row>
    <row r="3059" spans="1:24" x14ac:dyDescent="0.25">
      <c r="A3059">
        <v>43020</v>
      </c>
      <c r="B3059">
        <v>43985</v>
      </c>
      <c r="C3059" s="71">
        <v>43985.4375</v>
      </c>
      <c r="D3059" t="s">
        <v>588</v>
      </c>
      <c r="E3059" t="s">
        <v>589</v>
      </c>
      <c r="F3059">
        <v>400</v>
      </c>
      <c r="G3059" t="s">
        <v>630</v>
      </c>
      <c r="H3059" t="s">
        <v>398</v>
      </c>
      <c r="I3059" t="s">
        <v>512</v>
      </c>
      <c r="J3059" t="s">
        <v>37</v>
      </c>
      <c r="K3059" t="s">
        <v>591</v>
      </c>
      <c r="L3059" t="s">
        <v>39</v>
      </c>
      <c r="M3059">
        <v>770774</v>
      </c>
      <c r="N3059">
        <v>0</v>
      </c>
      <c r="O3059">
        <v>770774</v>
      </c>
      <c r="P3059">
        <v>0</v>
      </c>
      <c r="Q3059" t="s">
        <v>4904</v>
      </c>
      <c r="R3059">
        <v>55920</v>
      </c>
      <c r="S3059" t="s">
        <v>4905</v>
      </c>
      <c r="T3059" t="s">
        <v>4906</v>
      </c>
      <c r="U3059" t="s">
        <v>4907</v>
      </c>
      <c r="V3059" t="s">
        <v>4908</v>
      </c>
      <c r="W3059">
        <v>0</v>
      </c>
      <c r="X3059" t="str">
        <f t="shared" si="47"/>
        <v>Inversión</v>
      </c>
    </row>
    <row r="3060" spans="1:24" x14ac:dyDescent="0.25">
      <c r="A3060">
        <v>43120</v>
      </c>
      <c r="B3060">
        <v>43985</v>
      </c>
      <c r="C3060" s="71">
        <v>43985.520833333336</v>
      </c>
      <c r="D3060" t="s">
        <v>588</v>
      </c>
      <c r="E3060" t="s">
        <v>589</v>
      </c>
      <c r="F3060">
        <v>140</v>
      </c>
      <c r="G3060" t="s">
        <v>632</v>
      </c>
      <c r="H3060" t="s">
        <v>435</v>
      </c>
      <c r="I3060" t="s">
        <v>502</v>
      </c>
      <c r="J3060" t="s">
        <v>48</v>
      </c>
      <c r="K3060" t="s">
        <v>601</v>
      </c>
      <c r="L3060" t="s">
        <v>39</v>
      </c>
      <c r="M3060">
        <v>97331850</v>
      </c>
      <c r="N3060">
        <v>0</v>
      </c>
      <c r="O3060">
        <v>97331850</v>
      </c>
      <c r="P3060">
        <v>0</v>
      </c>
      <c r="Q3060" t="s">
        <v>4909</v>
      </c>
      <c r="R3060">
        <v>53720</v>
      </c>
      <c r="S3060" t="s">
        <v>4910</v>
      </c>
      <c r="T3060" t="s">
        <v>6310</v>
      </c>
      <c r="U3060" t="s">
        <v>6311</v>
      </c>
      <c r="V3060" t="s">
        <v>6312</v>
      </c>
      <c r="W3060">
        <v>0</v>
      </c>
      <c r="X3060" t="str">
        <f t="shared" si="47"/>
        <v>Inversión</v>
      </c>
    </row>
    <row r="3061" spans="1:24" x14ac:dyDescent="0.25">
      <c r="A3061">
        <v>43220</v>
      </c>
      <c r="B3061">
        <v>43985</v>
      </c>
      <c r="C3061" s="71">
        <v>43985.656944444447</v>
      </c>
      <c r="D3061" t="s">
        <v>588</v>
      </c>
      <c r="E3061" t="s">
        <v>589</v>
      </c>
      <c r="F3061">
        <v>200</v>
      </c>
      <c r="G3061" t="s">
        <v>590</v>
      </c>
      <c r="H3061" t="s">
        <v>170</v>
      </c>
      <c r="I3061" t="s">
        <v>124</v>
      </c>
      <c r="J3061" t="s">
        <v>37</v>
      </c>
      <c r="K3061" t="s">
        <v>591</v>
      </c>
      <c r="L3061" t="s">
        <v>39</v>
      </c>
      <c r="M3061">
        <v>932126563</v>
      </c>
      <c r="N3061">
        <v>0</v>
      </c>
      <c r="O3061">
        <v>932126563</v>
      </c>
      <c r="P3061">
        <v>0</v>
      </c>
      <c r="Q3061" t="s">
        <v>985</v>
      </c>
      <c r="R3061">
        <v>56020</v>
      </c>
      <c r="S3061" t="s">
        <v>4215</v>
      </c>
      <c r="T3061" t="s">
        <v>593</v>
      </c>
      <c r="U3061" t="s">
        <v>4911</v>
      </c>
      <c r="V3061" t="s">
        <v>4912</v>
      </c>
      <c r="W3061">
        <v>0</v>
      </c>
      <c r="X3061" t="str">
        <f t="shared" si="47"/>
        <v>Funcionamiento</v>
      </c>
    </row>
    <row r="3062" spans="1:24" x14ac:dyDescent="0.25">
      <c r="A3062">
        <v>43320</v>
      </c>
      <c r="B3062">
        <v>43986</v>
      </c>
      <c r="C3062" s="71">
        <v>43986.49722222222</v>
      </c>
      <c r="D3062" t="s">
        <v>588</v>
      </c>
      <c r="E3062" t="s">
        <v>649</v>
      </c>
      <c r="F3062">
        <v>200</v>
      </c>
      <c r="G3062" t="s">
        <v>590</v>
      </c>
      <c r="H3062" t="s">
        <v>202</v>
      </c>
      <c r="I3062" t="s">
        <v>163</v>
      </c>
      <c r="J3062" t="s">
        <v>37</v>
      </c>
      <c r="K3062" t="s">
        <v>591</v>
      </c>
      <c r="L3062" t="s">
        <v>39</v>
      </c>
      <c r="M3062">
        <v>150000000</v>
      </c>
      <c r="N3062">
        <v>-150000000</v>
      </c>
      <c r="O3062">
        <v>0</v>
      </c>
      <c r="P3062">
        <v>0</v>
      </c>
      <c r="Q3062" t="s">
        <v>986</v>
      </c>
      <c r="R3062">
        <v>56120</v>
      </c>
      <c r="S3062" t="s">
        <v>593</v>
      </c>
      <c r="T3062" t="s">
        <v>593</v>
      </c>
      <c r="U3062" t="s">
        <v>593</v>
      </c>
      <c r="V3062" t="s">
        <v>593</v>
      </c>
      <c r="W3062">
        <v>0</v>
      </c>
      <c r="X3062" t="str">
        <f t="shared" si="47"/>
        <v>Inversión</v>
      </c>
    </row>
    <row r="3063" spans="1:24" x14ac:dyDescent="0.25">
      <c r="A3063">
        <v>43420</v>
      </c>
      <c r="B3063">
        <v>43986</v>
      </c>
      <c r="C3063" s="71">
        <v>43986.554166666669</v>
      </c>
      <c r="D3063" t="s">
        <v>588</v>
      </c>
      <c r="E3063" t="s">
        <v>589</v>
      </c>
      <c r="F3063">
        <v>200</v>
      </c>
      <c r="G3063" t="s">
        <v>590</v>
      </c>
      <c r="H3063" t="s">
        <v>202</v>
      </c>
      <c r="I3063" t="s">
        <v>163</v>
      </c>
      <c r="J3063" t="s">
        <v>37</v>
      </c>
      <c r="K3063" t="s">
        <v>591</v>
      </c>
      <c r="L3063" t="s">
        <v>39</v>
      </c>
      <c r="M3063">
        <v>150000000</v>
      </c>
      <c r="N3063">
        <v>-10555800</v>
      </c>
      <c r="O3063">
        <v>139444200</v>
      </c>
      <c r="P3063">
        <v>0</v>
      </c>
      <c r="Q3063" t="s">
        <v>987</v>
      </c>
      <c r="R3063">
        <v>56120</v>
      </c>
      <c r="S3063" t="s">
        <v>4913</v>
      </c>
      <c r="T3063" t="s">
        <v>4914</v>
      </c>
      <c r="U3063" t="s">
        <v>6313</v>
      </c>
      <c r="V3063" t="s">
        <v>6314</v>
      </c>
      <c r="W3063">
        <v>0</v>
      </c>
      <c r="X3063" t="str">
        <f t="shared" si="47"/>
        <v>Inversión</v>
      </c>
    </row>
    <row r="3064" spans="1:24" x14ac:dyDescent="0.25">
      <c r="A3064">
        <v>43520</v>
      </c>
      <c r="B3064">
        <v>43990</v>
      </c>
      <c r="C3064" s="71">
        <v>43990.613194444442</v>
      </c>
      <c r="D3064" t="s">
        <v>588</v>
      </c>
      <c r="E3064" t="s">
        <v>589</v>
      </c>
      <c r="F3064">
        <v>200</v>
      </c>
      <c r="G3064" t="s">
        <v>590</v>
      </c>
      <c r="H3064" t="s">
        <v>613</v>
      </c>
      <c r="I3064" t="s">
        <v>614</v>
      </c>
      <c r="J3064" t="s">
        <v>37</v>
      </c>
      <c r="K3064" t="s">
        <v>591</v>
      </c>
      <c r="L3064" t="s">
        <v>39</v>
      </c>
      <c r="M3064">
        <v>23800</v>
      </c>
      <c r="N3064">
        <v>0</v>
      </c>
      <c r="O3064">
        <v>23800</v>
      </c>
      <c r="P3064">
        <v>0</v>
      </c>
      <c r="Q3064" t="s">
        <v>988</v>
      </c>
      <c r="R3064">
        <v>57520</v>
      </c>
      <c r="S3064" t="s">
        <v>4915</v>
      </c>
      <c r="T3064" t="s">
        <v>4916</v>
      </c>
      <c r="U3064" t="s">
        <v>4917</v>
      </c>
      <c r="V3064" t="s">
        <v>4918</v>
      </c>
      <c r="W3064">
        <v>0</v>
      </c>
      <c r="X3064" t="str">
        <f t="shared" si="47"/>
        <v>Funcionamiento</v>
      </c>
    </row>
    <row r="3065" spans="1:24" x14ac:dyDescent="0.25">
      <c r="A3065">
        <v>43620</v>
      </c>
      <c r="B3065">
        <v>43991</v>
      </c>
      <c r="C3065" s="71">
        <v>43991.393055555556</v>
      </c>
      <c r="D3065" t="s">
        <v>588</v>
      </c>
      <c r="E3065" t="s">
        <v>649</v>
      </c>
      <c r="F3065">
        <v>200</v>
      </c>
      <c r="G3065" t="s">
        <v>590</v>
      </c>
      <c r="H3065" t="s">
        <v>445</v>
      </c>
      <c r="I3065" t="s">
        <v>498</v>
      </c>
      <c r="J3065" t="s">
        <v>37</v>
      </c>
      <c r="K3065" t="s">
        <v>591</v>
      </c>
      <c r="L3065" t="s">
        <v>39</v>
      </c>
      <c r="M3065">
        <v>8400000</v>
      </c>
      <c r="N3065">
        <v>-8400000</v>
      </c>
      <c r="O3065">
        <v>0</v>
      </c>
      <c r="P3065">
        <v>0</v>
      </c>
      <c r="Q3065" t="s">
        <v>989</v>
      </c>
      <c r="R3065">
        <v>57320</v>
      </c>
      <c r="S3065" t="s">
        <v>593</v>
      </c>
      <c r="T3065" t="s">
        <v>593</v>
      </c>
      <c r="U3065" t="s">
        <v>593</v>
      </c>
      <c r="V3065" t="s">
        <v>593</v>
      </c>
      <c r="W3065">
        <v>0</v>
      </c>
      <c r="X3065" t="str">
        <f t="shared" si="47"/>
        <v>Inversión</v>
      </c>
    </row>
    <row r="3066" spans="1:24" x14ac:dyDescent="0.25">
      <c r="A3066">
        <v>43720</v>
      </c>
      <c r="B3066">
        <v>43991</v>
      </c>
      <c r="C3066" s="71">
        <v>43991.395138888889</v>
      </c>
      <c r="D3066" t="s">
        <v>588</v>
      </c>
      <c r="E3066" t="s">
        <v>589</v>
      </c>
      <c r="F3066">
        <v>200</v>
      </c>
      <c r="G3066" t="s">
        <v>590</v>
      </c>
      <c r="H3066" t="s">
        <v>201</v>
      </c>
      <c r="I3066" t="s">
        <v>161</v>
      </c>
      <c r="J3066" t="s">
        <v>37</v>
      </c>
      <c r="K3066" t="s">
        <v>591</v>
      </c>
      <c r="L3066" t="s">
        <v>39</v>
      </c>
      <c r="M3066">
        <v>20825000</v>
      </c>
      <c r="N3066">
        <v>0</v>
      </c>
      <c r="O3066">
        <v>20825000</v>
      </c>
      <c r="P3066">
        <v>0</v>
      </c>
      <c r="Q3066" t="s">
        <v>990</v>
      </c>
      <c r="R3066">
        <v>57420</v>
      </c>
      <c r="S3066" t="s">
        <v>4919</v>
      </c>
      <c r="T3066" t="s">
        <v>593</v>
      </c>
      <c r="U3066" t="s">
        <v>593</v>
      </c>
      <c r="V3066" t="s">
        <v>593</v>
      </c>
      <c r="W3066">
        <v>0</v>
      </c>
      <c r="X3066" t="str">
        <f t="shared" si="47"/>
        <v>Inversión</v>
      </c>
    </row>
    <row r="3067" spans="1:24" x14ac:dyDescent="0.25">
      <c r="A3067">
        <v>43820</v>
      </c>
      <c r="B3067">
        <v>43991</v>
      </c>
      <c r="C3067" s="71">
        <v>43991.396527777775</v>
      </c>
      <c r="D3067" t="s">
        <v>588</v>
      </c>
      <c r="E3067" t="s">
        <v>649</v>
      </c>
      <c r="F3067">
        <v>200</v>
      </c>
      <c r="G3067" t="s">
        <v>590</v>
      </c>
      <c r="H3067" t="s">
        <v>202</v>
      </c>
      <c r="I3067" t="s">
        <v>163</v>
      </c>
      <c r="J3067" t="s">
        <v>37</v>
      </c>
      <c r="K3067" t="s">
        <v>591</v>
      </c>
      <c r="L3067" t="s">
        <v>39</v>
      </c>
      <c r="M3067">
        <v>6540820</v>
      </c>
      <c r="N3067">
        <v>-6540820</v>
      </c>
      <c r="O3067">
        <v>0</v>
      </c>
      <c r="P3067">
        <v>0</v>
      </c>
      <c r="Q3067" t="s">
        <v>991</v>
      </c>
      <c r="R3067">
        <v>57620</v>
      </c>
      <c r="S3067" t="s">
        <v>593</v>
      </c>
      <c r="T3067" t="s">
        <v>593</v>
      </c>
      <c r="U3067" t="s">
        <v>593</v>
      </c>
      <c r="V3067" t="s">
        <v>593</v>
      </c>
      <c r="W3067">
        <v>0</v>
      </c>
      <c r="X3067" t="str">
        <f t="shared" si="47"/>
        <v>Inversión</v>
      </c>
    </row>
    <row r="3068" spans="1:24" x14ac:dyDescent="0.25">
      <c r="A3068">
        <v>43920</v>
      </c>
      <c r="B3068">
        <v>43991</v>
      </c>
      <c r="C3068" s="71">
        <v>43991.499305555553</v>
      </c>
      <c r="D3068" t="s">
        <v>588</v>
      </c>
      <c r="E3068" t="s">
        <v>589</v>
      </c>
      <c r="F3068">
        <v>140</v>
      </c>
      <c r="G3068" t="s">
        <v>632</v>
      </c>
      <c r="H3068" t="s">
        <v>432</v>
      </c>
      <c r="I3068" t="s">
        <v>489</v>
      </c>
      <c r="J3068" t="s">
        <v>37</v>
      </c>
      <c r="K3068" t="s">
        <v>591</v>
      </c>
      <c r="L3068" t="s">
        <v>39</v>
      </c>
      <c r="M3068">
        <v>35688345</v>
      </c>
      <c r="N3068">
        <v>0</v>
      </c>
      <c r="O3068">
        <v>35688345</v>
      </c>
      <c r="P3068">
        <v>0</v>
      </c>
      <c r="Q3068" t="s">
        <v>992</v>
      </c>
      <c r="R3068">
        <v>56720</v>
      </c>
      <c r="S3068" t="s">
        <v>4920</v>
      </c>
      <c r="T3068" t="s">
        <v>593</v>
      </c>
      <c r="U3068" t="s">
        <v>593</v>
      </c>
      <c r="V3068" t="s">
        <v>593</v>
      </c>
      <c r="W3068">
        <v>0</v>
      </c>
      <c r="X3068" t="str">
        <f t="shared" si="47"/>
        <v>Inversión</v>
      </c>
    </row>
    <row r="3069" spans="1:24" x14ac:dyDescent="0.25">
      <c r="A3069">
        <v>44020</v>
      </c>
      <c r="B3069">
        <v>43991</v>
      </c>
      <c r="C3069" s="71">
        <v>43991.513888888891</v>
      </c>
      <c r="D3069" t="s">
        <v>588</v>
      </c>
      <c r="E3069" t="s">
        <v>589</v>
      </c>
      <c r="F3069">
        <v>140</v>
      </c>
      <c r="G3069" t="s">
        <v>632</v>
      </c>
      <c r="H3069" t="s">
        <v>432</v>
      </c>
      <c r="I3069" t="s">
        <v>489</v>
      </c>
      <c r="J3069" t="s">
        <v>37</v>
      </c>
      <c r="K3069" t="s">
        <v>591</v>
      </c>
      <c r="L3069" t="s">
        <v>39</v>
      </c>
      <c r="M3069">
        <v>42177135</v>
      </c>
      <c r="N3069">
        <v>0</v>
      </c>
      <c r="O3069">
        <v>42177135</v>
      </c>
      <c r="P3069">
        <v>0</v>
      </c>
      <c r="Q3069" t="s">
        <v>4921</v>
      </c>
      <c r="R3069">
        <v>56320</v>
      </c>
      <c r="S3069" t="s">
        <v>4922</v>
      </c>
      <c r="T3069" t="s">
        <v>593</v>
      </c>
      <c r="U3069" t="s">
        <v>593</v>
      </c>
      <c r="V3069" t="s">
        <v>593</v>
      </c>
      <c r="W3069">
        <v>0</v>
      </c>
      <c r="X3069" t="str">
        <f t="shared" si="47"/>
        <v>Inversión</v>
      </c>
    </row>
    <row r="3070" spans="1:24" x14ac:dyDescent="0.25">
      <c r="A3070">
        <v>44120</v>
      </c>
      <c r="B3070">
        <v>43991</v>
      </c>
      <c r="C3070" s="71">
        <v>43991.515277777777</v>
      </c>
      <c r="D3070" t="s">
        <v>588</v>
      </c>
      <c r="E3070" t="s">
        <v>589</v>
      </c>
      <c r="F3070">
        <v>140</v>
      </c>
      <c r="G3070" t="s">
        <v>632</v>
      </c>
      <c r="H3070" t="s">
        <v>432</v>
      </c>
      <c r="I3070" t="s">
        <v>489</v>
      </c>
      <c r="J3070" t="s">
        <v>37</v>
      </c>
      <c r="K3070" t="s">
        <v>591</v>
      </c>
      <c r="L3070" t="s">
        <v>39</v>
      </c>
      <c r="M3070">
        <v>36335585</v>
      </c>
      <c r="N3070">
        <v>0</v>
      </c>
      <c r="O3070">
        <v>36335585</v>
      </c>
      <c r="P3070">
        <v>0</v>
      </c>
      <c r="Q3070" t="s">
        <v>993</v>
      </c>
      <c r="R3070">
        <v>56820</v>
      </c>
      <c r="S3070" t="s">
        <v>4923</v>
      </c>
      <c r="T3070" t="s">
        <v>5644</v>
      </c>
      <c r="U3070" t="s">
        <v>5645</v>
      </c>
      <c r="V3070" t="s">
        <v>5646</v>
      </c>
      <c r="W3070">
        <v>0</v>
      </c>
      <c r="X3070" t="str">
        <f t="shared" si="47"/>
        <v>Inversión</v>
      </c>
    </row>
    <row r="3071" spans="1:24" x14ac:dyDescent="0.25">
      <c r="A3071">
        <v>44220</v>
      </c>
      <c r="B3071">
        <v>43991</v>
      </c>
      <c r="C3071" s="71">
        <v>43991.51666666667</v>
      </c>
      <c r="D3071" t="s">
        <v>588</v>
      </c>
      <c r="E3071" t="s">
        <v>649</v>
      </c>
      <c r="F3071">
        <v>140</v>
      </c>
      <c r="G3071" t="s">
        <v>632</v>
      </c>
      <c r="H3071" t="s">
        <v>432</v>
      </c>
      <c r="I3071" t="s">
        <v>489</v>
      </c>
      <c r="J3071" t="s">
        <v>37</v>
      </c>
      <c r="K3071" t="s">
        <v>591</v>
      </c>
      <c r="L3071" t="s">
        <v>39</v>
      </c>
      <c r="M3071">
        <v>26905723</v>
      </c>
      <c r="N3071">
        <v>-26905723</v>
      </c>
      <c r="O3071">
        <v>0</v>
      </c>
      <c r="P3071">
        <v>0</v>
      </c>
      <c r="Q3071" t="s">
        <v>993</v>
      </c>
      <c r="R3071">
        <v>56620</v>
      </c>
      <c r="S3071" t="s">
        <v>593</v>
      </c>
      <c r="T3071" t="s">
        <v>593</v>
      </c>
      <c r="U3071" t="s">
        <v>593</v>
      </c>
      <c r="V3071" t="s">
        <v>593</v>
      </c>
      <c r="W3071">
        <v>0</v>
      </c>
      <c r="X3071" t="str">
        <f t="shared" si="47"/>
        <v>Inversión</v>
      </c>
    </row>
    <row r="3072" spans="1:24" x14ac:dyDescent="0.25">
      <c r="A3072">
        <v>44320</v>
      </c>
      <c r="B3072">
        <v>43991</v>
      </c>
      <c r="C3072" s="71">
        <v>43991.517361111109</v>
      </c>
      <c r="D3072" t="s">
        <v>588</v>
      </c>
      <c r="E3072" t="s">
        <v>589</v>
      </c>
      <c r="F3072">
        <v>140</v>
      </c>
      <c r="G3072" t="s">
        <v>632</v>
      </c>
      <c r="H3072" t="s">
        <v>432</v>
      </c>
      <c r="I3072" t="s">
        <v>489</v>
      </c>
      <c r="J3072" t="s">
        <v>37</v>
      </c>
      <c r="K3072" t="s">
        <v>591</v>
      </c>
      <c r="L3072" t="s">
        <v>39</v>
      </c>
      <c r="M3072">
        <v>36335585</v>
      </c>
      <c r="N3072">
        <v>0</v>
      </c>
      <c r="O3072">
        <v>36335585</v>
      </c>
      <c r="P3072">
        <v>0</v>
      </c>
      <c r="Q3072" t="s">
        <v>994</v>
      </c>
      <c r="R3072">
        <v>56420</v>
      </c>
      <c r="S3072" t="s">
        <v>4181</v>
      </c>
      <c r="T3072" t="s">
        <v>593</v>
      </c>
      <c r="U3072" t="s">
        <v>593</v>
      </c>
      <c r="V3072" t="s">
        <v>593</v>
      </c>
      <c r="W3072">
        <v>0</v>
      </c>
      <c r="X3072" t="str">
        <f t="shared" si="47"/>
        <v>Inversión</v>
      </c>
    </row>
    <row r="3073" spans="1:24" x14ac:dyDescent="0.25">
      <c r="A3073">
        <v>44420</v>
      </c>
      <c r="B3073">
        <v>43991</v>
      </c>
      <c r="C3073" s="71">
        <v>43991.518750000003</v>
      </c>
      <c r="D3073" t="s">
        <v>588</v>
      </c>
      <c r="E3073" t="s">
        <v>589</v>
      </c>
      <c r="F3073">
        <v>140</v>
      </c>
      <c r="G3073" t="s">
        <v>632</v>
      </c>
      <c r="H3073" t="s">
        <v>432</v>
      </c>
      <c r="I3073" t="s">
        <v>489</v>
      </c>
      <c r="J3073" t="s">
        <v>37</v>
      </c>
      <c r="K3073" t="s">
        <v>591</v>
      </c>
      <c r="L3073" t="s">
        <v>39</v>
      </c>
      <c r="M3073">
        <v>31404620</v>
      </c>
      <c r="N3073">
        <v>-12078700</v>
      </c>
      <c r="O3073">
        <v>19325920</v>
      </c>
      <c r="P3073">
        <v>0</v>
      </c>
      <c r="Q3073" t="s">
        <v>995</v>
      </c>
      <c r="R3073">
        <v>56520</v>
      </c>
      <c r="S3073" t="s">
        <v>4924</v>
      </c>
      <c r="T3073" t="s">
        <v>593</v>
      </c>
      <c r="U3073" t="s">
        <v>593</v>
      </c>
      <c r="V3073" t="s">
        <v>593</v>
      </c>
      <c r="W3073">
        <v>0</v>
      </c>
      <c r="X3073" t="str">
        <f t="shared" si="47"/>
        <v>Inversión</v>
      </c>
    </row>
    <row r="3074" spans="1:24" x14ac:dyDescent="0.25">
      <c r="A3074">
        <v>44520</v>
      </c>
      <c r="B3074">
        <v>43991</v>
      </c>
      <c r="C3074" s="71">
        <v>43991.519444444442</v>
      </c>
      <c r="D3074" t="s">
        <v>588</v>
      </c>
      <c r="E3074" t="s">
        <v>589</v>
      </c>
      <c r="F3074">
        <v>140</v>
      </c>
      <c r="G3074" t="s">
        <v>632</v>
      </c>
      <c r="H3074" t="s">
        <v>432</v>
      </c>
      <c r="I3074" t="s">
        <v>489</v>
      </c>
      <c r="J3074" t="s">
        <v>37</v>
      </c>
      <c r="K3074" t="s">
        <v>591</v>
      </c>
      <c r="L3074" t="s">
        <v>39</v>
      </c>
      <c r="M3074">
        <v>62809240</v>
      </c>
      <c r="N3074">
        <v>-4831480</v>
      </c>
      <c r="O3074">
        <v>57977760</v>
      </c>
      <c r="P3074">
        <v>0</v>
      </c>
      <c r="Q3074" t="s">
        <v>996</v>
      </c>
      <c r="R3074">
        <v>56920</v>
      </c>
      <c r="S3074" t="s">
        <v>4925</v>
      </c>
      <c r="T3074" t="s">
        <v>6315</v>
      </c>
      <c r="U3074" t="s">
        <v>6316</v>
      </c>
      <c r="V3074" t="s">
        <v>6317</v>
      </c>
      <c r="W3074">
        <v>0</v>
      </c>
      <c r="X3074" t="str">
        <f t="shared" si="47"/>
        <v>Inversión</v>
      </c>
    </row>
    <row r="3075" spans="1:24" x14ac:dyDescent="0.25">
      <c r="A3075">
        <v>44620</v>
      </c>
      <c r="B3075">
        <v>43991</v>
      </c>
      <c r="C3075" s="71">
        <v>43991.520138888889</v>
      </c>
      <c r="D3075" t="s">
        <v>588</v>
      </c>
      <c r="E3075" t="s">
        <v>589</v>
      </c>
      <c r="F3075">
        <v>140</v>
      </c>
      <c r="G3075" t="s">
        <v>632</v>
      </c>
      <c r="H3075" t="s">
        <v>432</v>
      </c>
      <c r="I3075" t="s">
        <v>489</v>
      </c>
      <c r="J3075" t="s">
        <v>37</v>
      </c>
      <c r="K3075" t="s">
        <v>591</v>
      </c>
      <c r="L3075" t="s">
        <v>39</v>
      </c>
      <c r="M3075">
        <v>42177135</v>
      </c>
      <c r="N3075">
        <v>0</v>
      </c>
      <c r="O3075">
        <v>42177135</v>
      </c>
      <c r="P3075">
        <v>0</v>
      </c>
      <c r="Q3075" t="s">
        <v>997</v>
      </c>
      <c r="R3075">
        <v>56220</v>
      </c>
      <c r="S3075" t="s">
        <v>4926</v>
      </c>
      <c r="T3075" t="s">
        <v>6318</v>
      </c>
      <c r="U3075" t="s">
        <v>6319</v>
      </c>
      <c r="V3075" t="s">
        <v>6320</v>
      </c>
      <c r="W3075">
        <v>0</v>
      </c>
      <c r="X3075" t="str">
        <f t="shared" ref="X3075:X3138" si="48">IF(LEFT(H3075,1)="C","Inversión","Funcionamiento")</f>
        <v>Inversión</v>
      </c>
    </row>
    <row r="3076" spans="1:24" x14ac:dyDescent="0.25">
      <c r="A3076">
        <v>44720</v>
      </c>
      <c r="B3076">
        <v>43991</v>
      </c>
      <c r="C3076" s="71">
        <v>43991.62222222222</v>
      </c>
      <c r="D3076" t="s">
        <v>588</v>
      </c>
      <c r="E3076" t="s">
        <v>589</v>
      </c>
      <c r="F3076">
        <v>140</v>
      </c>
      <c r="G3076" t="s">
        <v>632</v>
      </c>
      <c r="H3076" t="s">
        <v>432</v>
      </c>
      <c r="I3076" t="s">
        <v>489</v>
      </c>
      <c r="J3076" t="s">
        <v>37</v>
      </c>
      <c r="K3076" t="s">
        <v>591</v>
      </c>
      <c r="L3076" t="s">
        <v>39</v>
      </c>
      <c r="M3076">
        <v>26905723</v>
      </c>
      <c r="N3076">
        <v>0</v>
      </c>
      <c r="O3076">
        <v>26905723</v>
      </c>
      <c r="P3076">
        <v>0</v>
      </c>
      <c r="Q3076" t="s">
        <v>998</v>
      </c>
      <c r="R3076">
        <v>56620</v>
      </c>
      <c r="S3076" t="s">
        <v>4303</v>
      </c>
      <c r="T3076" t="s">
        <v>6321</v>
      </c>
      <c r="U3076" t="s">
        <v>6322</v>
      </c>
      <c r="V3076" t="s">
        <v>6323</v>
      </c>
      <c r="W3076">
        <v>0</v>
      </c>
      <c r="X3076" t="str">
        <f t="shared" si="48"/>
        <v>Inversión</v>
      </c>
    </row>
    <row r="3077" spans="1:24" x14ac:dyDescent="0.25">
      <c r="A3077">
        <v>44820</v>
      </c>
      <c r="B3077">
        <v>43991</v>
      </c>
      <c r="C3077" s="71">
        <v>43991.640277777777</v>
      </c>
      <c r="D3077" t="s">
        <v>588</v>
      </c>
      <c r="E3077" t="s">
        <v>607</v>
      </c>
      <c r="F3077">
        <v>300</v>
      </c>
      <c r="G3077" t="s">
        <v>634</v>
      </c>
      <c r="H3077" t="s">
        <v>198</v>
      </c>
      <c r="I3077" t="s">
        <v>155</v>
      </c>
      <c r="J3077" t="s">
        <v>37</v>
      </c>
      <c r="K3077" t="s">
        <v>591</v>
      </c>
      <c r="L3077" t="s">
        <v>39</v>
      </c>
      <c r="M3077">
        <v>320000000</v>
      </c>
      <c r="N3077">
        <v>0</v>
      </c>
      <c r="O3077">
        <v>320000000</v>
      </c>
      <c r="P3077">
        <v>320000000</v>
      </c>
      <c r="Q3077" t="s">
        <v>4927</v>
      </c>
      <c r="R3077">
        <v>57020</v>
      </c>
      <c r="S3077" t="s">
        <v>593</v>
      </c>
      <c r="T3077" t="s">
        <v>593</v>
      </c>
      <c r="U3077" t="s">
        <v>593</v>
      </c>
      <c r="V3077" t="s">
        <v>593</v>
      </c>
      <c r="W3077">
        <v>0</v>
      </c>
      <c r="X3077" t="str">
        <f t="shared" si="48"/>
        <v>Inversión</v>
      </c>
    </row>
    <row r="3078" spans="1:24" x14ac:dyDescent="0.25">
      <c r="A3078">
        <v>44920</v>
      </c>
      <c r="B3078">
        <v>43991</v>
      </c>
      <c r="C3078" s="71">
        <v>43991.64166666667</v>
      </c>
      <c r="D3078" t="s">
        <v>588</v>
      </c>
      <c r="E3078" t="s">
        <v>589</v>
      </c>
      <c r="F3078">
        <v>300</v>
      </c>
      <c r="G3078" t="s">
        <v>634</v>
      </c>
      <c r="H3078" t="s">
        <v>379</v>
      </c>
      <c r="I3078" t="s">
        <v>501</v>
      </c>
      <c r="J3078" t="s">
        <v>37</v>
      </c>
      <c r="K3078" t="s">
        <v>591</v>
      </c>
      <c r="L3078" t="s">
        <v>39</v>
      </c>
      <c r="M3078">
        <v>51409746</v>
      </c>
      <c r="N3078">
        <v>-19516663</v>
      </c>
      <c r="O3078">
        <v>31893083</v>
      </c>
      <c r="P3078">
        <v>0</v>
      </c>
      <c r="Q3078" t="s">
        <v>4928</v>
      </c>
      <c r="R3078">
        <v>57120</v>
      </c>
      <c r="S3078" t="s">
        <v>4929</v>
      </c>
      <c r="T3078" t="s">
        <v>593</v>
      </c>
      <c r="U3078" t="s">
        <v>593</v>
      </c>
      <c r="V3078" t="s">
        <v>593</v>
      </c>
      <c r="W3078">
        <v>0</v>
      </c>
      <c r="X3078" t="str">
        <f t="shared" si="48"/>
        <v>Inversión</v>
      </c>
    </row>
    <row r="3079" spans="1:24" x14ac:dyDescent="0.25">
      <c r="A3079">
        <v>45020</v>
      </c>
      <c r="B3079">
        <v>43991</v>
      </c>
      <c r="C3079" s="71">
        <v>43991.645833333336</v>
      </c>
      <c r="D3079" t="s">
        <v>588</v>
      </c>
      <c r="E3079" t="s">
        <v>589</v>
      </c>
      <c r="F3079">
        <v>300</v>
      </c>
      <c r="G3079" t="s">
        <v>634</v>
      </c>
      <c r="H3079" t="s">
        <v>369</v>
      </c>
      <c r="I3079" t="s">
        <v>513</v>
      </c>
      <c r="J3079" t="s">
        <v>37</v>
      </c>
      <c r="K3079" t="s">
        <v>591</v>
      </c>
      <c r="L3079" t="s">
        <v>39</v>
      </c>
      <c r="M3079">
        <v>50726076</v>
      </c>
      <c r="N3079">
        <v>0</v>
      </c>
      <c r="O3079">
        <v>50726076</v>
      </c>
      <c r="P3079">
        <v>0</v>
      </c>
      <c r="Q3079" t="s">
        <v>4930</v>
      </c>
      <c r="R3079">
        <v>57220</v>
      </c>
      <c r="S3079" t="s">
        <v>4931</v>
      </c>
      <c r="T3079" t="s">
        <v>4932</v>
      </c>
      <c r="U3079" t="s">
        <v>4933</v>
      </c>
      <c r="V3079" t="s">
        <v>4934</v>
      </c>
      <c r="W3079">
        <v>0</v>
      </c>
      <c r="X3079" t="str">
        <f t="shared" si="48"/>
        <v>Inversión</v>
      </c>
    </row>
    <row r="3080" spans="1:24" x14ac:dyDescent="0.25">
      <c r="A3080">
        <v>45120</v>
      </c>
      <c r="B3080">
        <v>43994</v>
      </c>
      <c r="C3080" s="71">
        <v>43994.595833333333</v>
      </c>
      <c r="D3080" t="s">
        <v>588</v>
      </c>
      <c r="E3080" t="s">
        <v>589</v>
      </c>
      <c r="F3080">
        <v>300</v>
      </c>
      <c r="G3080" t="s">
        <v>634</v>
      </c>
      <c r="H3080" t="s">
        <v>198</v>
      </c>
      <c r="I3080" t="s">
        <v>155</v>
      </c>
      <c r="J3080" t="s">
        <v>37</v>
      </c>
      <c r="K3080" t="s">
        <v>591</v>
      </c>
      <c r="L3080" t="s">
        <v>39</v>
      </c>
      <c r="M3080">
        <v>7867033</v>
      </c>
      <c r="N3080">
        <v>-220146</v>
      </c>
      <c r="O3080">
        <v>7646887</v>
      </c>
      <c r="P3080">
        <v>0</v>
      </c>
      <c r="Q3080" t="s">
        <v>4935</v>
      </c>
      <c r="R3080">
        <v>58120</v>
      </c>
      <c r="S3080" t="s">
        <v>4936</v>
      </c>
      <c r="T3080" t="s">
        <v>4937</v>
      </c>
      <c r="U3080" t="s">
        <v>4938</v>
      </c>
      <c r="V3080" t="s">
        <v>4939</v>
      </c>
      <c r="W3080">
        <v>7120</v>
      </c>
      <c r="X3080" t="str">
        <f t="shared" si="48"/>
        <v>Inversión</v>
      </c>
    </row>
    <row r="3081" spans="1:24" x14ac:dyDescent="0.25">
      <c r="A3081">
        <v>45220</v>
      </c>
      <c r="B3081">
        <v>43994</v>
      </c>
      <c r="C3081" s="71">
        <v>43994.773611111108</v>
      </c>
      <c r="D3081" t="s">
        <v>588</v>
      </c>
      <c r="E3081" t="s">
        <v>589</v>
      </c>
      <c r="F3081">
        <v>300</v>
      </c>
      <c r="G3081" t="s">
        <v>634</v>
      </c>
      <c r="H3081" t="s">
        <v>198</v>
      </c>
      <c r="I3081" t="s">
        <v>155</v>
      </c>
      <c r="J3081" t="s">
        <v>37</v>
      </c>
      <c r="K3081" t="s">
        <v>591</v>
      </c>
      <c r="L3081" t="s">
        <v>39</v>
      </c>
      <c r="M3081">
        <v>44511886</v>
      </c>
      <c r="N3081">
        <v>2664379</v>
      </c>
      <c r="O3081">
        <v>47176265</v>
      </c>
      <c r="P3081">
        <v>6164743</v>
      </c>
      <c r="Q3081" t="s">
        <v>999</v>
      </c>
      <c r="R3081">
        <v>58220</v>
      </c>
      <c r="S3081" t="s">
        <v>4940</v>
      </c>
      <c r="T3081" t="s">
        <v>4941</v>
      </c>
      <c r="U3081" t="s">
        <v>4942</v>
      </c>
      <c r="V3081" t="s">
        <v>4943</v>
      </c>
      <c r="X3081" t="str">
        <f t="shared" si="48"/>
        <v>Inversión</v>
      </c>
    </row>
    <row r="3082" spans="1:24" x14ac:dyDescent="0.25">
      <c r="A3082">
        <v>45320</v>
      </c>
      <c r="B3082">
        <v>43999</v>
      </c>
      <c r="C3082" s="71">
        <v>43999.606249999997</v>
      </c>
      <c r="D3082" t="s">
        <v>588</v>
      </c>
      <c r="E3082" t="s">
        <v>589</v>
      </c>
      <c r="F3082">
        <v>140</v>
      </c>
      <c r="G3082" t="s">
        <v>632</v>
      </c>
      <c r="H3082" t="s">
        <v>432</v>
      </c>
      <c r="I3082" t="s">
        <v>489</v>
      </c>
      <c r="J3082" t="s">
        <v>37</v>
      </c>
      <c r="K3082" t="s">
        <v>591</v>
      </c>
      <c r="L3082" t="s">
        <v>39</v>
      </c>
      <c r="M3082">
        <v>94213860</v>
      </c>
      <c r="N3082">
        <v>-21741660</v>
      </c>
      <c r="O3082">
        <v>72472200</v>
      </c>
      <c r="P3082">
        <v>0</v>
      </c>
      <c r="Q3082" t="s">
        <v>1000</v>
      </c>
      <c r="R3082">
        <v>57920</v>
      </c>
      <c r="S3082" t="s">
        <v>5647</v>
      </c>
      <c r="T3082" t="s">
        <v>593</v>
      </c>
      <c r="U3082" t="s">
        <v>593</v>
      </c>
      <c r="V3082" t="s">
        <v>593</v>
      </c>
      <c r="W3082">
        <v>0</v>
      </c>
      <c r="X3082" t="str">
        <f t="shared" si="48"/>
        <v>Inversión</v>
      </c>
    </row>
    <row r="3083" spans="1:24" x14ac:dyDescent="0.25">
      <c r="A3083">
        <v>45420</v>
      </c>
      <c r="B3083">
        <v>43999</v>
      </c>
      <c r="C3083" s="71">
        <v>43999.606944444444</v>
      </c>
      <c r="D3083" t="s">
        <v>588</v>
      </c>
      <c r="E3083" t="s">
        <v>589</v>
      </c>
      <c r="F3083">
        <v>140</v>
      </c>
      <c r="G3083" t="s">
        <v>632</v>
      </c>
      <c r="H3083" t="s">
        <v>432</v>
      </c>
      <c r="I3083" t="s">
        <v>489</v>
      </c>
      <c r="J3083" t="s">
        <v>37</v>
      </c>
      <c r="K3083" t="s">
        <v>591</v>
      </c>
      <c r="L3083" t="s">
        <v>39</v>
      </c>
      <c r="M3083">
        <v>36335585</v>
      </c>
      <c r="N3083">
        <v>-8385135</v>
      </c>
      <c r="O3083">
        <v>27950450</v>
      </c>
      <c r="P3083">
        <v>0</v>
      </c>
      <c r="Q3083" t="s">
        <v>4944</v>
      </c>
      <c r="R3083">
        <v>57720</v>
      </c>
      <c r="S3083" t="s">
        <v>4243</v>
      </c>
      <c r="T3083" t="s">
        <v>593</v>
      </c>
      <c r="U3083" t="s">
        <v>593</v>
      </c>
      <c r="V3083" t="s">
        <v>593</v>
      </c>
      <c r="W3083">
        <v>0</v>
      </c>
      <c r="X3083" t="str">
        <f t="shared" si="48"/>
        <v>Inversión</v>
      </c>
    </row>
    <row r="3084" spans="1:24" x14ac:dyDescent="0.25">
      <c r="A3084">
        <v>45520</v>
      </c>
      <c r="B3084">
        <v>43999</v>
      </c>
      <c r="C3084" s="71">
        <v>43999.609027777777</v>
      </c>
      <c r="D3084" t="s">
        <v>588</v>
      </c>
      <c r="E3084" t="s">
        <v>589</v>
      </c>
      <c r="F3084">
        <v>140</v>
      </c>
      <c r="G3084" t="s">
        <v>632</v>
      </c>
      <c r="H3084" t="s">
        <v>432</v>
      </c>
      <c r="I3084" t="s">
        <v>489</v>
      </c>
      <c r="J3084" t="s">
        <v>37</v>
      </c>
      <c r="K3084" t="s">
        <v>591</v>
      </c>
      <c r="L3084" t="s">
        <v>39</v>
      </c>
      <c r="M3084">
        <v>30745495</v>
      </c>
      <c r="N3084">
        <v>0</v>
      </c>
      <c r="O3084">
        <v>30745495</v>
      </c>
      <c r="P3084">
        <v>0</v>
      </c>
      <c r="Q3084" t="s">
        <v>4945</v>
      </c>
      <c r="R3084">
        <v>57820</v>
      </c>
      <c r="S3084" t="s">
        <v>4946</v>
      </c>
      <c r="T3084" t="s">
        <v>593</v>
      </c>
      <c r="U3084" t="s">
        <v>593</v>
      </c>
      <c r="V3084" t="s">
        <v>593</v>
      </c>
      <c r="W3084">
        <v>0</v>
      </c>
      <c r="X3084" t="str">
        <f t="shared" si="48"/>
        <v>Inversión</v>
      </c>
    </row>
    <row r="3085" spans="1:24" x14ac:dyDescent="0.25">
      <c r="A3085">
        <v>45620</v>
      </c>
      <c r="B3085">
        <v>43999</v>
      </c>
      <c r="C3085" s="71">
        <v>43999.611805555556</v>
      </c>
      <c r="D3085" t="s">
        <v>588</v>
      </c>
      <c r="E3085" t="s">
        <v>589</v>
      </c>
      <c r="F3085">
        <v>140</v>
      </c>
      <c r="G3085" t="s">
        <v>632</v>
      </c>
      <c r="H3085" t="s">
        <v>432</v>
      </c>
      <c r="I3085" t="s">
        <v>489</v>
      </c>
      <c r="J3085" t="s">
        <v>37</v>
      </c>
      <c r="K3085" t="s">
        <v>591</v>
      </c>
      <c r="L3085" t="s">
        <v>39</v>
      </c>
      <c r="M3085">
        <v>14265201.5</v>
      </c>
      <c r="N3085">
        <v>-1296836.5</v>
      </c>
      <c r="O3085">
        <v>12968365</v>
      </c>
      <c r="P3085">
        <v>0</v>
      </c>
      <c r="Q3085" t="s">
        <v>4947</v>
      </c>
      <c r="R3085">
        <v>58020</v>
      </c>
      <c r="S3085" t="s">
        <v>6324</v>
      </c>
      <c r="T3085" t="s">
        <v>593</v>
      </c>
      <c r="U3085" t="s">
        <v>593</v>
      </c>
      <c r="V3085" t="s">
        <v>593</v>
      </c>
      <c r="W3085">
        <v>0</v>
      </c>
      <c r="X3085" t="str">
        <f t="shared" si="48"/>
        <v>Inversión</v>
      </c>
    </row>
    <row r="3086" spans="1:24" x14ac:dyDescent="0.25">
      <c r="A3086">
        <v>45720</v>
      </c>
      <c r="B3086">
        <v>44005</v>
      </c>
      <c r="C3086" s="71">
        <v>44005.543055555558</v>
      </c>
      <c r="D3086" t="s">
        <v>588</v>
      </c>
      <c r="E3086" t="s">
        <v>607</v>
      </c>
      <c r="F3086">
        <v>200</v>
      </c>
      <c r="G3086" t="s">
        <v>590</v>
      </c>
      <c r="H3086" t="s">
        <v>1001</v>
      </c>
      <c r="I3086" t="s">
        <v>1002</v>
      </c>
      <c r="J3086" t="s">
        <v>37</v>
      </c>
      <c r="K3086" t="s">
        <v>591</v>
      </c>
      <c r="L3086" t="s">
        <v>39</v>
      </c>
      <c r="M3086">
        <v>4130000</v>
      </c>
      <c r="N3086">
        <v>0</v>
      </c>
      <c r="O3086">
        <v>4130000</v>
      </c>
      <c r="P3086">
        <v>4130000</v>
      </c>
      <c r="Q3086" t="s">
        <v>1003</v>
      </c>
      <c r="R3086">
        <v>58420</v>
      </c>
      <c r="S3086" t="s">
        <v>593</v>
      </c>
      <c r="T3086" t="s">
        <v>593</v>
      </c>
      <c r="U3086" t="s">
        <v>593</v>
      </c>
      <c r="V3086" t="s">
        <v>593</v>
      </c>
      <c r="W3086">
        <v>0</v>
      </c>
      <c r="X3086" t="str">
        <f t="shared" si="48"/>
        <v>Funcionamiento</v>
      </c>
    </row>
    <row r="3087" spans="1:24" x14ac:dyDescent="0.25">
      <c r="A3087">
        <v>45820</v>
      </c>
      <c r="B3087">
        <v>44005</v>
      </c>
      <c r="C3087" s="71">
        <v>44005.72152777778</v>
      </c>
      <c r="D3087" t="s">
        <v>588</v>
      </c>
      <c r="E3087" t="s">
        <v>589</v>
      </c>
      <c r="F3087">
        <v>200</v>
      </c>
      <c r="G3087" t="s">
        <v>590</v>
      </c>
      <c r="H3087" t="s">
        <v>168</v>
      </c>
      <c r="I3087" t="s">
        <v>122</v>
      </c>
      <c r="J3087" t="s">
        <v>37</v>
      </c>
      <c r="K3087" t="s">
        <v>591</v>
      </c>
      <c r="L3087" t="s">
        <v>39</v>
      </c>
      <c r="M3087">
        <v>9773782</v>
      </c>
      <c r="N3087">
        <v>0</v>
      </c>
      <c r="O3087">
        <v>9773782</v>
      </c>
      <c r="P3087">
        <v>0</v>
      </c>
      <c r="Q3087" t="s">
        <v>1004</v>
      </c>
      <c r="R3087">
        <v>59120</v>
      </c>
      <c r="S3087" t="s">
        <v>4948</v>
      </c>
      <c r="T3087" t="s">
        <v>593</v>
      </c>
      <c r="U3087" t="s">
        <v>4949</v>
      </c>
      <c r="V3087" t="s">
        <v>4950</v>
      </c>
      <c r="W3087">
        <v>0</v>
      </c>
      <c r="X3087" t="str">
        <f t="shared" si="48"/>
        <v>Funcionamiento</v>
      </c>
    </row>
    <row r="3088" spans="1:24" x14ac:dyDescent="0.25">
      <c r="A3088">
        <v>45820</v>
      </c>
      <c r="B3088">
        <v>44005</v>
      </c>
      <c r="C3088" s="71">
        <v>44005.72152777778</v>
      </c>
      <c r="D3088" t="s">
        <v>588</v>
      </c>
      <c r="E3088" t="s">
        <v>589</v>
      </c>
      <c r="F3088">
        <v>200</v>
      </c>
      <c r="G3088" t="s">
        <v>590</v>
      </c>
      <c r="H3088" t="s">
        <v>170</v>
      </c>
      <c r="I3088" t="s">
        <v>124</v>
      </c>
      <c r="J3088" t="s">
        <v>37</v>
      </c>
      <c r="K3088" t="s">
        <v>591</v>
      </c>
      <c r="L3088" t="s">
        <v>39</v>
      </c>
      <c r="M3088">
        <v>15150338</v>
      </c>
      <c r="N3088">
        <v>0</v>
      </c>
      <c r="O3088">
        <v>15150338</v>
      </c>
      <c r="P3088">
        <v>0</v>
      </c>
      <c r="Q3088" t="s">
        <v>1004</v>
      </c>
      <c r="R3088">
        <v>59120</v>
      </c>
      <c r="S3088" t="s">
        <v>4948</v>
      </c>
      <c r="T3088" t="s">
        <v>593</v>
      </c>
      <c r="U3088" t="s">
        <v>4949</v>
      </c>
      <c r="V3088" t="s">
        <v>4950</v>
      </c>
      <c r="W3088">
        <v>0</v>
      </c>
      <c r="X3088" t="str">
        <f t="shared" si="48"/>
        <v>Funcionamiento</v>
      </c>
    </row>
    <row r="3089" spans="1:24" x14ac:dyDescent="0.25">
      <c r="A3089">
        <v>45820</v>
      </c>
      <c r="B3089">
        <v>44005</v>
      </c>
      <c r="C3089" s="71">
        <v>44005.72152777778</v>
      </c>
      <c r="D3089" t="s">
        <v>588</v>
      </c>
      <c r="E3089" t="s">
        <v>589</v>
      </c>
      <c r="F3089">
        <v>200</v>
      </c>
      <c r="G3089" t="s">
        <v>590</v>
      </c>
      <c r="H3089" t="s">
        <v>565</v>
      </c>
      <c r="I3089" t="s">
        <v>566</v>
      </c>
      <c r="J3089" t="s">
        <v>37</v>
      </c>
      <c r="K3089" t="s">
        <v>591</v>
      </c>
      <c r="L3089" t="s">
        <v>39</v>
      </c>
      <c r="M3089">
        <v>22990678</v>
      </c>
      <c r="N3089">
        <v>0</v>
      </c>
      <c r="O3089">
        <v>22990678</v>
      </c>
      <c r="P3089">
        <v>0</v>
      </c>
      <c r="Q3089" t="s">
        <v>1004</v>
      </c>
      <c r="R3089">
        <v>59120</v>
      </c>
      <c r="S3089" t="s">
        <v>4948</v>
      </c>
      <c r="T3089" t="s">
        <v>593</v>
      </c>
      <c r="U3089" t="s">
        <v>4949</v>
      </c>
      <c r="V3089" t="s">
        <v>4950</v>
      </c>
      <c r="W3089">
        <v>0</v>
      </c>
      <c r="X3089" t="str">
        <f t="shared" si="48"/>
        <v>Funcionamiento</v>
      </c>
    </row>
    <row r="3090" spans="1:24" x14ac:dyDescent="0.25">
      <c r="A3090">
        <v>45820</v>
      </c>
      <c r="B3090">
        <v>44005</v>
      </c>
      <c r="C3090" s="71">
        <v>44005.72152777778</v>
      </c>
      <c r="D3090" t="s">
        <v>588</v>
      </c>
      <c r="E3090" t="s">
        <v>589</v>
      </c>
      <c r="F3090">
        <v>200</v>
      </c>
      <c r="G3090" t="s">
        <v>590</v>
      </c>
      <c r="H3090" t="s">
        <v>171</v>
      </c>
      <c r="I3090" t="s">
        <v>125</v>
      </c>
      <c r="J3090" t="s">
        <v>37</v>
      </c>
      <c r="K3090" t="s">
        <v>591</v>
      </c>
      <c r="L3090" t="s">
        <v>39</v>
      </c>
      <c r="M3090">
        <v>30321219</v>
      </c>
      <c r="N3090">
        <v>0</v>
      </c>
      <c r="O3090">
        <v>30321219</v>
      </c>
      <c r="P3090">
        <v>0</v>
      </c>
      <c r="Q3090" t="s">
        <v>1004</v>
      </c>
      <c r="R3090">
        <v>59120</v>
      </c>
      <c r="S3090" t="s">
        <v>4948</v>
      </c>
      <c r="T3090" t="s">
        <v>593</v>
      </c>
      <c r="U3090" t="s">
        <v>4949</v>
      </c>
      <c r="V3090" t="s">
        <v>4950</v>
      </c>
      <c r="W3090">
        <v>0</v>
      </c>
      <c r="X3090" t="str">
        <f t="shared" si="48"/>
        <v>Funcionamiento</v>
      </c>
    </row>
    <row r="3091" spans="1:24" x14ac:dyDescent="0.25">
      <c r="A3091">
        <v>45820</v>
      </c>
      <c r="B3091">
        <v>44005</v>
      </c>
      <c r="C3091" s="71">
        <v>44005.72152777778</v>
      </c>
      <c r="D3091" t="s">
        <v>588</v>
      </c>
      <c r="E3091" t="s">
        <v>589</v>
      </c>
      <c r="F3091">
        <v>200</v>
      </c>
      <c r="G3091" t="s">
        <v>590</v>
      </c>
      <c r="H3091" t="s">
        <v>182</v>
      </c>
      <c r="I3091" t="s">
        <v>136</v>
      </c>
      <c r="J3091" t="s">
        <v>37</v>
      </c>
      <c r="K3091" t="s">
        <v>591</v>
      </c>
      <c r="L3091" t="s">
        <v>39</v>
      </c>
      <c r="M3091">
        <v>2335401</v>
      </c>
      <c r="N3091">
        <v>0</v>
      </c>
      <c r="O3091">
        <v>2335401</v>
      </c>
      <c r="P3091">
        <v>0</v>
      </c>
      <c r="Q3091" t="s">
        <v>1004</v>
      </c>
      <c r="R3091">
        <v>59120</v>
      </c>
      <c r="S3091" t="s">
        <v>4948</v>
      </c>
      <c r="T3091" t="s">
        <v>593</v>
      </c>
      <c r="U3091" t="s">
        <v>4949</v>
      </c>
      <c r="V3091" t="s">
        <v>4950</v>
      </c>
      <c r="W3091">
        <v>0</v>
      </c>
      <c r="X3091" t="str">
        <f t="shared" si="48"/>
        <v>Funcionamiento</v>
      </c>
    </row>
    <row r="3092" spans="1:24" x14ac:dyDescent="0.25">
      <c r="A3092">
        <v>45820</v>
      </c>
      <c r="B3092">
        <v>44005</v>
      </c>
      <c r="C3092" s="71">
        <v>44005.72152777778</v>
      </c>
      <c r="D3092" t="s">
        <v>588</v>
      </c>
      <c r="E3092" t="s">
        <v>589</v>
      </c>
      <c r="F3092">
        <v>200</v>
      </c>
      <c r="G3092" t="s">
        <v>590</v>
      </c>
      <c r="H3092" t="s">
        <v>184</v>
      </c>
      <c r="I3092" t="s">
        <v>138</v>
      </c>
      <c r="J3092" t="s">
        <v>37</v>
      </c>
      <c r="K3092" t="s">
        <v>591</v>
      </c>
      <c r="L3092" t="s">
        <v>39</v>
      </c>
      <c r="M3092">
        <v>19790099</v>
      </c>
      <c r="N3092">
        <v>0</v>
      </c>
      <c r="O3092">
        <v>19790099</v>
      </c>
      <c r="P3092">
        <v>0</v>
      </c>
      <c r="Q3092" t="s">
        <v>1004</v>
      </c>
      <c r="R3092">
        <v>59120</v>
      </c>
      <c r="S3092" t="s">
        <v>4948</v>
      </c>
      <c r="T3092" t="s">
        <v>593</v>
      </c>
      <c r="U3092" t="s">
        <v>4949</v>
      </c>
      <c r="V3092" t="s">
        <v>4950</v>
      </c>
      <c r="W3092">
        <v>0</v>
      </c>
      <c r="X3092" t="str">
        <f t="shared" si="48"/>
        <v>Funcionamiento</v>
      </c>
    </row>
    <row r="3093" spans="1:24" x14ac:dyDescent="0.25">
      <c r="A3093">
        <v>45820</v>
      </c>
      <c r="B3093">
        <v>44005</v>
      </c>
      <c r="C3093" s="71">
        <v>44005.72152777778</v>
      </c>
      <c r="D3093" t="s">
        <v>588</v>
      </c>
      <c r="E3093" t="s">
        <v>589</v>
      </c>
      <c r="F3093">
        <v>200</v>
      </c>
      <c r="G3093" t="s">
        <v>590</v>
      </c>
      <c r="H3093" t="s">
        <v>195</v>
      </c>
      <c r="I3093" t="s">
        <v>150</v>
      </c>
      <c r="J3093" t="s">
        <v>37</v>
      </c>
      <c r="K3093" t="s">
        <v>591</v>
      </c>
      <c r="L3093" t="s">
        <v>39</v>
      </c>
      <c r="M3093">
        <v>5097451</v>
      </c>
      <c r="N3093">
        <v>0</v>
      </c>
      <c r="O3093">
        <v>5097451</v>
      </c>
      <c r="P3093">
        <v>145598</v>
      </c>
      <c r="Q3093" t="s">
        <v>1004</v>
      </c>
      <c r="R3093">
        <v>59120</v>
      </c>
      <c r="S3093" t="s">
        <v>4948</v>
      </c>
      <c r="T3093" t="s">
        <v>593</v>
      </c>
      <c r="U3093" t="s">
        <v>4949</v>
      </c>
      <c r="V3093" t="s">
        <v>4950</v>
      </c>
      <c r="W3093">
        <v>0</v>
      </c>
      <c r="X3093" t="str">
        <f t="shared" si="48"/>
        <v>Funcionamiento</v>
      </c>
    </row>
    <row r="3094" spans="1:24" x14ac:dyDescent="0.25">
      <c r="A3094">
        <v>45820</v>
      </c>
      <c r="B3094">
        <v>44005</v>
      </c>
      <c r="C3094" s="71">
        <v>44005.72152777778</v>
      </c>
      <c r="D3094" t="s">
        <v>588</v>
      </c>
      <c r="E3094" t="s">
        <v>589</v>
      </c>
      <c r="F3094">
        <v>200</v>
      </c>
      <c r="G3094" t="s">
        <v>590</v>
      </c>
      <c r="H3094" t="s">
        <v>166</v>
      </c>
      <c r="I3094" t="s">
        <v>120</v>
      </c>
      <c r="J3094" t="s">
        <v>37</v>
      </c>
      <c r="K3094" t="s">
        <v>591</v>
      </c>
      <c r="L3094" t="s">
        <v>39</v>
      </c>
      <c r="M3094">
        <v>824817433</v>
      </c>
      <c r="N3094">
        <v>345598</v>
      </c>
      <c r="O3094">
        <v>825163031</v>
      </c>
      <c r="P3094">
        <v>200000</v>
      </c>
      <c r="Q3094" t="s">
        <v>1004</v>
      </c>
      <c r="R3094">
        <v>59120</v>
      </c>
      <c r="S3094" t="s">
        <v>4948</v>
      </c>
      <c r="T3094" t="s">
        <v>593</v>
      </c>
      <c r="U3094" t="s">
        <v>4949</v>
      </c>
      <c r="V3094" t="s">
        <v>4950</v>
      </c>
      <c r="W3094">
        <v>0</v>
      </c>
      <c r="X3094" t="str">
        <f t="shared" si="48"/>
        <v>Funcionamiento</v>
      </c>
    </row>
    <row r="3095" spans="1:24" x14ac:dyDescent="0.25">
      <c r="A3095">
        <v>45820</v>
      </c>
      <c r="B3095">
        <v>44005</v>
      </c>
      <c r="C3095" s="71">
        <v>44005.72152777778</v>
      </c>
      <c r="D3095" t="s">
        <v>588</v>
      </c>
      <c r="E3095" t="s">
        <v>589</v>
      </c>
      <c r="F3095">
        <v>200</v>
      </c>
      <c r="G3095" t="s">
        <v>590</v>
      </c>
      <c r="H3095" t="s">
        <v>167</v>
      </c>
      <c r="I3095" t="s">
        <v>121</v>
      </c>
      <c r="J3095" t="s">
        <v>37</v>
      </c>
      <c r="K3095" t="s">
        <v>591</v>
      </c>
      <c r="L3095" t="s">
        <v>39</v>
      </c>
      <c r="M3095">
        <v>20580736</v>
      </c>
      <c r="N3095">
        <v>0</v>
      </c>
      <c r="O3095">
        <v>20580736</v>
      </c>
      <c r="P3095">
        <v>0</v>
      </c>
      <c r="Q3095" t="s">
        <v>1004</v>
      </c>
      <c r="R3095">
        <v>59120</v>
      </c>
      <c r="S3095" t="s">
        <v>4948</v>
      </c>
      <c r="T3095" t="s">
        <v>593</v>
      </c>
      <c r="U3095" t="s">
        <v>4949</v>
      </c>
      <c r="V3095" t="s">
        <v>4950</v>
      </c>
      <c r="W3095">
        <v>0</v>
      </c>
      <c r="X3095" t="str">
        <f t="shared" si="48"/>
        <v>Funcionamiento</v>
      </c>
    </row>
    <row r="3096" spans="1:24" x14ac:dyDescent="0.25">
      <c r="A3096">
        <v>45820</v>
      </c>
      <c r="B3096">
        <v>44005</v>
      </c>
      <c r="C3096" s="71">
        <v>44005.72152777778</v>
      </c>
      <c r="D3096" t="s">
        <v>588</v>
      </c>
      <c r="E3096" t="s">
        <v>589</v>
      </c>
      <c r="F3096">
        <v>200</v>
      </c>
      <c r="G3096" t="s">
        <v>590</v>
      </c>
      <c r="H3096" t="s">
        <v>173</v>
      </c>
      <c r="I3096" t="s">
        <v>127</v>
      </c>
      <c r="J3096" t="s">
        <v>37</v>
      </c>
      <c r="K3096" t="s">
        <v>591</v>
      </c>
      <c r="L3096" t="s">
        <v>39</v>
      </c>
      <c r="M3096">
        <v>24869619</v>
      </c>
      <c r="N3096">
        <v>0</v>
      </c>
      <c r="O3096">
        <v>24869619</v>
      </c>
      <c r="P3096">
        <v>0</v>
      </c>
      <c r="Q3096" t="s">
        <v>1004</v>
      </c>
      <c r="R3096">
        <v>59120</v>
      </c>
      <c r="S3096" t="s">
        <v>4948</v>
      </c>
      <c r="T3096" t="s">
        <v>593</v>
      </c>
      <c r="U3096" t="s">
        <v>4949</v>
      </c>
      <c r="V3096" t="s">
        <v>4950</v>
      </c>
      <c r="W3096">
        <v>0</v>
      </c>
      <c r="X3096" t="str">
        <f t="shared" si="48"/>
        <v>Funcionamiento</v>
      </c>
    </row>
    <row r="3097" spans="1:24" x14ac:dyDescent="0.25">
      <c r="A3097">
        <v>45820</v>
      </c>
      <c r="B3097">
        <v>44005</v>
      </c>
      <c r="C3097" s="71">
        <v>44005.72152777778</v>
      </c>
      <c r="D3097" t="s">
        <v>588</v>
      </c>
      <c r="E3097" t="s">
        <v>589</v>
      </c>
      <c r="F3097">
        <v>200</v>
      </c>
      <c r="G3097" t="s">
        <v>590</v>
      </c>
      <c r="H3097" t="s">
        <v>180</v>
      </c>
      <c r="I3097" t="s">
        <v>134</v>
      </c>
      <c r="J3097" t="s">
        <v>37</v>
      </c>
      <c r="K3097" t="s">
        <v>591</v>
      </c>
      <c r="L3097" t="s">
        <v>39</v>
      </c>
      <c r="M3097">
        <v>29326431</v>
      </c>
      <c r="N3097">
        <v>0</v>
      </c>
      <c r="O3097">
        <v>29326431</v>
      </c>
      <c r="P3097">
        <v>0</v>
      </c>
      <c r="Q3097" t="s">
        <v>1004</v>
      </c>
      <c r="R3097">
        <v>59120</v>
      </c>
      <c r="S3097" t="s">
        <v>4948</v>
      </c>
      <c r="T3097" t="s">
        <v>593</v>
      </c>
      <c r="U3097" t="s">
        <v>4949</v>
      </c>
      <c r="V3097" t="s">
        <v>4950</v>
      </c>
      <c r="W3097">
        <v>0</v>
      </c>
      <c r="X3097" t="str">
        <f t="shared" si="48"/>
        <v>Funcionamiento</v>
      </c>
    </row>
    <row r="3098" spans="1:24" x14ac:dyDescent="0.25">
      <c r="A3098">
        <v>45820</v>
      </c>
      <c r="B3098">
        <v>44005</v>
      </c>
      <c r="C3098" s="71">
        <v>44005.72152777778</v>
      </c>
      <c r="D3098" t="s">
        <v>588</v>
      </c>
      <c r="E3098" t="s">
        <v>589</v>
      </c>
      <c r="F3098">
        <v>200</v>
      </c>
      <c r="G3098" t="s">
        <v>590</v>
      </c>
      <c r="H3098" t="s">
        <v>183</v>
      </c>
      <c r="I3098" t="s">
        <v>137</v>
      </c>
      <c r="J3098" t="s">
        <v>37</v>
      </c>
      <c r="K3098" t="s">
        <v>591</v>
      </c>
      <c r="L3098" t="s">
        <v>39</v>
      </c>
      <c r="M3098">
        <v>14023876</v>
      </c>
      <c r="N3098">
        <v>0</v>
      </c>
      <c r="O3098">
        <v>14023876</v>
      </c>
      <c r="P3098">
        <v>0</v>
      </c>
      <c r="Q3098" t="s">
        <v>1004</v>
      </c>
      <c r="R3098">
        <v>59120</v>
      </c>
      <c r="S3098" t="s">
        <v>4948</v>
      </c>
      <c r="T3098" t="s">
        <v>593</v>
      </c>
      <c r="U3098" t="s">
        <v>4949</v>
      </c>
      <c r="V3098" t="s">
        <v>4950</v>
      </c>
      <c r="W3098">
        <v>0</v>
      </c>
      <c r="X3098" t="str">
        <f t="shared" si="48"/>
        <v>Funcionamiento</v>
      </c>
    </row>
    <row r="3099" spans="1:24" x14ac:dyDescent="0.25">
      <c r="A3099">
        <v>45820</v>
      </c>
      <c r="B3099">
        <v>44005</v>
      </c>
      <c r="C3099" s="71">
        <v>44005.72152777778</v>
      </c>
      <c r="D3099" t="s">
        <v>588</v>
      </c>
      <c r="E3099" t="s">
        <v>589</v>
      </c>
      <c r="F3099">
        <v>200</v>
      </c>
      <c r="G3099" t="s">
        <v>590</v>
      </c>
      <c r="H3099" t="s">
        <v>194</v>
      </c>
      <c r="I3099" t="s">
        <v>149</v>
      </c>
      <c r="J3099" t="s">
        <v>37</v>
      </c>
      <c r="K3099" t="s">
        <v>591</v>
      </c>
      <c r="L3099" t="s">
        <v>39</v>
      </c>
      <c r="M3099">
        <v>1315849</v>
      </c>
      <c r="N3099">
        <v>0</v>
      </c>
      <c r="O3099">
        <v>1315849</v>
      </c>
      <c r="P3099">
        <v>0</v>
      </c>
      <c r="Q3099" t="s">
        <v>1004</v>
      </c>
      <c r="R3099">
        <v>59120</v>
      </c>
      <c r="S3099" t="s">
        <v>4948</v>
      </c>
      <c r="T3099" t="s">
        <v>593</v>
      </c>
      <c r="U3099" t="s">
        <v>4949</v>
      </c>
      <c r="V3099" t="s">
        <v>4950</v>
      </c>
      <c r="W3099">
        <v>0</v>
      </c>
      <c r="X3099" t="str">
        <f t="shared" si="48"/>
        <v>Funcionamiento</v>
      </c>
    </row>
    <row r="3100" spans="1:24" x14ac:dyDescent="0.25">
      <c r="A3100">
        <v>45820</v>
      </c>
      <c r="B3100">
        <v>44005</v>
      </c>
      <c r="C3100" s="71">
        <v>44005.72152777778</v>
      </c>
      <c r="D3100" t="s">
        <v>588</v>
      </c>
      <c r="E3100" t="s">
        <v>589</v>
      </c>
      <c r="F3100">
        <v>200</v>
      </c>
      <c r="G3100" t="s">
        <v>590</v>
      </c>
      <c r="H3100" t="s">
        <v>563</v>
      </c>
      <c r="I3100" t="s">
        <v>564</v>
      </c>
      <c r="J3100" t="s">
        <v>37</v>
      </c>
      <c r="K3100" t="s">
        <v>591</v>
      </c>
      <c r="L3100" t="s">
        <v>39</v>
      </c>
      <c r="M3100">
        <v>11121944</v>
      </c>
      <c r="N3100">
        <v>0</v>
      </c>
      <c r="O3100">
        <v>11121944</v>
      </c>
      <c r="P3100">
        <v>0</v>
      </c>
      <c r="Q3100" t="s">
        <v>1004</v>
      </c>
      <c r="R3100">
        <v>59120</v>
      </c>
      <c r="S3100" t="s">
        <v>4948</v>
      </c>
      <c r="T3100" t="s">
        <v>593</v>
      </c>
      <c r="U3100" t="s">
        <v>4949</v>
      </c>
      <c r="V3100" t="s">
        <v>4950</v>
      </c>
      <c r="W3100">
        <v>0</v>
      </c>
      <c r="X3100" t="str">
        <f t="shared" si="48"/>
        <v>Funcionamiento</v>
      </c>
    </row>
    <row r="3101" spans="1:24" x14ac:dyDescent="0.25">
      <c r="A3101">
        <v>45820</v>
      </c>
      <c r="B3101">
        <v>44005</v>
      </c>
      <c r="C3101" s="71">
        <v>44005.72152777778</v>
      </c>
      <c r="D3101" t="s">
        <v>588</v>
      </c>
      <c r="E3101" t="s">
        <v>589</v>
      </c>
      <c r="F3101">
        <v>200</v>
      </c>
      <c r="G3101" t="s">
        <v>590</v>
      </c>
      <c r="H3101" t="s">
        <v>181</v>
      </c>
      <c r="I3101" t="s">
        <v>135</v>
      </c>
      <c r="J3101" t="s">
        <v>37</v>
      </c>
      <c r="K3101" t="s">
        <v>591</v>
      </c>
      <c r="L3101" t="s">
        <v>39</v>
      </c>
      <c r="M3101">
        <v>1165602</v>
      </c>
      <c r="N3101">
        <v>0</v>
      </c>
      <c r="O3101">
        <v>1165602</v>
      </c>
      <c r="P3101">
        <v>0</v>
      </c>
      <c r="Q3101" t="s">
        <v>1004</v>
      </c>
      <c r="R3101">
        <v>59120</v>
      </c>
      <c r="S3101" t="s">
        <v>4948</v>
      </c>
      <c r="T3101" t="s">
        <v>593</v>
      </c>
      <c r="U3101" t="s">
        <v>4949</v>
      </c>
      <c r="V3101" t="s">
        <v>4950</v>
      </c>
      <c r="W3101">
        <v>0</v>
      </c>
      <c r="X3101" t="str">
        <f t="shared" si="48"/>
        <v>Funcionamiento</v>
      </c>
    </row>
    <row r="3102" spans="1:24" x14ac:dyDescent="0.25">
      <c r="A3102">
        <v>45920</v>
      </c>
      <c r="B3102">
        <v>44005</v>
      </c>
      <c r="C3102" s="71">
        <v>44005.732638888891</v>
      </c>
      <c r="D3102" t="s">
        <v>588</v>
      </c>
      <c r="E3102" t="s">
        <v>589</v>
      </c>
      <c r="F3102">
        <v>200</v>
      </c>
      <c r="G3102" t="s">
        <v>590</v>
      </c>
      <c r="H3102" t="s">
        <v>174</v>
      </c>
      <c r="I3102" t="s">
        <v>128</v>
      </c>
      <c r="J3102" t="s">
        <v>37</v>
      </c>
      <c r="K3102" t="s">
        <v>591</v>
      </c>
      <c r="L3102" t="s">
        <v>39</v>
      </c>
      <c r="M3102">
        <v>114241600</v>
      </c>
      <c r="N3102">
        <v>0</v>
      </c>
      <c r="O3102">
        <v>114241600</v>
      </c>
      <c r="P3102">
        <v>0</v>
      </c>
      <c r="Q3102" t="s">
        <v>1005</v>
      </c>
      <c r="R3102">
        <v>59220</v>
      </c>
      <c r="S3102" t="s">
        <v>4951</v>
      </c>
      <c r="T3102" t="s">
        <v>593</v>
      </c>
      <c r="U3102" t="s">
        <v>4952</v>
      </c>
      <c r="V3102" t="s">
        <v>4953</v>
      </c>
      <c r="W3102">
        <v>0</v>
      </c>
      <c r="X3102" t="str">
        <f t="shared" si="48"/>
        <v>Funcionamiento</v>
      </c>
    </row>
    <row r="3103" spans="1:24" x14ac:dyDescent="0.25">
      <c r="A3103">
        <v>45920</v>
      </c>
      <c r="B3103">
        <v>44005</v>
      </c>
      <c r="C3103" s="71">
        <v>44005.732638888891</v>
      </c>
      <c r="D3103" t="s">
        <v>588</v>
      </c>
      <c r="E3103" t="s">
        <v>589</v>
      </c>
      <c r="F3103">
        <v>200</v>
      </c>
      <c r="G3103" t="s">
        <v>590</v>
      </c>
      <c r="H3103" t="s">
        <v>175</v>
      </c>
      <c r="I3103" t="s">
        <v>129</v>
      </c>
      <c r="J3103" t="s">
        <v>37</v>
      </c>
      <c r="K3103" t="s">
        <v>591</v>
      </c>
      <c r="L3103" t="s">
        <v>39</v>
      </c>
      <c r="M3103">
        <v>80924500</v>
      </c>
      <c r="N3103">
        <v>0</v>
      </c>
      <c r="O3103">
        <v>80924500</v>
      </c>
      <c r="P3103">
        <v>0</v>
      </c>
      <c r="Q3103" t="s">
        <v>1005</v>
      </c>
      <c r="R3103">
        <v>59220</v>
      </c>
      <c r="S3103" t="s">
        <v>4951</v>
      </c>
      <c r="T3103" t="s">
        <v>593</v>
      </c>
      <c r="U3103" t="s">
        <v>4952</v>
      </c>
      <c r="V3103" t="s">
        <v>4953</v>
      </c>
      <c r="W3103">
        <v>0</v>
      </c>
      <c r="X3103" t="str">
        <f t="shared" si="48"/>
        <v>Funcionamiento</v>
      </c>
    </row>
    <row r="3104" spans="1:24" x14ac:dyDescent="0.25">
      <c r="A3104">
        <v>45920</v>
      </c>
      <c r="B3104">
        <v>44005</v>
      </c>
      <c r="C3104" s="71">
        <v>44005.732638888891</v>
      </c>
      <c r="D3104" t="s">
        <v>588</v>
      </c>
      <c r="E3104" t="s">
        <v>589</v>
      </c>
      <c r="F3104">
        <v>200</v>
      </c>
      <c r="G3104" t="s">
        <v>590</v>
      </c>
      <c r="H3104" t="s">
        <v>177</v>
      </c>
      <c r="I3104" t="s">
        <v>131</v>
      </c>
      <c r="J3104" t="s">
        <v>37</v>
      </c>
      <c r="K3104" t="s">
        <v>591</v>
      </c>
      <c r="L3104" t="s">
        <v>39</v>
      </c>
      <c r="M3104">
        <v>8819000</v>
      </c>
      <c r="N3104">
        <v>0</v>
      </c>
      <c r="O3104">
        <v>8819000</v>
      </c>
      <c r="P3104">
        <v>0</v>
      </c>
      <c r="Q3104" t="s">
        <v>1005</v>
      </c>
      <c r="R3104">
        <v>59220</v>
      </c>
      <c r="S3104" t="s">
        <v>4951</v>
      </c>
      <c r="T3104" t="s">
        <v>593</v>
      </c>
      <c r="U3104" t="s">
        <v>4952</v>
      </c>
      <c r="V3104" t="s">
        <v>4953</v>
      </c>
      <c r="W3104">
        <v>0</v>
      </c>
      <c r="X3104" t="str">
        <f t="shared" si="48"/>
        <v>Funcionamiento</v>
      </c>
    </row>
    <row r="3105" spans="1:24" x14ac:dyDescent="0.25">
      <c r="A3105">
        <v>45920</v>
      </c>
      <c r="B3105">
        <v>44005</v>
      </c>
      <c r="C3105" s="71">
        <v>44005.732638888891</v>
      </c>
      <c r="D3105" t="s">
        <v>588</v>
      </c>
      <c r="E3105" t="s">
        <v>589</v>
      </c>
      <c r="F3105">
        <v>200</v>
      </c>
      <c r="G3105" t="s">
        <v>590</v>
      </c>
      <c r="H3105" t="s">
        <v>176</v>
      </c>
      <c r="I3105" t="s">
        <v>130</v>
      </c>
      <c r="J3105" t="s">
        <v>37</v>
      </c>
      <c r="K3105" t="s">
        <v>591</v>
      </c>
      <c r="L3105" t="s">
        <v>39</v>
      </c>
      <c r="M3105">
        <v>77165700</v>
      </c>
      <c r="N3105">
        <v>0</v>
      </c>
      <c r="O3105">
        <v>77165700</v>
      </c>
      <c r="P3105">
        <v>0</v>
      </c>
      <c r="Q3105" t="s">
        <v>1005</v>
      </c>
      <c r="R3105">
        <v>59220</v>
      </c>
      <c r="S3105" t="s">
        <v>4951</v>
      </c>
      <c r="T3105" t="s">
        <v>593</v>
      </c>
      <c r="U3105" t="s">
        <v>4952</v>
      </c>
      <c r="V3105" t="s">
        <v>4953</v>
      </c>
      <c r="W3105">
        <v>0</v>
      </c>
      <c r="X3105" t="str">
        <f t="shared" si="48"/>
        <v>Funcionamiento</v>
      </c>
    </row>
    <row r="3106" spans="1:24" x14ac:dyDescent="0.25">
      <c r="A3106">
        <v>45920</v>
      </c>
      <c r="B3106">
        <v>44005</v>
      </c>
      <c r="C3106" s="71">
        <v>44005.732638888891</v>
      </c>
      <c r="D3106" t="s">
        <v>588</v>
      </c>
      <c r="E3106" t="s">
        <v>589</v>
      </c>
      <c r="F3106">
        <v>200</v>
      </c>
      <c r="G3106" t="s">
        <v>590</v>
      </c>
      <c r="H3106" t="s">
        <v>178</v>
      </c>
      <c r="I3106" t="s">
        <v>132</v>
      </c>
      <c r="J3106" t="s">
        <v>37</v>
      </c>
      <c r="K3106" t="s">
        <v>591</v>
      </c>
      <c r="L3106" t="s">
        <v>39</v>
      </c>
      <c r="M3106">
        <v>57880100</v>
      </c>
      <c r="N3106">
        <v>0</v>
      </c>
      <c r="O3106">
        <v>57880100</v>
      </c>
      <c r="P3106">
        <v>0</v>
      </c>
      <c r="Q3106" t="s">
        <v>1005</v>
      </c>
      <c r="R3106">
        <v>59220</v>
      </c>
      <c r="S3106" t="s">
        <v>4951</v>
      </c>
      <c r="T3106" t="s">
        <v>593</v>
      </c>
      <c r="U3106" t="s">
        <v>4952</v>
      </c>
      <c r="V3106" t="s">
        <v>4953</v>
      </c>
      <c r="W3106">
        <v>0</v>
      </c>
      <c r="X3106" t="str">
        <f t="shared" si="48"/>
        <v>Funcionamiento</v>
      </c>
    </row>
    <row r="3107" spans="1:24" x14ac:dyDescent="0.25">
      <c r="A3107">
        <v>45920</v>
      </c>
      <c r="B3107">
        <v>44005</v>
      </c>
      <c r="C3107" s="71">
        <v>44005.732638888891</v>
      </c>
      <c r="D3107" t="s">
        <v>588</v>
      </c>
      <c r="E3107" t="s">
        <v>589</v>
      </c>
      <c r="F3107">
        <v>200</v>
      </c>
      <c r="G3107" t="s">
        <v>590</v>
      </c>
      <c r="H3107" t="s">
        <v>179</v>
      </c>
      <c r="I3107" t="s">
        <v>133</v>
      </c>
      <c r="J3107" t="s">
        <v>37</v>
      </c>
      <c r="K3107" t="s">
        <v>591</v>
      </c>
      <c r="L3107" t="s">
        <v>39</v>
      </c>
      <c r="M3107">
        <v>38595000</v>
      </c>
      <c r="N3107">
        <v>0</v>
      </c>
      <c r="O3107">
        <v>38595000</v>
      </c>
      <c r="P3107">
        <v>0</v>
      </c>
      <c r="Q3107" t="s">
        <v>1005</v>
      </c>
      <c r="R3107">
        <v>59220</v>
      </c>
      <c r="S3107" t="s">
        <v>4951</v>
      </c>
      <c r="T3107" t="s">
        <v>593</v>
      </c>
      <c r="U3107" t="s">
        <v>4952</v>
      </c>
      <c r="V3107" t="s">
        <v>4953</v>
      </c>
      <c r="W3107">
        <v>0</v>
      </c>
      <c r="X3107" t="str">
        <f t="shared" si="48"/>
        <v>Funcionamiento</v>
      </c>
    </row>
    <row r="3108" spans="1:24" x14ac:dyDescent="0.25">
      <c r="A3108">
        <v>46020</v>
      </c>
      <c r="B3108">
        <v>44005</v>
      </c>
      <c r="C3108" s="71">
        <v>44005.818055555559</v>
      </c>
      <c r="D3108" t="s">
        <v>588</v>
      </c>
      <c r="E3108" t="s">
        <v>607</v>
      </c>
      <c r="F3108">
        <v>200</v>
      </c>
      <c r="G3108" t="s">
        <v>590</v>
      </c>
      <c r="H3108" t="s">
        <v>202</v>
      </c>
      <c r="I3108" t="s">
        <v>163</v>
      </c>
      <c r="J3108" t="s">
        <v>37</v>
      </c>
      <c r="K3108" t="s">
        <v>591</v>
      </c>
      <c r="L3108" t="s">
        <v>39</v>
      </c>
      <c r="M3108">
        <v>4010820</v>
      </c>
      <c r="N3108">
        <v>0</v>
      </c>
      <c r="O3108">
        <v>4010820</v>
      </c>
      <c r="P3108">
        <v>4010820</v>
      </c>
      <c r="Q3108" t="s">
        <v>1006</v>
      </c>
      <c r="R3108">
        <v>58820</v>
      </c>
      <c r="S3108" t="s">
        <v>593</v>
      </c>
      <c r="T3108" t="s">
        <v>593</v>
      </c>
      <c r="U3108" t="s">
        <v>593</v>
      </c>
      <c r="V3108" t="s">
        <v>593</v>
      </c>
      <c r="W3108">
        <v>0</v>
      </c>
      <c r="X3108" t="str">
        <f t="shared" si="48"/>
        <v>Inversión</v>
      </c>
    </row>
    <row r="3109" spans="1:24" x14ac:dyDescent="0.25">
      <c r="A3109">
        <v>46120</v>
      </c>
      <c r="B3109">
        <v>44005</v>
      </c>
      <c r="C3109" s="71">
        <v>44005.820138888892</v>
      </c>
      <c r="D3109" t="s">
        <v>588</v>
      </c>
      <c r="E3109" t="s">
        <v>607</v>
      </c>
      <c r="F3109">
        <v>200</v>
      </c>
      <c r="G3109" t="s">
        <v>590</v>
      </c>
      <c r="H3109" t="s">
        <v>202</v>
      </c>
      <c r="I3109" t="s">
        <v>163</v>
      </c>
      <c r="J3109" t="s">
        <v>37</v>
      </c>
      <c r="K3109" t="s">
        <v>591</v>
      </c>
      <c r="L3109" t="s">
        <v>39</v>
      </c>
      <c r="M3109">
        <v>2530000</v>
      </c>
      <c r="N3109">
        <v>0</v>
      </c>
      <c r="O3109">
        <v>2530000</v>
      </c>
      <c r="P3109">
        <v>2530000</v>
      </c>
      <c r="Q3109" t="s">
        <v>1007</v>
      </c>
      <c r="R3109">
        <v>58920</v>
      </c>
      <c r="S3109" t="s">
        <v>593</v>
      </c>
      <c r="T3109" t="s">
        <v>593</v>
      </c>
      <c r="U3109" t="s">
        <v>593</v>
      </c>
      <c r="V3109" t="s">
        <v>593</v>
      </c>
      <c r="W3109">
        <v>0</v>
      </c>
      <c r="X3109" t="str">
        <f t="shared" si="48"/>
        <v>Inversión</v>
      </c>
    </row>
    <row r="3110" spans="1:24" x14ac:dyDescent="0.25">
      <c r="A3110">
        <v>46220</v>
      </c>
      <c r="B3110">
        <v>44007</v>
      </c>
      <c r="C3110" s="71">
        <v>44007.47152777778</v>
      </c>
      <c r="D3110" t="s">
        <v>588</v>
      </c>
      <c r="E3110" t="s">
        <v>589</v>
      </c>
      <c r="F3110">
        <v>300</v>
      </c>
      <c r="G3110" t="s">
        <v>634</v>
      </c>
      <c r="H3110" t="s">
        <v>198</v>
      </c>
      <c r="I3110" t="s">
        <v>155</v>
      </c>
      <c r="J3110" t="s">
        <v>37</v>
      </c>
      <c r="K3110" t="s">
        <v>591</v>
      </c>
      <c r="L3110" t="s">
        <v>39</v>
      </c>
      <c r="M3110">
        <v>3000000</v>
      </c>
      <c r="N3110">
        <v>0</v>
      </c>
      <c r="O3110">
        <v>3000000</v>
      </c>
      <c r="P3110">
        <v>1893300</v>
      </c>
      <c r="Q3110" t="s">
        <v>1008</v>
      </c>
      <c r="R3110">
        <v>55520</v>
      </c>
      <c r="S3110" t="s">
        <v>4954</v>
      </c>
      <c r="T3110" t="s">
        <v>4955</v>
      </c>
      <c r="U3110" t="s">
        <v>4956</v>
      </c>
      <c r="V3110" t="s">
        <v>4957</v>
      </c>
      <c r="W3110">
        <v>0</v>
      </c>
      <c r="X3110" t="str">
        <f t="shared" si="48"/>
        <v>Inversión</v>
      </c>
    </row>
    <row r="3111" spans="1:24" x14ac:dyDescent="0.25">
      <c r="A3111">
        <v>46320</v>
      </c>
      <c r="B3111">
        <v>44007</v>
      </c>
      <c r="C3111" s="71">
        <v>44007.490277777775</v>
      </c>
      <c r="D3111" t="s">
        <v>588</v>
      </c>
      <c r="E3111" t="s">
        <v>589</v>
      </c>
      <c r="F3111">
        <v>140</v>
      </c>
      <c r="G3111" t="s">
        <v>632</v>
      </c>
      <c r="H3111" t="s">
        <v>432</v>
      </c>
      <c r="I3111" t="s">
        <v>489</v>
      </c>
      <c r="J3111" t="s">
        <v>37</v>
      </c>
      <c r="K3111" t="s">
        <v>591</v>
      </c>
      <c r="L3111" t="s">
        <v>39</v>
      </c>
      <c r="M3111">
        <v>47647379</v>
      </c>
      <c r="N3111">
        <v>-23489979</v>
      </c>
      <c r="O3111">
        <v>24157400</v>
      </c>
      <c r="P3111">
        <v>0</v>
      </c>
      <c r="Q3111" t="s">
        <v>4958</v>
      </c>
      <c r="R3111">
        <v>58620</v>
      </c>
      <c r="S3111" t="s">
        <v>6325</v>
      </c>
      <c r="T3111" t="s">
        <v>593</v>
      </c>
      <c r="U3111" t="s">
        <v>593</v>
      </c>
      <c r="V3111" t="s">
        <v>593</v>
      </c>
      <c r="W3111">
        <v>0</v>
      </c>
      <c r="X3111" t="str">
        <f t="shared" si="48"/>
        <v>Inversión</v>
      </c>
    </row>
    <row r="3112" spans="1:24" x14ac:dyDescent="0.25">
      <c r="A3112">
        <v>46420</v>
      </c>
      <c r="B3112">
        <v>44007</v>
      </c>
      <c r="C3112" s="71">
        <v>44007.491666666669</v>
      </c>
      <c r="D3112" t="s">
        <v>588</v>
      </c>
      <c r="E3112" t="s">
        <v>589</v>
      </c>
      <c r="F3112">
        <v>140</v>
      </c>
      <c r="G3112" t="s">
        <v>632</v>
      </c>
      <c r="H3112" t="s">
        <v>432</v>
      </c>
      <c r="I3112" t="s">
        <v>489</v>
      </c>
      <c r="J3112" t="s">
        <v>37</v>
      </c>
      <c r="K3112" t="s">
        <v>591</v>
      </c>
      <c r="L3112" t="s">
        <v>39</v>
      </c>
      <c r="M3112">
        <v>43982196</v>
      </c>
      <c r="N3112">
        <v>-3665183</v>
      </c>
      <c r="O3112">
        <v>40317013</v>
      </c>
      <c r="P3112">
        <v>0</v>
      </c>
      <c r="Q3112" t="s">
        <v>4959</v>
      </c>
      <c r="R3112">
        <v>58720</v>
      </c>
      <c r="S3112" t="s">
        <v>4960</v>
      </c>
      <c r="T3112" t="s">
        <v>593</v>
      </c>
      <c r="U3112" t="s">
        <v>593</v>
      </c>
      <c r="V3112" t="s">
        <v>593</v>
      </c>
      <c r="W3112">
        <v>0</v>
      </c>
      <c r="X3112" t="str">
        <f t="shared" si="48"/>
        <v>Inversión</v>
      </c>
    </row>
    <row r="3113" spans="1:24" x14ac:dyDescent="0.25">
      <c r="A3113">
        <v>46520</v>
      </c>
      <c r="B3113">
        <v>44007</v>
      </c>
      <c r="C3113" s="71">
        <v>44007.648611111108</v>
      </c>
      <c r="D3113" t="s">
        <v>588</v>
      </c>
      <c r="E3113" t="s">
        <v>589</v>
      </c>
      <c r="F3113">
        <v>140</v>
      </c>
      <c r="G3113" t="s">
        <v>632</v>
      </c>
      <c r="H3113" t="s">
        <v>432</v>
      </c>
      <c r="I3113" t="s">
        <v>489</v>
      </c>
      <c r="J3113" t="s">
        <v>37</v>
      </c>
      <c r="K3113" t="s">
        <v>591</v>
      </c>
      <c r="L3113" t="s">
        <v>39</v>
      </c>
      <c r="M3113">
        <v>36335585</v>
      </c>
      <c r="N3113">
        <v>-5590090</v>
      </c>
      <c r="O3113">
        <v>30745495</v>
      </c>
      <c r="P3113">
        <v>0</v>
      </c>
      <c r="Q3113" t="s">
        <v>4961</v>
      </c>
      <c r="R3113">
        <v>59420</v>
      </c>
      <c r="S3113" t="s">
        <v>4962</v>
      </c>
      <c r="T3113" t="s">
        <v>593</v>
      </c>
      <c r="U3113" t="s">
        <v>593</v>
      </c>
      <c r="V3113" t="s">
        <v>593</v>
      </c>
      <c r="W3113">
        <v>0</v>
      </c>
      <c r="X3113" t="str">
        <f t="shared" si="48"/>
        <v>Inversión</v>
      </c>
    </row>
    <row r="3114" spans="1:24" x14ac:dyDescent="0.25">
      <c r="A3114">
        <v>46620</v>
      </c>
      <c r="B3114">
        <v>44007</v>
      </c>
      <c r="C3114" s="71">
        <v>44007.649305555555</v>
      </c>
      <c r="D3114" t="s">
        <v>588</v>
      </c>
      <c r="E3114" t="s">
        <v>607</v>
      </c>
      <c r="F3114">
        <v>140</v>
      </c>
      <c r="G3114" t="s">
        <v>632</v>
      </c>
      <c r="H3114" t="s">
        <v>429</v>
      </c>
      <c r="I3114" t="s">
        <v>488</v>
      </c>
      <c r="J3114" t="s">
        <v>37</v>
      </c>
      <c r="K3114" t="s">
        <v>591</v>
      </c>
      <c r="L3114" t="s">
        <v>39</v>
      </c>
      <c r="M3114">
        <v>36335585</v>
      </c>
      <c r="N3114">
        <v>0</v>
      </c>
      <c r="O3114">
        <v>36335585</v>
      </c>
      <c r="P3114">
        <v>36335585</v>
      </c>
      <c r="Q3114" t="s">
        <v>4963</v>
      </c>
      <c r="R3114">
        <v>59520</v>
      </c>
      <c r="S3114" t="s">
        <v>593</v>
      </c>
      <c r="T3114" t="s">
        <v>593</v>
      </c>
      <c r="U3114" t="s">
        <v>593</v>
      </c>
      <c r="V3114" t="s">
        <v>593</v>
      </c>
      <c r="W3114">
        <v>0</v>
      </c>
      <c r="X3114" t="str">
        <f t="shared" si="48"/>
        <v>Inversión</v>
      </c>
    </row>
    <row r="3115" spans="1:24" x14ac:dyDescent="0.25">
      <c r="A3115">
        <v>46720</v>
      </c>
      <c r="B3115">
        <v>44007</v>
      </c>
      <c r="C3115" s="71">
        <v>44007.65347222222</v>
      </c>
      <c r="D3115" t="s">
        <v>588</v>
      </c>
      <c r="E3115" t="s">
        <v>649</v>
      </c>
      <c r="F3115">
        <v>200</v>
      </c>
      <c r="G3115" t="s">
        <v>590</v>
      </c>
      <c r="H3115" t="s">
        <v>202</v>
      </c>
      <c r="I3115" t="s">
        <v>163</v>
      </c>
      <c r="J3115" t="s">
        <v>37</v>
      </c>
      <c r="K3115" t="s">
        <v>591</v>
      </c>
      <c r="L3115" t="s">
        <v>39</v>
      </c>
      <c r="M3115">
        <v>5005625</v>
      </c>
      <c r="N3115">
        <v>-5005625</v>
      </c>
      <c r="O3115">
        <v>0</v>
      </c>
      <c r="P3115">
        <v>0</v>
      </c>
      <c r="Q3115" t="s">
        <v>4964</v>
      </c>
      <c r="R3115">
        <v>59920</v>
      </c>
      <c r="S3115" t="s">
        <v>593</v>
      </c>
      <c r="T3115" t="s">
        <v>593</v>
      </c>
      <c r="U3115" t="s">
        <v>593</v>
      </c>
      <c r="V3115" t="s">
        <v>593</v>
      </c>
      <c r="W3115">
        <v>0</v>
      </c>
      <c r="X3115" t="str">
        <f t="shared" si="48"/>
        <v>Inversión</v>
      </c>
    </row>
    <row r="3116" spans="1:24" x14ac:dyDescent="0.25">
      <c r="A3116">
        <v>46820</v>
      </c>
      <c r="B3116">
        <v>44007</v>
      </c>
      <c r="C3116" s="71">
        <v>44007.65625</v>
      </c>
      <c r="D3116" t="s">
        <v>588</v>
      </c>
      <c r="E3116" t="s">
        <v>649</v>
      </c>
      <c r="F3116">
        <v>200</v>
      </c>
      <c r="G3116" t="s">
        <v>590</v>
      </c>
      <c r="H3116" t="s">
        <v>202</v>
      </c>
      <c r="I3116" t="s">
        <v>163</v>
      </c>
      <c r="J3116" t="s">
        <v>37</v>
      </c>
      <c r="K3116" t="s">
        <v>591</v>
      </c>
      <c r="L3116" t="s">
        <v>39</v>
      </c>
      <c r="M3116">
        <v>2479960</v>
      </c>
      <c r="N3116">
        <v>-2479960</v>
      </c>
      <c r="O3116">
        <v>0</v>
      </c>
      <c r="P3116">
        <v>0</v>
      </c>
      <c r="Q3116" t="s">
        <v>1009</v>
      </c>
      <c r="R3116">
        <v>60020</v>
      </c>
      <c r="S3116" t="s">
        <v>593</v>
      </c>
      <c r="T3116" t="s">
        <v>593</v>
      </c>
      <c r="U3116" t="s">
        <v>593</v>
      </c>
      <c r="V3116" t="s">
        <v>593</v>
      </c>
      <c r="W3116">
        <v>0</v>
      </c>
      <c r="X3116" t="str">
        <f t="shared" si="48"/>
        <v>Inversión</v>
      </c>
    </row>
    <row r="3117" spans="1:24" x14ac:dyDescent="0.25">
      <c r="A3117">
        <v>46920</v>
      </c>
      <c r="B3117">
        <v>44007</v>
      </c>
      <c r="C3117" s="71">
        <v>44007.720833333333</v>
      </c>
      <c r="D3117" t="s">
        <v>588</v>
      </c>
      <c r="E3117" t="s">
        <v>607</v>
      </c>
      <c r="F3117">
        <v>200</v>
      </c>
      <c r="G3117" t="s">
        <v>590</v>
      </c>
      <c r="H3117" t="s">
        <v>597</v>
      </c>
      <c r="I3117" t="s">
        <v>598</v>
      </c>
      <c r="J3117" t="s">
        <v>48</v>
      </c>
      <c r="K3117" t="s">
        <v>601</v>
      </c>
      <c r="L3117" t="s">
        <v>39</v>
      </c>
      <c r="M3117">
        <v>10000000</v>
      </c>
      <c r="N3117">
        <v>0</v>
      </c>
      <c r="O3117">
        <v>10000000</v>
      </c>
      <c r="P3117">
        <v>10000000</v>
      </c>
      <c r="Q3117" t="s">
        <v>4965</v>
      </c>
      <c r="R3117">
        <v>59720</v>
      </c>
      <c r="S3117" t="s">
        <v>593</v>
      </c>
      <c r="T3117" t="s">
        <v>593</v>
      </c>
      <c r="U3117" t="s">
        <v>593</v>
      </c>
      <c r="V3117" t="s">
        <v>593</v>
      </c>
      <c r="W3117">
        <v>0</v>
      </c>
      <c r="X3117" t="str">
        <f t="shared" si="48"/>
        <v>Funcionamiento</v>
      </c>
    </row>
    <row r="3118" spans="1:24" x14ac:dyDescent="0.25">
      <c r="A3118">
        <v>47020</v>
      </c>
      <c r="B3118">
        <v>44007</v>
      </c>
      <c r="C3118" s="71">
        <v>44007.726388888892</v>
      </c>
      <c r="D3118" t="s">
        <v>588</v>
      </c>
      <c r="E3118" t="s">
        <v>589</v>
      </c>
      <c r="F3118">
        <v>200</v>
      </c>
      <c r="G3118" t="s">
        <v>590</v>
      </c>
      <c r="H3118" t="s">
        <v>597</v>
      </c>
      <c r="I3118" t="s">
        <v>598</v>
      </c>
      <c r="J3118" t="s">
        <v>48</v>
      </c>
      <c r="K3118" t="s">
        <v>601</v>
      </c>
      <c r="L3118" t="s">
        <v>39</v>
      </c>
      <c r="M3118">
        <v>250000000</v>
      </c>
      <c r="N3118">
        <v>-50000000</v>
      </c>
      <c r="O3118">
        <v>200000000</v>
      </c>
      <c r="P3118">
        <v>75200713</v>
      </c>
      <c r="Q3118" t="s">
        <v>4966</v>
      </c>
      <c r="R3118">
        <v>59820</v>
      </c>
      <c r="S3118" t="s">
        <v>4967</v>
      </c>
      <c r="T3118" t="s">
        <v>5648</v>
      </c>
      <c r="U3118" t="s">
        <v>5649</v>
      </c>
      <c r="V3118" t="s">
        <v>5650</v>
      </c>
      <c r="W3118">
        <v>0</v>
      </c>
      <c r="X3118" t="str">
        <f t="shared" si="48"/>
        <v>Funcionamiento</v>
      </c>
    </row>
    <row r="3119" spans="1:24" x14ac:dyDescent="0.25">
      <c r="A3119">
        <v>47120</v>
      </c>
      <c r="B3119">
        <v>44007</v>
      </c>
      <c r="C3119" s="71">
        <v>44007.881249999999</v>
      </c>
      <c r="D3119" t="s">
        <v>588</v>
      </c>
      <c r="E3119" t="s">
        <v>589</v>
      </c>
      <c r="F3119">
        <v>200</v>
      </c>
      <c r="G3119" t="s">
        <v>590</v>
      </c>
      <c r="H3119" t="s">
        <v>639</v>
      </c>
      <c r="I3119" t="s">
        <v>4100</v>
      </c>
      <c r="J3119" t="s">
        <v>37</v>
      </c>
      <c r="K3119" t="s">
        <v>591</v>
      </c>
      <c r="L3119" t="s">
        <v>39</v>
      </c>
      <c r="M3119">
        <v>540000000</v>
      </c>
      <c r="N3119">
        <v>0</v>
      </c>
      <c r="O3119">
        <v>540000000</v>
      </c>
      <c r="P3119">
        <v>0</v>
      </c>
      <c r="Q3119" t="s">
        <v>1010</v>
      </c>
      <c r="R3119">
        <v>60120</v>
      </c>
      <c r="S3119" t="s">
        <v>4968</v>
      </c>
      <c r="T3119" t="s">
        <v>4969</v>
      </c>
      <c r="U3119" t="s">
        <v>4970</v>
      </c>
      <c r="V3119" t="s">
        <v>4971</v>
      </c>
      <c r="W3119">
        <v>0</v>
      </c>
      <c r="X3119" t="str">
        <f t="shared" si="48"/>
        <v>Funcionamiento</v>
      </c>
    </row>
    <row r="3120" spans="1:24" x14ac:dyDescent="0.25">
      <c r="A3120">
        <v>47220</v>
      </c>
      <c r="B3120">
        <v>44011</v>
      </c>
      <c r="C3120" s="71">
        <v>44011.426388888889</v>
      </c>
      <c r="D3120" t="s">
        <v>588</v>
      </c>
      <c r="E3120" t="s">
        <v>589</v>
      </c>
      <c r="F3120">
        <v>300</v>
      </c>
      <c r="G3120" t="s">
        <v>634</v>
      </c>
      <c r="H3120" t="s">
        <v>198</v>
      </c>
      <c r="I3120" t="s">
        <v>155</v>
      </c>
      <c r="J3120" t="s">
        <v>37</v>
      </c>
      <c r="K3120" t="s">
        <v>591</v>
      </c>
      <c r="L3120" t="s">
        <v>39</v>
      </c>
      <c r="M3120">
        <v>124496304</v>
      </c>
      <c r="N3120">
        <v>0</v>
      </c>
      <c r="O3120">
        <v>124496304</v>
      </c>
      <c r="P3120">
        <v>21613909</v>
      </c>
      <c r="Q3120" t="s">
        <v>4972</v>
      </c>
      <c r="R3120">
        <v>60720</v>
      </c>
      <c r="S3120" t="s">
        <v>4973</v>
      </c>
      <c r="T3120" t="s">
        <v>593</v>
      </c>
      <c r="U3120" t="s">
        <v>593</v>
      </c>
      <c r="V3120" t="s">
        <v>593</v>
      </c>
      <c r="W3120">
        <v>0</v>
      </c>
      <c r="X3120" t="str">
        <f t="shared" si="48"/>
        <v>Inversión</v>
      </c>
    </row>
    <row r="3121" spans="1:24" x14ac:dyDescent="0.25">
      <c r="A3121">
        <v>47320</v>
      </c>
      <c r="B3121">
        <v>44012</v>
      </c>
      <c r="C3121" s="71">
        <v>44012.372916666667</v>
      </c>
      <c r="D3121" t="s">
        <v>588</v>
      </c>
      <c r="E3121" t="s">
        <v>589</v>
      </c>
      <c r="F3121">
        <v>140</v>
      </c>
      <c r="G3121" t="s">
        <v>632</v>
      </c>
      <c r="H3121" t="s">
        <v>432</v>
      </c>
      <c r="I3121" t="s">
        <v>489</v>
      </c>
      <c r="J3121" t="s">
        <v>37</v>
      </c>
      <c r="K3121" t="s">
        <v>591</v>
      </c>
      <c r="L3121" t="s">
        <v>39</v>
      </c>
      <c r="M3121">
        <v>26573140</v>
      </c>
      <c r="N3121">
        <v>0</v>
      </c>
      <c r="O3121">
        <v>26573140</v>
      </c>
      <c r="P3121">
        <v>0</v>
      </c>
      <c r="Q3121" t="s">
        <v>4974</v>
      </c>
      <c r="R3121">
        <v>60920</v>
      </c>
      <c r="S3121" t="s">
        <v>4975</v>
      </c>
      <c r="T3121" t="s">
        <v>593</v>
      </c>
      <c r="U3121" t="s">
        <v>593</v>
      </c>
      <c r="V3121" t="s">
        <v>593</v>
      </c>
      <c r="W3121">
        <v>0</v>
      </c>
      <c r="X3121" t="str">
        <f t="shared" si="48"/>
        <v>Inversión</v>
      </c>
    </row>
    <row r="3122" spans="1:24" x14ac:dyDescent="0.25">
      <c r="A3122">
        <v>47420</v>
      </c>
      <c r="B3122">
        <v>44012</v>
      </c>
      <c r="C3122" s="71">
        <v>44012.374305555553</v>
      </c>
      <c r="D3122" t="s">
        <v>588</v>
      </c>
      <c r="E3122" t="s">
        <v>589</v>
      </c>
      <c r="F3122">
        <v>140</v>
      </c>
      <c r="G3122" t="s">
        <v>632</v>
      </c>
      <c r="H3122" t="s">
        <v>432</v>
      </c>
      <c r="I3122" t="s">
        <v>489</v>
      </c>
      <c r="J3122" t="s">
        <v>37</v>
      </c>
      <c r="K3122" t="s">
        <v>591</v>
      </c>
      <c r="L3122" t="s">
        <v>39</v>
      </c>
      <c r="M3122">
        <v>28988880</v>
      </c>
      <c r="N3122">
        <v>-2415740</v>
      </c>
      <c r="O3122">
        <v>26573140</v>
      </c>
      <c r="P3122">
        <v>0</v>
      </c>
      <c r="Q3122" t="s">
        <v>4976</v>
      </c>
      <c r="R3122">
        <v>60820</v>
      </c>
      <c r="S3122" t="s">
        <v>4977</v>
      </c>
      <c r="T3122" t="s">
        <v>593</v>
      </c>
      <c r="U3122" t="s">
        <v>593</v>
      </c>
      <c r="V3122" t="s">
        <v>593</v>
      </c>
      <c r="W3122">
        <v>0</v>
      </c>
      <c r="X3122" t="str">
        <f t="shared" si="48"/>
        <v>Inversión</v>
      </c>
    </row>
    <row r="3123" spans="1:24" x14ac:dyDescent="0.25">
      <c r="A3123">
        <v>47520</v>
      </c>
      <c r="B3123">
        <v>44012</v>
      </c>
      <c r="C3123" s="71">
        <v>44012.375694444447</v>
      </c>
      <c r="D3123" t="s">
        <v>588</v>
      </c>
      <c r="E3123" t="s">
        <v>589</v>
      </c>
      <c r="F3123">
        <v>140</v>
      </c>
      <c r="G3123" t="s">
        <v>632</v>
      </c>
      <c r="H3123" t="s">
        <v>432</v>
      </c>
      <c r="I3123" t="s">
        <v>489</v>
      </c>
      <c r="J3123" t="s">
        <v>37</v>
      </c>
      <c r="K3123" t="s">
        <v>591</v>
      </c>
      <c r="L3123" t="s">
        <v>39</v>
      </c>
      <c r="M3123">
        <v>31404620</v>
      </c>
      <c r="N3123">
        <v>-7247220</v>
      </c>
      <c r="O3123">
        <v>24157400</v>
      </c>
      <c r="P3123">
        <v>0</v>
      </c>
      <c r="Q3123" t="s">
        <v>4978</v>
      </c>
      <c r="R3123">
        <v>61120</v>
      </c>
      <c r="S3123" t="s">
        <v>4979</v>
      </c>
      <c r="T3123" t="s">
        <v>593</v>
      </c>
      <c r="U3123" t="s">
        <v>593</v>
      </c>
      <c r="V3123" t="s">
        <v>593</v>
      </c>
      <c r="W3123">
        <v>0</v>
      </c>
      <c r="X3123" t="str">
        <f t="shared" si="48"/>
        <v>Inversión</v>
      </c>
    </row>
    <row r="3124" spans="1:24" x14ac:dyDescent="0.25">
      <c r="A3124">
        <v>47620</v>
      </c>
      <c r="B3124">
        <v>44012</v>
      </c>
      <c r="C3124" s="71">
        <v>44012.448611111111</v>
      </c>
      <c r="D3124" t="s">
        <v>588</v>
      </c>
      <c r="E3124" t="s">
        <v>589</v>
      </c>
      <c r="F3124">
        <v>140</v>
      </c>
      <c r="G3124" t="s">
        <v>632</v>
      </c>
      <c r="H3124" t="s">
        <v>432</v>
      </c>
      <c r="I3124" t="s">
        <v>489</v>
      </c>
      <c r="J3124" t="s">
        <v>37</v>
      </c>
      <c r="K3124" t="s">
        <v>591</v>
      </c>
      <c r="L3124" t="s">
        <v>39</v>
      </c>
      <c r="M3124">
        <v>31404620</v>
      </c>
      <c r="N3124">
        <v>-4831480</v>
      </c>
      <c r="O3124">
        <v>26573140</v>
      </c>
      <c r="P3124">
        <v>0</v>
      </c>
      <c r="Q3124" t="s">
        <v>1011</v>
      </c>
      <c r="R3124">
        <v>61320</v>
      </c>
      <c r="S3124" t="s">
        <v>4980</v>
      </c>
      <c r="T3124" t="s">
        <v>6326</v>
      </c>
      <c r="U3124" t="s">
        <v>6327</v>
      </c>
      <c r="V3124" t="s">
        <v>6328</v>
      </c>
      <c r="W3124">
        <v>0</v>
      </c>
      <c r="X3124" t="str">
        <f t="shared" si="48"/>
        <v>Inversión</v>
      </c>
    </row>
    <row r="3125" spans="1:24" x14ac:dyDescent="0.25">
      <c r="A3125">
        <v>47720</v>
      </c>
      <c r="B3125">
        <v>44012</v>
      </c>
      <c r="C3125" s="71">
        <v>44012.454861111109</v>
      </c>
      <c r="D3125" t="s">
        <v>588</v>
      </c>
      <c r="E3125" t="s">
        <v>589</v>
      </c>
      <c r="F3125">
        <v>140</v>
      </c>
      <c r="G3125" t="s">
        <v>632</v>
      </c>
      <c r="H3125" t="s">
        <v>432</v>
      </c>
      <c r="I3125" t="s">
        <v>489</v>
      </c>
      <c r="J3125" t="s">
        <v>37</v>
      </c>
      <c r="K3125" t="s">
        <v>591</v>
      </c>
      <c r="L3125" t="s">
        <v>39</v>
      </c>
      <c r="M3125">
        <v>77865480</v>
      </c>
      <c r="N3125">
        <v>0</v>
      </c>
      <c r="O3125">
        <v>77865480</v>
      </c>
      <c r="P3125">
        <v>25955160</v>
      </c>
      <c r="Q3125" t="s">
        <v>4981</v>
      </c>
      <c r="R3125">
        <v>61220</v>
      </c>
      <c r="S3125" t="s">
        <v>4982</v>
      </c>
      <c r="T3125" t="s">
        <v>593</v>
      </c>
      <c r="U3125" t="s">
        <v>593</v>
      </c>
      <c r="V3125" t="s">
        <v>593</v>
      </c>
      <c r="W3125">
        <v>0</v>
      </c>
      <c r="X3125" t="str">
        <f t="shared" si="48"/>
        <v>Inversión</v>
      </c>
    </row>
    <row r="3126" spans="1:24" x14ac:dyDescent="0.25">
      <c r="A3126">
        <v>47820</v>
      </c>
      <c r="B3126">
        <v>44012</v>
      </c>
      <c r="C3126" s="71">
        <v>44012.760416666664</v>
      </c>
      <c r="D3126" t="s">
        <v>588</v>
      </c>
      <c r="E3126" t="s">
        <v>589</v>
      </c>
      <c r="F3126">
        <v>200</v>
      </c>
      <c r="G3126" t="s">
        <v>590</v>
      </c>
      <c r="H3126" t="s">
        <v>445</v>
      </c>
      <c r="I3126" t="s">
        <v>498</v>
      </c>
      <c r="J3126" t="s">
        <v>37</v>
      </c>
      <c r="K3126" t="s">
        <v>591</v>
      </c>
      <c r="L3126" t="s">
        <v>39</v>
      </c>
      <c r="M3126">
        <v>47647379</v>
      </c>
      <c r="N3126">
        <v>-3665183</v>
      </c>
      <c r="O3126">
        <v>43982196</v>
      </c>
      <c r="P3126">
        <v>0</v>
      </c>
      <c r="Q3126" t="s">
        <v>1012</v>
      </c>
      <c r="R3126">
        <v>61620</v>
      </c>
      <c r="S3126" t="s">
        <v>4189</v>
      </c>
      <c r="T3126" t="s">
        <v>6329</v>
      </c>
      <c r="U3126" t="s">
        <v>6330</v>
      </c>
      <c r="V3126" t="s">
        <v>593</v>
      </c>
      <c r="W3126">
        <v>0</v>
      </c>
      <c r="X3126" t="str">
        <f t="shared" si="48"/>
        <v>Inversión</v>
      </c>
    </row>
    <row r="3127" spans="1:24" x14ac:dyDescent="0.25">
      <c r="A3127">
        <v>47920</v>
      </c>
      <c r="B3127">
        <v>44013</v>
      </c>
      <c r="C3127" s="71">
        <v>44013.354166666664</v>
      </c>
      <c r="D3127" t="s">
        <v>588</v>
      </c>
      <c r="E3127" t="s">
        <v>589</v>
      </c>
      <c r="F3127">
        <v>500</v>
      </c>
      <c r="G3127" t="s">
        <v>631</v>
      </c>
      <c r="H3127" t="s">
        <v>199</v>
      </c>
      <c r="I3127" t="s">
        <v>157</v>
      </c>
      <c r="J3127" t="s">
        <v>37</v>
      </c>
      <c r="K3127" t="s">
        <v>591</v>
      </c>
      <c r="L3127" t="s">
        <v>39</v>
      </c>
      <c r="M3127">
        <v>33540540</v>
      </c>
      <c r="N3127">
        <v>0</v>
      </c>
      <c r="O3127">
        <v>33540540</v>
      </c>
      <c r="P3127">
        <v>5031081</v>
      </c>
      <c r="Q3127" t="s">
        <v>4983</v>
      </c>
      <c r="R3127">
        <v>61520</v>
      </c>
      <c r="S3127" t="s">
        <v>4269</v>
      </c>
      <c r="T3127" t="s">
        <v>593</v>
      </c>
      <c r="U3127" t="s">
        <v>593</v>
      </c>
      <c r="V3127" t="s">
        <v>593</v>
      </c>
      <c r="W3127">
        <v>0</v>
      </c>
      <c r="X3127" t="str">
        <f t="shared" si="48"/>
        <v>Inversión</v>
      </c>
    </row>
    <row r="3128" spans="1:24" x14ac:dyDescent="0.25">
      <c r="A3128">
        <v>48020</v>
      </c>
      <c r="B3128">
        <v>44013</v>
      </c>
      <c r="C3128" s="71">
        <v>44013.359027777777</v>
      </c>
      <c r="D3128" t="s">
        <v>588</v>
      </c>
      <c r="E3128" t="s">
        <v>589</v>
      </c>
      <c r="F3128">
        <v>400</v>
      </c>
      <c r="G3128" t="s">
        <v>630</v>
      </c>
      <c r="H3128" t="s">
        <v>398</v>
      </c>
      <c r="I3128" t="s">
        <v>512</v>
      </c>
      <c r="J3128" t="s">
        <v>37</v>
      </c>
      <c r="K3128" t="s">
        <v>591</v>
      </c>
      <c r="L3128" t="s">
        <v>39</v>
      </c>
      <c r="M3128">
        <v>635247</v>
      </c>
      <c r="N3128">
        <v>0</v>
      </c>
      <c r="O3128">
        <v>635247</v>
      </c>
      <c r="P3128">
        <v>0</v>
      </c>
      <c r="Q3128" t="s">
        <v>4984</v>
      </c>
      <c r="R3128">
        <v>60220</v>
      </c>
      <c r="S3128" t="s">
        <v>4195</v>
      </c>
      <c r="T3128" t="s">
        <v>4985</v>
      </c>
      <c r="U3128" t="s">
        <v>4986</v>
      </c>
      <c r="V3128" t="s">
        <v>4987</v>
      </c>
      <c r="W3128">
        <v>0</v>
      </c>
      <c r="X3128" t="str">
        <f t="shared" si="48"/>
        <v>Inversión</v>
      </c>
    </row>
    <row r="3129" spans="1:24" x14ac:dyDescent="0.25">
      <c r="A3129">
        <v>48120</v>
      </c>
      <c r="B3129">
        <v>44013</v>
      </c>
      <c r="C3129" s="71">
        <v>44013.363194444442</v>
      </c>
      <c r="D3129" t="s">
        <v>588</v>
      </c>
      <c r="E3129" t="s">
        <v>649</v>
      </c>
      <c r="F3129">
        <v>400</v>
      </c>
      <c r="G3129" t="s">
        <v>630</v>
      </c>
      <c r="H3129" t="s">
        <v>402</v>
      </c>
      <c r="I3129" t="s">
        <v>508</v>
      </c>
      <c r="J3129" t="s">
        <v>37</v>
      </c>
      <c r="K3129" t="s">
        <v>591</v>
      </c>
      <c r="L3129" t="s">
        <v>39</v>
      </c>
      <c r="M3129">
        <v>29130000</v>
      </c>
      <c r="N3129">
        <v>-29130000</v>
      </c>
      <c r="O3129">
        <v>0</v>
      </c>
      <c r="P3129">
        <v>0</v>
      </c>
      <c r="Q3129" t="s">
        <v>4988</v>
      </c>
      <c r="R3129">
        <v>61420</v>
      </c>
      <c r="S3129" t="s">
        <v>593</v>
      </c>
      <c r="T3129" t="s">
        <v>593</v>
      </c>
      <c r="U3129" t="s">
        <v>593</v>
      </c>
      <c r="V3129" t="s">
        <v>593</v>
      </c>
      <c r="W3129">
        <v>0</v>
      </c>
      <c r="X3129" t="str">
        <f t="shared" si="48"/>
        <v>Inversión</v>
      </c>
    </row>
    <row r="3130" spans="1:24" x14ac:dyDescent="0.25">
      <c r="A3130">
        <v>48220</v>
      </c>
      <c r="B3130">
        <v>44013</v>
      </c>
      <c r="C3130" s="71">
        <v>44013.435416666667</v>
      </c>
      <c r="D3130" t="s">
        <v>588</v>
      </c>
      <c r="E3130" t="s">
        <v>607</v>
      </c>
      <c r="F3130">
        <v>500</v>
      </c>
      <c r="G3130" t="s">
        <v>631</v>
      </c>
      <c r="H3130" t="s">
        <v>199</v>
      </c>
      <c r="I3130" t="s">
        <v>157</v>
      </c>
      <c r="J3130" t="s">
        <v>37</v>
      </c>
      <c r="K3130" t="s">
        <v>591</v>
      </c>
      <c r="L3130" t="s">
        <v>39</v>
      </c>
      <c r="M3130">
        <v>13482504</v>
      </c>
      <c r="N3130">
        <v>0</v>
      </c>
      <c r="O3130">
        <v>13482504</v>
      </c>
      <c r="P3130">
        <v>13482504</v>
      </c>
      <c r="Q3130" t="s">
        <v>4989</v>
      </c>
      <c r="R3130">
        <v>58320</v>
      </c>
      <c r="S3130" t="s">
        <v>593</v>
      </c>
      <c r="T3130" t="s">
        <v>593</v>
      </c>
      <c r="U3130" t="s">
        <v>593</v>
      </c>
      <c r="V3130" t="s">
        <v>593</v>
      </c>
      <c r="W3130">
        <v>0</v>
      </c>
      <c r="X3130" t="str">
        <f t="shared" si="48"/>
        <v>Inversión</v>
      </c>
    </row>
    <row r="3131" spans="1:24" x14ac:dyDescent="0.25">
      <c r="A3131">
        <v>48320</v>
      </c>
      <c r="B3131">
        <v>44013</v>
      </c>
      <c r="C3131" s="71">
        <v>44013.438194444447</v>
      </c>
      <c r="D3131" t="s">
        <v>588</v>
      </c>
      <c r="E3131" t="s">
        <v>589</v>
      </c>
      <c r="F3131">
        <v>200</v>
      </c>
      <c r="G3131" t="s">
        <v>590</v>
      </c>
      <c r="H3131" t="s">
        <v>202</v>
      </c>
      <c r="I3131" t="s">
        <v>163</v>
      </c>
      <c r="J3131" t="s">
        <v>37</v>
      </c>
      <c r="K3131" t="s">
        <v>591</v>
      </c>
      <c r="L3131" t="s">
        <v>39</v>
      </c>
      <c r="M3131">
        <v>2500000</v>
      </c>
      <c r="N3131">
        <v>0</v>
      </c>
      <c r="O3131">
        <v>2500000</v>
      </c>
      <c r="P3131">
        <v>0</v>
      </c>
      <c r="Q3131" t="s">
        <v>4990</v>
      </c>
      <c r="R3131">
        <v>61720</v>
      </c>
      <c r="S3131" t="s">
        <v>4217</v>
      </c>
      <c r="T3131" t="s">
        <v>593</v>
      </c>
      <c r="U3131" t="s">
        <v>593</v>
      </c>
      <c r="V3131" t="s">
        <v>593</v>
      </c>
      <c r="W3131">
        <v>0</v>
      </c>
      <c r="X3131" t="str">
        <f t="shared" si="48"/>
        <v>Inversión</v>
      </c>
    </row>
    <row r="3132" spans="1:24" x14ac:dyDescent="0.25">
      <c r="A3132">
        <v>48420</v>
      </c>
      <c r="B3132">
        <v>44013</v>
      </c>
      <c r="C3132" s="71">
        <v>44013.496527777781</v>
      </c>
      <c r="D3132" t="s">
        <v>588</v>
      </c>
      <c r="E3132" t="s">
        <v>589</v>
      </c>
      <c r="F3132">
        <v>160</v>
      </c>
      <c r="G3132" t="s">
        <v>633</v>
      </c>
      <c r="H3132" t="s">
        <v>462</v>
      </c>
      <c r="I3132" t="s">
        <v>500</v>
      </c>
      <c r="J3132" t="s">
        <v>37</v>
      </c>
      <c r="K3132" t="s">
        <v>591</v>
      </c>
      <c r="L3132" t="s">
        <v>39</v>
      </c>
      <c r="M3132">
        <v>29738100</v>
      </c>
      <c r="N3132">
        <v>0</v>
      </c>
      <c r="O3132">
        <v>29738100</v>
      </c>
      <c r="P3132">
        <v>360000</v>
      </c>
      <c r="Q3132" t="s">
        <v>1013</v>
      </c>
      <c r="R3132">
        <v>58520</v>
      </c>
      <c r="S3132" t="s">
        <v>4371</v>
      </c>
      <c r="T3132" t="s">
        <v>593</v>
      </c>
      <c r="U3132" t="s">
        <v>593</v>
      </c>
      <c r="V3132" t="s">
        <v>593</v>
      </c>
      <c r="W3132">
        <v>0</v>
      </c>
      <c r="X3132" t="str">
        <f t="shared" si="48"/>
        <v>Inversión</v>
      </c>
    </row>
    <row r="3133" spans="1:24" x14ac:dyDescent="0.25">
      <c r="A3133">
        <v>48520</v>
      </c>
      <c r="B3133">
        <v>44014</v>
      </c>
      <c r="C3133" s="71">
        <v>44014.456250000003</v>
      </c>
      <c r="D3133" t="s">
        <v>588</v>
      </c>
      <c r="E3133" t="s">
        <v>589</v>
      </c>
      <c r="F3133">
        <v>200</v>
      </c>
      <c r="G3133" t="s">
        <v>590</v>
      </c>
      <c r="H3133" t="s">
        <v>453</v>
      </c>
      <c r="I3133" t="s">
        <v>515</v>
      </c>
      <c r="J3133" t="s">
        <v>37</v>
      </c>
      <c r="K3133" t="s">
        <v>591</v>
      </c>
      <c r="L3133" t="s">
        <v>39</v>
      </c>
      <c r="M3133">
        <v>5328940</v>
      </c>
      <c r="N3133">
        <v>0</v>
      </c>
      <c r="O3133">
        <v>5328940</v>
      </c>
      <c r="P3133">
        <v>5070620</v>
      </c>
      <c r="Q3133" t="s">
        <v>1014</v>
      </c>
      <c r="R3133">
        <v>60320</v>
      </c>
      <c r="S3133" t="s">
        <v>4991</v>
      </c>
      <c r="T3133" t="s">
        <v>4992</v>
      </c>
      <c r="U3133" t="s">
        <v>4993</v>
      </c>
      <c r="V3133" t="s">
        <v>4994</v>
      </c>
      <c r="W3133">
        <v>0</v>
      </c>
      <c r="X3133" t="str">
        <f t="shared" si="48"/>
        <v>Inversión</v>
      </c>
    </row>
    <row r="3134" spans="1:24" x14ac:dyDescent="0.25">
      <c r="A3134">
        <v>48620</v>
      </c>
      <c r="B3134">
        <v>44014</v>
      </c>
      <c r="C3134" s="71">
        <v>44014.456944444442</v>
      </c>
      <c r="D3134" t="s">
        <v>588</v>
      </c>
      <c r="E3134" t="s">
        <v>589</v>
      </c>
      <c r="F3134">
        <v>200</v>
      </c>
      <c r="G3134" t="s">
        <v>590</v>
      </c>
      <c r="H3134" t="s">
        <v>453</v>
      </c>
      <c r="I3134" t="s">
        <v>515</v>
      </c>
      <c r="J3134" t="s">
        <v>37</v>
      </c>
      <c r="K3134" t="s">
        <v>591</v>
      </c>
      <c r="L3134" t="s">
        <v>39</v>
      </c>
      <c r="M3134">
        <v>10070900</v>
      </c>
      <c r="N3134">
        <v>0</v>
      </c>
      <c r="O3134">
        <v>10070900</v>
      </c>
      <c r="P3134">
        <v>8086018</v>
      </c>
      <c r="Q3134" t="s">
        <v>1015</v>
      </c>
      <c r="R3134">
        <v>60420</v>
      </c>
      <c r="S3134" t="s">
        <v>4995</v>
      </c>
      <c r="T3134" t="s">
        <v>4996</v>
      </c>
      <c r="U3134" t="s">
        <v>4997</v>
      </c>
      <c r="V3134" t="s">
        <v>4998</v>
      </c>
      <c r="W3134">
        <v>0</v>
      </c>
      <c r="X3134" t="str">
        <f t="shared" si="48"/>
        <v>Inversión</v>
      </c>
    </row>
    <row r="3135" spans="1:24" x14ac:dyDescent="0.25">
      <c r="A3135">
        <v>48720</v>
      </c>
      <c r="B3135">
        <v>44014</v>
      </c>
      <c r="C3135" s="71">
        <v>44014.461111111108</v>
      </c>
      <c r="D3135" t="s">
        <v>588</v>
      </c>
      <c r="E3135" t="s">
        <v>649</v>
      </c>
      <c r="F3135">
        <v>200</v>
      </c>
      <c r="G3135" t="s">
        <v>590</v>
      </c>
      <c r="H3135" t="s">
        <v>201</v>
      </c>
      <c r="I3135" t="s">
        <v>161</v>
      </c>
      <c r="J3135" t="s">
        <v>37</v>
      </c>
      <c r="K3135" t="s">
        <v>591</v>
      </c>
      <c r="L3135" t="s">
        <v>39</v>
      </c>
      <c r="M3135">
        <v>80000000</v>
      </c>
      <c r="N3135">
        <v>-80000000</v>
      </c>
      <c r="O3135">
        <v>0</v>
      </c>
      <c r="P3135">
        <v>0</v>
      </c>
      <c r="Q3135" t="s">
        <v>1016</v>
      </c>
      <c r="R3135">
        <v>59320</v>
      </c>
      <c r="S3135" t="s">
        <v>593</v>
      </c>
      <c r="T3135" t="s">
        <v>593</v>
      </c>
      <c r="U3135" t="s">
        <v>593</v>
      </c>
      <c r="V3135" t="s">
        <v>593</v>
      </c>
      <c r="W3135">
        <v>0</v>
      </c>
      <c r="X3135" t="str">
        <f t="shared" si="48"/>
        <v>Inversión</v>
      </c>
    </row>
    <row r="3136" spans="1:24" x14ac:dyDescent="0.25">
      <c r="A3136">
        <v>48820</v>
      </c>
      <c r="B3136">
        <v>44015</v>
      </c>
      <c r="C3136" s="71">
        <v>44015.68472222222</v>
      </c>
      <c r="D3136" t="s">
        <v>588</v>
      </c>
      <c r="E3136" t="s">
        <v>589</v>
      </c>
      <c r="F3136">
        <v>200</v>
      </c>
      <c r="G3136" t="s">
        <v>590</v>
      </c>
      <c r="H3136" t="s">
        <v>438</v>
      </c>
      <c r="I3136" t="s">
        <v>487</v>
      </c>
      <c r="J3136" t="s">
        <v>37</v>
      </c>
      <c r="K3136" t="s">
        <v>591</v>
      </c>
      <c r="L3136" t="s">
        <v>39</v>
      </c>
      <c r="M3136">
        <v>177417600</v>
      </c>
      <c r="N3136">
        <v>0</v>
      </c>
      <c r="O3136">
        <v>177417600</v>
      </c>
      <c r="P3136">
        <v>0</v>
      </c>
      <c r="Q3136" t="s">
        <v>1017</v>
      </c>
      <c r="R3136">
        <v>61820</v>
      </c>
      <c r="S3136" t="s">
        <v>5651</v>
      </c>
      <c r="T3136" t="s">
        <v>593</v>
      </c>
      <c r="U3136" t="s">
        <v>593</v>
      </c>
      <c r="V3136" t="s">
        <v>593</v>
      </c>
      <c r="W3136">
        <v>0</v>
      </c>
      <c r="X3136" t="str">
        <f t="shared" si="48"/>
        <v>Inversión</v>
      </c>
    </row>
    <row r="3137" spans="1:24" x14ac:dyDescent="0.25">
      <c r="A3137">
        <v>48820</v>
      </c>
      <c r="B3137">
        <v>44015</v>
      </c>
      <c r="C3137" s="71">
        <v>44015.68472222222</v>
      </c>
      <c r="D3137" t="s">
        <v>588</v>
      </c>
      <c r="E3137" t="s">
        <v>589</v>
      </c>
      <c r="F3137">
        <v>200</v>
      </c>
      <c r="G3137" t="s">
        <v>590</v>
      </c>
      <c r="H3137" t="s">
        <v>597</v>
      </c>
      <c r="I3137" t="s">
        <v>598</v>
      </c>
      <c r="J3137" t="s">
        <v>48</v>
      </c>
      <c r="K3137" t="s">
        <v>601</v>
      </c>
      <c r="L3137" t="s">
        <v>39</v>
      </c>
      <c r="M3137">
        <v>50000000</v>
      </c>
      <c r="N3137">
        <v>0</v>
      </c>
      <c r="O3137">
        <v>50000000</v>
      </c>
      <c r="P3137">
        <v>0</v>
      </c>
      <c r="Q3137" t="s">
        <v>1017</v>
      </c>
      <c r="R3137">
        <v>61820</v>
      </c>
      <c r="S3137" t="s">
        <v>5651</v>
      </c>
      <c r="T3137" t="s">
        <v>593</v>
      </c>
      <c r="U3137" t="s">
        <v>593</v>
      </c>
      <c r="V3137" t="s">
        <v>593</v>
      </c>
      <c r="W3137">
        <v>0</v>
      </c>
      <c r="X3137" t="str">
        <f t="shared" si="48"/>
        <v>Funcionamiento</v>
      </c>
    </row>
    <row r="3138" spans="1:24" x14ac:dyDescent="0.25">
      <c r="A3138">
        <v>48920</v>
      </c>
      <c r="B3138">
        <v>44018</v>
      </c>
      <c r="C3138" s="71">
        <v>44018.555555555555</v>
      </c>
      <c r="D3138" t="s">
        <v>588</v>
      </c>
      <c r="E3138" t="s">
        <v>589</v>
      </c>
      <c r="F3138">
        <v>500</v>
      </c>
      <c r="G3138" t="s">
        <v>631</v>
      </c>
      <c r="H3138" t="s">
        <v>199</v>
      </c>
      <c r="I3138" t="s">
        <v>157</v>
      </c>
      <c r="J3138" t="s">
        <v>37</v>
      </c>
      <c r="K3138" t="s">
        <v>591</v>
      </c>
      <c r="L3138" t="s">
        <v>39</v>
      </c>
      <c r="M3138">
        <v>48314800</v>
      </c>
      <c r="N3138">
        <v>0</v>
      </c>
      <c r="O3138">
        <v>48314800</v>
      </c>
      <c r="P3138">
        <v>22546907</v>
      </c>
      <c r="Q3138" t="s">
        <v>1018</v>
      </c>
      <c r="R3138">
        <v>62220</v>
      </c>
      <c r="S3138" t="s">
        <v>4999</v>
      </c>
      <c r="T3138" t="s">
        <v>593</v>
      </c>
      <c r="U3138" t="s">
        <v>593</v>
      </c>
      <c r="V3138" t="s">
        <v>593</v>
      </c>
      <c r="W3138">
        <v>0</v>
      </c>
      <c r="X3138" t="str">
        <f t="shared" si="48"/>
        <v>Inversión</v>
      </c>
    </row>
    <row r="3139" spans="1:24" x14ac:dyDescent="0.25">
      <c r="A3139">
        <v>49020</v>
      </c>
      <c r="B3139">
        <v>44020</v>
      </c>
      <c r="C3139" s="71">
        <v>44020.347916666666</v>
      </c>
      <c r="D3139" t="s">
        <v>588</v>
      </c>
      <c r="E3139" t="s">
        <v>589</v>
      </c>
      <c r="F3139">
        <v>300</v>
      </c>
      <c r="G3139" t="s">
        <v>634</v>
      </c>
      <c r="H3139" t="s">
        <v>198</v>
      </c>
      <c r="I3139" t="s">
        <v>155</v>
      </c>
      <c r="J3139" t="s">
        <v>37</v>
      </c>
      <c r="K3139" t="s">
        <v>591</v>
      </c>
      <c r="L3139" t="s">
        <v>39</v>
      </c>
      <c r="M3139">
        <v>19995348</v>
      </c>
      <c r="N3139">
        <v>-3821780</v>
      </c>
      <c r="O3139">
        <v>16173568</v>
      </c>
      <c r="P3139">
        <v>0</v>
      </c>
      <c r="Q3139" t="s">
        <v>1019</v>
      </c>
      <c r="R3139">
        <v>62420</v>
      </c>
      <c r="S3139" t="s">
        <v>5000</v>
      </c>
      <c r="T3139" t="s">
        <v>5001</v>
      </c>
      <c r="U3139" t="s">
        <v>5002</v>
      </c>
      <c r="V3139" t="s">
        <v>5003</v>
      </c>
      <c r="W3139">
        <v>0</v>
      </c>
      <c r="X3139" t="str">
        <f t="shared" ref="X3139:X3202" si="49">IF(LEFT(H3139,1)="C","Inversión","Funcionamiento")</f>
        <v>Inversión</v>
      </c>
    </row>
    <row r="3140" spans="1:24" x14ac:dyDescent="0.25">
      <c r="A3140">
        <v>49120</v>
      </c>
      <c r="B3140">
        <v>44020</v>
      </c>
      <c r="C3140" s="71">
        <v>44020.609722222223</v>
      </c>
      <c r="D3140" t="s">
        <v>588</v>
      </c>
      <c r="E3140" t="s">
        <v>589</v>
      </c>
      <c r="F3140">
        <v>200</v>
      </c>
      <c r="G3140" t="s">
        <v>590</v>
      </c>
      <c r="H3140" t="s">
        <v>613</v>
      </c>
      <c r="I3140" t="s">
        <v>614</v>
      </c>
      <c r="J3140" t="s">
        <v>37</v>
      </c>
      <c r="K3140" t="s">
        <v>591</v>
      </c>
      <c r="L3140" t="s">
        <v>39</v>
      </c>
      <c r="M3140">
        <v>421260</v>
      </c>
      <c r="N3140">
        <v>0</v>
      </c>
      <c r="O3140">
        <v>421260</v>
      </c>
      <c r="P3140">
        <v>0</v>
      </c>
      <c r="Q3140" t="s">
        <v>1020</v>
      </c>
      <c r="R3140">
        <v>62720</v>
      </c>
      <c r="S3140" t="s">
        <v>4148</v>
      </c>
      <c r="T3140" t="s">
        <v>5004</v>
      </c>
      <c r="U3140" t="s">
        <v>5005</v>
      </c>
      <c r="V3140" t="s">
        <v>5006</v>
      </c>
      <c r="W3140">
        <v>0</v>
      </c>
      <c r="X3140" t="str">
        <f t="shared" si="49"/>
        <v>Funcionamiento</v>
      </c>
    </row>
    <row r="3141" spans="1:24" x14ac:dyDescent="0.25">
      <c r="A3141">
        <v>49220</v>
      </c>
      <c r="B3141">
        <v>44021</v>
      </c>
      <c r="C3141" s="71">
        <v>44021.390277777777</v>
      </c>
      <c r="D3141" t="s">
        <v>588</v>
      </c>
      <c r="E3141" t="s">
        <v>589</v>
      </c>
      <c r="F3141">
        <v>140</v>
      </c>
      <c r="G3141" t="s">
        <v>632</v>
      </c>
      <c r="H3141" t="s">
        <v>429</v>
      </c>
      <c r="I3141" t="s">
        <v>488</v>
      </c>
      <c r="J3141" t="s">
        <v>37</v>
      </c>
      <c r="K3141" t="s">
        <v>591</v>
      </c>
      <c r="L3141" t="s">
        <v>39</v>
      </c>
      <c r="M3141">
        <v>42177135</v>
      </c>
      <c r="N3141">
        <v>-9733185</v>
      </c>
      <c r="O3141">
        <v>32443950</v>
      </c>
      <c r="P3141">
        <v>0</v>
      </c>
      <c r="Q3141" t="s">
        <v>5007</v>
      </c>
      <c r="R3141">
        <v>62520</v>
      </c>
      <c r="S3141" t="s">
        <v>5008</v>
      </c>
      <c r="T3141" t="s">
        <v>593</v>
      </c>
      <c r="U3141" t="s">
        <v>593</v>
      </c>
      <c r="V3141" t="s">
        <v>593</v>
      </c>
      <c r="W3141">
        <v>0</v>
      </c>
      <c r="X3141" t="str">
        <f t="shared" si="49"/>
        <v>Inversión</v>
      </c>
    </row>
    <row r="3142" spans="1:24" x14ac:dyDescent="0.25">
      <c r="A3142">
        <v>49320</v>
      </c>
      <c r="B3142">
        <v>44021</v>
      </c>
      <c r="C3142" s="71">
        <v>44021.46597222222</v>
      </c>
      <c r="D3142" t="s">
        <v>588</v>
      </c>
      <c r="E3142" t="s">
        <v>607</v>
      </c>
      <c r="F3142">
        <v>300</v>
      </c>
      <c r="G3142" t="s">
        <v>634</v>
      </c>
      <c r="H3142" t="s">
        <v>198</v>
      </c>
      <c r="I3142" t="s">
        <v>155</v>
      </c>
      <c r="J3142" t="s">
        <v>37</v>
      </c>
      <c r="K3142" t="s">
        <v>591</v>
      </c>
      <c r="L3142" t="s">
        <v>39</v>
      </c>
      <c r="M3142">
        <v>2058308</v>
      </c>
      <c r="N3142">
        <v>0</v>
      </c>
      <c r="O3142">
        <v>2058308</v>
      </c>
      <c r="P3142">
        <v>2058308</v>
      </c>
      <c r="Q3142" t="s">
        <v>5009</v>
      </c>
      <c r="R3142">
        <v>62320</v>
      </c>
      <c r="S3142" t="s">
        <v>593</v>
      </c>
      <c r="T3142" t="s">
        <v>593</v>
      </c>
      <c r="U3142" t="s">
        <v>593</v>
      </c>
      <c r="V3142" t="s">
        <v>593</v>
      </c>
      <c r="W3142">
        <v>0</v>
      </c>
      <c r="X3142" t="str">
        <f t="shared" si="49"/>
        <v>Inversión</v>
      </c>
    </row>
    <row r="3143" spans="1:24" x14ac:dyDescent="0.25">
      <c r="A3143">
        <v>49420</v>
      </c>
      <c r="B3143">
        <v>44021</v>
      </c>
      <c r="C3143" s="71">
        <v>44021.686805555553</v>
      </c>
      <c r="D3143" t="s">
        <v>588</v>
      </c>
      <c r="E3143" t="s">
        <v>607</v>
      </c>
      <c r="F3143">
        <v>140</v>
      </c>
      <c r="G3143" t="s">
        <v>632</v>
      </c>
      <c r="H3143" t="s">
        <v>432</v>
      </c>
      <c r="I3143" t="s">
        <v>489</v>
      </c>
      <c r="J3143" t="s">
        <v>37</v>
      </c>
      <c r="K3143" t="s">
        <v>591</v>
      </c>
      <c r="L3143" t="s">
        <v>39</v>
      </c>
      <c r="M3143">
        <v>2504156</v>
      </c>
      <c r="N3143">
        <v>0</v>
      </c>
      <c r="O3143">
        <v>2504156</v>
      </c>
      <c r="P3143">
        <v>2504156</v>
      </c>
      <c r="Q3143" t="s">
        <v>5010</v>
      </c>
      <c r="R3143">
        <v>62920</v>
      </c>
      <c r="S3143" t="s">
        <v>593</v>
      </c>
      <c r="T3143" t="s">
        <v>593</v>
      </c>
      <c r="U3143" t="s">
        <v>593</v>
      </c>
      <c r="V3143" t="s">
        <v>593</v>
      </c>
      <c r="W3143">
        <v>0</v>
      </c>
      <c r="X3143" t="str">
        <f t="shared" si="49"/>
        <v>Inversión</v>
      </c>
    </row>
    <row r="3144" spans="1:24" x14ac:dyDescent="0.25">
      <c r="A3144">
        <v>49520</v>
      </c>
      <c r="B3144">
        <v>44022</v>
      </c>
      <c r="C3144" s="71">
        <v>44022.62222222222</v>
      </c>
      <c r="D3144" t="s">
        <v>588</v>
      </c>
      <c r="E3144" t="s">
        <v>589</v>
      </c>
      <c r="F3144">
        <v>200</v>
      </c>
      <c r="G3144" t="s">
        <v>590</v>
      </c>
      <c r="H3144" t="s">
        <v>445</v>
      </c>
      <c r="I3144" t="s">
        <v>498</v>
      </c>
      <c r="J3144" t="s">
        <v>37</v>
      </c>
      <c r="K3144" t="s">
        <v>591</v>
      </c>
      <c r="L3144" t="s">
        <v>39</v>
      </c>
      <c r="M3144">
        <v>29500000</v>
      </c>
      <c r="N3144">
        <v>0</v>
      </c>
      <c r="O3144">
        <v>29500000</v>
      </c>
      <c r="P3144">
        <v>0</v>
      </c>
      <c r="Q3144" t="s">
        <v>1021</v>
      </c>
      <c r="R3144">
        <v>62120</v>
      </c>
      <c r="S3144" t="s">
        <v>6331</v>
      </c>
      <c r="T3144" t="s">
        <v>593</v>
      </c>
      <c r="U3144" t="s">
        <v>593</v>
      </c>
      <c r="V3144" t="s">
        <v>593</v>
      </c>
      <c r="W3144">
        <v>0</v>
      </c>
      <c r="X3144" t="str">
        <f t="shared" si="49"/>
        <v>Inversión</v>
      </c>
    </row>
    <row r="3145" spans="1:24" x14ac:dyDescent="0.25">
      <c r="A3145">
        <v>49620</v>
      </c>
      <c r="B3145">
        <v>44022</v>
      </c>
      <c r="C3145" s="71">
        <v>44022.635416666664</v>
      </c>
      <c r="D3145" t="s">
        <v>588</v>
      </c>
      <c r="E3145" t="s">
        <v>589</v>
      </c>
      <c r="F3145">
        <v>140</v>
      </c>
      <c r="G3145" t="s">
        <v>632</v>
      </c>
      <c r="H3145" t="s">
        <v>432</v>
      </c>
      <c r="I3145" t="s">
        <v>489</v>
      </c>
      <c r="J3145" t="s">
        <v>37</v>
      </c>
      <c r="K3145" t="s">
        <v>591</v>
      </c>
      <c r="L3145" t="s">
        <v>39</v>
      </c>
      <c r="M3145">
        <v>22972365</v>
      </c>
      <c r="N3145">
        <v>0</v>
      </c>
      <c r="O3145">
        <v>22972365</v>
      </c>
      <c r="P3145">
        <v>9320625</v>
      </c>
      <c r="Q3145" t="s">
        <v>5011</v>
      </c>
      <c r="R3145">
        <v>63020</v>
      </c>
      <c r="S3145" t="s">
        <v>4541</v>
      </c>
      <c r="T3145" t="s">
        <v>593</v>
      </c>
      <c r="U3145" t="s">
        <v>593</v>
      </c>
      <c r="V3145" t="s">
        <v>593</v>
      </c>
      <c r="W3145">
        <v>0</v>
      </c>
      <c r="X3145" t="str">
        <f t="shared" si="49"/>
        <v>Inversión</v>
      </c>
    </row>
    <row r="3146" spans="1:24" x14ac:dyDescent="0.25">
      <c r="A3146">
        <v>49720</v>
      </c>
      <c r="B3146">
        <v>44022</v>
      </c>
      <c r="C3146" s="71">
        <v>44022.699305555558</v>
      </c>
      <c r="D3146" t="s">
        <v>588</v>
      </c>
      <c r="E3146" t="s">
        <v>589</v>
      </c>
      <c r="F3146">
        <v>300</v>
      </c>
      <c r="G3146" t="s">
        <v>634</v>
      </c>
      <c r="H3146" t="s">
        <v>397</v>
      </c>
      <c r="I3146" t="s">
        <v>518</v>
      </c>
      <c r="J3146" t="s">
        <v>37</v>
      </c>
      <c r="K3146" t="s">
        <v>591</v>
      </c>
      <c r="L3146" t="s">
        <v>39</v>
      </c>
      <c r="M3146">
        <v>3821216</v>
      </c>
      <c r="N3146">
        <v>0</v>
      </c>
      <c r="O3146">
        <v>3821216</v>
      </c>
      <c r="P3146">
        <v>0</v>
      </c>
      <c r="Q3146" t="s">
        <v>5012</v>
      </c>
      <c r="R3146">
        <v>63120</v>
      </c>
      <c r="S3146" t="s">
        <v>4129</v>
      </c>
      <c r="T3146" t="s">
        <v>5013</v>
      </c>
      <c r="U3146" t="s">
        <v>5014</v>
      </c>
      <c r="V3146" t="s">
        <v>5015</v>
      </c>
      <c r="W3146">
        <v>0</v>
      </c>
      <c r="X3146" t="str">
        <f t="shared" si="49"/>
        <v>Inversión</v>
      </c>
    </row>
    <row r="3147" spans="1:24" x14ac:dyDescent="0.25">
      <c r="A3147">
        <v>49820</v>
      </c>
      <c r="B3147">
        <v>44026</v>
      </c>
      <c r="C3147" s="71">
        <v>44026.386111111111</v>
      </c>
      <c r="D3147" t="s">
        <v>588</v>
      </c>
      <c r="E3147" t="s">
        <v>607</v>
      </c>
      <c r="F3147">
        <v>400</v>
      </c>
      <c r="G3147" t="s">
        <v>630</v>
      </c>
      <c r="H3147" t="s">
        <v>402</v>
      </c>
      <c r="I3147" t="s">
        <v>508</v>
      </c>
      <c r="J3147" t="s">
        <v>37</v>
      </c>
      <c r="K3147" t="s">
        <v>591</v>
      </c>
      <c r="L3147" t="s">
        <v>39</v>
      </c>
      <c r="M3147">
        <v>29130000</v>
      </c>
      <c r="N3147">
        <v>0</v>
      </c>
      <c r="O3147">
        <v>29130000</v>
      </c>
      <c r="P3147">
        <v>29130000</v>
      </c>
      <c r="Q3147" t="s">
        <v>5016</v>
      </c>
      <c r="R3147">
        <v>63220</v>
      </c>
      <c r="S3147" t="s">
        <v>593</v>
      </c>
      <c r="T3147" t="s">
        <v>593</v>
      </c>
      <c r="U3147" t="s">
        <v>593</v>
      </c>
      <c r="V3147" t="s">
        <v>593</v>
      </c>
      <c r="W3147">
        <v>0</v>
      </c>
      <c r="X3147" t="str">
        <f t="shared" si="49"/>
        <v>Inversión</v>
      </c>
    </row>
    <row r="3148" spans="1:24" x14ac:dyDescent="0.25">
      <c r="A3148">
        <v>49920</v>
      </c>
      <c r="B3148">
        <v>44026</v>
      </c>
      <c r="C3148" s="71">
        <v>44026.536805555559</v>
      </c>
      <c r="D3148" t="s">
        <v>588</v>
      </c>
      <c r="E3148" t="s">
        <v>589</v>
      </c>
      <c r="F3148">
        <v>140</v>
      </c>
      <c r="G3148" t="s">
        <v>632</v>
      </c>
      <c r="H3148" t="s">
        <v>435</v>
      </c>
      <c r="I3148" t="s">
        <v>502</v>
      </c>
      <c r="J3148" t="s">
        <v>48</v>
      </c>
      <c r="K3148" t="s">
        <v>601</v>
      </c>
      <c r="L3148" t="s">
        <v>39</v>
      </c>
      <c r="M3148">
        <v>12369735</v>
      </c>
      <c r="N3148">
        <v>0</v>
      </c>
      <c r="O3148">
        <v>12369735</v>
      </c>
      <c r="P3148">
        <v>0</v>
      </c>
      <c r="Q3148" t="s">
        <v>1022</v>
      </c>
      <c r="R3148">
        <v>63320</v>
      </c>
      <c r="S3148" t="s">
        <v>4265</v>
      </c>
      <c r="T3148" t="s">
        <v>593</v>
      </c>
      <c r="U3148" t="s">
        <v>593</v>
      </c>
      <c r="V3148" t="s">
        <v>593</v>
      </c>
      <c r="W3148">
        <v>0</v>
      </c>
      <c r="X3148" t="str">
        <f t="shared" si="49"/>
        <v>Inversión</v>
      </c>
    </row>
    <row r="3149" spans="1:24" x14ac:dyDescent="0.25">
      <c r="A3149">
        <v>50020</v>
      </c>
      <c r="B3149">
        <v>44026</v>
      </c>
      <c r="C3149" s="71">
        <v>44026.538194444445</v>
      </c>
      <c r="D3149" t="s">
        <v>588</v>
      </c>
      <c r="E3149" t="s">
        <v>589</v>
      </c>
      <c r="F3149">
        <v>140</v>
      </c>
      <c r="G3149" t="s">
        <v>632</v>
      </c>
      <c r="H3149" t="s">
        <v>435</v>
      </c>
      <c r="I3149" t="s">
        <v>502</v>
      </c>
      <c r="J3149" t="s">
        <v>48</v>
      </c>
      <c r="K3149" t="s">
        <v>601</v>
      </c>
      <c r="L3149" t="s">
        <v>39</v>
      </c>
      <c r="M3149">
        <v>14487697</v>
      </c>
      <c r="N3149">
        <v>0</v>
      </c>
      <c r="O3149">
        <v>14487697</v>
      </c>
      <c r="P3149">
        <v>0</v>
      </c>
      <c r="Q3149" t="s">
        <v>1023</v>
      </c>
      <c r="R3149">
        <v>63420</v>
      </c>
      <c r="S3149" t="s">
        <v>4078</v>
      </c>
      <c r="T3149" t="s">
        <v>593</v>
      </c>
      <c r="U3149" t="s">
        <v>593</v>
      </c>
      <c r="V3149" t="s">
        <v>593</v>
      </c>
      <c r="W3149">
        <v>0</v>
      </c>
      <c r="X3149" t="str">
        <f t="shared" si="49"/>
        <v>Inversión</v>
      </c>
    </row>
    <row r="3150" spans="1:24" x14ac:dyDescent="0.25">
      <c r="A3150">
        <v>50120</v>
      </c>
      <c r="B3150">
        <v>44026</v>
      </c>
      <c r="C3150" s="71">
        <v>44026.633333333331</v>
      </c>
      <c r="D3150" t="s">
        <v>588</v>
      </c>
      <c r="E3150" t="s">
        <v>649</v>
      </c>
      <c r="F3150">
        <v>140</v>
      </c>
      <c r="G3150" t="s">
        <v>632</v>
      </c>
      <c r="H3150" t="s">
        <v>432</v>
      </c>
      <c r="I3150" t="s">
        <v>489</v>
      </c>
      <c r="J3150" t="s">
        <v>37</v>
      </c>
      <c r="K3150" t="s">
        <v>591</v>
      </c>
      <c r="L3150" t="s">
        <v>39</v>
      </c>
      <c r="M3150">
        <v>36335585</v>
      </c>
      <c r="N3150">
        <v>-36335585</v>
      </c>
      <c r="O3150">
        <v>0</v>
      </c>
      <c r="P3150">
        <v>0</v>
      </c>
      <c r="Q3150" t="s">
        <v>1024</v>
      </c>
      <c r="R3150">
        <v>63620</v>
      </c>
      <c r="S3150" t="s">
        <v>593</v>
      </c>
      <c r="T3150" t="s">
        <v>593</v>
      </c>
      <c r="U3150" t="s">
        <v>593</v>
      </c>
      <c r="V3150" t="s">
        <v>593</v>
      </c>
      <c r="W3150">
        <v>0</v>
      </c>
      <c r="X3150" t="str">
        <f t="shared" si="49"/>
        <v>Inversión</v>
      </c>
    </row>
    <row r="3151" spans="1:24" x14ac:dyDescent="0.25">
      <c r="A3151">
        <v>50220</v>
      </c>
      <c r="B3151">
        <v>44026</v>
      </c>
      <c r="C3151" s="71">
        <v>44026.711805555555</v>
      </c>
      <c r="D3151" t="s">
        <v>588</v>
      </c>
      <c r="E3151" t="s">
        <v>589</v>
      </c>
      <c r="F3151">
        <v>300</v>
      </c>
      <c r="G3151" t="s">
        <v>634</v>
      </c>
      <c r="H3151" t="s">
        <v>394</v>
      </c>
      <c r="I3151" t="s">
        <v>517</v>
      </c>
      <c r="J3151" t="s">
        <v>37</v>
      </c>
      <c r="K3151" t="s">
        <v>591</v>
      </c>
      <c r="L3151" t="s">
        <v>39</v>
      </c>
      <c r="M3151">
        <v>9129676</v>
      </c>
      <c r="N3151">
        <v>-400000</v>
      </c>
      <c r="O3151">
        <v>8729676</v>
      </c>
      <c r="P3151">
        <v>0</v>
      </c>
      <c r="Q3151" t="s">
        <v>1025</v>
      </c>
      <c r="R3151">
        <v>63520</v>
      </c>
      <c r="S3151" t="s">
        <v>5017</v>
      </c>
      <c r="T3151" t="s">
        <v>5018</v>
      </c>
      <c r="U3151" t="s">
        <v>5019</v>
      </c>
      <c r="V3151" t="s">
        <v>5020</v>
      </c>
      <c r="W3151">
        <v>0</v>
      </c>
      <c r="X3151" t="str">
        <f t="shared" si="49"/>
        <v>Inversión</v>
      </c>
    </row>
    <row r="3152" spans="1:24" x14ac:dyDescent="0.25">
      <c r="A3152">
        <v>50320</v>
      </c>
      <c r="B3152">
        <v>44028</v>
      </c>
      <c r="C3152" s="71">
        <v>44028.353472222225</v>
      </c>
      <c r="D3152" t="s">
        <v>588</v>
      </c>
      <c r="E3152" t="s">
        <v>589</v>
      </c>
      <c r="F3152">
        <v>140</v>
      </c>
      <c r="G3152" t="s">
        <v>632</v>
      </c>
      <c r="H3152" t="s">
        <v>432</v>
      </c>
      <c r="I3152" t="s">
        <v>489</v>
      </c>
      <c r="J3152" t="s">
        <v>37</v>
      </c>
      <c r="K3152" t="s">
        <v>591</v>
      </c>
      <c r="L3152" t="s">
        <v>39</v>
      </c>
      <c r="M3152">
        <v>100000000</v>
      </c>
      <c r="N3152">
        <v>0</v>
      </c>
      <c r="O3152">
        <v>100000000</v>
      </c>
      <c r="P3152">
        <v>0</v>
      </c>
      <c r="Q3152" t="s">
        <v>1026</v>
      </c>
      <c r="R3152">
        <v>64420</v>
      </c>
      <c r="S3152" t="s">
        <v>6332</v>
      </c>
      <c r="T3152" t="s">
        <v>593</v>
      </c>
      <c r="U3152" t="s">
        <v>593</v>
      </c>
      <c r="V3152" t="s">
        <v>593</v>
      </c>
      <c r="W3152">
        <v>0</v>
      </c>
      <c r="X3152" t="str">
        <f t="shared" si="49"/>
        <v>Inversión</v>
      </c>
    </row>
    <row r="3153" spans="1:24" x14ac:dyDescent="0.25">
      <c r="A3153">
        <v>50320</v>
      </c>
      <c r="B3153">
        <v>44028</v>
      </c>
      <c r="C3153" s="71">
        <v>44028.353472222225</v>
      </c>
      <c r="D3153" t="s">
        <v>588</v>
      </c>
      <c r="E3153" t="s">
        <v>589</v>
      </c>
      <c r="F3153">
        <v>400</v>
      </c>
      <c r="G3153" t="s">
        <v>630</v>
      </c>
      <c r="H3153" t="s">
        <v>398</v>
      </c>
      <c r="I3153" t="s">
        <v>512</v>
      </c>
      <c r="J3153" t="s">
        <v>37</v>
      </c>
      <c r="K3153" t="s">
        <v>591</v>
      </c>
      <c r="L3153" t="s">
        <v>39</v>
      </c>
      <c r="M3153">
        <v>170000000</v>
      </c>
      <c r="N3153">
        <v>0</v>
      </c>
      <c r="O3153">
        <v>170000000</v>
      </c>
      <c r="P3153">
        <v>0</v>
      </c>
      <c r="Q3153" t="s">
        <v>1026</v>
      </c>
      <c r="R3153">
        <v>64420</v>
      </c>
      <c r="S3153" t="s">
        <v>6332</v>
      </c>
      <c r="T3153" t="s">
        <v>593</v>
      </c>
      <c r="U3153" t="s">
        <v>593</v>
      </c>
      <c r="V3153" t="s">
        <v>593</v>
      </c>
      <c r="W3153">
        <v>0</v>
      </c>
      <c r="X3153" t="str">
        <f t="shared" si="49"/>
        <v>Inversión</v>
      </c>
    </row>
    <row r="3154" spans="1:24" x14ac:dyDescent="0.25">
      <c r="A3154">
        <v>50320</v>
      </c>
      <c r="B3154">
        <v>44028</v>
      </c>
      <c r="C3154" s="71">
        <v>44028.353472222225</v>
      </c>
      <c r="D3154" t="s">
        <v>588</v>
      </c>
      <c r="E3154" t="s">
        <v>589</v>
      </c>
      <c r="F3154">
        <v>500</v>
      </c>
      <c r="G3154" t="s">
        <v>631</v>
      </c>
      <c r="H3154" t="s">
        <v>199</v>
      </c>
      <c r="I3154" t="s">
        <v>157</v>
      </c>
      <c r="J3154" t="s">
        <v>37</v>
      </c>
      <c r="K3154" t="s">
        <v>714</v>
      </c>
      <c r="L3154" t="s">
        <v>39</v>
      </c>
      <c r="M3154">
        <v>100000000</v>
      </c>
      <c r="N3154">
        <v>0</v>
      </c>
      <c r="O3154">
        <v>100000000</v>
      </c>
      <c r="P3154">
        <v>0</v>
      </c>
      <c r="Q3154" t="s">
        <v>1026</v>
      </c>
      <c r="R3154">
        <v>64420</v>
      </c>
      <c r="S3154" t="s">
        <v>6332</v>
      </c>
      <c r="T3154" t="s">
        <v>593</v>
      </c>
      <c r="U3154" t="s">
        <v>593</v>
      </c>
      <c r="V3154" t="s">
        <v>593</v>
      </c>
      <c r="W3154">
        <v>0</v>
      </c>
      <c r="X3154" t="str">
        <f t="shared" si="49"/>
        <v>Inversión</v>
      </c>
    </row>
    <row r="3155" spans="1:24" x14ac:dyDescent="0.25">
      <c r="A3155">
        <v>50320</v>
      </c>
      <c r="B3155">
        <v>44028</v>
      </c>
      <c r="C3155" s="71">
        <v>44028.353472222225</v>
      </c>
      <c r="D3155" t="s">
        <v>588</v>
      </c>
      <c r="E3155" t="s">
        <v>589</v>
      </c>
      <c r="F3155">
        <v>200</v>
      </c>
      <c r="G3155" t="s">
        <v>590</v>
      </c>
      <c r="H3155" t="s">
        <v>441</v>
      </c>
      <c r="I3155" t="s">
        <v>514</v>
      </c>
      <c r="J3155" t="s">
        <v>37</v>
      </c>
      <c r="K3155" t="s">
        <v>591</v>
      </c>
      <c r="L3155" t="s">
        <v>39</v>
      </c>
      <c r="M3155">
        <v>142000000</v>
      </c>
      <c r="N3155">
        <v>0</v>
      </c>
      <c r="O3155">
        <v>142000000</v>
      </c>
      <c r="P3155">
        <v>129104649.8</v>
      </c>
      <c r="Q3155" t="s">
        <v>1026</v>
      </c>
      <c r="R3155">
        <v>64420</v>
      </c>
      <c r="S3155" t="s">
        <v>6332</v>
      </c>
      <c r="T3155" t="s">
        <v>593</v>
      </c>
      <c r="U3155" t="s">
        <v>593</v>
      </c>
      <c r="V3155" t="s">
        <v>593</v>
      </c>
      <c r="W3155">
        <v>0</v>
      </c>
      <c r="X3155" t="str">
        <f t="shared" si="49"/>
        <v>Inversión</v>
      </c>
    </row>
    <row r="3156" spans="1:24" x14ac:dyDescent="0.25">
      <c r="A3156">
        <v>50320</v>
      </c>
      <c r="B3156">
        <v>44028</v>
      </c>
      <c r="C3156" s="71">
        <v>44028.353472222225</v>
      </c>
      <c r="D3156" t="s">
        <v>588</v>
      </c>
      <c r="E3156" t="s">
        <v>589</v>
      </c>
      <c r="F3156">
        <v>200</v>
      </c>
      <c r="G3156" t="s">
        <v>590</v>
      </c>
      <c r="H3156" t="s">
        <v>456</v>
      </c>
      <c r="I3156" t="s">
        <v>493</v>
      </c>
      <c r="J3156" t="s">
        <v>37</v>
      </c>
      <c r="K3156" t="s">
        <v>591</v>
      </c>
      <c r="L3156" t="s">
        <v>39</v>
      </c>
      <c r="M3156">
        <v>288000000</v>
      </c>
      <c r="N3156">
        <v>0</v>
      </c>
      <c r="O3156">
        <v>288000000</v>
      </c>
      <c r="P3156">
        <v>0</v>
      </c>
      <c r="Q3156" t="s">
        <v>1026</v>
      </c>
      <c r="R3156">
        <v>64420</v>
      </c>
      <c r="S3156" t="s">
        <v>6332</v>
      </c>
      <c r="T3156" t="s">
        <v>593</v>
      </c>
      <c r="U3156" t="s">
        <v>593</v>
      </c>
      <c r="V3156" t="s">
        <v>593</v>
      </c>
      <c r="W3156">
        <v>0</v>
      </c>
      <c r="X3156" t="str">
        <f t="shared" si="49"/>
        <v>Inversión</v>
      </c>
    </row>
    <row r="3157" spans="1:24" x14ac:dyDescent="0.25">
      <c r="A3157">
        <v>50420</v>
      </c>
      <c r="B3157">
        <v>44028</v>
      </c>
      <c r="C3157" s="71">
        <v>44028.396527777775</v>
      </c>
      <c r="D3157" t="s">
        <v>588</v>
      </c>
      <c r="E3157" t="s">
        <v>589</v>
      </c>
      <c r="F3157">
        <v>300</v>
      </c>
      <c r="G3157" t="s">
        <v>634</v>
      </c>
      <c r="H3157" t="s">
        <v>389</v>
      </c>
      <c r="I3157" t="s">
        <v>511</v>
      </c>
      <c r="J3157" t="s">
        <v>37</v>
      </c>
      <c r="K3157" t="s">
        <v>591</v>
      </c>
      <c r="L3157" t="s">
        <v>39</v>
      </c>
      <c r="M3157">
        <v>38932740</v>
      </c>
      <c r="N3157">
        <v>0</v>
      </c>
      <c r="O3157">
        <v>38932740</v>
      </c>
      <c r="P3157">
        <v>6488790</v>
      </c>
      <c r="Q3157" t="s">
        <v>5021</v>
      </c>
      <c r="R3157">
        <v>63920</v>
      </c>
      <c r="S3157" t="s">
        <v>5652</v>
      </c>
      <c r="T3157" t="s">
        <v>593</v>
      </c>
      <c r="U3157" t="s">
        <v>593</v>
      </c>
      <c r="V3157" t="s">
        <v>593</v>
      </c>
      <c r="W3157">
        <v>0</v>
      </c>
      <c r="X3157" t="str">
        <f t="shared" si="49"/>
        <v>Inversión</v>
      </c>
    </row>
    <row r="3158" spans="1:24" x14ac:dyDescent="0.25">
      <c r="A3158">
        <v>50520</v>
      </c>
      <c r="B3158">
        <v>44028</v>
      </c>
      <c r="C3158" s="71">
        <v>44028.448611111111</v>
      </c>
      <c r="D3158" t="s">
        <v>588</v>
      </c>
      <c r="E3158" t="s">
        <v>607</v>
      </c>
      <c r="F3158">
        <v>300</v>
      </c>
      <c r="G3158" t="s">
        <v>634</v>
      </c>
      <c r="H3158" t="s">
        <v>369</v>
      </c>
      <c r="I3158" t="s">
        <v>513</v>
      </c>
      <c r="J3158" t="s">
        <v>37</v>
      </c>
      <c r="K3158" t="s">
        <v>591</v>
      </c>
      <c r="L3158" t="s">
        <v>39</v>
      </c>
      <c r="M3158">
        <v>27000000</v>
      </c>
      <c r="N3158">
        <v>0</v>
      </c>
      <c r="O3158">
        <v>27000000</v>
      </c>
      <c r="P3158">
        <v>27000000</v>
      </c>
      <c r="Q3158" t="s">
        <v>5022</v>
      </c>
      <c r="R3158">
        <v>63820</v>
      </c>
      <c r="S3158" t="s">
        <v>593</v>
      </c>
      <c r="T3158" t="s">
        <v>593</v>
      </c>
      <c r="U3158" t="s">
        <v>593</v>
      </c>
      <c r="V3158" t="s">
        <v>593</v>
      </c>
      <c r="W3158">
        <v>0</v>
      </c>
      <c r="X3158" t="str">
        <f t="shared" si="49"/>
        <v>Inversión</v>
      </c>
    </row>
    <row r="3159" spans="1:24" x14ac:dyDescent="0.25">
      <c r="A3159">
        <v>50620</v>
      </c>
      <c r="B3159">
        <v>44028</v>
      </c>
      <c r="C3159" s="71">
        <v>44028.45</v>
      </c>
      <c r="D3159" t="s">
        <v>588</v>
      </c>
      <c r="E3159" t="s">
        <v>607</v>
      </c>
      <c r="F3159">
        <v>300</v>
      </c>
      <c r="G3159" t="s">
        <v>634</v>
      </c>
      <c r="H3159" t="s">
        <v>198</v>
      </c>
      <c r="I3159" t="s">
        <v>155</v>
      </c>
      <c r="J3159" t="s">
        <v>37</v>
      </c>
      <c r="K3159" t="s">
        <v>591</v>
      </c>
      <c r="L3159" t="s">
        <v>39</v>
      </c>
      <c r="M3159">
        <v>14000000</v>
      </c>
      <c r="N3159">
        <v>-14000000</v>
      </c>
      <c r="O3159">
        <v>0</v>
      </c>
      <c r="P3159">
        <v>0</v>
      </c>
      <c r="Q3159" t="s">
        <v>5023</v>
      </c>
      <c r="R3159">
        <v>64020</v>
      </c>
      <c r="S3159" t="s">
        <v>593</v>
      </c>
      <c r="T3159" t="s">
        <v>593</v>
      </c>
      <c r="U3159" t="s">
        <v>593</v>
      </c>
      <c r="V3159" t="s">
        <v>593</v>
      </c>
      <c r="W3159">
        <v>0</v>
      </c>
      <c r="X3159" t="str">
        <f t="shared" si="49"/>
        <v>Inversión</v>
      </c>
    </row>
    <row r="3160" spans="1:24" x14ac:dyDescent="0.25">
      <c r="A3160">
        <v>50620</v>
      </c>
      <c r="B3160">
        <v>44028</v>
      </c>
      <c r="C3160" s="71">
        <v>44028.45</v>
      </c>
      <c r="D3160" t="s">
        <v>588</v>
      </c>
      <c r="E3160" t="s">
        <v>607</v>
      </c>
      <c r="F3160">
        <v>300</v>
      </c>
      <c r="G3160" t="s">
        <v>634</v>
      </c>
      <c r="H3160" t="s">
        <v>198</v>
      </c>
      <c r="I3160" t="s">
        <v>155</v>
      </c>
      <c r="J3160" t="s">
        <v>48</v>
      </c>
      <c r="K3160" t="s">
        <v>601</v>
      </c>
      <c r="L3160" t="s">
        <v>39</v>
      </c>
      <c r="M3160">
        <v>0</v>
      </c>
      <c r="N3160">
        <v>14000000</v>
      </c>
      <c r="O3160">
        <v>14000000</v>
      </c>
      <c r="P3160">
        <v>14000000</v>
      </c>
      <c r="Q3160" t="s">
        <v>5023</v>
      </c>
      <c r="R3160">
        <v>64020</v>
      </c>
      <c r="S3160" t="s">
        <v>593</v>
      </c>
      <c r="T3160" t="s">
        <v>593</v>
      </c>
      <c r="U3160" t="s">
        <v>593</v>
      </c>
      <c r="V3160" t="s">
        <v>593</v>
      </c>
      <c r="W3160">
        <v>0</v>
      </c>
      <c r="X3160" t="str">
        <f t="shared" si="49"/>
        <v>Inversión</v>
      </c>
    </row>
    <row r="3161" spans="1:24" x14ac:dyDescent="0.25">
      <c r="A3161">
        <v>50720</v>
      </c>
      <c r="B3161">
        <v>44028</v>
      </c>
      <c r="C3161" s="71">
        <v>44028.453472222223</v>
      </c>
      <c r="D3161" t="s">
        <v>588</v>
      </c>
      <c r="E3161" t="s">
        <v>589</v>
      </c>
      <c r="F3161">
        <v>300</v>
      </c>
      <c r="G3161" t="s">
        <v>634</v>
      </c>
      <c r="H3161" t="s">
        <v>397</v>
      </c>
      <c r="I3161" t="s">
        <v>518</v>
      </c>
      <c r="J3161" t="s">
        <v>37</v>
      </c>
      <c r="K3161" t="s">
        <v>591</v>
      </c>
      <c r="L3161" t="s">
        <v>39</v>
      </c>
      <c r="M3161">
        <v>25936730</v>
      </c>
      <c r="N3161">
        <v>0</v>
      </c>
      <c r="O3161">
        <v>25936730</v>
      </c>
      <c r="P3161">
        <v>864558</v>
      </c>
      <c r="Q3161" t="s">
        <v>5024</v>
      </c>
      <c r="R3161">
        <v>64120</v>
      </c>
      <c r="S3161" t="s">
        <v>6333</v>
      </c>
      <c r="T3161" t="s">
        <v>593</v>
      </c>
      <c r="U3161" t="s">
        <v>593</v>
      </c>
      <c r="V3161" t="s">
        <v>593</v>
      </c>
      <c r="W3161">
        <v>0</v>
      </c>
      <c r="X3161" t="str">
        <f t="shared" si="49"/>
        <v>Inversión</v>
      </c>
    </row>
    <row r="3162" spans="1:24" x14ac:dyDescent="0.25">
      <c r="A3162">
        <v>50820</v>
      </c>
      <c r="B3162">
        <v>44028</v>
      </c>
      <c r="C3162" s="71">
        <v>44028.454861111109</v>
      </c>
      <c r="D3162" t="s">
        <v>588</v>
      </c>
      <c r="E3162" t="s">
        <v>589</v>
      </c>
      <c r="F3162">
        <v>300</v>
      </c>
      <c r="G3162" t="s">
        <v>634</v>
      </c>
      <c r="H3162" t="s">
        <v>383</v>
      </c>
      <c r="I3162" t="s">
        <v>510</v>
      </c>
      <c r="J3162" t="s">
        <v>37</v>
      </c>
      <c r="K3162" t="s">
        <v>591</v>
      </c>
      <c r="L3162" t="s">
        <v>39</v>
      </c>
      <c r="M3162">
        <v>17671050</v>
      </c>
      <c r="N3162">
        <v>0</v>
      </c>
      <c r="O3162">
        <v>17671050</v>
      </c>
      <c r="P3162">
        <v>0</v>
      </c>
      <c r="Q3162" t="s">
        <v>5025</v>
      </c>
      <c r="R3162">
        <v>64220</v>
      </c>
      <c r="S3162" t="s">
        <v>5653</v>
      </c>
      <c r="T3162" t="s">
        <v>593</v>
      </c>
      <c r="U3162" t="s">
        <v>593</v>
      </c>
      <c r="V3162" t="s">
        <v>593</v>
      </c>
      <c r="W3162">
        <v>0</v>
      </c>
      <c r="X3162" t="str">
        <f t="shared" si="49"/>
        <v>Inversión</v>
      </c>
    </row>
    <row r="3163" spans="1:24" x14ac:dyDescent="0.25">
      <c r="A3163">
        <v>50920</v>
      </c>
      <c r="B3163">
        <v>44034</v>
      </c>
      <c r="C3163" s="71">
        <v>44034.336805555555</v>
      </c>
      <c r="D3163" t="s">
        <v>588</v>
      </c>
      <c r="E3163" t="s">
        <v>589</v>
      </c>
      <c r="F3163">
        <v>400</v>
      </c>
      <c r="G3163" t="s">
        <v>630</v>
      </c>
      <c r="H3163" t="s">
        <v>398</v>
      </c>
      <c r="I3163" t="s">
        <v>512</v>
      </c>
      <c r="J3163" t="s">
        <v>37</v>
      </c>
      <c r="K3163" t="s">
        <v>591</v>
      </c>
      <c r="L3163" t="s">
        <v>39</v>
      </c>
      <c r="M3163">
        <v>17671050</v>
      </c>
      <c r="N3163">
        <v>0</v>
      </c>
      <c r="O3163">
        <v>17671050</v>
      </c>
      <c r="P3163">
        <v>0</v>
      </c>
      <c r="Q3163" t="s">
        <v>1027</v>
      </c>
      <c r="R3163">
        <v>64920</v>
      </c>
      <c r="S3163" t="s">
        <v>5654</v>
      </c>
      <c r="T3163" t="s">
        <v>593</v>
      </c>
      <c r="U3163" t="s">
        <v>593</v>
      </c>
      <c r="V3163" t="s">
        <v>593</v>
      </c>
      <c r="W3163">
        <v>0</v>
      </c>
      <c r="X3163" t="str">
        <f t="shared" si="49"/>
        <v>Inversión</v>
      </c>
    </row>
    <row r="3164" spans="1:24" x14ac:dyDescent="0.25">
      <c r="A3164">
        <v>51020</v>
      </c>
      <c r="B3164">
        <v>44034</v>
      </c>
      <c r="C3164" s="71">
        <v>44034.337500000001</v>
      </c>
      <c r="D3164" t="s">
        <v>588</v>
      </c>
      <c r="E3164" t="s">
        <v>589</v>
      </c>
      <c r="F3164">
        <v>400</v>
      </c>
      <c r="G3164" t="s">
        <v>630</v>
      </c>
      <c r="H3164" t="s">
        <v>398</v>
      </c>
      <c r="I3164" t="s">
        <v>512</v>
      </c>
      <c r="J3164" t="s">
        <v>37</v>
      </c>
      <c r="K3164" t="s">
        <v>591</v>
      </c>
      <c r="L3164" t="s">
        <v>39</v>
      </c>
      <c r="M3164">
        <v>8826605</v>
      </c>
      <c r="N3164">
        <v>0</v>
      </c>
      <c r="O3164">
        <v>8826605</v>
      </c>
      <c r="P3164">
        <v>0</v>
      </c>
      <c r="Q3164" t="s">
        <v>1028</v>
      </c>
      <c r="R3164">
        <v>64620</v>
      </c>
      <c r="S3164" t="s">
        <v>5655</v>
      </c>
      <c r="T3164" t="s">
        <v>593</v>
      </c>
      <c r="U3164" t="s">
        <v>593</v>
      </c>
      <c r="V3164" t="s">
        <v>593</v>
      </c>
      <c r="W3164">
        <v>0</v>
      </c>
      <c r="X3164" t="str">
        <f t="shared" si="49"/>
        <v>Inversión</v>
      </c>
    </row>
    <row r="3165" spans="1:24" x14ac:dyDescent="0.25">
      <c r="A3165">
        <v>51120</v>
      </c>
      <c r="B3165">
        <v>44034</v>
      </c>
      <c r="C3165" s="71">
        <v>44034.338888888888</v>
      </c>
      <c r="D3165" t="s">
        <v>588</v>
      </c>
      <c r="E3165" t="s">
        <v>589</v>
      </c>
      <c r="F3165">
        <v>400</v>
      </c>
      <c r="G3165" t="s">
        <v>630</v>
      </c>
      <c r="H3165" t="s">
        <v>398</v>
      </c>
      <c r="I3165" t="s">
        <v>512</v>
      </c>
      <c r="J3165" t="s">
        <v>37</v>
      </c>
      <c r="K3165" t="s">
        <v>591</v>
      </c>
      <c r="L3165" t="s">
        <v>39</v>
      </c>
      <c r="M3165">
        <v>12847315</v>
      </c>
      <c r="N3165">
        <v>0</v>
      </c>
      <c r="O3165">
        <v>12847315</v>
      </c>
      <c r="P3165">
        <v>0</v>
      </c>
      <c r="Q3165" t="s">
        <v>1029</v>
      </c>
      <c r="R3165">
        <v>64520</v>
      </c>
      <c r="S3165" t="s">
        <v>6334</v>
      </c>
      <c r="T3165" t="s">
        <v>593</v>
      </c>
      <c r="U3165" t="s">
        <v>593</v>
      </c>
      <c r="V3165" t="s">
        <v>593</v>
      </c>
      <c r="W3165">
        <v>0</v>
      </c>
      <c r="X3165" t="str">
        <f t="shared" si="49"/>
        <v>Inversión</v>
      </c>
    </row>
    <row r="3166" spans="1:24" x14ac:dyDescent="0.25">
      <c r="A3166">
        <v>51220</v>
      </c>
      <c r="B3166">
        <v>44034</v>
      </c>
      <c r="C3166" s="71">
        <v>44034.339583333334</v>
      </c>
      <c r="D3166" t="s">
        <v>588</v>
      </c>
      <c r="E3166" t="s">
        <v>607</v>
      </c>
      <c r="F3166">
        <v>400</v>
      </c>
      <c r="G3166" t="s">
        <v>630</v>
      </c>
      <c r="H3166" t="s">
        <v>398</v>
      </c>
      <c r="I3166" t="s">
        <v>512</v>
      </c>
      <c r="J3166" t="s">
        <v>37</v>
      </c>
      <c r="K3166" t="s">
        <v>591</v>
      </c>
      <c r="L3166" t="s">
        <v>39</v>
      </c>
      <c r="M3166">
        <v>24157400</v>
      </c>
      <c r="N3166">
        <v>0</v>
      </c>
      <c r="O3166">
        <v>24157400</v>
      </c>
      <c r="P3166">
        <v>24157400</v>
      </c>
      <c r="Q3166" t="s">
        <v>1030</v>
      </c>
      <c r="R3166">
        <v>64720</v>
      </c>
      <c r="S3166" t="s">
        <v>593</v>
      </c>
      <c r="T3166" t="s">
        <v>593</v>
      </c>
      <c r="U3166" t="s">
        <v>593</v>
      </c>
      <c r="V3166" t="s">
        <v>593</v>
      </c>
      <c r="W3166">
        <v>0</v>
      </c>
      <c r="X3166" t="str">
        <f t="shared" si="49"/>
        <v>Inversión</v>
      </c>
    </row>
    <row r="3167" spans="1:24" x14ac:dyDescent="0.25">
      <c r="A3167">
        <v>51320</v>
      </c>
      <c r="B3167">
        <v>44034</v>
      </c>
      <c r="C3167" s="71">
        <v>44034.340277777781</v>
      </c>
      <c r="D3167" t="s">
        <v>588</v>
      </c>
      <c r="E3167" t="s">
        <v>607</v>
      </c>
      <c r="F3167">
        <v>400</v>
      </c>
      <c r="G3167" t="s">
        <v>630</v>
      </c>
      <c r="H3167" t="s">
        <v>398</v>
      </c>
      <c r="I3167" t="s">
        <v>512</v>
      </c>
      <c r="J3167" t="s">
        <v>37</v>
      </c>
      <c r="K3167" t="s">
        <v>591</v>
      </c>
      <c r="L3167" t="s">
        <v>39</v>
      </c>
      <c r="M3167">
        <v>55900900</v>
      </c>
      <c r="N3167">
        <v>0</v>
      </c>
      <c r="O3167">
        <v>55900900</v>
      </c>
      <c r="P3167">
        <v>55900900</v>
      </c>
      <c r="Q3167" t="s">
        <v>1031</v>
      </c>
      <c r="R3167">
        <v>64820</v>
      </c>
      <c r="S3167" t="s">
        <v>593</v>
      </c>
      <c r="T3167" t="s">
        <v>593</v>
      </c>
      <c r="U3167" t="s">
        <v>593</v>
      </c>
      <c r="V3167" t="s">
        <v>593</v>
      </c>
      <c r="W3167">
        <v>0</v>
      </c>
      <c r="X3167" t="str">
        <f t="shared" si="49"/>
        <v>Inversión</v>
      </c>
    </row>
    <row r="3168" spans="1:24" x14ac:dyDescent="0.25">
      <c r="A3168">
        <v>51420</v>
      </c>
      <c r="B3168">
        <v>44034</v>
      </c>
      <c r="C3168" s="71">
        <v>44034.341666666667</v>
      </c>
      <c r="D3168" t="s">
        <v>588</v>
      </c>
      <c r="E3168" t="s">
        <v>607</v>
      </c>
      <c r="F3168">
        <v>400</v>
      </c>
      <c r="G3168" t="s">
        <v>630</v>
      </c>
      <c r="H3168" t="s">
        <v>398</v>
      </c>
      <c r="I3168" t="s">
        <v>512</v>
      </c>
      <c r="J3168" t="s">
        <v>37</v>
      </c>
      <c r="K3168" t="s">
        <v>591</v>
      </c>
      <c r="L3168" t="s">
        <v>39</v>
      </c>
      <c r="M3168">
        <v>20696710</v>
      </c>
      <c r="N3168">
        <v>0</v>
      </c>
      <c r="O3168">
        <v>20696710</v>
      </c>
      <c r="P3168">
        <v>20696710</v>
      </c>
      <c r="Q3168" t="s">
        <v>5026</v>
      </c>
      <c r="R3168">
        <v>65020</v>
      </c>
      <c r="S3168" t="s">
        <v>593</v>
      </c>
      <c r="T3168" t="s">
        <v>593</v>
      </c>
      <c r="U3168" t="s">
        <v>593</v>
      </c>
      <c r="V3168" t="s">
        <v>593</v>
      </c>
      <c r="W3168">
        <v>0</v>
      </c>
      <c r="X3168" t="str">
        <f t="shared" si="49"/>
        <v>Inversión</v>
      </c>
    </row>
    <row r="3169" spans="1:24" x14ac:dyDescent="0.25">
      <c r="A3169">
        <v>51520</v>
      </c>
      <c r="B3169">
        <v>44034</v>
      </c>
      <c r="C3169" s="71">
        <v>44034.342361111114</v>
      </c>
      <c r="D3169" t="s">
        <v>588</v>
      </c>
      <c r="E3169" t="s">
        <v>589</v>
      </c>
      <c r="F3169">
        <v>400</v>
      </c>
      <c r="G3169" t="s">
        <v>630</v>
      </c>
      <c r="H3169" t="s">
        <v>398</v>
      </c>
      <c r="I3169" t="s">
        <v>512</v>
      </c>
      <c r="J3169" t="s">
        <v>37</v>
      </c>
      <c r="K3169" t="s">
        <v>591</v>
      </c>
      <c r="L3169" t="s">
        <v>39</v>
      </c>
      <c r="M3169">
        <v>41393420</v>
      </c>
      <c r="N3169">
        <v>0</v>
      </c>
      <c r="O3169">
        <v>41393420</v>
      </c>
      <c r="P3169">
        <v>827868</v>
      </c>
      <c r="Q3169" t="s">
        <v>1032</v>
      </c>
      <c r="R3169">
        <v>65120</v>
      </c>
      <c r="S3169" t="s">
        <v>6335</v>
      </c>
      <c r="T3169" t="s">
        <v>593</v>
      </c>
      <c r="U3169" t="s">
        <v>593</v>
      </c>
      <c r="V3169" t="s">
        <v>593</v>
      </c>
      <c r="W3169">
        <v>0</v>
      </c>
      <c r="X3169" t="str">
        <f t="shared" si="49"/>
        <v>Inversión</v>
      </c>
    </row>
    <row r="3170" spans="1:24" x14ac:dyDescent="0.25">
      <c r="A3170">
        <v>51620</v>
      </c>
      <c r="B3170">
        <v>44034</v>
      </c>
      <c r="C3170" s="71">
        <v>44034.34375</v>
      </c>
      <c r="D3170" t="s">
        <v>588</v>
      </c>
      <c r="E3170" t="s">
        <v>589</v>
      </c>
      <c r="F3170">
        <v>400</v>
      </c>
      <c r="G3170" t="s">
        <v>630</v>
      </c>
      <c r="H3170" t="s">
        <v>398</v>
      </c>
      <c r="I3170" t="s">
        <v>512</v>
      </c>
      <c r="J3170" t="s">
        <v>37</v>
      </c>
      <c r="K3170" t="s">
        <v>591</v>
      </c>
      <c r="L3170" t="s">
        <v>39</v>
      </c>
      <c r="M3170">
        <v>20696710</v>
      </c>
      <c r="N3170">
        <v>0</v>
      </c>
      <c r="O3170">
        <v>20696710</v>
      </c>
      <c r="P3170">
        <v>0</v>
      </c>
      <c r="Q3170" t="s">
        <v>1033</v>
      </c>
      <c r="R3170">
        <v>65320</v>
      </c>
      <c r="S3170" t="s">
        <v>5656</v>
      </c>
      <c r="T3170" t="s">
        <v>593</v>
      </c>
      <c r="U3170" t="s">
        <v>593</v>
      </c>
      <c r="V3170" t="s">
        <v>593</v>
      </c>
      <c r="W3170">
        <v>0</v>
      </c>
      <c r="X3170" t="str">
        <f t="shared" si="49"/>
        <v>Inversión</v>
      </c>
    </row>
    <row r="3171" spans="1:24" x14ac:dyDescent="0.25">
      <c r="A3171">
        <v>51720</v>
      </c>
      <c r="B3171">
        <v>44034</v>
      </c>
      <c r="C3171" s="71">
        <v>44034.34652777778</v>
      </c>
      <c r="D3171" t="s">
        <v>588</v>
      </c>
      <c r="E3171" t="s">
        <v>589</v>
      </c>
      <c r="F3171">
        <v>400</v>
      </c>
      <c r="G3171" t="s">
        <v>630</v>
      </c>
      <c r="H3171" t="s">
        <v>398</v>
      </c>
      <c r="I3171" t="s">
        <v>512</v>
      </c>
      <c r="J3171" t="s">
        <v>37</v>
      </c>
      <c r="K3171" t="s">
        <v>591</v>
      </c>
      <c r="L3171" t="s">
        <v>39</v>
      </c>
      <c r="M3171">
        <v>24157400</v>
      </c>
      <c r="N3171">
        <v>0</v>
      </c>
      <c r="O3171">
        <v>24157400</v>
      </c>
      <c r="P3171">
        <v>0</v>
      </c>
      <c r="Q3171" t="s">
        <v>1034</v>
      </c>
      <c r="R3171">
        <v>65420</v>
      </c>
      <c r="S3171" t="s">
        <v>4298</v>
      </c>
      <c r="T3171" t="s">
        <v>593</v>
      </c>
      <c r="U3171" t="s">
        <v>593</v>
      </c>
      <c r="V3171" t="s">
        <v>593</v>
      </c>
      <c r="W3171">
        <v>0</v>
      </c>
      <c r="X3171" t="str">
        <f t="shared" si="49"/>
        <v>Inversión</v>
      </c>
    </row>
    <row r="3172" spans="1:24" x14ac:dyDescent="0.25">
      <c r="A3172">
        <v>51820</v>
      </c>
      <c r="B3172">
        <v>44034</v>
      </c>
      <c r="C3172" s="71">
        <v>44034.347916666666</v>
      </c>
      <c r="D3172" t="s">
        <v>588</v>
      </c>
      <c r="E3172" t="s">
        <v>589</v>
      </c>
      <c r="F3172">
        <v>400</v>
      </c>
      <c r="G3172" t="s">
        <v>630</v>
      </c>
      <c r="H3172" t="s">
        <v>398</v>
      </c>
      <c r="I3172" t="s">
        <v>512</v>
      </c>
      <c r="J3172" t="s">
        <v>37</v>
      </c>
      <c r="K3172" t="s">
        <v>591</v>
      </c>
      <c r="L3172" t="s">
        <v>39</v>
      </c>
      <c r="M3172">
        <v>35342100</v>
      </c>
      <c r="N3172">
        <v>0</v>
      </c>
      <c r="O3172">
        <v>35342100</v>
      </c>
      <c r="P3172">
        <v>0</v>
      </c>
      <c r="Q3172" t="s">
        <v>1035</v>
      </c>
      <c r="R3172">
        <v>65220</v>
      </c>
      <c r="S3172" t="s">
        <v>6336</v>
      </c>
      <c r="T3172" t="s">
        <v>593</v>
      </c>
      <c r="U3172" t="s">
        <v>593</v>
      </c>
      <c r="V3172" t="s">
        <v>593</v>
      </c>
      <c r="W3172">
        <v>0</v>
      </c>
      <c r="X3172" t="str">
        <f t="shared" si="49"/>
        <v>Inversión</v>
      </c>
    </row>
    <row r="3173" spans="1:24" x14ac:dyDescent="0.25">
      <c r="A3173">
        <v>51920</v>
      </c>
      <c r="B3173">
        <v>44034</v>
      </c>
      <c r="C3173" s="71">
        <v>44034.349305555559</v>
      </c>
      <c r="D3173" t="s">
        <v>588</v>
      </c>
      <c r="E3173" t="s">
        <v>607</v>
      </c>
      <c r="F3173">
        <v>400</v>
      </c>
      <c r="G3173" t="s">
        <v>630</v>
      </c>
      <c r="H3173" t="s">
        <v>398</v>
      </c>
      <c r="I3173" t="s">
        <v>512</v>
      </c>
      <c r="J3173" t="s">
        <v>37</v>
      </c>
      <c r="K3173" t="s">
        <v>591</v>
      </c>
      <c r="L3173" t="s">
        <v>39</v>
      </c>
      <c r="M3173">
        <v>12968365</v>
      </c>
      <c r="N3173">
        <v>0</v>
      </c>
      <c r="O3173">
        <v>12968365</v>
      </c>
      <c r="P3173">
        <v>12968365</v>
      </c>
      <c r="Q3173" t="s">
        <v>1036</v>
      </c>
      <c r="R3173">
        <v>65520</v>
      </c>
      <c r="S3173" t="s">
        <v>593</v>
      </c>
      <c r="T3173" t="s">
        <v>593</v>
      </c>
      <c r="U3173" t="s">
        <v>593</v>
      </c>
      <c r="V3173" t="s">
        <v>593</v>
      </c>
      <c r="W3173">
        <v>0</v>
      </c>
      <c r="X3173" t="str">
        <f t="shared" si="49"/>
        <v>Inversión</v>
      </c>
    </row>
    <row r="3174" spans="1:24" x14ac:dyDescent="0.25">
      <c r="A3174">
        <v>52020</v>
      </c>
      <c r="B3174">
        <v>44034</v>
      </c>
      <c r="C3174" s="71">
        <v>44034.363888888889</v>
      </c>
      <c r="D3174" t="s">
        <v>588</v>
      </c>
      <c r="E3174" t="s">
        <v>649</v>
      </c>
      <c r="F3174">
        <v>200</v>
      </c>
      <c r="G3174" t="s">
        <v>590</v>
      </c>
      <c r="H3174" t="s">
        <v>197</v>
      </c>
      <c r="I3174" t="s">
        <v>152</v>
      </c>
      <c r="J3174" t="s">
        <v>48</v>
      </c>
      <c r="K3174" t="s">
        <v>601</v>
      </c>
      <c r="L3174" t="s">
        <v>39</v>
      </c>
      <c r="M3174">
        <v>29225000</v>
      </c>
      <c r="N3174">
        <v>-29225000</v>
      </c>
      <c r="O3174">
        <v>0</v>
      </c>
      <c r="P3174">
        <v>0</v>
      </c>
      <c r="Q3174" t="s">
        <v>152</v>
      </c>
      <c r="R3174">
        <v>65720</v>
      </c>
      <c r="S3174" t="s">
        <v>5027</v>
      </c>
      <c r="T3174" t="s">
        <v>593</v>
      </c>
      <c r="U3174" t="s">
        <v>593</v>
      </c>
      <c r="V3174" t="s">
        <v>593</v>
      </c>
      <c r="W3174">
        <v>0</v>
      </c>
      <c r="X3174" t="str">
        <f t="shared" si="49"/>
        <v>Funcionamiento</v>
      </c>
    </row>
    <row r="3175" spans="1:24" x14ac:dyDescent="0.25">
      <c r="A3175">
        <v>52120</v>
      </c>
      <c r="B3175">
        <v>44034</v>
      </c>
      <c r="C3175" s="71">
        <v>44034.368750000001</v>
      </c>
      <c r="D3175" t="s">
        <v>588</v>
      </c>
      <c r="E3175" t="s">
        <v>589</v>
      </c>
      <c r="F3175">
        <v>200</v>
      </c>
      <c r="G3175" t="s">
        <v>590</v>
      </c>
      <c r="H3175" t="s">
        <v>197</v>
      </c>
      <c r="I3175" t="s">
        <v>152</v>
      </c>
      <c r="J3175" t="s">
        <v>48</v>
      </c>
      <c r="K3175" t="s">
        <v>601</v>
      </c>
      <c r="L3175" t="s">
        <v>39</v>
      </c>
      <c r="M3175">
        <v>20601000</v>
      </c>
      <c r="N3175">
        <v>0</v>
      </c>
      <c r="O3175">
        <v>20601000</v>
      </c>
      <c r="P3175">
        <v>0</v>
      </c>
      <c r="Q3175" t="s">
        <v>152</v>
      </c>
      <c r="R3175">
        <v>65820</v>
      </c>
      <c r="S3175" t="s">
        <v>5028</v>
      </c>
      <c r="T3175" t="s">
        <v>5029</v>
      </c>
      <c r="U3175" t="s">
        <v>5030</v>
      </c>
      <c r="V3175" t="s">
        <v>5031</v>
      </c>
      <c r="W3175">
        <v>0</v>
      </c>
      <c r="X3175" t="str">
        <f t="shared" si="49"/>
        <v>Funcionamiento</v>
      </c>
    </row>
    <row r="3176" spans="1:24" x14ac:dyDescent="0.25">
      <c r="A3176">
        <v>52220</v>
      </c>
      <c r="B3176">
        <v>44034</v>
      </c>
      <c r="C3176" s="71">
        <v>44034.450694444444</v>
      </c>
      <c r="D3176" t="s">
        <v>588</v>
      </c>
      <c r="E3176" t="s">
        <v>589</v>
      </c>
      <c r="F3176">
        <v>300</v>
      </c>
      <c r="G3176" t="s">
        <v>634</v>
      </c>
      <c r="H3176" t="s">
        <v>394</v>
      </c>
      <c r="I3176" t="s">
        <v>517</v>
      </c>
      <c r="J3176" t="s">
        <v>37</v>
      </c>
      <c r="K3176" t="s">
        <v>591</v>
      </c>
      <c r="L3176" t="s">
        <v>39</v>
      </c>
      <c r="M3176">
        <v>7102547</v>
      </c>
      <c r="N3176">
        <v>0</v>
      </c>
      <c r="O3176">
        <v>7102547</v>
      </c>
      <c r="P3176">
        <v>0</v>
      </c>
      <c r="Q3176" t="s">
        <v>5032</v>
      </c>
      <c r="R3176">
        <v>65620</v>
      </c>
      <c r="S3176" t="s">
        <v>5033</v>
      </c>
      <c r="T3176" t="s">
        <v>5034</v>
      </c>
      <c r="U3176" t="s">
        <v>5035</v>
      </c>
      <c r="V3176" t="s">
        <v>5036</v>
      </c>
      <c r="W3176">
        <v>0</v>
      </c>
      <c r="X3176" t="str">
        <f t="shared" si="49"/>
        <v>Inversión</v>
      </c>
    </row>
    <row r="3177" spans="1:24" x14ac:dyDescent="0.25">
      <c r="A3177">
        <v>52320</v>
      </c>
      <c r="B3177">
        <v>44035</v>
      </c>
      <c r="C3177" s="71">
        <v>44035.773611111108</v>
      </c>
      <c r="D3177" t="s">
        <v>588</v>
      </c>
      <c r="E3177" t="s">
        <v>589</v>
      </c>
      <c r="F3177">
        <v>200</v>
      </c>
      <c r="G3177" t="s">
        <v>590</v>
      </c>
      <c r="H3177" t="s">
        <v>178</v>
      </c>
      <c r="I3177" t="s">
        <v>132</v>
      </c>
      <c r="J3177" t="s">
        <v>37</v>
      </c>
      <c r="K3177" t="s">
        <v>591</v>
      </c>
      <c r="L3177" t="s">
        <v>39</v>
      </c>
      <c r="M3177">
        <v>30905300</v>
      </c>
      <c r="N3177">
        <v>0</v>
      </c>
      <c r="O3177">
        <v>30905300</v>
      </c>
      <c r="P3177">
        <v>0</v>
      </c>
      <c r="Q3177" t="s">
        <v>1037</v>
      </c>
      <c r="R3177">
        <v>66120</v>
      </c>
      <c r="S3177" t="s">
        <v>5037</v>
      </c>
      <c r="T3177" t="s">
        <v>593</v>
      </c>
      <c r="U3177" t="s">
        <v>5038</v>
      </c>
      <c r="V3177" t="s">
        <v>5039</v>
      </c>
      <c r="W3177">
        <v>0</v>
      </c>
      <c r="X3177" t="str">
        <f t="shared" si="49"/>
        <v>Funcionamiento</v>
      </c>
    </row>
    <row r="3178" spans="1:24" x14ac:dyDescent="0.25">
      <c r="A3178">
        <v>52320</v>
      </c>
      <c r="B3178">
        <v>44035</v>
      </c>
      <c r="C3178" s="71">
        <v>44035.773611111108</v>
      </c>
      <c r="D3178" t="s">
        <v>588</v>
      </c>
      <c r="E3178" t="s">
        <v>589</v>
      </c>
      <c r="F3178">
        <v>200</v>
      </c>
      <c r="G3178" t="s">
        <v>590</v>
      </c>
      <c r="H3178" t="s">
        <v>179</v>
      </c>
      <c r="I3178" t="s">
        <v>133</v>
      </c>
      <c r="J3178" t="s">
        <v>37</v>
      </c>
      <c r="K3178" t="s">
        <v>591</v>
      </c>
      <c r="L3178" t="s">
        <v>39</v>
      </c>
      <c r="M3178">
        <v>20606700</v>
      </c>
      <c r="N3178">
        <v>0</v>
      </c>
      <c r="O3178">
        <v>20606700</v>
      </c>
      <c r="P3178">
        <v>0</v>
      </c>
      <c r="Q3178" t="s">
        <v>1037</v>
      </c>
      <c r="R3178">
        <v>66120</v>
      </c>
      <c r="S3178" t="s">
        <v>5037</v>
      </c>
      <c r="T3178" t="s">
        <v>593</v>
      </c>
      <c r="U3178" t="s">
        <v>5038</v>
      </c>
      <c r="V3178" t="s">
        <v>5039</v>
      </c>
      <c r="W3178">
        <v>0</v>
      </c>
      <c r="X3178" t="str">
        <f t="shared" si="49"/>
        <v>Funcionamiento</v>
      </c>
    </row>
    <row r="3179" spans="1:24" x14ac:dyDescent="0.25">
      <c r="A3179">
        <v>52320</v>
      </c>
      <c r="B3179">
        <v>44035</v>
      </c>
      <c r="C3179" s="71">
        <v>44035.773611111108</v>
      </c>
      <c r="D3179" t="s">
        <v>588</v>
      </c>
      <c r="E3179" t="s">
        <v>589</v>
      </c>
      <c r="F3179">
        <v>200</v>
      </c>
      <c r="G3179" t="s">
        <v>590</v>
      </c>
      <c r="H3179" t="s">
        <v>177</v>
      </c>
      <c r="I3179" t="s">
        <v>131</v>
      </c>
      <c r="J3179" t="s">
        <v>37</v>
      </c>
      <c r="K3179" t="s">
        <v>591</v>
      </c>
      <c r="L3179" t="s">
        <v>39</v>
      </c>
      <c r="M3179">
        <v>9137800</v>
      </c>
      <c r="N3179">
        <v>0</v>
      </c>
      <c r="O3179">
        <v>9137800</v>
      </c>
      <c r="P3179">
        <v>0</v>
      </c>
      <c r="Q3179" t="s">
        <v>1037</v>
      </c>
      <c r="R3179">
        <v>66120</v>
      </c>
      <c r="S3179" t="s">
        <v>5037</v>
      </c>
      <c r="T3179" t="s">
        <v>593</v>
      </c>
      <c r="U3179" t="s">
        <v>5038</v>
      </c>
      <c r="V3179" t="s">
        <v>5039</v>
      </c>
      <c r="W3179">
        <v>0</v>
      </c>
      <c r="X3179" t="str">
        <f t="shared" si="49"/>
        <v>Funcionamiento</v>
      </c>
    </row>
    <row r="3180" spans="1:24" x14ac:dyDescent="0.25">
      <c r="A3180">
        <v>52320</v>
      </c>
      <c r="B3180">
        <v>44035</v>
      </c>
      <c r="C3180" s="71">
        <v>44035.773611111108</v>
      </c>
      <c r="D3180" t="s">
        <v>588</v>
      </c>
      <c r="E3180" t="s">
        <v>589</v>
      </c>
      <c r="F3180">
        <v>200</v>
      </c>
      <c r="G3180" t="s">
        <v>590</v>
      </c>
      <c r="H3180" t="s">
        <v>174</v>
      </c>
      <c r="I3180" t="s">
        <v>128</v>
      </c>
      <c r="J3180" t="s">
        <v>37</v>
      </c>
      <c r="K3180" t="s">
        <v>591</v>
      </c>
      <c r="L3180" t="s">
        <v>39</v>
      </c>
      <c r="M3180">
        <v>115478400</v>
      </c>
      <c r="N3180">
        <v>0</v>
      </c>
      <c r="O3180">
        <v>115478400</v>
      </c>
      <c r="P3180">
        <v>0</v>
      </c>
      <c r="Q3180" t="s">
        <v>1037</v>
      </c>
      <c r="R3180">
        <v>66120</v>
      </c>
      <c r="S3180" t="s">
        <v>5037</v>
      </c>
      <c r="T3180" t="s">
        <v>593</v>
      </c>
      <c r="U3180" t="s">
        <v>5038</v>
      </c>
      <c r="V3180" t="s">
        <v>5039</v>
      </c>
      <c r="W3180">
        <v>0</v>
      </c>
      <c r="X3180" t="str">
        <f t="shared" si="49"/>
        <v>Funcionamiento</v>
      </c>
    </row>
    <row r="3181" spans="1:24" x14ac:dyDescent="0.25">
      <c r="A3181">
        <v>52320</v>
      </c>
      <c r="B3181">
        <v>44035</v>
      </c>
      <c r="C3181" s="71">
        <v>44035.773611111108</v>
      </c>
      <c r="D3181" t="s">
        <v>588</v>
      </c>
      <c r="E3181" t="s">
        <v>589</v>
      </c>
      <c r="F3181">
        <v>200</v>
      </c>
      <c r="G3181" t="s">
        <v>590</v>
      </c>
      <c r="H3181" t="s">
        <v>175</v>
      </c>
      <c r="I3181" t="s">
        <v>129</v>
      </c>
      <c r="J3181" t="s">
        <v>37</v>
      </c>
      <c r="K3181" t="s">
        <v>591</v>
      </c>
      <c r="L3181" t="s">
        <v>39</v>
      </c>
      <c r="M3181">
        <v>81799500</v>
      </c>
      <c r="N3181">
        <v>0</v>
      </c>
      <c r="O3181">
        <v>81799500</v>
      </c>
      <c r="P3181">
        <v>0</v>
      </c>
      <c r="Q3181" t="s">
        <v>1037</v>
      </c>
      <c r="R3181">
        <v>66120</v>
      </c>
      <c r="S3181" t="s">
        <v>5037</v>
      </c>
      <c r="T3181" t="s">
        <v>593</v>
      </c>
      <c r="U3181" t="s">
        <v>5038</v>
      </c>
      <c r="V3181" t="s">
        <v>5039</v>
      </c>
      <c r="W3181">
        <v>0</v>
      </c>
      <c r="X3181" t="str">
        <f t="shared" si="49"/>
        <v>Funcionamiento</v>
      </c>
    </row>
    <row r="3182" spans="1:24" x14ac:dyDescent="0.25">
      <c r="A3182">
        <v>52320</v>
      </c>
      <c r="B3182">
        <v>44035</v>
      </c>
      <c r="C3182" s="71">
        <v>44035.773611111108</v>
      </c>
      <c r="D3182" t="s">
        <v>588</v>
      </c>
      <c r="E3182" t="s">
        <v>589</v>
      </c>
      <c r="F3182">
        <v>200</v>
      </c>
      <c r="G3182" t="s">
        <v>590</v>
      </c>
      <c r="H3182" t="s">
        <v>176</v>
      </c>
      <c r="I3182" t="s">
        <v>130</v>
      </c>
      <c r="J3182" t="s">
        <v>37</v>
      </c>
      <c r="K3182" t="s">
        <v>591</v>
      </c>
      <c r="L3182" t="s">
        <v>39</v>
      </c>
      <c r="M3182">
        <v>41202000</v>
      </c>
      <c r="N3182">
        <v>0</v>
      </c>
      <c r="O3182">
        <v>41202000</v>
      </c>
      <c r="P3182">
        <v>0</v>
      </c>
      <c r="Q3182" t="s">
        <v>1037</v>
      </c>
      <c r="R3182">
        <v>66120</v>
      </c>
      <c r="S3182" t="s">
        <v>5037</v>
      </c>
      <c r="T3182" t="s">
        <v>593</v>
      </c>
      <c r="U3182" t="s">
        <v>5038</v>
      </c>
      <c r="V3182" t="s">
        <v>5039</v>
      </c>
      <c r="W3182">
        <v>0</v>
      </c>
      <c r="X3182" t="str">
        <f t="shared" si="49"/>
        <v>Funcionamiento</v>
      </c>
    </row>
    <row r="3183" spans="1:24" x14ac:dyDescent="0.25">
      <c r="A3183">
        <v>52420</v>
      </c>
      <c r="B3183">
        <v>44035</v>
      </c>
      <c r="C3183" s="71">
        <v>44035.79583333333</v>
      </c>
      <c r="D3183" t="s">
        <v>588</v>
      </c>
      <c r="E3183" t="s">
        <v>589</v>
      </c>
      <c r="F3183">
        <v>200</v>
      </c>
      <c r="G3183" t="s">
        <v>590</v>
      </c>
      <c r="H3183" t="s">
        <v>167</v>
      </c>
      <c r="I3183" t="s">
        <v>121</v>
      </c>
      <c r="J3183" t="s">
        <v>37</v>
      </c>
      <c r="K3183" t="s">
        <v>591</v>
      </c>
      <c r="L3183" t="s">
        <v>39</v>
      </c>
      <c r="M3183">
        <v>23768178</v>
      </c>
      <c r="N3183">
        <v>-102952</v>
      </c>
      <c r="O3183">
        <v>23665226</v>
      </c>
      <c r="P3183">
        <v>0</v>
      </c>
      <c r="Q3183" t="s">
        <v>1038</v>
      </c>
      <c r="R3183">
        <v>66220</v>
      </c>
      <c r="S3183" t="s">
        <v>5040</v>
      </c>
      <c r="T3183" t="s">
        <v>593</v>
      </c>
      <c r="U3183" t="s">
        <v>5041</v>
      </c>
      <c r="V3183" t="s">
        <v>5042</v>
      </c>
      <c r="W3183">
        <v>0</v>
      </c>
      <c r="X3183" t="str">
        <f t="shared" si="49"/>
        <v>Funcionamiento</v>
      </c>
    </row>
    <row r="3184" spans="1:24" x14ac:dyDescent="0.25">
      <c r="A3184">
        <v>52420</v>
      </c>
      <c r="B3184">
        <v>44035</v>
      </c>
      <c r="C3184" s="71">
        <v>44035.79583333333</v>
      </c>
      <c r="D3184" t="s">
        <v>588</v>
      </c>
      <c r="E3184" t="s">
        <v>589</v>
      </c>
      <c r="F3184">
        <v>200</v>
      </c>
      <c r="G3184" t="s">
        <v>590</v>
      </c>
      <c r="H3184" t="s">
        <v>173</v>
      </c>
      <c r="I3184" t="s">
        <v>127</v>
      </c>
      <c r="J3184" t="s">
        <v>37</v>
      </c>
      <c r="K3184" t="s">
        <v>591</v>
      </c>
      <c r="L3184" t="s">
        <v>39</v>
      </c>
      <c r="M3184">
        <v>37984301</v>
      </c>
      <c r="N3184">
        <v>0</v>
      </c>
      <c r="O3184">
        <v>37984301</v>
      </c>
      <c r="P3184">
        <v>0</v>
      </c>
      <c r="Q3184" t="s">
        <v>1038</v>
      </c>
      <c r="R3184">
        <v>66220</v>
      </c>
      <c r="S3184" t="s">
        <v>5040</v>
      </c>
      <c r="T3184" t="s">
        <v>593</v>
      </c>
      <c r="U3184" t="s">
        <v>5041</v>
      </c>
      <c r="V3184" t="s">
        <v>5042</v>
      </c>
      <c r="W3184">
        <v>0</v>
      </c>
      <c r="X3184" t="str">
        <f t="shared" si="49"/>
        <v>Funcionamiento</v>
      </c>
    </row>
    <row r="3185" spans="1:24" x14ac:dyDescent="0.25">
      <c r="A3185">
        <v>52420</v>
      </c>
      <c r="B3185">
        <v>44035</v>
      </c>
      <c r="C3185" s="71">
        <v>44035.79583333333</v>
      </c>
      <c r="D3185" t="s">
        <v>588</v>
      </c>
      <c r="E3185" t="s">
        <v>589</v>
      </c>
      <c r="F3185">
        <v>200</v>
      </c>
      <c r="G3185" t="s">
        <v>590</v>
      </c>
      <c r="H3185" t="s">
        <v>182</v>
      </c>
      <c r="I3185" t="s">
        <v>136</v>
      </c>
      <c r="J3185" t="s">
        <v>37</v>
      </c>
      <c r="K3185" t="s">
        <v>591</v>
      </c>
      <c r="L3185" t="s">
        <v>39</v>
      </c>
      <c r="M3185">
        <v>3371510</v>
      </c>
      <c r="N3185">
        <v>0</v>
      </c>
      <c r="O3185">
        <v>3371510</v>
      </c>
      <c r="P3185">
        <v>0</v>
      </c>
      <c r="Q3185" t="s">
        <v>1038</v>
      </c>
      <c r="R3185">
        <v>66220</v>
      </c>
      <c r="S3185" t="s">
        <v>5040</v>
      </c>
      <c r="T3185" t="s">
        <v>593</v>
      </c>
      <c r="U3185" t="s">
        <v>5041</v>
      </c>
      <c r="V3185" t="s">
        <v>5042</v>
      </c>
      <c r="W3185">
        <v>0</v>
      </c>
      <c r="X3185" t="str">
        <f t="shared" si="49"/>
        <v>Funcionamiento</v>
      </c>
    </row>
    <row r="3186" spans="1:24" x14ac:dyDescent="0.25">
      <c r="A3186">
        <v>52420</v>
      </c>
      <c r="B3186">
        <v>44035</v>
      </c>
      <c r="C3186" s="71">
        <v>44035.79583333333</v>
      </c>
      <c r="D3186" t="s">
        <v>588</v>
      </c>
      <c r="E3186" t="s">
        <v>589</v>
      </c>
      <c r="F3186">
        <v>200</v>
      </c>
      <c r="G3186" t="s">
        <v>590</v>
      </c>
      <c r="H3186" t="s">
        <v>171</v>
      </c>
      <c r="I3186" t="s">
        <v>125</v>
      </c>
      <c r="J3186" t="s">
        <v>37</v>
      </c>
      <c r="K3186" t="s">
        <v>591</v>
      </c>
      <c r="L3186" t="s">
        <v>39</v>
      </c>
      <c r="M3186">
        <v>25036181</v>
      </c>
      <c r="N3186">
        <v>0</v>
      </c>
      <c r="O3186">
        <v>25036181</v>
      </c>
      <c r="P3186">
        <v>0</v>
      </c>
      <c r="Q3186" t="s">
        <v>1038</v>
      </c>
      <c r="R3186">
        <v>66220</v>
      </c>
      <c r="S3186" t="s">
        <v>5040</v>
      </c>
      <c r="T3186" t="s">
        <v>593</v>
      </c>
      <c r="U3186" t="s">
        <v>5041</v>
      </c>
      <c r="V3186" t="s">
        <v>5042</v>
      </c>
      <c r="W3186">
        <v>0</v>
      </c>
      <c r="X3186" t="str">
        <f t="shared" si="49"/>
        <v>Funcionamiento</v>
      </c>
    </row>
    <row r="3187" spans="1:24" x14ac:dyDescent="0.25">
      <c r="A3187">
        <v>52420</v>
      </c>
      <c r="B3187">
        <v>44035</v>
      </c>
      <c r="C3187" s="71">
        <v>44035.79583333333</v>
      </c>
      <c r="D3187" t="s">
        <v>588</v>
      </c>
      <c r="E3187" t="s">
        <v>589</v>
      </c>
      <c r="F3187">
        <v>200</v>
      </c>
      <c r="G3187" t="s">
        <v>590</v>
      </c>
      <c r="H3187" t="s">
        <v>181</v>
      </c>
      <c r="I3187" t="s">
        <v>135</v>
      </c>
      <c r="J3187" t="s">
        <v>37</v>
      </c>
      <c r="K3187" t="s">
        <v>591</v>
      </c>
      <c r="L3187" t="s">
        <v>39</v>
      </c>
      <c r="M3187">
        <v>5941445</v>
      </c>
      <c r="N3187">
        <v>0</v>
      </c>
      <c r="O3187">
        <v>5941445</v>
      </c>
      <c r="P3187">
        <v>0</v>
      </c>
      <c r="Q3187" t="s">
        <v>1038</v>
      </c>
      <c r="R3187">
        <v>66220</v>
      </c>
      <c r="S3187" t="s">
        <v>5040</v>
      </c>
      <c r="T3187" t="s">
        <v>593</v>
      </c>
      <c r="U3187" t="s">
        <v>5041</v>
      </c>
      <c r="V3187" t="s">
        <v>5042</v>
      </c>
      <c r="W3187">
        <v>0</v>
      </c>
      <c r="X3187" t="str">
        <f t="shared" si="49"/>
        <v>Funcionamiento</v>
      </c>
    </row>
    <row r="3188" spans="1:24" x14ac:dyDescent="0.25">
      <c r="A3188">
        <v>52420</v>
      </c>
      <c r="B3188">
        <v>44035</v>
      </c>
      <c r="C3188" s="71">
        <v>44035.79583333333</v>
      </c>
      <c r="D3188" t="s">
        <v>588</v>
      </c>
      <c r="E3188" t="s">
        <v>589</v>
      </c>
      <c r="F3188">
        <v>200</v>
      </c>
      <c r="G3188" t="s">
        <v>590</v>
      </c>
      <c r="H3188" t="s">
        <v>184</v>
      </c>
      <c r="I3188" t="s">
        <v>138</v>
      </c>
      <c r="J3188" t="s">
        <v>37</v>
      </c>
      <c r="K3188" t="s">
        <v>591</v>
      </c>
      <c r="L3188" t="s">
        <v>39</v>
      </c>
      <c r="M3188">
        <v>17307852</v>
      </c>
      <c r="N3188">
        <v>0</v>
      </c>
      <c r="O3188">
        <v>17307852</v>
      </c>
      <c r="P3188">
        <v>0</v>
      </c>
      <c r="Q3188" t="s">
        <v>1038</v>
      </c>
      <c r="R3188">
        <v>66220</v>
      </c>
      <c r="S3188" t="s">
        <v>5040</v>
      </c>
      <c r="T3188" t="s">
        <v>593</v>
      </c>
      <c r="U3188" t="s">
        <v>5041</v>
      </c>
      <c r="V3188" t="s">
        <v>5042</v>
      </c>
      <c r="W3188">
        <v>0</v>
      </c>
      <c r="X3188" t="str">
        <f t="shared" si="49"/>
        <v>Funcionamiento</v>
      </c>
    </row>
    <row r="3189" spans="1:24" x14ac:dyDescent="0.25">
      <c r="A3189">
        <v>52420</v>
      </c>
      <c r="B3189">
        <v>44035</v>
      </c>
      <c r="C3189" s="71">
        <v>44035.79583333333</v>
      </c>
      <c r="D3189" t="s">
        <v>588</v>
      </c>
      <c r="E3189" t="s">
        <v>589</v>
      </c>
      <c r="F3189">
        <v>200</v>
      </c>
      <c r="G3189" t="s">
        <v>590</v>
      </c>
      <c r="H3189" t="s">
        <v>195</v>
      </c>
      <c r="I3189" t="s">
        <v>150</v>
      </c>
      <c r="J3189" t="s">
        <v>37</v>
      </c>
      <c r="K3189" t="s">
        <v>591</v>
      </c>
      <c r="L3189" t="s">
        <v>39</v>
      </c>
      <c r="M3189">
        <v>2056850</v>
      </c>
      <c r="N3189">
        <v>0</v>
      </c>
      <c r="O3189">
        <v>2056850</v>
      </c>
      <c r="P3189">
        <v>0</v>
      </c>
      <c r="Q3189" t="s">
        <v>1038</v>
      </c>
      <c r="R3189">
        <v>66220</v>
      </c>
      <c r="S3189" t="s">
        <v>5040</v>
      </c>
      <c r="T3189" t="s">
        <v>593</v>
      </c>
      <c r="U3189" t="s">
        <v>5041</v>
      </c>
      <c r="V3189" t="s">
        <v>5042</v>
      </c>
      <c r="W3189">
        <v>0</v>
      </c>
      <c r="X3189" t="str">
        <f t="shared" si="49"/>
        <v>Funcionamiento</v>
      </c>
    </row>
    <row r="3190" spans="1:24" x14ac:dyDescent="0.25">
      <c r="A3190">
        <v>52420</v>
      </c>
      <c r="B3190">
        <v>44035</v>
      </c>
      <c r="C3190" s="71">
        <v>44035.79583333333</v>
      </c>
      <c r="D3190" t="s">
        <v>588</v>
      </c>
      <c r="E3190" t="s">
        <v>589</v>
      </c>
      <c r="F3190">
        <v>200</v>
      </c>
      <c r="G3190" t="s">
        <v>590</v>
      </c>
      <c r="H3190" t="s">
        <v>170</v>
      </c>
      <c r="I3190" t="s">
        <v>124</v>
      </c>
      <c r="J3190" t="s">
        <v>37</v>
      </c>
      <c r="K3190" t="s">
        <v>591</v>
      </c>
      <c r="L3190" t="s">
        <v>39</v>
      </c>
      <c r="M3190">
        <v>1453476</v>
      </c>
      <c r="N3190">
        <v>0</v>
      </c>
      <c r="O3190">
        <v>1453476</v>
      </c>
      <c r="P3190">
        <v>0</v>
      </c>
      <c r="Q3190" t="s">
        <v>1038</v>
      </c>
      <c r="R3190">
        <v>66220</v>
      </c>
      <c r="S3190" t="s">
        <v>5040</v>
      </c>
      <c r="T3190" t="s">
        <v>593</v>
      </c>
      <c r="U3190" t="s">
        <v>5041</v>
      </c>
      <c r="V3190" t="s">
        <v>5042</v>
      </c>
      <c r="W3190">
        <v>0</v>
      </c>
      <c r="X3190" t="str">
        <f t="shared" si="49"/>
        <v>Funcionamiento</v>
      </c>
    </row>
    <row r="3191" spans="1:24" x14ac:dyDescent="0.25">
      <c r="A3191">
        <v>52420</v>
      </c>
      <c r="B3191">
        <v>44035</v>
      </c>
      <c r="C3191" s="71">
        <v>44035.79583333333</v>
      </c>
      <c r="D3191" t="s">
        <v>588</v>
      </c>
      <c r="E3191" t="s">
        <v>589</v>
      </c>
      <c r="F3191">
        <v>200</v>
      </c>
      <c r="G3191" t="s">
        <v>590</v>
      </c>
      <c r="H3191" t="s">
        <v>810</v>
      </c>
      <c r="I3191" t="s">
        <v>811</v>
      </c>
      <c r="J3191" t="s">
        <v>37</v>
      </c>
      <c r="K3191" t="s">
        <v>591</v>
      </c>
      <c r="L3191" t="s">
        <v>39</v>
      </c>
      <c r="M3191">
        <v>755282</v>
      </c>
      <c r="N3191">
        <v>0</v>
      </c>
      <c r="O3191">
        <v>755282</v>
      </c>
      <c r="P3191">
        <v>0</v>
      </c>
      <c r="Q3191" t="s">
        <v>1038</v>
      </c>
      <c r="R3191">
        <v>66220</v>
      </c>
      <c r="S3191" t="s">
        <v>5040</v>
      </c>
      <c r="T3191" t="s">
        <v>593</v>
      </c>
      <c r="U3191" t="s">
        <v>5041</v>
      </c>
      <c r="V3191" t="s">
        <v>5042</v>
      </c>
      <c r="W3191">
        <v>0</v>
      </c>
      <c r="X3191" t="str">
        <f t="shared" si="49"/>
        <v>Funcionamiento</v>
      </c>
    </row>
    <row r="3192" spans="1:24" x14ac:dyDescent="0.25">
      <c r="A3192">
        <v>52420</v>
      </c>
      <c r="B3192">
        <v>44035</v>
      </c>
      <c r="C3192" s="71">
        <v>44035.79583333333</v>
      </c>
      <c r="D3192" t="s">
        <v>588</v>
      </c>
      <c r="E3192" t="s">
        <v>589</v>
      </c>
      <c r="F3192">
        <v>200</v>
      </c>
      <c r="G3192" t="s">
        <v>590</v>
      </c>
      <c r="H3192" t="s">
        <v>563</v>
      </c>
      <c r="I3192" t="s">
        <v>564</v>
      </c>
      <c r="J3192" t="s">
        <v>37</v>
      </c>
      <c r="K3192" t="s">
        <v>591</v>
      </c>
      <c r="L3192" t="s">
        <v>39</v>
      </c>
      <c r="M3192">
        <v>12009919</v>
      </c>
      <c r="N3192">
        <v>0</v>
      </c>
      <c r="O3192">
        <v>12009919</v>
      </c>
      <c r="P3192">
        <v>0</v>
      </c>
      <c r="Q3192" t="s">
        <v>1038</v>
      </c>
      <c r="R3192">
        <v>66220</v>
      </c>
      <c r="S3192" t="s">
        <v>5040</v>
      </c>
      <c r="T3192" t="s">
        <v>593</v>
      </c>
      <c r="U3192" t="s">
        <v>5041</v>
      </c>
      <c r="V3192" t="s">
        <v>5042</v>
      </c>
      <c r="W3192">
        <v>0</v>
      </c>
      <c r="X3192" t="str">
        <f t="shared" si="49"/>
        <v>Funcionamiento</v>
      </c>
    </row>
    <row r="3193" spans="1:24" x14ac:dyDescent="0.25">
      <c r="A3193">
        <v>52420</v>
      </c>
      <c r="B3193">
        <v>44035</v>
      </c>
      <c r="C3193" s="71">
        <v>44035.79583333333</v>
      </c>
      <c r="D3193" t="s">
        <v>588</v>
      </c>
      <c r="E3193" t="s">
        <v>589</v>
      </c>
      <c r="F3193">
        <v>200</v>
      </c>
      <c r="G3193" t="s">
        <v>590</v>
      </c>
      <c r="H3193" t="s">
        <v>183</v>
      </c>
      <c r="I3193" t="s">
        <v>137</v>
      </c>
      <c r="J3193" t="s">
        <v>37</v>
      </c>
      <c r="K3193" t="s">
        <v>591</v>
      </c>
      <c r="L3193" t="s">
        <v>39</v>
      </c>
      <c r="M3193">
        <v>14832585</v>
      </c>
      <c r="N3193">
        <v>102952</v>
      </c>
      <c r="O3193">
        <v>14935537</v>
      </c>
      <c r="P3193">
        <v>0</v>
      </c>
      <c r="Q3193" t="s">
        <v>1038</v>
      </c>
      <c r="R3193">
        <v>66220</v>
      </c>
      <c r="S3193" t="s">
        <v>5040</v>
      </c>
      <c r="T3193" t="s">
        <v>593</v>
      </c>
      <c r="U3193" t="s">
        <v>5041</v>
      </c>
      <c r="V3193" t="s">
        <v>5042</v>
      </c>
      <c r="W3193">
        <v>0</v>
      </c>
      <c r="X3193" t="str">
        <f t="shared" si="49"/>
        <v>Funcionamiento</v>
      </c>
    </row>
    <row r="3194" spans="1:24" x14ac:dyDescent="0.25">
      <c r="A3194">
        <v>52420</v>
      </c>
      <c r="B3194">
        <v>44035</v>
      </c>
      <c r="C3194" s="71">
        <v>44035.79583333333</v>
      </c>
      <c r="D3194" t="s">
        <v>588</v>
      </c>
      <c r="E3194" t="s">
        <v>589</v>
      </c>
      <c r="F3194">
        <v>200</v>
      </c>
      <c r="G3194" t="s">
        <v>590</v>
      </c>
      <c r="H3194" t="s">
        <v>168</v>
      </c>
      <c r="I3194" t="s">
        <v>122</v>
      </c>
      <c r="J3194" t="s">
        <v>37</v>
      </c>
      <c r="K3194" t="s">
        <v>591</v>
      </c>
      <c r="L3194" t="s">
        <v>39</v>
      </c>
      <c r="M3194">
        <v>10513318</v>
      </c>
      <c r="N3194">
        <v>0</v>
      </c>
      <c r="O3194">
        <v>10513318</v>
      </c>
      <c r="P3194">
        <v>0</v>
      </c>
      <c r="Q3194" t="s">
        <v>1038</v>
      </c>
      <c r="R3194">
        <v>66220</v>
      </c>
      <c r="S3194" t="s">
        <v>5040</v>
      </c>
      <c r="T3194" t="s">
        <v>593</v>
      </c>
      <c r="U3194" t="s">
        <v>5041</v>
      </c>
      <c r="V3194" t="s">
        <v>5042</v>
      </c>
      <c r="W3194">
        <v>0</v>
      </c>
      <c r="X3194" t="str">
        <f t="shared" si="49"/>
        <v>Funcionamiento</v>
      </c>
    </row>
    <row r="3195" spans="1:24" x14ac:dyDescent="0.25">
      <c r="A3195">
        <v>52420</v>
      </c>
      <c r="B3195">
        <v>44035</v>
      </c>
      <c r="C3195" s="71">
        <v>44035.79583333333</v>
      </c>
      <c r="D3195" t="s">
        <v>588</v>
      </c>
      <c r="E3195" t="s">
        <v>589</v>
      </c>
      <c r="F3195">
        <v>200</v>
      </c>
      <c r="G3195" t="s">
        <v>590</v>
      </c>
      <c r="H3195" t="s">
        <v>180</v>
      </c>
      <c r="I3195" t="s">
        <v>134</v>
      </c>
      <c r="J3195" t="s">
        <v>37</v>
      </c>
      <c r="K3195" t="s">
        <v>591</v>
      </c>
      <c r="L3195" t="s">
        <v>39</v>
      </c>
      <c r="M3195">
        <v>36489648</v>
      </c>
      <c r="N3195">
        <v>0</v>
      </c>
      <c r="O3195">
        <v>36489648</v>
      </c>
      <c r="P3195">
        <v>0</v>
      </c>
      <c r="Q3195" t="s">
        <v>1038</v>
      </c>
      <c r="R3195">
        <v>66220</v>
      </c>
      <c r="S3195" t="s">
        <v>5040</v>
      </c>
      <c r="T3195" t="s">
        <v>593</v>
      </c>
      <c r="U3195" t="s">
        <v>5041</v>
      </c>
      <c r="V3195" t="s">
        <v>5042</v>
      </c>
      <c r="W3195">
        <v>0</v>
      </c>
      <c r="X3195" t="str">
        <f t="shared" si="49"/>
        <v>Funcionamiento</v>
      </c>
    </row>
    <row r="3196" spans="1:24" x14ac:dyDescent="0.25">
      <c r="A3196">
        <v>52420</v>
      </c>
      <c r="B3196">
        <v>44035</v>
      </c>
      <c r="C3196" s="71">
        <v>44035.79583333333</v>
      </c>
      <c r="D3196" t="s">
        <v>588</v>
      </c>
      <c r="E3196" t="s">
        <v>589</v>
      </c>
      <c r="F3196">
        <v>200</v>
      </c>
      <c r="G3196" t="s">
        <v>590</v>
      </c>
      <c r="H3196" t="s">
        <v>194</v>
      </c>
      <c r="I3196" t="s">
        <v>149</v>
      </c>
      <c r="J3196" t="s">
        <v>37</v>
      </c>
      <c r="K3196" t="s">
        <v>591</v>
      </c>
      <c r="L3196" t="s">
        <v>39</v>
      </c>
      <c r="M3196">
        <v>336121</v>
      </c>
      <c r="N3196">
        <v>0</v>
      </c>
      <c r="O3196">
        <v>336121</v>
      </c>
      <c r="P3196">
        <v>0</v>
      </c>
      <c r="Q3196" t="s">
        <v>1038</v>
      </c>
      <c r="R3196">
        <v>66220</v>
      </c>
      <c r="S3196" t="s">
        <v>5040</v>
      </c>
      <c r="T3196" t="s">
        <v>593</v>
      </c>
      <c r="U3196" t="s">
        <v>5041</v>
      </c>
      <c r="V3196" t="s">
        <v>5042</v>
      </c>
      <c r="W3196">
        <v>0</v>
      </c>
      <c r="X3196" t="str">
        <f t="shared" si="49"/>
        <v>Funcionamiento</v>
      </c>
    </row>
    <row r="3197" spans="1:24" x14ac:dyDescent="0.25">
      <c r="A3197">
        <v>52420</v>
      </c>
      <c r="B3197">
        <v>44035</v>
      </c>
      <c r="C3197" s="71">
        <v>44035.79583333333</v>
      </c>
      <c r="D3197" t="s">
        <v>588</v>
      </c>
      <c r="E3197" t="s">
        <v>589</v>
      </c>
      <c r="F3197">
        <v>200</v>
      </c>
      <c r="G3197" t="s">
        <v>590</v>
      </c>
      <c r="H3197" t="s">
        <v>166</v>
      </c>
      <c r="I3197" t="s">
        <v>120</v>
      </c>
      <c r="J3197" t="s">
        <v>37</v>
      </c>
      <c r="K3197" t="s">
        <v>591</v>
      </c>
      <c r="L3197" t="s">
        <v>39</v>
      </c>
      <c r="M3197">
        <v>864302891</v>
      </c>
      <c r="N3197">
        <v>873589</v>
      </c>
      <c r="O3197">
        <v>865176480</v>
      </c>
      <c r="P3197">
        <v>0</v>
      </c>
      <c r="Q3197" t="s">
        <v>1038</v>
      </c>
      <c r="R3197">
        <v>66220</v>
      </c>
      <c r="S3197" t="s">
        <v>5040</v>
      </c>
      <c r="T3197" t="s">
        <v>593</v>
      </c>
      <c r="U3197" t="s">
        <v>5041</v>
      </c>
      <c r="V3197" t="s">
        <v>5042</v>
      </c>
      <c r="W3197">
        <v>0</v>
      </c>
      <c r="X3197" t="str">
        <f t="shared" si="49"/>
        <v>Funcionamiento</v>
      </c>
    </row>
    <row r="3198" spans="1:24" x14ac:dyDescent="0.25">
      <c r="A3198">
        <v>52520</v>
      </c>
      <c r="B3198">
        <v>44036</v>
      </c>
      <c r="C3198" s="71">
        <v>44036.643750000003</v>
      </c>
      <c r="D3198" t="s">
        <v>588</v>
      </c>
      <c r="E3198" t="s">
        <v>589</v>
      </c>
      <c r="F3198">
        <v>300</v>
      </c>
      <c r="G3198" t="s">
        <v>634</v>
      </c>
      <c r="H3198" t="s">
        <v>198</v>
      </c>
      <c r="I3198" t="s">
        <v>155</v>
      </c>
      <c r="J3198" t="s">
        <v>37</v>
      </c>
      <c r="K3198" t="s">
        <v>591</v>
      </c>
      <c r="L3198" t="s">
        <v>39</v>
      </c>
      <c r="M3198">
        <v>18291603</v>
      </c>
      <c r="N3198">
        <v>0</v>
      </c>
      <c r="O3198">
        <v>18291603</v>
      </c>
      <c r="P3198">
        <v>1002035</v>
      </c>
      <c r="Q3198" t="s">
        <v>5043</v>
      </c>
      <c r="R3198">
        <v>65920</v>
      </c>
      <c r="S3198" t="s">
        <v>6337</v>
      </c>
      <c r="T3198" t="s">
        <v>6338</v>
      </c>
      <c r="U3198" t="s">
        <v>6339</v>
      </c>
      <c r="V3198" t="s">
        <v>6340</v>
      </c>
      <c r="W3198">
        <v>0</v>
      </c>
      <c r="X3198" t="str">
        <f t="shared" si="49"/>
        <v>Inversión</v>
      </c>
    </row>
    <row r="3199" spans="1:24" x14ac:dyDescent="0.25">
      <c r="A3199">
        <v>52620</v>
      </c>
      <c r="B3199">
        <v>44039</v>
      </c>
      <c r="C3199" s="71">
        <v>44039.475694444445</v>
      </c>
      <c r="D3199" t="s">
        <v>588</v>
      </c>
      <c r="E3199" t="s">
        <v>589</v>
      </c>
      <c r="F3199">
        <v>300</v>
      </c>
      <c r="G3199" t="s">
        <v>634</v>
      </c>
      <c r="H3199" t="s">
        <v>198</v>
      </c>
      <c r="I3199" t="s">
        <v>155</v>
      </c>
      <c r="J3199" t="s">
        <v>37</v>
      </c>
      <c r="K3199" t="s">
        <v>591</v>
      </c>
      <c r="L3199" t="s">
        <v>39</v>
      </c>
      <c r="M3199">
        <v>6185656</v>
      </c>
      <c r="N3199">
        <v>0</v>
      </c>
      <c r="O3199">
        <v>6185656</v>
      </c>
      <c r="P3199">
        <v>145</v>
      </c>
      <c r="Q3199" t="s">
        <v>5044</v>
      </c>
      <c r="R3199">
        <v>66420</v>
      </c>
      <c r="S3199" t="s">
        <v>5045</v>
      </c>
      <c r="T3199" t="s">
        <v>5046</v>
      </c>
      <c r="U3199" t="s">
        <v>5047</v>
      </c>
      <c r="V3199" t="s">
        <v>5048</v>
      </c>
      <c r="W3199">
        <v>0</v>
      </c>
      <c r="X3199" t="str">
        <f t="shared" si="49"/>
        <v>Inversión</v>
      </c>
    </row>
    <row r="3200" spans="1:24" x14ac:dyDescent="0.25">
      <c r="A3200">
        <v>52720</v>
      </c>
      <c r="B3200">
        <v>44039</v>
      </c>
      <c r="C3200" s="71">
        <v>44039.477083333331</v>
      </c>
      <c r="D3200" t="s">
        <v>588</v>
      </c>
      <c r="E3200" t="s">
        <v>589</v>
      </c>
      <c r="F3200">
        <v>300</v>
      </c>
      <c r="G3200" t="s">
        <v>634</v>
      </c>
      <c r="H3200" t="s">
        <v>394</v>
      </c>
      <c r="I3200" t="s">
        <v>517</v>
      </c>
      <c r="J3200" t="s">
        <v>37</v>
      </c>
      <c r="K3200" t="s">
        <v>591</v>
      </c>
      <c r="L3200" t="s">
        <v>39</v>
      </c>
      <c r="M3200">
        <v>2261536</v>
      </c>
      <c r="N3200">
        <v>0</v>
      </c>
      <c r="O3200">
        <v>2261536</v>
      </c>
      <c r="P3200">
        <v>0</v>
      </c>
      <c r="Q3200" t="s">
        <v>5049</v>
      </c>
      <c r="R3200">
        <v>66720</v>
      </c>
      <c r="S3200" t="s">
        <v>4197</v>
      </c>
      <c r="T3200" t="s">
        <v>5050</v>
      </c>
      <c r="U3200" t="s">
        <v>5051</v>
      </c>
      <c r="V3200" t="s">
        <v>5052</v>
      </c>
      <c r="W3200">
        <v>0</v>
      </c>
      <c r="X3200" t="str">
        <f t="shared" si="49"/>
        <v>Inversión</v>
      </c>
    </row>
    <row r="3201" spans="1:24" x14ac:dyDescent="0.25">
      <c r="A3201">
        <v>52820</v>
      </c>
      <c r="B3201">
        <v>44039</v>
      </c>
      <c r="C3201" s="71">
        <v>44039.479166666664</v>
      </c>
      <c r="D3201" t="s">
        <v>588</v>
      </c>
      <c r="E3201" t="s">
        <v>589</v>
      </c>
      <c r="F3201">
        <v>300</v>
      </c>
      <c r="G3201" t="s">
        <v>634</v>
      </c>
      <c r="H3201" t="s">
        <v>394</v>
      </c>
      <c r="I3201" t="s">
        <v>517</v>
      </c>
      <c r="J3201" t="s">
        <v>37</v>
      </c>
      <c r="K3201" t="s">
        <v>591</v>
      </c>
      <c r="L3201" t="s">
        <v>39</v>
      </c>
      <c r="M3201">
        <v>3821216</v>
      </c>
      <c r="N3201">
        <v>0</v>
      </c>
      <c r="O3201">
        <v>3821216</v>
      </c>
      <c r="P3201">
        <v>0</v>
      </c>
      <c r="Q3201" t="s">
        <v>5053</v>
      </c>
      <c r="R3201">
        <v>66620</v>
      </c>
      <c r="S3201" t="s">
        <v>4239</v>
      </c>
      <c r="T3201" t="s">
        <v>5054</v>
      </c>
      <c r="U3201" t="s">
        <v>5055</v>
      </c>
      <c r="V3201" t="s">
        <v>5056</v>
      </c>
      <c r="W3201">
        <v>0</v>
      </c>
      <c r="X3201" t="str">
        <f t="shared" si="49"/>
        <v>Inversión</v>
      </c>
    </row>
    <row r="3202" spans="1:24" x14ac:dyDescent="0.25">
      <c r="A3202">
        <v>52920</v>
      </c>
      <c r="B3202">
        <v>44041</v>
      </c>
      <c r="C3202" s="71">
        <v>44041.369444444441</v>
      </c>
      <c r="D3202" t="s">
        <v>588</v>
      </c>
      <c r="E3202" t="s">
        <v>589</v>
      </c>
      <c r="F3202">
        <v>200</v>
      </c>
      <c r="G3202" t="s">
        <v>590</v>
      </c>
      <c r="H3202" t="s">
        <v>196</v>
      </c>
      <c r="I3202" t="s">
        <v>151</v>
      </c>
      <c r="J3202" t="s">
        <v>37</v>
      </c>
      <c r="K3202" t="s">
        <v>591</v>
      </c>
      <c r="L3202" t="s">
        <v>39</v>
      </c>
      <c r="M3202">
        <v>742000</v>
      </c>
      <c r="N3202">
        <v>0</v>
      </c>
      <c r="O3202">
        <v>742000</v>
      </c>
      <c r="P3202">
        <v>0</v>
      </c>
      <c r="Q3202" t="s">
        <v>5057</v>
      </c>
      <c r="R3202">
        <v>67020</v>
      </c>
      <c r="S3202" t="s">
        <v>5058</v>
      </c>
      <c r="T3202" t="s">
        <v>5059</v>
      </c>
      <c r="U3202" t="s">
        <v>593</v>
      </c>
      <c r="V3202" t="s">
        <v>593</v>
      </c>
      <c r="W3202">
        <v>0</v>
      </c>
      <c r="X3202" t="str">
        <f t="shared" si="49"/>
        <v>Funcionamiento</v>
      </c>
    </row>
    <row r="3203" spans="1:24" x14ac:dyDescent="0.25">
      <c r="A3203">
        <v>53020</v>
      </c>
      <c r="B3203">
        <v>44041</v>
      </c>
      <c r="C3203" s="71">
        <v>44041.386111111111</v>
      </c>
      <c r="D3203" t="s">
        <v>588</v>
      </c>
      <c r="E3203" t="s">
        <v>589</v>
      </c>
      <c r="F3203">
        <v>200</v>
      </c>
      <c r="G3203" t="s">
        <v>590</v>
      </c>
      <c r="H3203" t="s">
        <v>868</v>
      </c>
      <c r="I3203" t="s">
        <v>869</v>
      </c>
      <c r="J3203" t="s">
        <v>37</v>
      </c>
      <c r="K3203" t="s">
        <v>591</v>
      </c>
      <c r="L3203" t="s">
        <v>39</v>
      </c>
      <c r="M3203">
        <v>63000000</v>
      </c>
      <c r="N3203">
        <v>0</v>
      </c>
      <c r="O3203">
        <v>63000000</v>
      </c>
      <c r="P3203">
        <v>0</v>
      </c>
      <c r="Q3203" t="s">
        <v>5060</v>
      </c>
      <c r="R3203">
        <v>66820</v>
      </c>
      <c r="S3203" t="s">
        <v>5657</v>
      </c>
      <c r="T3203" t="s">
        <v>593</v>
      </c>
      <c r="U3203" t="s">
        <v>593</v>
      </c>
      <c r="V3203" t="s">
        <v>593</v>
      </c>
      <c r="W3203">
        <v>0</v>
      </c>
      <c r="X3203" t="str">
        <f t="shared" ref="X3203:X3266" si="50">IF(LEFT(H3203,1)="C","Inversión","Funcionamiento")</f>
        <v>Funcionamiento</v>
      </c>
    </row>
    <row r="3204" spans="1:24" x14ac:dyDescent="0.25">
      <c r="A3204">
        <v>53120</v>
      </c>
      <c r="B3204">
        <v>44041</v>
      </c>
      <c r="C3204" s="71">
        <v>44041.500694444447</v>
      </c>
      <c r="D3204" t="s">
        <v>588</v>
      </c>
      <c r="E3204" t="s">
        <v>607</v>
      </c>
      <c r="F3204">
        <v>200</v>
      </c>
      <c r="G3204" t="s">
        <v>590</v>
      </c>
      <c r="H3204" t="s">
        <v>599</v>
      </c>
      <c r="I3204" t="s">
        <v>600</v>
      </c>
      <c r="J3204" t="s">
        <v>48</v>
      </c>
      <c r="K3204" t="s">
        <v>601</v>
      </c>
      <c r="L3204" t="s">
        <v>39</v>
      </c>
      <c r="M3204">
        <v>217431330.77000001</v>
      </c>
      <c r="N3204">
        <v>0</v>
      </c>
      <c r="O3204">
        <v>217431330.77000001</v>
      </c>
      <c r="P3204">
        <v>217431330.77000001</v>
      </c>
      <c r="Q3204" t="s">
        <v>5061</v>
      </c>
      <c r="R3204">
        <v>66520</v>
      </c>
      <c r="S3204" t="s">
        <v>593</v>
      </c>
      <c r="T3204" t="s">
        <v>593</v>
      </c>
      <c r="U3204" t="s">
        <v>593</v>
      </c>
      <c r="V3204" t="s">
        <v>593</v>
      </c>
      <c r="W3204">
        <v>0</v>
      </c>
      <c r="X3204" t="str">
        <f t="shared" si="50"/>
        <v>Funcionamiento</v>
      </c>
    </row>
    <row r="3205" spans="1:24" x14ac:dyDescent="0.25">
      <c r="A3205">
        <v>53120</v>
      </c>
      <c r="B3205">
        <v>44041</v>
      </c>
      <c r="C3205" s="71">
        <v>44041.500694444447</v>
      </c>
      <c r="D3205" t="s">
        <v>588</v>
      </c>
      <c r="E3205" t="s">
        <v>607</v>
      </c>
      <c r="F3205">
        <v>200</v>
      </c>
      <c r="G3205" t="s">
        <v>590</v>
      </c>
      <c r="H3205" t="s">
        <v>594</v>
      </c>
      <c r="I3205" t="s">
        <v>595</v>
      </c>
      <c r="J3205" t="s">
        <v>48</v>
      </c>
      <c r="K3205" t="s">
        <v>601</v>
      </c>
      <c r="L3205" t="s">
        <v>39</v>
      </c>
      <c r="M3205">
        <v>21504197.550000001</v>
      </c>
      <c r="N3205">
        <v>0</v>
      </c>
      <c r="O3205">
        <v>21504197.550000001</v>
      </c>
      <c r="P3205">
        <v>21504197.550000001</v>
      </c>
      <c r="Q3205" t="s">
        <v>5061</v>
      </c>
      <c r="R3205">
        <v>66520</v>
      </c>
      <c r="S3205" t="s">
        <v>593</v>
      </c>
      <c r="T3205" t="s">
        <v>593</v>
      </c>
      <c r="U3205" t="s">
        <v>593</v>
      </c>
      <c r="V3205" t="s">
        <v>593</v>
      </c>
      <c r="W3205">
        <v>0</v>
      </c>
      <c r="X3205" t="str">
        <f t="shared" si="50"/>
        <v>Funcionamiento</v>
      </c>
    </row>
    <row r="3206" spans="1:24" x14ac:dyDescent="0.25">
      <c r="A3206">
        <v>53220</v>
      </c>
      <c r="B3206">
        <v>44041</v>
      </c>
      <c r="C3206" s="71">
        <v>44041.823611111111</v>
      </c>
      <c r="D3206" t="s">
        <v>588</v>
      </c>
      <c r="E3206" t="s">
        <v>589</v>
      </c>
      <c r="F3206">
        <v>200</v>
      </c>
      <c r="G3206" t="s">
        <v>590</v>
      </c>
      <c r="H3206" t="s">
        <v>639</v>
      </c>
      <c r="I3206" t="s">
        <v>4100</v>
      </c>
      <c r="J3206" t="s">
        <v>37</v>
      </c>
      <c r="K3206" t="s">
        <v>591</v>
      </c>
      <c r="L3206" t="s">
        <v>39</v>
      </c>
      <c r="M3206">
        <v>287000000</v>
      </c>
      <c r="N3206">
        <v>0</v>
      </c>
      <c r="O3206">
        <v>287000000</v>
      </c>
      <c r="P3206">
        <v>0</v>
      </c>
      <c r="Q3206" t="s">
        <v>5062</v>
      </c>
      <c r="R3206">
        <v>67220</v>
      </c>
      <c r="S3206" t="s">
        <v>5063</v>
      </c>
      <c r="T3206" t="s">
        <v>5064</v>
      </c>
      <c r="U3206" t="s">
        <v>5065</v>
      </c>
      <c r="V3206" t="s">
        <v>5066</v>
      </c>
      <c r="W3206">
        <v>0</v>
      </c>
      <c r="X3206" t="str">
        <f t="shared" si="50"/>
        <v>Funcionamiento</v>
      </c>
    </row>
    <row r="3207" spans="1:24" x14ac:dyDescent="0.25">
      <c r="A3207">
        <v>53320</v>
      </c>
      <c r="B3207">
        <v>44042</v>
      </c>
      <c r="C3207" s="71">
        <v>44042.600694444445</v>
      </c>
      <c r="D3207" t="s">
        <v>588</v>
      </c>
      <c r="E3207" t="s">
        <v>607</v>
      </c>
      <c r="F3207">
        <v>160</v>
      </c>
      <c r="G3207" t="s">
        <v>633</v>
      </c>
      <c r="H3207" t="s">
        <v>462</v>
      </c>
      <c r="I3207" t="s">
        <v>500</v>
      </c>
      <c r="J3207" t="s">
        <v>37</v>
      </c>
      <c r="K3207" t="s">
        <v>591</v>
      </c>
      <c r="L3207" t="s">
        <v>39</v>
      </c>
      <c r="M3207">
        <v>2000000</v>
      </c>
      <c r="N3207">
        <v>0</v>
      </c>
      <c r="O3207">
        <v>2000000</v>
      </c>
      <c r="P3207">
        <v>2000000</v>
      </c>
      <c r="Q3207" t="s">
        <v>5658</v>
      </c>
      <c r="R3207">
        <v>66920</v>
      </c>
      <c r="S3207" t="s">
        <v>593</v>
      </c>
      <c r="T3207" t="s">
        <v>593</v>
      </c>
      <c r="U3207" t="s">
        <v>593</v>
      </c>
      <c r="V3207" t="s">
        <v>593</v>
      </c>
      <c r="W3207">
        <v>0</v>
      </c>
      <c r="X3207" t="str">
        <f t="shared" si="50"/>
        <v>Inversión</v>
      </c>
    </row>
    <row r="3208" spans="1:24" x14ac:dyDescent="0.25">
      <c r="A3208">
        <v>53420</v>
      </c>
      <c r="B3208">
        <v>44047</v>
      </c>
      <c r="C3208" s="71">
        <v>44047.384027777778</v>
      </c>
      <c r="D3208" t="s">
        <v>588</v>
      </c>
      <c r="E3208" t="s">
        <v>589</v>
      </c>
      <c r="F3208">
        <v>400</v>
      </c>
      <c r="G3208" t="s">
        <v>630</v>
      </c>
      <c r="H3208" t="s">
        <v>398</v>
      </c>
      <c r="I3208" t="s">
        <v>512</v>
      </c>
      <c r="J3208" t="s">
        <v>37</v>
      </c>
      <c r="K3208" t="s">
        <v>591</v>
      </c>
      <c r="L3208" t="s">
        <v>39</v>
      </c>
      <c r="M3208">
        <v>770774</v>
      </c>
      <c r="N3208">
        <v>0</v>
      </c>
      <c r="O3208">
        <v>770774</v>
      </c>
      <c r="P3208">
        <v>0</v>
      </c>
      <c r="Q3208" t="s">
        <v>4984</v>
      </c>
      <c r="R3208">
        <v>67420</v>
      </c>
      <c r="S3208" t="s">
        <v>6341</v>
      </c>
      <c r="T3208" t="s">
        <v>6342</v>
      </c>
      <c r="U3208" t="s">
        <v>6343</v>
      </c>
      <c r="V3208" t="s">
        <v>6344</v>
      </c>
      <c r="W3208">
        <v>0</v>
      </c>
      <c r="X3208" t="str">
        <f t="shared" si="50"/>
        <v>Inversión</v>
      </c>
    </row>
    <row r="3209" spans="1:24" x14ac:dyDescent="0.25">
      <c r="A3209">
        <v>53520</v>
      </c>
      <c r="B3209">
        <v>44048</v>
      </c>
      <c r="C3209" s="71">
        <v>44048.73541666667</v>
      </c>
      <c r="D3209" t="s">
        <v>588</v>
      </c>
      <c r="E3209" t="s">
        <v>607</v>
      </c>
      <c r="F3209">
        <v>140</v>
      </c>
      <c r="G3209" t="s">
        <v>632</v>
      </c>
      <c r="H3209" t="s">
        <v>429</v>
      </c>
      <c r="I3209" t="s">
        <v>488</v>
      </c>
      <c r="J3209" t="s">
        <v>37</v>
      </c>
      <c r="K3209" t="s">
        <v>591</v>
      </c>
      <c r="L3209" t="s">
        <v>39</v>
      </c>
      <c r="M3209">
        <v>13651740</v>
      </c>
      <c r="N3209">
        <v>0</v>
      </c>
      <c r="O3209">
        <v>13651740</v>
      </c>
      <c r="P3209">
        <v>13651740</v>
      </c>
      <c r="Q3209" t="s">
        <v>6345</v>
      </c>
      <c r="R3209">
        <v>67920</v>
      </c>
      <c r="S3209" t="s">
        <v>593</v>
      </c>
      <c r="T3209" t="s">
        <v>593</v>
      </c>
      <c r="U3209" t="s">
        <v>593</v>
      </c>
      <c r="V3209" t="s">
        <v>593</v>
      </c>
      <c r="W3209">
        <v>0</v>
      </c>
      <c r="X3209" t="str">
        <f t="shared" si="50"/>
        <v>Inversión</v>
      </c>
    </row>
    <row r="3210" spans="1:24" x14ac:dyDescent="0.25">
      <c r="A3210">
        <v>53620</v>
      </c>
      <c r="B3210">
        <v>44048</v>
      </c>
      <c r="C3210" s="71">
        <v>44048.738194444442</v>
      </c>
      <c r="D3210" t="s">
        <v>588</v>
      </c>
      <c r="E3210" t="s">
        <v>607</v>
      </c>
      <c r="F3210">
        <v>140</v>
      </c>
      <c r="G3210" t="s">
        <v>632</v>
      </c>
      <c r="H3210" t="s">
        <v>432</v>
      </c>
      <c r="I3210" t="s">
        <v>489</v>
      </c>
      <c r="J3210" t="s">
        <v>37</v>
      </c>
      <c r="K3210" t="s">
        <v>591</v>
      </c>
      <c r="L3210" t="s">
        <v>39</v>
      </c>
      <c r="M3210">
        <v>21741660</v>
      </c>
      <c r="N3210">
        <v>0</v>
      </c>
      <c r="O3210">
        <v>21741660</v>
      </c>
      <c r="P3210">
        <v>21741660</v>
      </c>
      <c r="Q3210" t="s">
        <v>6346</v>
      </c>
      <c r="R3210">
        <v>67820</v>
      </c>
      <c r="S3210" t="s">
        <v>593</v>
      </c>
      <c r="T3210" t="s">
        <v>593</v>
      </c>
      <c r="U3210" t="s">
        <v>593</v>
      </c>
      <c r="V3210" t="s">
        <v>593</v>
      </c>
      <c r="W3210">
        <v>0</v>
      </c>
      <c r="X3210" t="str">
        <f t="shared" si="50"/>
        <v>Inversión</v>
      </c>
    </row>
    <row r="3211" spans="1:24" x14ac:dyDescent="0.25">
      <c r="A3211">
        <v>53720</v>
      </c>
      <c r="B3211">
        <v>44049</v>
      </c>
      <c r="C3211" s="71">
        <v>44049.624305555553</v>
      </c>
      <c r="D3211" t="s">
        <v>588</v>
      </c>
      <c r="E3211" t="s">
        <v>589</v>
      </c>
      <c r="F3211">
        <v>400</v>
      </c>
      <c r="G3211" t="s">
        <v>630</v>
      </c>
      <c r="H3211" t="s">
        <v>398</v>
      </c>
      <c r="I3211" t="s">
        <v>512</v>
      </c>
      <c r="J3211" t="s">
        <v>37</v>
      </c>
      <c r="K3211" t="s">
        <v>591</v>
      </c>
      <c r="L3211" t="s">
        <v>39</v>
      </c>
      <c r="M3211">
        <v>840503</v>
      </c>
      <c r="N3211">
        <v>0</v>
      </c>
      <c r="O3211">
        <v>840503</v>
      </c>
      <c r="P3211">
        <v>0</v>
      </c>
      <c r="Q3211" t="s">
        <v>6347</v>
      </c>
      <c r="R3211">
        <v>68120</v>
      </c>
      <c r="S3211" t="s">
        <v>6348</v>
      </c>
      <c r="T3211" t="s">
        <v>6349</v>
      </c>
      <c r="U3211" t="s">
        <v>6350</v>
      </c>
      <c r="V3211" t="s">
        <v>6351</v>
      </c>
      <c r="W3211">
        <v>0</v>
      </c>
      <c r="X3211" t="str">
        <f t="shared" si="50"/>
        <v>Inversión</v>
      </c>
    </row>
    <row r="3212" spans="1:24" x14ac:dyDescent="0.25">
      <c r="A3212">
        <v>53820</v>
      </c>
      <c r="B3212">
        <v>44049</v>
      </c>
      <c r="C3212" s="71">
        <v>44049.697916666664</v>
      </c>
      <c r="D3212" t="s">
        <v>588</v>
      </c>
      <c r="E3212" t="s">
        <v>607</v>
      </c>
      <c r="F3212">
        <v>300</v>
      </c>
      <c r="G3212" t="s">
        <v>634</v>
      </c>
      <c r="H3212" t="s">
        <v>198</v>
      </c>
      <c r="I3212" t="s">
        <v>155</v>
      </c>
      <c r="J3212" t="s">
        <v>37</v>
      </c>
      <c r="K3212" t="s">
        <v>591</v>
      </c>
      <c r="L3212" t="s">
        <v>39</v>
      </c>
      <c r="M3212">
        <v>6468968</v>
      </c>
      <c r="N3212">
        <v>0</v>
      </c>
      <c r="O3212">
        <v>6468968</v>
      </c>
      <c r="P3212">
        <v>6468968</v>
      </c>
      <c r="Q3212" t="s">
        <v>5009</v>
      </c>
      <c r="R3212">
        <v>68020</v>
      </c>
      <c r="S3212" t="s">
        <v>593</v>
      </c>
      <c r="T3212" t="s">
        <v>593</v>
      </c>
      <c r="U3212" t="s">
        <v>593</v>
      </c>
      <c r="V3212" t="s">
        <v>593</v>
      </c>
      <c r="W3212">
        <v>0</v>
      </c>
      <c r="X3212" t="str">
        <f t="shared" si="50"/>
        <v>Inversión</v>
      </c>
    </row>
    <row r="3213" spans="1:24" x14ac:dyDescent="0.25">
      <c r="A3213">
        <v>53920</v>
      </c>
      <c r="B3213">
        <v>44054</v>
      </c>
      <c r="C3213" s="71">
        <v>44054.800694444442</v>
      </c>
      <c r="D3213" t="s">
        <v>588</v>
      </c>
      <c r="E3213" t="s">
        <v>589</v>
      </c>
      <c r="F3213">
        <v>510</v>
      </c>
      <c r="G3213" t="s">
        <v>713</v>
      </c>
      <c r="H3213" t="s">
        <v>200</v>
      </c>
      <c r="I3213" t="s">
        <v>159</v>
      </c>
      <c r="J3213" t="s">
        <v>37</v>
      </c>
      <c r="K3213" t="s">
        <v>714</v>
      </c>
      <c r="L3213" t="s">
        <v>39</v>
      </c>
      <c r="M3213">
        <v>389920</v>
      </c>
      <c r="N3213">
        <v>0</v>
      </c>
      <c r="O3213">
        <v>389920</v>
      </c>
      <c r="P3213">
        <v>0</v>
      </c>
      <c r="Q3213" t="s">
        <v>6352</v>
      </c>
      <c r="R3213">
        <v>68420</v>
      </c>
      <c r="S3213" t="s">
        <v>6353</v>
      </c>
      <c r="T3213" t="s">
        <v>6354</v>
      </c>
      <c r="U3213" t="s">
        <v>6355</v>
      </c>
      <c r="V3213" t="s">
        <v>6356</v>
      </c>
      <c r="W3213">
        <v>0</v>
      </c>
      <c r="X3213" t="str">
        <f t="shared" si="50"/>
        <v>Inversión</v>
      </c>
    </row>
    <row r="3214" spans="1:24" x14ac:dyDescent="0.25">
      <c r="A3214">
        <v>54020</v>
      </c>
      <c r="B3214">
        <v>44055</v>
      </c>
      <c r="C3214" s="71">
        <v>44055.359722222223</v>
      </c>
      <c r="D3214" t="s">
        <v>588</v>
      </c>
      <c r="E3214" t="s">
        <v>607</v>
      </c>
      <c r="F3214">
        <v>200</v>
      </c>
      <c r="G3214" t="s">
        <v>590</v>
      </c>
      <c r="H3214" t="s">
        <v>441</v>
      </c>
      <c r="I3214" t="s">
        <v>514</v>
      </c>
      <c r="J3214" t="s">
        <v>37</v>
      </c>
      <c r="K3214" t="s">
        <v>591</v>
      </c>
      <c r="L3214" t="s">
        <v>39</v>
      </c>
      <c r="M3214">
        <v>123379321.12</v>
      </c>
      <c r="N3214">
        <v>0</v>
      </c>
      <c r="O3214">
        <v>123379321.12</v>
      </c>
      <c r="P3214">
        <v>123379321.12</v>
      </c>
      <c r="Q3214" t="s">
        <v>6357</v>
      </c>
      <c r="R3214">
        <v>68320</v>
      </c>
      <c r="S3214" t="s">
        <v>593</v>
      </c>
      <c r="T3214" t="s">
        <v>593</v>
      </c>
      <c r="U3214" t="s">
        <v>593</v>
      </c>
      <c r="V3214" t="s">
        <v>593</v>
      </c>
      <c r="W3214">
        <v>0</v>
      </c>
      <c r="X3214" t="str">
        <f t="shared" si="50"/>
        <v>Inversión</v>
      </c>
    </row>
    <row r="3215" spans="1:24" x14ac:dyDescent="0.25">
      <c r="A3215">
        <v>54020</v>
      </c>
      <c r="B3215">
        <v>44055</v>
      </c>
      <c r="C3215" s="71">
        <v>44055.359722222223</v>
      </c>
      <c r="D3215" t="s">
        <v>588</v>
      </c>
      <c r="E3215" t="s">
        <v>607</v>
      </c>
      <c r="F3215">
        <v>200</v>
      </c>
      <c r="G3215" t="s">
        <v>590</v>
      </c>
      <c r="H3215" t="s">
        <v>441</v>
      </c>
      <c r="I3215" t="s">
        <v>514</v>
      </c>
      <c r="J3215" t="s">
        <v>48</v>
      </c>
      <c r="K3215" t="s">
        <v>601</v>
      </c>
      <c r="L3215" t="s">
        <v>39</v>
      </c>
      <c r="M3215">
        <v>244620678.88</v>
      </c>
      <c r="N3215">
        <v>0</v>
      </c>
      <c r="O3215">
        <v>244620678.88</v>
      </c>
      <c r="P3215">
        <v>244620678.88</v>
      </c>
      <c r="Q3215" t="s">
        <v>6357</v>
      </c>
      <c r="R3215">
        <v>68320</v>
      </c>
      <c r="S3215" t="s">
        <v>593</v>
      </c>
      <c r="T3215" t="s">
        <v>593</v>
      </c>
      <c r="U3215" t="s">
        <v>593</v>
      </c>
      <c r="V3215" t="s">
        <v>593</v>
      </c>
      <c r="W3215">
        <v>0</v>
      </c>
      <c r="X3215" t="str">
        <f t="shared" si="50"/>
        <v>Inversión</v>
      </c>
    </row>
    <row r="3216" spans="1:24" x14ac:dyDescent="0.25">
      <c r="A3216">
        <v>54120</v>
      </c>
      <c r="B3216">
        <v>44055</v>
      </c>
      <c r="C3216" s="71">
        <v>44055.607638888891</v>
      </c>
      <c r="D3216" t="s">
        <v>588</v>
      </c>
      <c r="E3216" t="s">
        <v>607</v>
      </c>
      <c r="F3216">
        <v>510</v>
      </c>
      <c r="G3216" t="s">
        <v>713</v>
      </c>
      <c r="H3216" t="s">
        <v>200</v>
      </c>
      <c r="I3216" t="s">
        <v>159</v>
      </c>
      <c r="J3216" t="s">
        <v>48</v>
      </c>
      <c r="K3216" t="s">
        <v>601</v>
      </c>
      <c r="L3216" t="s">
        <v>39</v>
      </c>
      <c r="M3216">
        <v>226398645</v>
      </c>
      <c r="N3216">
        <v>0</v>
      </c>
      <c r="O3216">
        <v>226398645</v>
      </c>
      <c r="P3216">
        <v>226398645</v>
      </c>
      <c r="Q3216" t="s">
        <v>6358</v>
      </c>
      <c r="R3216">
        <v>67720</v>
      </c>
      <c r="S3216" t="s">
        <v>593</v>
      </c>
      <c r="T3216" t="s">
        <v>593</v>
      </c>
      <c r="U3216" t="s">
        <v>593</v>
      </c>
      <c r="V3216" t="s">
        <v>593</v>
      </c>
      <c r="W3216">
        <v>0</v>
      </c>
      <c r="X3216" t="str">
        <f t="shared" si="50"/>
        <v>Inversión</v>
      </c>
    </row>
    <row r="3217" spans="1:24" x14ac:dyDescent="0.25">
      <c r="A3217">
        <v>54220</v>
      </c>
      <c r="B3217">
        <v>44055</v>
      </c>
      <c r="C3217" s="71">
        <v>44055.609722222223</v>
      </c>
      <c r="D3217" t="s">
        <v>588</v>
      </c>
      <c r="E3217" t="s">
        <v>607</v>
      </c>
      <c r="F3217">
        <v>510</v>
      </c>
      <c r="G3217" t="s">
        <v>713</v>
      </c>
      <c r="H3217" t="s">
        <v>200</v>
      </c>
      <c r="I3217" t="s">
        <v>159</v>
      </c>
      <c r="J3217" t="s">
        <v>48</v>
      </c>
      <c r="K3217" t="s">
        <v>601</v>
      </c>
      <c r="L3217" t="s">
        <v>39</v>
      </c>
      <c r="M3217">
        <v>50310810</v>
      </c>
      <c r="N3217">
        <v>0</v>
      </c>
      <c r="O3217">
        <v>50310810</v>
      </c>
      <c r="P3217">
        <v>50310810</v>
      </c>
      <c r="Q3217" t="s">
        <v>6359</v>
      </c>
      <c r="R3217">
        <v>67320</v>
      </c>
      <c r="S3217" t="s">
        <v>593</v>
      </c>
      <c r="T3217" t="s">
        <v>593</v>
      </c>
      <c r="U3217" t="s">
        <v>593</v>
      </c>
      <c r="V3217" t="s">
        <v>593</v>
      </c>
      <c r="W3217">
        <v>0</v>
      </c>
      <c r="X3217" t="str">
        <f t="shared" si="50"/>
        <v>Inversión</v>
      </c>
    </row>
    <row r="3218" spans="1:24" x14ac:dyDescent="0.25">
      <c r="A3218">
        <v>54320</v>
      </c>
      <c r="B3218">
        <v>44055</v>
      </c>
      <c r="C3218" s="71">
        <v>44055.611111111109</v>
      </c>
      <c r="D3218" t="s">
        <v>588</v>
      </c>
      <c r="E3218" t="s">
        <v>607</v>
      </c>
      <c r="F3218">
        <v>510</v>
      </c>
      <c r="G3218" t="s">
        <v>713</v>
      </c>
      <c r="H3218" t="s">
        <v>200</v>
      </c>
      <c r="I3218" t="s">
        <v>159</v>
      </c>
      <c r="J3218" t="s">
        <v>48</v>
      </c>
      <c r="K3218" t="s">
        <v>601</v>
      </c>
      <c r="L3218" t="s">
        <v>39</v>
      </c>
      <c r="M3218">
        <v>197919882</v>
      </c>
      <c r="N3218">
        <v>0</v>
      </c>
      <c r="O3218">
        <v>197919882</v>
      </c>
      <c r="P3218">
        <v>197919882</v>
      </c>
      <c r="Q3218" t="s">
        <v>6360</v>
      </c>
      <c r="R3218">
        <v>67620</v>
      </c>
      <c r="S3218" t="s">
        <v>593</v>
      </c>
      <c r="T3218" t="s">
        <v>593</v>
      </c>
      <c r="U3218" t="s">
        <v>593</v>
      </c>
      <c r="V3218" t="s">
        <v>593</v>
      </c>
      <c r="W3218">
        <v>0</v>
      </c>
      <c r="X3218" t="str">
        <f t="shared" si="50"/>
        <v>Inversión</v>
      </c>
    </row>
    <row r="3219" spans="1:24" x14ac:dyDescent="0.25">
      <c r="A3219">
        <v>54420</v>
      </c>
      <c r="B3219">
        <v>44055</v>
      </c>
      <c r="C3219" s="71">
        <v>44055.613194444442</v>
      </c>
      <c r="D3219" t="s">
        <v>588</v>
      </c>
      <c r="E3219" t="s">
        <v>607</v>
      </c>
      <c r="F3219">
        <v>510</v>
      </c>
      <c r="G3219" t="s">
        <v>713</v>
      </c>
      <c r="H3219" t="s">
        <v>200</v>
      </c>
      <c r="I3219" t="s">
        <v>159</v>
      </c>
      <c r="J3219" t="s">
        <v>48</v>
      </c>
      <c r="K3219" t="s">
        <v>601</v>
      </c>
      <c r="L3219" t="s">
        <v>39</v>
      </c>
      <c r="M3219">
        <v>64262183</v>
      </c>
      <c r="N3219">
        <v>0</v>
      </c>
      <c r="O3219">
        <v>64262183</v>
      </c>
      <c r="P3219">
        <v>64262183</v>
      </c>
      <c r="Q3219" t="s">
        <v>6361</v>
      </c>
      <c r="R3219">
        <v>67520</v>
      </c>
      <c r="S3219" t="s">
        <v>593</v>
      </c>
      <c r="T3219" t="s">
        <v>593</v>
      </c>
      <c r="U3219" t="s">
        <v>593</v>
      </c>
      <c r="V3219" t="s">
        <v>593</v>
      </c>
      <c r="W3219">
        <v>0</v>
      </c>
      <c r="X3219" t="str">
        <f t="shared" si="50"/>
        <v>Inversión</v>
      </c>
    </row>
    <row r="3220" spans="1:24" x14ac:dyDescent="0.25">
      <c r="A3220">
        <v>54520</v>
      </c>
      <c r="B3220">
        <v>44055</v>
      </c>
      <c r="C3220" s="71">
        <v>44055.688888888886</v>
      </c>
      <c r="D3220" t="s">
        <v>588</v>
      </c>
      <c r="E3220" t="s">
        <v>607</v>
      </c>
      <c r="F3220">
        <v>200</v>
      </c>
      <c r="G3220" t="s">
        <v>590</v>
      </c>
      <c r="H3220" t="s">
        <v>203</v>
      </c>
      <c r="I3220" t="s">
        <v>165</v>
      </c>
      <c r="J3220" t="s">
        <v>37</v>
      </c>
      <c r="K3220" t="s">
        <v>591</v>
      </c>
      <c r="L3220" t="s">
        <v>39</v>
      </c>
      <c r="M3220">
        <v>250000000</v>
      </c>
      <c r="N3220">
        <v>0</v>
      </c>
      <c r="O3220">
        <v>250000000</v>
      </c>
      <c r="P3220">
        <v>250000000</v>
      </c>
      <c r="Q3220" t="s">
        <v>6362</v>
      </c>
      <c r="R3220">
        <v>68520</v>
      </c>
      <c r="S3220" t="s">
        <v>593</v>
      </c>
      <c r="T3220" t="s">
        <v>593</v>
      </c>
      <c r="U3220" t="s">
        <v>593</v>
      </c>
      <c r="V3220" t="s">
        <v>593</v>
      </c>
      <c r="W3220">
        <v>0</v>
      </c>
      <c r="X3220" t="str">
        <f t="shared" si="50"/>
        <v>Inversión</v>
      </c>
    </row>
    <row r="3221" spans="1:24" x14ac:dyDescent="0.25">
      <c r="A3221">
        <v>54620</v>
      </c>
      <c r="B3221">
        <v>44056</v>
      </c>
      <c r="C3221" s="71">
        <v>44056.404166666667</v>
      </c>
      <c r="D3221" t="s">
        <v>588</v>
      </c>
      <c r="E3221" t="s">
        <v>607</v>
      </c>
      <c r="F3221">
        <v>140</v>
      </c>
      <c r="G3221" t="s">
        <v>632</v>
      </c>
      <c r="H3221" t="s">
        <v>432</v>
      </c>
      <c r="I3221" t="s">
        <v>489</v>
      </c>
      <c r="J3221" t="s">
        <v>37</v>
      </c>
      <c r="K3221" t="s">
        <v>591</v>
      </c>
      <c r="L3221" t="s">
        <v>39</v>
      </c>
      <c r="M3221">
        <v>25155405</v>
      </c>
      <c r="N3221">
        <v>0</v>
      </c>
      <c r="O3221">
        <v>25155405</v>
      </c>
      <c r="P3221">
        <v>25155405</v>
      </c>
      <c r="Q3221" t="s">
        <v>6363</v>
      </c>
      <c r="R3221">
        <v>68620</v>
      </c>
      <c r="S3221" t="s">
        <v>593</v>
      </c>
      <c r="T3221" t="s">
        <v>593</v>
      </c>
      <c r="U3221" t="s">
        <v>593</v>
      </c>
      <c r="V3221" t="s">
        <v>593</v>
      </c>
      <c r="W3221">
        <v>0</v>
      </c>
      <c r="X3221" t="str">
        <f t="shared" si="50"/>
        <v>Inversión</v>
      </c>
    </row>
    <row r="3222" spans="1:24" x14ac:dyDescent="0.25">
      <c r="A3222">
        <v>54720</v>
      </c>
      <c r="B3222">
        <v>44056</v>
      </c>
      <c r="C3222" s="71">
        <v>44056.488194444442</v>
      </c>
      <c r="D3222" t="s">
        <v>588</v>
      </c>
      <c r="E3222" t="s">
        <v>607</v>
      </c>
      <c r="F3222">
        <v>140</v>
      </c>
      <c r="G3222" t="s">
        <v>632</v>
      </c>
      <c r="H3222" t="s">
        <v>432</v>
      </c>
      <c r="I3222" t="s">
        <v>489</v>
      </c>
      <c r="J3222" t="s">
        <v>37</v>
      </c>
      <c r="K3222" t="s">
        <v>591</v>
      </c>
      <c r="L3222" t="s">
        <v>39</v>
      </c>
      <c r="M3222">
        <v>25955160</v>
      </c>
      <c r="N3222">
        <v>0</v>
      </c>
      <c r="O3222">
        <v>25955160</v>
      </c>
      <c r="P3222">
        <v>25955160</v>
      </c>
      <c r="Q3222" t="s">
        <v>6364</v>
      </c>
      <c r="R3222">
        <v>68720</v>
      </c>
      <c r="S3222" t="s">
        <v>593</v>
      </c>
      <c r="T3222" t="s">
        <v>593</v>
      </c>
      <c r="U3222" t="s">
        <v>593</v>
      </c>
      <c r="V3222" t="s">
        <v>593</v>
      </c>
      <c r="W3222">
        <v>0</v>
      </c>
      <c r="X3222" t="str">
        <f t="shared" si="50"/>
        <v>Inversión</v>
      </c>
    </row>
    <row r="3223" spans="1:24" x14ac:dyDescent="0.25">
      <c r="A3223">
        <v>120</v>
      </c>
      <c r="B3223">
        <v>43847</v>
      </c>
      <c r="C3223" s="71">
        <v>43847.315972222219</v>
      </c>
      <c r="D3223" t="s">
        <v>588</v>
      </c>
      <c r="E3223" t="s">
        <v>589</v>
      </c>
      <c r="F3223">
        <v>20</v>
      </c>
      <c r="G3223" t="s">
        <v>5067</v>
      </c>
      <c r="H3223" t="s">
        <v>169</v>
      </c>
      <c r="I3223" t="s">
        <v>123</v>
      </c>
      <c r="J3223" t="s">
        <v>37</v>
      </c>
      <c r="K3223" t="s">
        <v>591</v>
      </c>
      <c r="L3223" t="s">
        <v>39</v>
      </c>
      <c r="M3223">
        <v>898258</v>
      </c>
      <c r="N3223">
        <v>0</v>
      </c>
      <c r="O3223">
        <v>898258</v>
      </c>
      <c r="P3223">
        <v>0</v>
      </c>
      <c r="Q3223" t="s">
        <v>5068</v>
      </c>
      <c r="R3223">
        <v>120</v>
      </c>
      <c r="S3223" t="s">
        <v>2751</v>
      </c>
      <c r="T3223" t="s">
        <v>593</v>
      </c>
      <c r="U3223" t="s">
        <v>5069</v>
      </c>
      <c r="V3223" t="s">
        <v>5070</v>
      </c>
      <c r="W3223">
        <v>0</v>
      </c>
      <c r="X3223" t="str">
        <f t="shared" si="50"/>
        <v>Funcionamiento</v>
      </c>
    </row>
    <row r="3224" spans="1:24" x14ac:dyDescent="0.25">
      <c r="A3224">
        <v>120</v>
      </c>
      <c r="B3224">
        <v>43847</v>
      </c>
      <c r="C3224" s="71">
        <v>43847.315972222219</v>
      </c>
      <c r="D3224" t="s">
        <v>588</v>
      </c>
      <c r="E3224" t="s">
        <v>589</v>
      </c>
      <c r="F3224">
        <v>20</v>
      </c>
      <c r="G3224" t="s">
        <v>5067</v>
      </c>
      <c r="H3224" t="s">
        <v>173</v>
      </c>
      <c r="I3224" t="s">
        <v>127</v>
      </c>
      <c r="J3224" t="s">
        <v>37</v>
      </c>
      <c r="K3224" t="s">
        <v>591</v>
      </c>
      <c r="L3224" t="s">
        <v>39</v>
      </c>
      <c r="M3224">
        <v>2915048</v>
      </c>
      <c r="N3224">
        <v>0</v>
      </c>
      <c r="O3224">
        <v>2915048</v>
      </c>
      <c r="P3224">
        <v>0</v>
      </c>
      <c r="Q3224" t="s">
        <v>5068</v>
      </c>
      <c r="R3224">
        <v>120</v>
      </c>
      <c r="S3224" t="s">
        <v>2751</v>
      </c>
      <c r="T3224" t="s">
        <v>593</v>
      </c>
      <c r="U3224" t="s">
        <v>5069</v>
      </c>
      <c r="V3224" t="s">
        <v>5070</v>
      </c>
      <c r="W3224">
        <v>0</v>
      </c>
      <c r="X3224" t="str">
        <f t="shared" si="50"/>
        <v>Funcionamiento</v>
      </c>
    </row>
    <row r="3225" spans="1:24" x14ac:dyDescent="0.25">
      <c r="A3225">
        <v>120</v>
      </c>
      <c r="B3225">
        <v>43847</v>
      </c>
      <c r="C3225" s="71">
        <v>43847.315972222219</v>
      </c>
      <c r="D3225" t="s">
        <v>588</v>
      </c>
      <c r="E3225" t="s">
        <v>589</v>
      </c>
      <c r="F3225">
        <v>20</v>
      </c>
      <c r="G3225" t="s">
        <v>5067</v>
      </c>
      <c r="H3225" t="s">
        <v>168</v>
      </c>
      <c r="I3225" t="s">
        <v>122</v>
      </c>
      <c r="J3225" t="s">
        <v>37</v>
      </c>
      <c r="K3225" t="s">
        <v>591</v>
      </c>
      <c r="L3225" t="s">
        <v>39</v>
      </c>
      <c r="M3225">
        <v>639259</v>
      </c>
      <c r="N3225">
        <v>0</v>
      </c>
      <c r="O3225">
        <v>639259</v>
      </c>
      <c r="P3225">
        <v>0</v>
      </c>
      <c r="Q3225" t="s">
        <v>5068</v>
      </c>
      <c r="R3225">
        <v>120</v>
      </c>
      <c r="S3225" t="s">
        <v>2751</v>
      </c>
      <c r="T3225" t="s">
        <v>593</v>
      </c>
      <c r="U3225" t="s">
        <v>5069</v>
      </c>
      <c r="V3225" t="s">
        <v>5070</v>
      </c>
      <c r="W3225">
        <v>0</v>
      </c>
      <c r="X3225" t="str">
        <f t="shared" si="50"/>
        <v>Funcionamiento</v>
      </c>
    </row>
    <row r="3226" spans="1:24" x14ac:dyDescent="0.25">
      <c r="A3226">
        <v>120</v>
      </c>
      <c r="B3226">
        <v>43847</v>
      </c>
      <c r="C3226" s="71">
        <v>43847.315972222219</v>
      </c>
      <c r="D3226" t="s">
        <v>588</v>
      </c>
      <c r="E3226" t="s">
        <v>589</v>
      </c>
      <c r="F3226">
        <v>20</v>
      </c>
      <c r="G3226" t="s">
        <v>5067</v>
      </c>
      <c r="H3226" t="s">
        <v>180</v>
      </c>
      <c r="I3226" t="s">
        <v>134</v>
      </c>
      <c r="J3226" t="s">
        <v>37</v>
      </c>
      <c r="K3226" t="s">
        <v>591</v>
      </c>
      <c r="L3226" t="s">
        <v>39</v>
      </c>
      <c r="M3226">
        <v>2461596</v>
      </c>
      <c r="N3226">
        <v>0</v>
      </c>
      <c r="O3226">
        <v>2461596</v>
      </c>
      <c r="P3226">
        <v>0</v>
      </c>
      <c r="Q3226" t="s">
        <v>5068</v>
      </c>
      <c r="R3226">
        <v>120</v>
      </c>
      <c r="S3226" t="s">
        <v>2751</v>
      </c>
      <c r="T3226" t="s">
        <v>593</v>
      </c>
      <c r="U3226" t="s">
        <v>5069</v>
      </c>
      <c r="V3226" t="s">
        <v>5070</v>
      </c>
      <c r="W3226">
        <v>0</v>
      </c>
      <c r="X3226" t="str">
        <f t="shared" si="50"/>
        <v>Funcionamiento</v>
      </c>
    </row>
    <row r="3227" spans="1:24" x14ac:dyDescent="0.25">
      <c r="A3227">
        <v>120</v>
      </c>
      <c r="B3227">
        <v>43847</v>
      </c>
      <c r="C3227" s="71">
        <v>43847.315972222219</v>
      </c>
      <c r="D3227" t="s">
        <v>588</v>
      </c>
      <c r="E3227" t="s">
        <v>589</v>
      </c>
      <c r="F3227">
        <v>20</v>
      </c>
      <c r="G3227" t="s">
        <v>5067</v>
      </c>
      <c r="H3227" t="s">
        <v>182</v>
      </c>
      <c r="I3227" t="s">
        <v>136</v>
      </c>
      <c r="J3227" t="s">
        <v>37</v>
      </c>
      <c r="K3227" t="s">
        <v>591</v>
      </c>
      <c r="L3227" t="s">
        <v>39</v>
      </c>
      <c r="M3227">
        <v>199162</v>
      </c>
      <c r="N3227">
        <v>0</v>
      </c>
      <c r="O3227">
        <v>199162</v>
      </c>
      <c r="P3227">
        <v>0</v>
      </c>
      <c r="Q3227" t="s">
        <v>5068</v>
      </c>
      <c r="R3227">
        <v>120</v>
      </c>
      <c r="S3227" t="s">
        <v>2751</v>
      </c>
      <c r="T3227" t="s">
        <v>593</v>
      </c>
      <c r="U3227" t="s">
        <v>5069</v>
      </c>
      <c r="V3227" t="s">
        <v>5070</v>
      </c>
      <c r="W3227">
        <v>0</v>
      </c>
      <c r="X3227" t="str">
        <f t="shared" si="50"/>
        <v>Funcionamiento</v>
      </c>
    </row>
    <row r="3228" spans="1:24" x14ac:dyDescent="0.25">
      <c r="A3228">
        <v>120</v>
      </c>
      <c r="B3228">
        <v>43847</v>
      </c>
      <c r="C3228" s="71">
        <v>43847.315972222219</v>
      </c>
      <c r="D3228" t="s">
        <v>588</v>
      </c>
      <c r="E3228" t="s">
        <v>589</v>
      </c>
      <c r="F3228">
        <v>20</v>
      </c>
      <c r="G3228" t="s">
        <v>5067</v>
      </c>
      <c r="H3228" t="s">
        <v>183</v>
      </c>
      <c r="I3228" t="s">
        <v>137</v>
      </c>
      <c r="J3228" t="s">
        <v>37</v>
      </c>
      <c r="K3228" t="s">
        <v>591</v>
      </c>
      <c r="L3228" t="s">
        <v>39</v>
      </c>
      <c r="M3228">
        <v>2240265</v>
      </c>
      <c r="N3228">
        <v>0</v>
      </c>
      <c r="O3228">
        <v>2240265</v>
      </c>
      <c r="P3228">
        <v>0</v>
      </c>
      <c r="Q3228" t="s">
        <v>5068</v>
      </c>
      <c r="R3228">
        <v>120</v>
      </c>
      <c r="S3228" t="s">
        <v>2751</v>
      </c>
      <c r="T3228" t="s">
        <v>593</v>
      </c>
      <c r="U3228" t="s">
        <v>5069</v>
      </c>
      <c r="V3228" t="s">
        <v>5070</v>
      </c>
      <c r="W3228">
        <v>0</v>
      </c>
      <c r="X3228" t="str">
        <f t="shared" si="50"/>
        <v>Funcionamiento</v>
      </c>
    </row>
    <row r="3229" spans="1:24" x14ac:dyDescent="0.25">
      <c r="A3229">
        <v>120</v>
      </c>
      <c r="B3229">
        <v>43847</v>
      </c>
      <c r="C3229" s="71">
        <v>43847.315972222219</v>
      </c>
      <c r="D3229" t="s">
        <v>588</v>
      </c>
      <c r="E3229" t="s">
        <v>589</v>
      </c>
      <c r="F3229">
        <v>20</v>
      </c>
      <c r="G3229" t="s">
        <v>5067</v>
      </c>
      <c r="H3229" t="s">
        <v>166</v>
      </c>
      <c r="I3229" t="s">
        <v>120</v>
      </c>
      <c r="J3229" t="s">
        <v>37</v>
      </c>
      <c r="K3229" t="s">
        <v>591</v>
      </c>
      <c r="L3229" t="s">
        <v>39</v>
      </c>
      <c r="M3229">
        <v>30891631</v>
      </c>
      <c r="N3229">
        <v>0</v>
      </c>
      <c r="O3229">
        <v>30891631</v>
      </c>
      <c r="P3229">
        <v>0</v>
      </c>
      <c r="Q3229" t="s">
        <v>5068</v>
      </c>
      <c r="R3229">
        <v>120</v>
      </c>
      <c r="S3229" t="s">
        <v>2751</v>
      </c>
      <c r="T3229" t="s">
        <v>593</v>
      </c>
      <c r="U3229" t="s">
        <v>5069</v>
      </c>
      <c r="V3229" t="s">
        <v>5070</v>
      </c>
      <c r="W3229">
        <v>0</v>
      </c>
      <c r="X3229" t="str">
        <f t="shared" si="50"/>
        <v>Funcionamiento</v>
      </c>
    </row>
    <row r="3230" spans="1:24" x14ac:dyDescent="0.25">
      <c r="A3230">
        <v>120</v>
      </c>
      <c r="B3230">
        <v>43847</v>
      </c>
      <c r="C3230" s="71">
        <v>43847.315972222219</v>
      </c>
      <c r="D3230" t="s">
        <v>588</v>
      </c>
      <c r="E3230" t="s">
        <v>589</v>
      </c>
      <c r="F3230">
        <v>20</v>
      </c>
      <c r="G3230" t="s">
        <v>5067</v>
      </c>
      <c r="H3230" t="s">
        <v>171</v>
      </c>
      <c r="I3230" t="s">
        <v>125</v>
      </c>
      <c r="J3230" t="s">
        <v>37</v>
      </c>
      <c r="K3230" t="s">
        <v>591</v>
      </c>
      <c r="L3230" t="s">
        <v>39</v>
      </c>
      <c r="M3230">
        <v>2919162</v>
      </c>
      <c r="N3230">
        <v>0</v>
      </c>
      <c r="O3230">
        <v>2919162</v>
      </c>
      <c r="P3230">
        <v>0</v>
      </c>
      <c r="Q3230" t="s">
        <v>5068</v>
      </c>
      <c r="R3230">
        <v>120</v>
      </c>
      <c r="S3230" t="s">
        <v>2751</v>
      </c>
      <c r="T3230" t="s">
        <v>593</v>
      </c>
      <c r="U3230" t="s">
        <v>5069</v>
      </c>
      <c r="V3230" t="s">
        <v>5070</v>
      </c>
      <c r="W3230">
        <v>0</v>
      </c>
      <c r="X3230" t="str">
        <f t="shared" si="50"/>
        <v>Funcionamiento</v>
      </c>
    </row>
    <row r="3231" spans="1:24" x14ac:dyDescent="0.25">
      <c r="A3231">
        <v>220</v>
      </c>
      <c r="B3231">
        <v>43847</v>
      </c>
      <c r="C3231" s="71">
        <v>43847.42291666667</v>
      </c>
      <c r="D3231" t="s">
        <v>588</v>
      </c>
      <c r="E3231" t="s">
        <v>589</v>
      </c>
      <c r="F3231">
        <v>20</v>
      </c>
      <c r="G3231" t="s">
        <v>5067</v>
      </c>
      <c r="H3231" t="s">
        <v>188</v>
      </c>
      <c r="I3231" t="s">
        <v>142</v>
      </c>
      <c r="J3231" t="s">
        <v>37</v>
      </c>
      <c r="K3231" t="s">
        <v>591</v>
      </c>
      <c r="L3231" t="s">
        <v>39</v>
      </c>
      <c r="M3231">
        <v>37000000</v>
      </c>
      <c r="N3231">
        <v>0</v>
      </c>
      <c r="O3231">
        <v>37000000</v>
      </c>
      <c r="P3231">
        <v>14494720</v>
      </c>
      <c r="Q3231" t="s">
        <v>5071</v>
      </c>
      <c r="R3231">
        <v>320</v>
      </c>
      <c r="S3231" t="s">
        <v>6365</v>
      </c>
      <c r="T3231" t="s">
        <v>5072</v>
      </c>
      <c r="U3231" t="s">
        <v>5073</v>
      </c>
      <c r="V3231" t="s">
        <v>5074</v>
      </c>
      <c r="W3231">
        <v>0</v>
      </c>
      <c r="X3231" t="str">
        <f t="shared" si="50"/>
        <v>Funcionamiento</v>
      </c>
    </row>
    <row r="3232" spans="1:24" x14ac:dyDescent="0.25">
      <c r="A3232">
        <v>320</v>
      </c>
      <c r="B3232">
        <v>43847</v>
      </c>
      <c r="C3232" s="71">
        <v>43847.441666666666</v>
      </c>
      <c r="D3232" t="s">
        <v>588</v>
      </c>
      <c r="E3232" t="s">
        <v>589</v>
      </c>
      <c r="F3232">
        <v>20</v>
      </c>
      <c r="G3232" t="s">
        <v>5067</v>
      </c>
      <c r="H3232" t="s">
        <v>101</v>
      </c>
      <c r="I3232" t="s">
        <v>144</v>
      </c>
      <c r="J3232" t="s">
        <v>37</v>
      </c>
      <c r="K3232" t="s">
        <v>591</v>
      </c>
      <c r="L3232" t="s">
        <v>39</v>
      </c>
      <c r="M3232">
        <v>24240000</v>
      </c>
      <c r="N3232">
        <v>0</v>
      </c>
      <c r="O3232">
        <v>24240000</v>
      </c>
      <c r="P3232">
        <v>0</v>
      </c>
      <c r="Q3232" t="s">
        <v>5075</v>
      </c>
      <c r="R3232">
        <v>420</v>
      </c>
      <c r="S3232" t="s">
        <v>5076</v>
      </c>
      <c r="T3232" t="s">
        <v>5077</v>
      </c>
      <c r="U3232" t="s">
        <v>5078</v>
      </c>
      <c r="V3232" t="s">
        <v>5079</v>
      </c>
      <c r="W3232">
        <v>0</v>
      </c>
      <c r="X3232" t="str">
        <f t="shared" si="50"/>
        <v>Funcionamiento</v>
      </c>
    </row>
    <row r="3233" spans="1:24" x14ac:dyDescent="0.25">
      <c r="A3233">
        <v>420</v>
      </c>
      <c r="B3233">
        <v>43847</v>
      </c>
      <c r="C3233" s="71">
        <v>43847.452777777777</v>
      </c>
      <c r="D3233" t="s">
        <v>588</v>
      </c>
      <c r="E3233" t="s">
        <v>589</v>
      </c>
      <c r="F3233">
        <v>20</v>
      </c>
      <c r="G3233" t="s">
        <v>5067</v>
      </c>
      <c r="H3233" t="s">
        <v>192</v>
      </c>
      <c r="I3233" t="s">
        <v>147</v>
      </c>
      <c r="J3233" t="s">
        <v>37</v>
      </c>
      <c r="K3233" t="s">
        <v>591</v>
      </c>
      <c r="L3233" t="s">
        <v>39</v>
      </c>
      <c r="M3233">
        <v>1100000</v>
      </c>
      <c r="N3233">
        <v>0</v>
      </c>
      <c r="O3233">
        <v>1100000</v>
      </c>
      <c r="P3233">
        <v>66867</v>
      </c>
      <c r="Q3233" t="s">
        <v>5080</v>
      </c>
      <c r="R3233">
        <v>520</v>
      </c>
      <c r="S3233" t="s">
        <v>6366</v>
      </c>
      <c r="T3233" t="s">
        <v>5081</v>
      </c>
      <c r="U3233" t="s">
        <v>5082</v>
      </c>
      <c r="V3233" t="s">
        <v>5083</v>
      </c>
      <c r="W3233">
        <v>0</v>
      </c>
      <c r="X3233" t="str">
        <f t="shared" si="50"/>
        <v>Funcionamiento</v>
      </c>
    </row>
    <row r="3234" spans="1:24" x14ac:dyDescent="0.25">
      <c r="A3234">
        <v>520</v>
      </c>
      <c r="B3234">
        <v>43847</v>
      </c>
      <c r="C3234" s="71">
        <v>43847.464583333334</v>
      </c>
      <c r="D3234" t="s">
        <v>588</v>
      </c>
      <c r="E3234" t="s">
        <v>589</v>
      </c>
      <c r="F3234">
        <v>20</v>
      </c>
      <c r="G3234" t="s">
        <v>5067</v>
      </c>
      <c r="H3234" t="s">
        <v>191</v>
      </c>
      <c r="I3234" t="s">
        <v>146</v>
      </c>
      <c r="J3234" t="s">
        <v>37</v>
      </c>
      <c r="K3234" t="s">
        <v>591</v>
      </c>
      <c r="L3234" t="s">
        <v>39</v>
      </c>
      <c r="M3234">
        <v>350000</v>
      </c>
      <c r="N3234">
        <v>0</v>
      </c>
      <c r="O3234">
        <v>350000</v>
      </c>
      <c r="P3234">
        <v>89775</v>
      </c>
      <c r="Q3234" t="s">
        <v>5084</v>
      </c>
      <c r="R3234">
        <v>620</v>
      </c>
      <c r="S3234" t="s">
        <v>6367</v>
      </c>
      <c r="T3234" t="s">
        <v>6368</v>
      </c>
      <c r="U3234" t="s">
        <v>6369</v>
      </c>
      <c r="V3234" t="s">
        <v>6370</v>
      </c>
      <c r="W3234">
        <v>0</v>
      </c>
      <c r="X3234" t="str">
        <f t="shared" si="50"/>
        <v>Funcionamiento</v>
      </c>
    </row>
    <row r="3235" spans="1:24" x14ac:dyDescent="0.25">
      <c r="A3235">
        <v>620</v>
      </c>
      <c r="B3235">
        <v>43853</v>
      </c>
      <c r="C3235" s="71">
        <v>43853.625694444447</v>
      </c>
      <c r="D3235" t="s">
        <v>588</v>
      </c>
      <c r="E3235" t="s">
        <v>589</v>
      </c>
      <c r="F3235">
        <v>20</v>
      </c>
      <c r="G3235" t="s">
        <v>5067</v>
      </c>
      <c r="H3235" t="s">
        <v>174</v>
      </c>
      <c r="I3235" t="s">
        <v>128</v>
      </c>
      <c r="J3235" t="s">
        <v>37</v>
      </c>
      <c r="K3235" t="s">
        <v>591</v>
      </c>
      <c r="L3235" t="s">
        <v>39</v>
      </c>
      <c r="M3235">
        <v>4968400</v>
      </c>
      <c r="N3235">
        <v>0</v>
      </c>
      <c r="O3235">
        <v>4968400</v>
      </c>
      <c r="P3235">
        <v>0</v>
      </c>
      <c r="Q3235" t="s">
        <v>5085</v>
      </c>
      <c r="R3235">
        <v>720</v>
      </c>
      <c r="S3235" t="s">
        <v>2175</v>
      </c>
      <c r="T3235" t="s">
        <v>593</v>
      </c>
      <c r="U3235" t="s">
        <v>2554</v>
      </c>
      <c r="V3235" t="s">
        <v>5086</v>
      </c>
      <c r="W3235">
        <v>0</v>
      </c>
      <c r="X3235" t="str">
        <f t="shared" si="50"/>
        <v>Funcionamiento</v>
      </c>
    </row>
    <row r="3236" spans="1:24" x14ac:dyDescent="0.25">
      <c r="A3236">
        <v>620</v>
      </c>
      <c r="B3236">
        <v>43853</v>
      </c>
      <c r="C3236" s="71">
        <v>43853.625694444447</v>
      </c>
      <c r="D3236" t="s">
        <v>588</v>
      </c>
      <c r="E3236" t="s">
        <v>589</v>
      </c>
      <c r="F3236">
        <v>20</v>
      </c>
      <c r="G3236" t="s">
        <v>5067</v>
      </c>
      <c r="H3236" t="s">
        <v>175</v>
      </c>
      <c r="I3236" t="s">
        <v>129</v>
      </c>
      <c r="J3236" t="s">
        <v>37</v>
      </c>
      <c r="K3236" t="s">
        <v>591</v>
      </c>
      <c r="L3236" t="s">
        <v>39</v>
      </c>
      <c r="M3236">
        <v>3519100</v>
      </c>
      <c r="N3236">
        <v>0</v>
      </c>
      <c r="O3236">
        <v>3519100</v>
      </c>
      <c r="P3236">
        <v>0</v>
      </c>
      <c r="Q3236" t="s">
        <v>5085</v>
      </c>
      <c r="R3236">
        <v>720</v>
      </c>
      <c r="S3236" t="s">
        <v>2175</v>
      </c>
      <c r="T3236" t="s">
        <v>593</v>
      </c>
      <c r="U3236" t="s">
        <v>2554</v>
      </c>
      <c r="V3236" t="s">
        <v>5086</v>
      </c>
      <c r="W3236">
        <v>0</v>
      </c>
      <c r="X3236" t="str">
        <f t="shared" si="50"/>
        <v>Funcionamiento</v>
      </c>
    </row>
    <row r="3237" spans="1:24" x14ac:dyDescent="0.25">
      <c r="A3237">
        <v>620</v>
      </c>
      <c r="B3237">
        <v>43853</v>
      </c>
      <c r="C3237" s="71">
        <v>43853.625694444447</v>
      </c>
      <c r="D3237" t="s">
        <v>588</v>
      </c>
      <c r="E3237" t="s">
        <v>589</v>
      </c>
      <c r="F3237">
        <v>20</v>
      </c>
      <c r="G3237" t="s">
        <v>5067</v>
      </c>
      <c r="H3237" t="s">
        <v>176</v>
      </c>
      <c r="I3237" t="s">
        <v>130</v>
      </c>
      <c r="J3237" t="s">
        <v>37</v>
      </c>
      <c r="K3237" t="s">
        <v>591</v>
      </c>
      <c r="L3237" t="s">
        <v>39</v>
      </c>
      <c r="M3237">
        <v>1830200</v>
      </c>
      <c r="N3237">
        <v>0</v>
      </c>
      <c r="O3237">
        <v>1830200</v>
      </c>
      <c r="P3237">
        <v>0</v>
      </c>
      <c r="Q3237" t="s">
        <v>5085</v>
      </c>
      <c r="R3237">
        <v>720</v>
      </c>
      <c r="S3237" t="s">
        <v>2175</v>
      </c>
      <c r="T3237" t="s">
        <v>593</v>
      </c>
      <c r="U3237" t="s">
        <v>2554</v>
      </c>
      <c r="V3237" t="s">
        <v>5086</v>
      </c>
      <c r="W3237">
        <v>0</v>
      </c>
      <c r="X3237" t="str">
        <f t="shared" si="50"/>
        <v>Funcionamiento</v>
      </c>
    </row>
    <row r="3238" spans="1:24" x14ac:dyDescent="0.25">
      <c r="A3238">
        <v>620</v>
      </c>
      <c r="B3238">
        <v>43853</v>
      </c>
      <c r="C3238" s="71">
        <v>43853.625694444447</v>
      </c>
      <c r="D3238" t="s">
        <v>588</v>
      </c>
      <c r="E3238" t="s">
        <v>589</v>
      </c>
      <c r="F3238">
        <v>20</v>
      </c>
      <c r="G3238" t="s">
        <v>5067</v>
      </c>
      <c r="H3238" t="s">
        <v>179</v>
      </c>
      <c r="I3238" t="s">
        <v>133</v>
      </c>
      <c r="J3238" t="s">
        <v>37</v>
      </c>
      <c r="K3238" t="s">
        <v>591</v>
      </c>
      <c r="L3238" t="s">
        <v>39</v>
      </c>
      <c r="M3238">
        <v>915700</v>
      </c>
      <c r="N3238">
        <v>0</v>
      </c>
      <c r="O3238">
        <v>915700</v>
      </c>
      <c r="P3238">
        <v>0</v>
      </c>
      <c r="Q3238" t="s">
        <v>5085</v>
      </c>
      <c r="R3238">
        <v>720</v>
      </c>
      <c r="S3238" t="s">
        <v>2175</v>
      </c>
      <c r="T3238" t="s">
        <v>593</v>
      </c>
      <c r="U3238" t="s">
        <v>2554</v>
      </c>
      <c r="V3238" t="s">
        <v>5086</v>
      </c>
      <c r="W3238">
        <v>0</v>
      </c>
      <c r="X3238" t="str">
        <f t="shared" si="50"/>
        <v>Funcionamiento</v>
      </c>
    </row>
    <row r="3239" spans="1:24" x14ac:dyDescent="0.25">
      <c r="A3239">
        <v>620</v>
      </c>
      <c r="B3239">
        <v>43853</v>
      </c>
      <c r="C3239" s="71">
        <v>43853.625694444447</v>
      </c>
      <c r="D3239" t="s">
        <v>588</v>
      </c>
      <c r="E3239" t="s">
        <v>589</v>
      </c>
      <c r="F3239">
        <v>20</v>
      </c>
      <c r="G3239" t="s">
        <v>5067</v>
      </c>
      <c r="H3239" t="s">
        <v>177</v>
      </c>
      <c r="I3239" t="s">
        <v>131</v>
      </c>
      <c r="J3239" t="s">
        <v>37</v>
      </c>
      <c r="K3239" t="s">
        <v>591</v>
      </c>
      <c r="L3239" t="s">
        <v>39</v>
      </c>
      <c r="M3239">
        <v>336900</v>
      </c>
      <c r="N3239">
        <v>0</v>
      </c>
      <c r="O3239">
        <v>336900</v>
      </c>
      <c r="P3239">
        <v>0</v>
      </c>
      <c r="Q3239" t="s">
        <v>5085</v>
      </c>
      <c r="R3239">
        <v>720</v>
      </c>
      <c r="S3239" t="s">
        <v>2175</v>
      </c>
      <c r="T3239" t="s">
        <v>593</v>
      </c>
      <c r="U3239" t="s">
        <v>2554</v>
      </c>
      <c r="V3239" t="s">
        <v>5086</v>
      </c>
      <c r="W3239">
        <v>0</v>
      </c>
      <c r="X3239" t="str">
        <f t="shared" si="50"/>
        <v>Funcionamiento</v>
      </c>
    </row>
    <row r="3240" spans="1:24" x14ac:dyDescent="0.25">
      <c r="A3240">
        <v>620</v>
      </c>
      <c r="B3240">
        <v>43853</v>
      </c>
      <c r="C3240" s="71">
        <v>43853.625694444447</v>
      </c>
      <c r="D3240" t="s">
        <v>588</v>
      </c>
      <c r="E3240" t="s">
        <v>589</v>
      </c>
      <c r="F3240">
        <v>20</v>
      </c>
      <c r="G3240" t="s">
        <v>5067</v>
      </c>
      <c r="H3240" t="s">
        <v>178</v>
      </c>
      <c r="I3240" t="s">
        <v>132</v>
      </c>
      <c r="J3240" t="s">
        <v>37</v>
      </c>
      <c r="K3240" t="s">
        <v>591</v>
      </c>
      <c r="L3240" t="s">
        <v>39</v>
      </c>
      <c r="M3240">
        <v>1373300</v>
      </c>
      <c r="N3240">
        <v>0</v>
      </c>
      <c r="O3240">
        <v>1373300</v>
      </c>
      <c r="P3240">
        <v>0</v>
      </c>
      <c r="Q3240" t="s">
        <v>5085</v>
      </c>
      <c r="R3240">
        <v>720</v>
      </c>
      <c r="S3240" t="s">
        <v>2175</v>
      </c>
      <c r="T3240" t="s">
        <v>593</v>
      </c>
      <c r="U3240" t="s">
        <v>2554</v>
      </c>
      <c r="V3240" t="s">
        <v>5086</v>
      </c>
      <c r="W3240">
        <v>0</v>
      </c>
      <c r="X3240" t="str">
        <f t="shared" si="50"/>
        <v>Funcionamiento</v>
      </c>
    </row>
    <row r="3241" spans="1:24" x14ac:dyDescent="0.25">
      <c r="A3241">
        <v>720</v>
      </c>
      <c r="B3241">
        <v>43865</v>
      </c>
      <c r="C3241" s="71">
        <v>43865.65</v>
      </c>
      <c r="D3241" t="s">
        <v>588</v>
      </c>
      <c r="E3241" t="s">
        <v>589</v>
      </c>
      <c r="F3241">
        <v>20</v>
      </c>
      <c r="G3241" t="s">
        <v>5067</v>
      </c>
      <c r="H3241" t="s">
        <v>101</v>
      </c>
      <c r="I3241" t="s">
        <v>144</v>
      </c>
      <c r="J3241" t="s">
        <v>37</v>
      </c>
      <c r="K3241" t="s">
        <v>591</v>
      </c>
      <c r="L3241" t="s">
        <v>39</v>
      </c>
      <c r="M3241">
        <v>4000000</v>
      </c>
      <c r="N3241">
        <v>0</v>
      </c>
      <c r="O3241">
        <v>4000000</v>
      </c>
      <c r="P3241">
        <v>0</v>
      </c>
      <c r="Q3241" t="s">
        <v>5087</v>
      </c>
      <c r="R3241">
        <v>920</v>
      </c>
      <c r="S3241" t="s">
        <v>2362</v>
      </c>
      <c r="T3241" t="s">
        <v>2575</v>
      </c>
      <c r="U3241" t="s">
        <v>5088</v>
      </c>
      <c r="V3241" t="s">
        <v>5089</v>
      </c>
      <c r="W3241">
        <v>0</v>
      </c>
      <c r="X3241" t="str">
        <f t="shared" si="50"/>
        <v>Funcionamiento</v>
      </c>
    </row>
    <row r="3242" spans="1:24" x14ac:dyDescent="0.25">
      <c r="A3242">
        <v>820</v>
      </c>
      <c r="B3242">
        <v>43872</v>
      </c>
      <c r="C3242" s="71">
        <v>43872.375694444447</v>
      </c>
      <c r="D3242" t="s">
        <v>588</v>
      </c>
      <c r="E3242" t="s">
        <v>589</v>
      </c>
      <c r="F3242">
        <v>20</v>
      </c>
      <c r="G3242" t="s">
        <v>5067</v>
      </c>
      <c r="H3242" t="s">
        <v>193</v>
      </c>
      <c r="I3242" t="s">
        <v>148</v>
      </c>
      <c r="J3242" t="s">
        <v>37</v>
      </c>
      <c r="K3242" t="s">
        <v>591</v>
      </c>
      <c r="L3242" t="s">
        <v>39</v>
      </c>
      <c r="M3242">
        <v>258320</v>
      </c>
      <c r="N3242">
        <v>258320</v>
      </c>
      <c r="O3242">
        <v>516640</v>
      </c>
      <c r="P3242">
        <v>0</v>
      </c>
      <c r="Q3242" t="s">
        <v>2851</v>
      </c>
      <c r="R3242">
        <v>1020</v>
      </c>
      <c r="S3242" t="s">
        <v>2553</v>
      </c>
      <c r="T3242" t="s">
        <v>2185</v>
      </c>
      <c r="U3242" t="s">
        <v>2580</v>
      </c>
      <c r="V3242" t="s">
        <v>5090</v>
      </c>
      <c r="W3242">
        <v>0</v>
      </c>
      <c r="X3242" t="str">
        <f t="shared" si="50"/>
        <v>Funcionamiento</v>
      </c>
    </row>
    <row r="3243" spans="1:24" x14ac:dyDescent="0.25">
      <c r="A3243">
        <v>820</v>
      </c>
      <c r="B3243">
        <v>43872</v>
      </c>
      <c r="C3243" s="71">
        <v>43872.375694444447</v>
      </c>
      <c r="D3243" t="s">
        <v>588</v>
      </c>
      <c r="E3243" t="s">
        <v>589</v>
      </c>
      <c r="F3243">
        <v>20</v>
      </c>
      <c r="G3243" t="s">
        <v>5067</v>
      </c>
      <c r="H3243" t="s">
        <v>187</v>
      </c>
      <c r="I3243" t="s">
        <v>141</v>
      </c>
      <c r="J3243" t="s">
        <v>37</v>
      </c>
      <c r="K3243" t="s">
        <v>591</v>
      </c>
      <c r="L3243" t="s">
        <v>39</v>
      </c>
      <c r="M3243">
        <v>78400</v>
      </c>
      <c r="N3243">
        <v>0</v>
      </c>
      <c r="O3243">
        <v>78400</v>
      </c>
      <c r="P3243">
        <v>0</v>
      </c>
      <c r="Q3243" t="s">
        <v>2851</v>
      </c>
      <c r="R3243">
        <v>1020</v>
      </c>
      <c r="S3243" t="s">
        <v>2553</v>
      </c>
      <c r="T3243" t="s">
        <v>2185</v>
      </c>
      <c r="U3243" t="s">
        <v>2580</v>
      </c>
      <c r="V3243" t="s">
        <v>5090</v>
      </c>
      <c r="W3243">
        <v>0</v>
      </c>
      <c r="X3243" t="str">
        <f t="shared" si="50"/>
        <v>Funcionamiento</v>
      </c>
    </row>
    <row r="3244" spans="1:24" x14ac:dyDescent="0.25">
      <c r="A3244">
        <v>920</v>
      </c>
      <c r="B3244">
        <v>43880</v>
      </c>
      <c r="C3244" s="71">
        <v>43880.434027777781</v>
      </c>
      <c r="D3244" t="s">
        <v>588</v>
      </c>
      <c r="E3244" t="s">
        <v>589</v>
      </c>
      <c r="F3244">
        <v>20</v>
      </c>
      <c r="G3244" t="s">
        <v>5067</v>
      </c>
      <c r="H3244" t="s">
        <v>166</v>
      </c>
      <c r="I3244" t="s">
        <v>120</v>
      </c>
      <c r="J3244" t="s">
        <v>37</v>
      </c>
      <c r="K3244" t="s">
        <v>591</v>
      </c>
      <c r="L3244" t="s">
        <v>39</v>
      </c>
      <c r="M3244">
        <v>36378778</v>
      </c>
      <c r="N3244">
        <v>0</v>
      </c>
      <c r="O3244">
        <v>36378778</v>
      </c>
      <c r="P3244">
        <v>0</v>
      </c>
      <c r="Q3244" t="s">
        <v>5091</v>
      </c>
      <c r="R3244">
        <v>1120</v>
      </c>
      <c r="S3244" t="s">
        <v>2194</v>
      </c>
      <c r="T3244" t="s">
        <v>593</v>
      </c>
      <c r="U3244" t="s">
        <v>3778</v>
      </c>
      <c r="V3244" t="s">
        <v>5092</v>
      </c>
      <c r="W3244">
        <v>120</v>
      </c>
      <c r="X3244" t="str">
        <f t="shared" si="50"/>
        <v>Funcionamiento</v>
      </c>
    </row>
    <row r="3245" spans="1:24" x14ac:dyDescent="0.25">
      <c r="A3245">
        <v>920</v>
      </c>
      <c r="B3245">
        <v>43880</v>
      </c>
      <c r="C3245" s="71">
        <v>43880.434027777781</v>
      </c>
      <c r="D3245" t="s">
        <v>588</v>
      </c>
      <c r="E3245" t="s">
        <v>589</v>
      </c>
      <c r="F3245">
        <v>20</v>
      </c>
      <c r="G3245" t="s">
        <v>5067</v>
      </c>
      <c r="H3245" t="s">
        <v>169</v>
      </c>
      <c r="I3245" t="s">
        <v>123</v>
      </c>
      <c r="J3245" t="s">
        <v>37</v>
      </c>
      <c r="K3245" t="s">
        <v>591</v>
      </c>
      <c r="L3245" t="s">
        <v>39</v>
      </c>
      <c r="M3245">
        <v>887973</v>
      </c>
      <c r="N3245">
        <v>0</v>
      </c>
      <c r="O3245">
        <v>887973</v>
      </c>
      <c r="P3245">
        <v>0</v>
      </c>
      <c r="Q3245" t="s">
        <v>5091</v>
      </c>
      <c r="R3245">
        <v>1120</v>
      </c>
      <c r="S3245" t="s">
        <v>2194</v>
      </c>
      <c r="T3245" t="s">
        <v>593</v>
      </c>
      <c r="U3245" t="s">
        <v>3778</v>
      </c>
      <c r="V3245" t="s">
        <v>5092</v>
      </c>
      <c r="W3245">
        <v>120</v>
      </c>
      <c r="X3245" t="str">
        <f t="shared" si="50"/>
        <v>Funcionamiento</v>
      </c>
    </row>
    <row r="3246" spans="1:24" x14ac:dyDescent="0.25">
      <c r="A3246">
        <v>920</v>
      </c>
      <c r="B3246">
        <v>43880</v>
      </c>
      <c r="C3246" s="71">
        <v>43880.434027777781</v>
      </c>
      <c r="D3246" t="s">
        <v>588</v>
      </c>
      <c r="E3246" t="s">
        <v>589</v>
      </c>
      <c r="F3246">
        <v>20</v>
      </c>
      <c r="G3246" t="s">
        <v>5067</v>
      </c>
      <c r="H3246" t="s">
        <v>183</v>
      </c>
      <c r="I3246" t="s">
        <v>137</v>
      </c>
      <c r="J3246" t="s">
        <v>37</v>
      </c>
      <c r="K3246" t="s">
        <v>591</v>
      </c>
      <c r="L3246" t="s">
        <v>39</v>
      </c>
      <c r="M3246">
        <v>2240265</v>
      </c>
      <c r="N3246">
        <v>0</v>
      </c>
      <c r="O3246">
        <v>2240265</v>
      </c>
      <c r="P3246">
        <v>0</v>
      </c>
      <c r="Q3246" t="s">
        <v>5091</v>
      </c>
      <c r="R3246">
        <v>1120</v>
      </c>
      <c r="S3246" t="s">
        <v>2194</v>
      </c>
      <c r="T3246" t="s">
        <v>593</v>
      </c>
      <c r="U3246" t="s">
        <v>3778</v>
      </c>
      <c r="V3246" t="s">
        <v>5092</v>
      </c>
      <c r="W3246">
        <v>120</v>
      </c>
      <c r="X3246" t="str">
        <f t="shared" si="50"/>
        <v>Funcionamiento</v>
      </c>
    </row>
    <row r="3247" spans="1:24" x14ac:dyDescent="0.25">
      <c r="A3247">
        <v>920</v>
      </c>
      <c r="B3247">
        <v>43880</v>
      </c>
      <c r="C3247" s="71">
        <v>43880.434027777781</v>
      </c>
      <c r="D3247" t="s">
        <v>588</v>
      </c>
      <c r="E3247" t="s">
        <v>589</v>
      </c>
      <c r="F3247">
        <v>20</v>
      </c>
      <c r="G3247" t="s">
        <v>5067</v>
      </c>
      <c r="H3247" t="s">
        <v>194</v>
      </c>
      <c r="I3247" t="s">
        <v>149</v>
      </c>
      <c r="J3247" t="s">
        <v>37</v>
      </c>
      <c r="K3247" t="s">
        <v>591</v>
      </c>
      <c r="L3247" t="s">
        <v>39</v>
      </c>
      <c r="M3247">
        <v>125438</v>
      </c>
      <c r="N3247">
        <v>-87780</v>
      </c>
      <c r="O3247">
        <v>37658</v>
      </c>
      <c r="P3247">
        <v>0</v>
      </c>
      <c r="Q3247" t="s">
        <v>5091</v>
      </c>
      <c r="R3247">
        <v>1120</v>
      </c>
      <c r="S3247" t="s">
        <v>2194</v>
      </c>
      <c r="T3247" t="s">
        <v>593</v>
      </c>
      <c r="U3247" t="s">
        <v>3778</v>
      </c>
      <c r="V3247" t="s">
        <v>5092</v>
      </c>
      <c r="W3247">
        <v>120</v>
      </c>
      <c r="X3247" t="str">
        <f t="shared" si="50"/>
        <v>Funcionamiento</v>
      </c>
    </row>
    <row r="3248" spans="1:24" x14ac:dyDescent="0.25">
      <c r="A3248">
        <v>920</v>
      </c>
      <c r="B3248">
        <v>43880</v>
      </c>
      <c r="C3248" s="71">
        <v>43880.434027777781</v>
      </c>
      <c r="D3248" t="s">
        <v>588</v>
      </c>
      <c r="E3248" t="s">
        <v>589</v>
      </c>
      <c r="F3248">
        <v>20</v>
      </c>
      <c r="G3248" t="s">
        <v>5067</v>
      </c>
      <c r="H3248" t="s">
        <v>168</v>
      </c>
      <c r="I3248" t="s">
        <v>122</v>
      </c>
      <c r="J3248" t="s">
        <v>37</v>
      </c>
      <c r="K3248" t="s">
        <v>591</v>
      </c>
      <c r="L3248" t="s">
        <v>39</v>
      </c>
      <c r="M3248">
        <v>668602</v>
      </c>
      <c r="N3248">
        <v>0</v>
      </c>
      <c r="O3248">
        <v>668602</v>
      </c>
      <c r="P3248">
        <v>0</v>
      </c>
      <c r="Q3248" t="s">
        <v>5091</v>
      </c>
      <c r="R3248">
        <v>1120</v>
      </c>
      <c r="S3248" t="s">
        <v>2194</v>
      </c>
      <c r="T3248" t="s">
        <v>593</v>
      </c>
      <c r="U3248" t="s">
        <v>3778</v>
      </c>
      <c r="V3248" t="s">
        <v>5092</v>
      </c>
      <c r="W3248">
        <v>120</v>
      </c>
      <c r="X3248" t="str">
        <f t="shared" si="50"/>
        <v>Funcionamiento</v>
      </c>
    </row>
    <row r="3249" spans="1:24" x14ac:dyDescent="0.25">
      <c r="A3249">
        <v>1020</v>
      </c>
      <c r="B3249">
        <v>43881</v>
      </c>
      <c r="C3249" s="71">
        <v>43881.402083333334</v>
      </c>
      <c r="D3249" t="s">
        <v>588</v>
      </c>
      <c r="E3249" t="s">
        <v>589</v>
      </c>
      <c r="F3249">
        <v>20</v>
      </c>
      <c r="G3249" t="s">
        <v>5067</v>
      </c>
      <c r="H3249" t="s">
        <v>174</v>
      </c>
      <c r="I3249" t="s">
        <v>128</v>
      </c>
      <c r="J3249" t="s">
        <v>37</v>
      </c>
      <c r="K3249" t="s">
        <v>591</v>
      </c>
      <c r="L3249" t="s">
        <v>39</v>
      </c>
      <c r="M3249">
        <v>4617200</v>
      </c>
      <c r="N3249">
        <v>0</v>
      </c>
      <c r="O3249">
        <v>4617200</v>
      </c>
      <c r="P3249">
        <v>0</v>
      </c>
      <c r="Q3249" t="s">
        <v>5093</v>
      </c>
      <c r="R3249">
        <v>1220</v>
      </c>
      <c r="S3249" t="s">
        <v>2226</v>
      </c>
      <c r="T3249" t="s">
        <v>593</v>
      </c>
      <c r="U3249" t="s">
        <v>5094</v>
      </c>
      <c r="V3249" t="s">
        <v>5095</v>
      </c>
      <c r="W3249">
        <v>0</v>
      </c>
      <c r="X3249" t="str">
        <f t="shared" si="50"/>
        <v>Funcionamiento</v>
      </c>
    </row>
    <row r="3250" spans="1:24" x14ac:dyDescent="0.25">
      <c r="A3250">
        <v>1020</v>
      </c>
      <c r="B3250">
        <v>43881</v>
      </c>
      <c r="C3250" s="71">
        <v>43881.402083333334</v>
      </c>
      <c r="D3250" t="s">
        <v>588</v>
      </c>
      <c r="E3250" t="s">
        <v>589</v>
      </c>
      <c r="F3250">
        <v>20</v>
      </c>
      <c r="G3250" t="s">
        <v>5067</v>
      </c>
      <c r="H3250" t="s">
        <v>176</v>
      </c>
      <c r="I3250" t="s">
        <v>130</v>
      </c>
      <c r="J3250" t="s">
        <v>37</v>
      </c>
      <c r="K3250" t="s">
        <v>591</v>
      </c>
      <c r="L3250" t="s">
        <v>39</v>
      </c>
      <c r="M3250">
        <v>1597400</v>
      </c>
      <c r="N3250">
        <v>0</v>
      </c>
      <c r="O3250">
        <v>1597400</v>
      </c>
      <c r="P3250">
        <v>0</v>
      </c>
      <c r="Q3250" t="s">
        <v>5093</v>
      </c>
      <c r="R3250">
        <v>1220</v>
      </c>
      <c r="S3250" t="s">
        <v>2226</v>
      </c>
      <c r="T3250" t="s">
        <v>593</v>
      </c>
      <c r="U3250" t="s">
        <v>5094</v>
      </c>
      <c r="V3250" t="s">
        <v>5095</v>
      </c>
      <c r="W3250">
        <v>0</v>
      </c>
      <c r="X3250" t="str">
        <f t="shared" si="50"/>
        <v>Funcionamiento</v>
      </c>
    </row>
    <row r="3251" spans="1:24" x14ac:dyDescent="0.25">
      <c r="A3251">
        <v>1020</v>
      </c>
      <c r="B3251">
        <v>43881</v>
      </c>
      <c r="C3251" s="71">
        <v>43881.402083333334</v>
      </c>
      <c r="D3251" t="s">
        <v>588</v>
      </c>
      <c r="E3251" t="s">
        <v>589</v>
      </c>
      <c r="F3251">
        <v>20</v>
      </c>
      <c r="G3251" t="s">
        <v>5067</v>
      </c>
      <c r="H3251" t="s">
        <v>178</v>
      </c>
      <c r="I3251" t="s">
        <v>132</v>
      </c>
      <c r="J3251" t="s">
        <v>37</v>
      </c>
      <c r="K3251" t="s">
        <v>591</v>
      </c>
      <c r="L3251" t="s">
        <v>39</v>
      </c>
      <c r="M3251">
        <v>1198600</v>
      </c>
      <c r="N3251">
        <v>0</v>
      </c>
      <c r="O3251">
        <v>1198600</v>
      </c>
      <c r="P3251">
        <v>0</v>
      </c>
      <c r="Q3251" t="s">
        <v>5093</v>
      </c>
      <c r="R3251">
        <v>1220</v>
      </c>
      <c r="S3251" t="s">
        <v>2226</v>
      </c>
      <c r="T3251" t="s">
        <v>593</v>
      </c>
      <c r="U3251" t="s">
        <v>5094</v>
      </c>
      <c r="V3251" t="s">
        <v>5095</v>
      </c>
      <c r="W3251">
        <v>0</v>
      </c>
      <c r="X3251" t="str">
        <f t="shared" si="50"/>
        <v>Funcionamiento</v>
      </c>
    </row>
    <row r="3252" spans="1:24" x14ac:dyDescent="0.25">
      <c r="A3252">
        <v>1020</v>
      </c>
      <c r="B3252">
        <v>43881</v>
      </c>
      <c r="C3252" s="71">
        <v>43881.402083333334</v>
      </c>
      <c r="D3252" t="s">
        <v>588</v>
      </c>
      <c r="E3252" t="s">
        <v>589</v>
      </c>
      <c r="F3252">
        <v>20</v>
      </c>
      <c r="G3252" t="s">
        <v>5067</v>
      </c>
      <c r="H3252" t="s">
        <v>179</v>
      </c>
      <c r="I3252" t="s">
        <v>133</v>
      </c>
      <c r="J3252" t="s">
        <v>37</v>
      </c>
      <c r="K3252" t="s">
        <v>591</v>
      </c>
      <c r="L3252" t="s">
        <v>39</v>
      </c>
      <c r="M3252">
        <v>799100</v>
      </c>
      <c r="N3252">
        <v>0</v>
      </c>
      <c r="O3252">
        <v>799100</v>
      </c>
      <c r="P3252">
        <v>0</v>
      </c>
      <c r="Q3252" t="s">
        <v>5093</v>
      </c>
      <c r="R3252">
        <v>1220</v>
      </c>
      <c r="S3252" t="s">
        <v>2226</v>
      </c>
      <c r="T3252" t="s">
        <v>593</v>
      </c>
      <c r="U3252" t="s">
        <v>5094</v>
      </c>
      <c r="V3252" t="s">
        <v>5095</v>
      </c>
      <c r="W3252">
        <v>0</v>
      </c>
      <c r="X3252" t="str">
        <f t="shared" si="50"/>
        <v>Funcionamiento</v>
      </c>
    </row>
    <row r="3253" spans="1:24" x14ac:dyDescent="0.25">
      <c r="A3253">
        <v>1020</v>
      </c>
      <c r="B3253">
        <v>43881</v>
      </c>
      <c r="C3253" s="71">
        <v>43881.402083333334</v>
      </c>
      <c r="D3253" t="s">
        <v>588</v>
      </c>
      <c r="E3253" t="s">
        <v>589</v>
      </c>
      <c r="F3253">
        <v>20</v>
      </c>
      <c r="G3253" t="s">
        <v>5067</v>
      </c>
      <c r="H3253" t="s">
        <v>175</v>
      </c>
      <c r="I3253" t="s">
        <v>129</v>
      </c>
      <c r="J3253" t="s">
        <v>37</v>
      </c>
      <c r="K3253" t="s">
        <v>591</v>
      </c>
      <c r="L3253" t="s">
        <v>39</v>
      </c>
      <c r="M3253">
        <v>3270600</v>
      </c>
      <c r="N3253">
        <v>0</v>
      </c>
      <c r="O3253">
        <v>3270600</v>
      </c>
      <c r="P3253">
        <v>0</v>
      </c>
      <c r="Q3253" t="s">
        <v>5093</v>
      </c>
      <c r="R3253">
        <v>1220</v>
      </c>
      <c r="S3253" t="s">
        <v>2226</v>
      </c>
      <c r="T3253" t="s">
        <v>593</v>
      </c>
      <c r="U3253" t="s">
        <v>5094</v>
      </c>
      <c r="V3253" t="s">
        <v>5095</v>
      </c>
      <c r="W3253">
        <v>0</v>
      </c>
      <c r="X3253" t="str">
        <f t="shared" si="50"/>
        <v>Funcionamiento</v>
      </c>
    </row>
    <row r="3254" spans="1:24" x14ac:dyDescent="0.25">
      <c r="A3254">
        <v>1020</v>
      </c>
      <c r="B3254">
        <v>43881</v>
      </c>
      <c r="C3254" s="71">
        <v>43881.402083333334</v>
      </c>
      <c r="D3254" t="s">
        <v>588</v>
      </c>
      <c r="E3254" t="s">
        <v>589</v>
      </c>
      <c r="F3254">
        <v>20</v>
      </c>
      <c r="G3254" t="s">
        <v>5067</v>
      </c>
      <c r="H3254" t="s">
        <v>177</v>
      </c>
      <c r="I3254" t="s">
        <v>131</v>
      </c>
      <c r="J3254" t="s">
        <v>37</v>
      </c>
      <c r="K3254" t="s">
        <v>591</v>
      </c>
      <c r="L3254" t="s">
        <v>39</v>
      </c>
      <c r="M3254">
        <v>395900</v>
      </c>
      <c r="N3254">
        <v>0</v>
      </c>
      <c r="O3254">
        <v>395900</v>
      </c>
      <c r="P3254">
        <v>0</v>
      </c>
      <c r="Q3254" t="s">
        <v>5093</v>
      </c>
      <c r="R3254">
        <v>1220</v>
      </c>
      <c r="S3254" t="s">
        <v>2226</v>
      </c>
      <c r="T3254" t="s">
        <v>593</v>
      </c>
      <c r="U3254" t="s">
        <v>5094</v>
      </c>
      <c r="V3254" t="s">
        <v>5095</v>
      </c>
      <c r="W3254">
        <v>0</v>
      </c>
      <c r="X3254" t="str">
        <f t="shared" si="50"/>
        <v>Funcionamiento</v>
      </c>
    </row>
    <row r="3255" spans="1:24" x14ac:dyDescent="0.25">
      <c r="A3255">
        <v>1120</v>
      </c>
      <c r="B3255">
        <v>43881</v>
      </c>
      <c r="C3255" s="71">
        <v>43881.427777777775</v>
      </c>
      <c r="D3255" t="s">
        <v>588</v>
      </c>
      <c r="E3255" t="s">
        <v>589</v>
      </c>
      <c r="F3255">
        <v>20</v>
      </c>
      <c r="G3255" t="s">
        <v>5067</v>
      </c>
      <c r="H3255" t="s">
        <v>196</v>
      </c>
      <c r="I3255" t="s">
        <v>151</v>
      </c>
      <c r="J3255" t="s">
        <v>37</v>
      </c>
      <c r="K3255" t="s">
        <v>591</v>
      </c>
      <c r="L3255" t="s">
        <v>39</v>
      </c>
      <c r="M3255">
        <v>6159590</v>
      </c>
      <c r="N3255">
        <v>166475</v>
      </c>
      <c r="O3255">
        <v>6326065</v>
      </c>
      <c r="P3255">
        <v>0</v>
      </c>
      <c r="Q3255" t="s">
        <v>5096</v>
      </c>
      <c r="R3255">
        <v>1420</v>
      </c>
      <c r="S3255" t="s">
        <v>2336</v>
      </c>
      <c r="T3255" t="s">
        <v>2770</v>
      </c>
      <c r="U3255" t="s">
        <v>5097</v>
      </c>
      <c r="V3255" t="s">
        <v>5098</v>
      </c>
      <c r="W3255">
        <v>0</v>
      </c>
      <c r="X3255" t="str">
        <f t="shared" si="50"/>
        <v>Funcionamiento</v>
      </c>
    </row>
    <row r="3256" spans="1:24" x14ac:dyDescent="0.25">
      <c r="A3256">
        <v>1220</v>
      </c>
      <c r="B3256">
        <v>43885</v>
      </c>
      <c r="C3256" s="71">
        <v>43885.672222222223</v>
      </c>
      <c r="D3256" t="s">
        <v>588</v>
      </c>
      <c r="E3256" t="s">
        <v>589</v>
      </c>
      <c r="F3256">
        <v>20</v>
      </c>
      <c r="G3256" t="s">
        <v>5067</v>
      </c>
      <c r="H3256" t="s">
        <v>175</v>
      </c>
      <c r="I3256" t="s">
        <v>129</v>
      </c>
      <c r="J3256" t="s">
        <v>37</v>
      </c>
      <c r="K3256" t="s">
        <v>591</v>
      </c>
      <c r="L3256" t="s">
        <v>39</v>
      </c>
      <c r="M3256">
        <v>284100</v>
      </c>
      <c r="N3256">
        <v>0</v>
      </c>
      <c r="O3256">
        <v>284100</v>
      </c>
      <c r="P3256">
        <v>0</v>
      </c>
      <c r="Q3256" t="s">
        <v>5099</v>
      </c>
      <c r="R3256">
        <v>1520</v>
      </c>
      <c r="S3256" t="s">
        <v>2204</v>
      </c>
      <c r="T3256" t="s">
        <v>593</v>
      </c>
      <c r="U3256" t="s">
        <v>2504</v>
      </c>
      <c r="V3256" t="s">
        <v>5100</v>
      </c>
      <c r="W3256">
        <v>0</v>
      </c>
      <c r="X3256" t="str">
        <f t="shared" si="50"/>
        <v>Funcionamiento</v>
      </c>
    </row>
    <row r="3257" spans="1:24" x14ac:dyDescent="0.25">
      <c r="A3257">
        <v>1320</v>
      </c>
      <c r="B3257">
        <v>43894</v>
      </c>
      <c r="C3257" s="71">
        <v>43894.420138888891</v>
      </c>
      <c r="D3257" t="s">
        <v>588</v>
      </c>
      <c r="E3257" t="s">
        <v>589</v>
      </c>
      <c r="F3257">
        <v>500</v>
      </c>
      <c r="G3257" t="s">
        <v>631</v>
      </c>
      <c r="H3257" t="s">
        <v>199</v>
      </c>
      <c r="I3257" t="s">
        <v>157</v>
      </c>
      <c r="J3257" t="s">
        <v>37</v>
      </c>
      <c r="K3257" t="s">
        <v>714</v>
      </c>
      <c r="L3257" t="s">
        <v>39</v>
      </c>
      <c r="M3257">
        <v>7404302</v>
      </c>
      <c r="N3257">
        <v>0</v>
      </c>
      <c r="O3257">
        <v>7404302</v>
      </c>
      <c r="P3257">
        <v>7333719</v>
      </c>
      <c r="Q3257" t="s">
        <v>5101</v>
      </c>
      <c r="R3257">
        <v>2020</v>
      </c>
      <c r="S3257" t="s">
        <v>2770</v>
      </c>
      <c r="T3257" t="s">
        <v>2227</v>
      </c>
      <c r="U3257" t="s">
        <v>593</v>
      </c>
      <c r="V3257" t="s">
        <v>593</v>
      </c>
      <c r="W3257">
        <v>0</v>
      </c>
      <c r="X3257" t="str">
        <f t="shared" si="50"/>
        <v>Inversión</v>
      </c>
    </row>
    <row r="3258" spans="1:24" x14ac:dyDescent="0.25">
      <c r="A3258">
        <v>1420</v>
      </c>
      <c r="B3258">
        <v>43894</v>
      </c>
      <c r="C3258" s="71">
        <v>43894.422222222223</v>
      </c>
      <c r="D3258" t="s">
        <v>588</v>
      </c>
      <c r="E3258" t="s">
        <v>589</v>
      </c>
      <c r="F3258">
        <v>500</v>
      </c>
      <c r="G3258" t="s">
        <v>631</v>
      </c>
      <c r="H3258" t="s">
        <v>199</v>
      </c>
      <c r="I3258" t="s">
        <v>157</v>
      </c>
      <c r="J3258" t="s">
        <v>37</v>
      </c>
      <c r="K3258" t="s">
        <v>591</v>
      </c>
      <c r="L3258" t="s">
        <v>39</v>
      </c>
      <c r="M3258">
        <v>128027550</v>
      </c>
      <c r="N3258">
        <v>0</v>
      </c>
      <c r="O3258">
        <v>128027550</v>
      </c>
      <c r="P3258">
        <v>30272</v>
      </c>
      <c r="Q3258" t="s">
        <v>5102</v>
      </c>
      <c r="R3258">
        <v>1920</v>
      </c>
      <c r="S3258" t="s">
        <v>5103</v>
      </c>
      <c r="T3258" t="s">
        <v>5104</v>
      </c>
      <c r="U3258" t="s">
        <v>6371</v>
      </c>
      <c r="V3258" t="s">
        <v>6372</v>
      </c>
      <c r="W3258">
        <v>0</v>
      </c>
      <c r="X3258" t="str">
        <f t="shared" si="50"/>
        <v>Inversión</v>
      </c>
    </row>
    <row r="3259" spans="1:24" x14ac:dyDescent="0.25">
      <c r="A3259">
        <v>1520</v>
      </c>
      <c r="B3259">
        <v>43894</v>
      </c>
      <c r="C3259" s="71">
        <v>43894.425000000003</v>
      </c>
      <c r="D3259" t="s">
        <v>588</v>
      </c>
      <c r="E3259" t="s">
        <v>589</v>
      </c>
      <c r="F3259">
        <v>500</v>
      </c>
      <c r="G3259" t="s">
        <v>631</v>
      </c>
      <c r="H3259" t="s">
        <v>199</v>
      </c>
      <c r="I3259" t="s">
        <v>157</v>
      </c>
      <c r="J3259" t="s">
        <v>37</v>
      </c>
      <c r="K3259" t="s">
        <v>714</v>
      </c>
      <c r="L3259" t="s">
        <v>39</v>
      </c>
      <c r="M3259">
        <v>29500000</v>
      </c>
      <c r="N3259">
        <v>-2000000</v>
      </c>
      <c r="O3259">
        <v>27500000</v>
      </c>
      <c r="P3259">
        <v>0</v>
      </c>
      <c r="Q3259" t="s">
        <v>5105</v>
      </c>
      <c r="R3259">
        <v>1620</v>
      </c>
      <c r="S3259" t="s">
        <v>2372</v>
      </c>
      <c r="T3259" t="s">
        <v>2372</v>
      </c>
      <c r="U3259" t="s">
        <v>5106</v>
      </c>
      <c r="V3259" t="s">
        <v>5107</v>
      </c>
      <c r="W3259">
        <v>0</v>
      </c>
      <c r="X3259" t="str">
        <f t="shared" si="50"/>
        <v>Inversión</v>
      </c>
    </row>
    <row r="3260" spans="1:24" x14ac:dyDescent="0.25">
      <c r="A3260">
        <v>1620</v>
      </c>
      <c r="B3260">
        <v>43914</v>
      </c>
      <c r="C3260" s="71">
        <v>43914.439583333333</v>
      </c>
      <c r="D3260" t="s">
        <v>588</v>
      </c>
      <c r="E3260" t="s">
        <v>589</v>
      </c>
      <c r="F3260">
        <v>20</v>
      </c>
      <c r="G3260" t="s">
        <v>5067</v>
      </c>
      <c r="H3260" t="s">
        <v>169</v>
      </c>
      <c r="I3260" t="s">
        <v>123</v>
      </c>
      <c r="J3260" t="s">
        <v>37</v>
      </c>
      <c r="K3260" t="s">
        <v>591</v>
      </c>
      <c r="L3260" t="s">
        <v>39</v>
      </c>
      <c r="M3260">
        <v>1134823</v>
      </c>
      <c r="N3260">
        <v>0</v>
      </c>
      <c r="O3260">
        <v>1134823</v>
      </c>
      <c r="P3260">
        <v>0</v>
      </c>
      <c r="Q3260" t="s">
        <v>5108</v>
      </c>
      <c r="R3260">
        <v>2120</v>
      </c>
      <c r="S3260" t="s">
        <v>3151</v>
      </c>
      <c r="T3260" t="s">
        <v>593</v>
      </c>
      <c r="U3260" t="s">
        <v>5109</v>
      </c>
      <c r="V3260" t="s">
        <v>5110</v>
      </c>
      <c r="W3260">
        <v>0</v>
      </c>
      <c r="X3260" t="str">
        <f t="shared" si="50"/>
        <v>Funcionamiento</v>
      </c>
    </row>
    <row r="3261" spans="1:24" x14ac:dyDescent="0.25">
      <c r="A3261">
        <v>1620</v>
      </c>
      <c r="B3261">
        <v>43914</v>
      </c>
      <c r="C3261" s="71">
        <v>43914.439583333333</v>
      </c>
      <c r="D3261" t="s">
        <v>588</v>
      </c>
      <c r="E3261" t="s">
        <v>589</v>
      </c>
      <c r="F3261">
        <v>20</v>
      </c>
      <c r="G3261" t="s">
        <v>5067</v>
      </c>
      <c r="H3261" t="s">
        <v>170</v>
      </c>
      <c r="I3261" t="s">
        <v>124</v>
      </c>
      <c r="J3261" t="s">
        <v>37</v>
      </c>
      <c r="K3261" t="s">
        <v>591</v>
      </c>
      <c r="L3261" t="s">
        <v>39</v>
      </c>
      <c r="M3261">
        <v>416441</v>
      </c>
      <c r="N3261">
        <v>0</v>
      </c>
      <c r="O3261">
        <v>416441</v>
      </c>
      <c r="P3261">
        <v>0</v>
      </c>
      <c r="Q3261" t="s">
        <v>5108</v>
      </c>
      <c r="R3261">
        <v>2120</v>
      </c>
      <c r="S3261" t="s">
        <v>3151</v>
      </c>
      <c r="T3261" t="s">
        <v>593</v>
      </c>
      <c r="U3261" t="s">
        <v>5109</v>
      </c>
      <c r="V3261" t="s">
        <v>5110</v>
      </c>
      <c r="W3261">
        <v>0</v>
      </c>
      <c r="X3261" t="str">
        <f t="shared" si="50"/>
        <v>Funcionamiento</v>
      </c>
    </row>
    <row r="3262" spans="1:24" x14ac:dyDescent="0.25">
      <c r="A3262">
        <v>1620</v>
      </c>
      <c r="B3262">
        <v>43914</v>
      </c>
      <c r="C3262" s="71">
        <v>43914.439583333333</v>
      </c>
      <c r="D3262" t="s">
        <v>588</v>
      </c>
      <c r="E3262" t="s">
        <v>589</v>
      </c>
      <c r="F3262">
        <v>20</v>
      </c>
      <c r="G3262" t="s">
        <v>5067</v>
      </c>
      <c r="H3262" t="s">
        <v>182</v>
      </c>
      <c r="I3262" t="s">
        <v>136</v>
      </c>
      <c r="J3262" t="s">
        <v>37</v>
      </c>
      <c r="K3262" t="s">
        <v>591</v>
      </c>
      <c r="L3262" t="s">
        <v>39</v>
      </c>
      <c r="M3262">
        <v>327936</v>
      </c>
      <c r="N3262">
        <v>0</v>
      </c>
      <c r="O3262">
        <v>327936</v>
      </c>
      <c r="P3262">
        <v>0</v>
      </c>
      <c r="Q3262" t="s">
        <v>5108</v>
      </c>
      <c r="R3262">
        <v>2120</v>
      </c>
      <c r="S3262" t="s">
        <v>3151</v>
      </c>
      <c r="T3262" t="s">
        <v>593</v>
      </c>
      <c r="U3262" t="s">
        <v>5109</v>
      </c>
      <c r="V3262" t="s">
        <v>5110</v>
      </c>
      <c r="W3262">
        <v>0</v>
      </c>
      <c r="X3262" t="str">
        <f t="shared" si="50"/>
        <v>Funcionamiento</v>
      </c>
    </row>
    <row r="3263" spans="1:24" x14ac:dyDescent="0.25">
      <c r="A3263">
        <v>1620</v>
      </c>
      <c r="B3263">
        <v>43914</v>
      </c>
      <c r="C3263" s="71">
        <v>43914.439583333333</v>
      </c>
      <c r="D3263" t="s">
        <v>588</v>
      </c>
      <c r="E3263" t="s">
        <v>589</v>
      </c>
      <c r="F3263">
        <v>20</v>
      </c>
      <c r="G3263" t="s">
        <v>5067</v>
      </c>
      <c r="H3263" t="s">
        <v>183</v>
      </c>
      <c r="I3263" t="s">
        <v>137</v>
      </c>
      <c r="J3263" t="s">
        <v>37</v>
      </c>
      <c r="K3263" t="s">
        <v>591</v>
      </c>
      <c r="L3263" t="s">
        <v>39</v>
      </c>
      <c r="M3263">
        <v>2584371</v>
      </c>
      <c r="N3263">
        <v>0</v>
      </c>
      <c r="O3263">
        <v>2584371</v>
      </c>
      <c r="P3263">
        <v>0</v>
      </c>
      <c r="Q3263" t="s">
        <v>5108</v>
      </c>
      <c r="R3263">
        <v>2120</v>
      </c>
      <c r="S3263" t="s">
        <v>3151</v>
      </c>
      <c r="T3263" t="s">
        <v>593</v>
      </c>
      <c r="U3263" t="s">
        <v>5109</v>
      </c>
      <c r="V3263" t="s">
        <v>5110</v>
      </c>
      <c r="W3263">
        <v>0</v>
      </c>
      <c r="X3263" t="str">
        <f t="shared" si="50"/>
        <v>Funcionamiento</v>
      </c>
    </row>
    <row r="3264" spans="1:24" x14ac:dyDescent="0.25">
      <c r="A3264">
        <v>1620</v>
      </c>
      <c r="B3264">
        <v>43914</v>
      </c>
      <c r="C3264" s="71">
        <v>43914.439583333333</v>
      </c>
      <c r="D3264" t="s">
        <v>588</v>
      </c>
      <c r="E3264" t="s">
        <v>589</v>
      </c>
      <c r="F3264">
        <v>20</v>
      </c>
      <c r="G3264" t="s">
        <v>5067</v>
      </c>
      <c r="H3264" t="s">
        <v>171</v>
      </c>
      <c r="I3264" t="s">
        <v>125</v>
      </c>
      <c r="J3264" t="s">
        <v>37</v>
      </c>
      <c r="K3264" t="s">
        <v>591</v>
      </c>
      <c r="L3264" t="s">
        <v>39</v>
      </c>
      <c r="M3264">
        <v>2563287</v>
      </c>
      <c r="N3264">
        <v>0</v>
      </c>
      <c r="O3264">
        <v>2563287</v>
      </c>
      <c r="P3264">
        <v>0</v>
      </c>
      <c r="Q3264" t="s">
        <v>5108</v>
      </c>
      <c r="R3264">
        <v>2120</v>
      </c>
      <c r="S3264" t="s">
        <v>3151</v>
      </c>
      <c r="T3264" t="s">
        <v>593</v>
      </c>
      <c r="U3264" t="s">
        <v>5109</v>
      </c>
      <c r="V3264" t="s">
        <v>5110</v>
      </c>
      <c r="W3264">
        <v>0</v>
      </c>
      <c r="X3264" t="str">
        <f t="shared" si="50"/>
        <v>Funcionamiento</v>
      </c>
    </row>
    <row r="3265" spans="1:24" x14ac:dyDescent="0.25">
      <c r="A3265">
        <v>1620</v>
      </c>
      <c r="B3265">
        <v>43914</v>
      </c>
      <c r="C3265" s="71">
        <v>43914.439583333333</v>
      </c>
      <c r="D3265" t="s">
        <v>588</v>
      </c>
      <c r="E3265" t="s">
        <v>589</v>
      </c>
      <c r="F3265">
        <v>20</v>
      </c>
      <c r="G3265" t="s">
        <v>5067</v>
      </c>
      <c r="H3265" t="s">
        <v>180</v>
      </c>
      <c r="I3265" t="s">
        <v>134</v>
      </c>
      <c r="J3265" t="s">
        <v>37</v>
      </c>
      <c r="K3265" t="s">
        <v>591</v>
      </c>
      <c r="L3265" t="s">
        <v>39</v>
      </c>
      <c r="M3265">
        <v>3865042</v>
      </c>
      <c r="N3265">
        <v>0</v>
      </c>
      <c r="O3265">
        <v>3865042</v>
      </c>
      <c r="P3265">
        <v>0</v>
      </c>
      <c r="Q3265" t="s">
        <v>5108</v>
      </c>
      <c r="R3265">
        <v>2120</v>
      </c>
      <c r="S3265" t="s">
        <v>3151</v>
      </c>
      <c r="T3265" t="s">
        <v>593</v>
      </c>
      <c r="U3265" t="s">
        <v>5109</v>
      </c>
      <c r="V3265" t="s">
        <v>5110</v>
      </c>
      <c r="W3265">
        <v>0</v>
      </c>
      <c r="X3265" t="str">
        <f t="shared" si="50"/>
        <v>Funcionamiento</v>
      </c>
    </row>
    <row r="3266" spans="1:24" x14ac:dyDescent="0.25">
      <c r="A3266">
        <v>1620</v>
      </c>
      <c r="B3266">
        <v>43914</v>
      </c>
      <c r="C3266" s="71">
        <v>43914.439583333333</v>
      </c>
      <c r="D3266" t="s">
        <v>588</v>
      </c>
      <c r="E3266" t="s">
        <v>589</v>
      </c>
      <c r="F3266">
        <v>20</v>
      </c>
      <c r="G3266" t="s">
        <v>5067</v>
      </c>
      <c r="H3266" t="s">
        <v>181</v>
      </c>
      <c r="I3266" t="s">
        <v>135</v>
      </c>
      <c r="J3266" t="s">
        <v>37</v>
      </c>
      <c r="K3266" t="s">
        <v>591</v>
      </c>
      <c r="L3266" t="s">
        <v>39</v>
      </c>
      <c r="M3266">
        <v>199191</v>
      </c>
      <c r="N3266">
        <v>0</v>
      </c>
      <c r="O3266">
        <v>199191</v>
      </c>
      <c r="P3266">
        <v>0</v>
      </c>
      <c r="Q3266" t="s">
        <v>5108</v>
      </c>
      <c r="R3266">
        <v>2120</v>
      </c>
      <c r="S3266" t="s">
        <v>3151</v>
      </c>
      <c r="T3266" t="s">
        <v>593</v>
      </c>
      <c r="U3266" t="s">
        <v>5109</v>
      </c>
      <c r="V3266" t="s">
        <v>5110</v>
      </c>
      <c r="W3266">
        <v>0</v>
      </c>
      <c r="X3266" t="str">
        <f t="shared" si="50"/>
        <v>Funcionamiento</v>
      </c>
    </row>
    <row r="3267" spans="1:24" x14ac:dyDescent="0.25">
      <c r="A3267">
        <v>1620</v>
      </c>
      <c r="B3267">
        <v>43914</v>
      </c>
      <c r="C3267" s="71">
        <v>43914.439583333333</v>
      </c>
      <c r="D3267" t="s">
        <v>588</v>
      </c>
      <c r="E3267" t="s">
        <v>589</v>
      </c>
      <c r="F3267">
        <v>20</v>
      </c>
      <c r="G3267" t="s">
        <v>5067</v>
      </c>
      <c r="H3267" t="s">
        <v>194</v>
      </c>
      <c r="I3267" t="s">
        <v>149</v>
      </c>
      <c r="J3267" t="s">
        <v>37</v>
      </c>
      <c r="K3267" t="s">
        <v>591</v>
      </c>
      <c r="L3267" t="s">
        <v>39</v>
      </c>
      <c r="M3267">
        <v>1276308</v>
      </c>
      <c r="N3267">
        <v>0</v>
      </c>
      <c r="O3267">
        <v>1276308</v>
      </c>
      <c r="P3267">
        <v>0</v>
      </c>
      <c r="Q3267" t="s">
        <v>5108</v>
      </c>
      <c r="R3267">
        <v>2120</v>
      </c>
      <c r="S3267" t="s">
        <v>3151</v>
      </c>
      <c r="T3267" t="s">
        <v>593</v>
      </c>
      <c r="U3267" t="s">
        <v>5109</v>
      </c>
      <c r="V3267" t="s">
        <v>5110</v>
      </c>
      <c r="W3267">
        <v>0</v>
      </c>
      <c r="X3267" t="str">
        <f t="shared" ref="X3267:X3330" si="51">IF(LEFT(H3267,1)="C","Inversión","Funcionamiento")</f>
        <v>Funcionamiento</v>
      </c>
    </row>
    <row r="3268" spans="1:24" x14ac:dyDescent="0.25">
      <c r="A3268">
        <v>1620</v>
      </c>
      <c r="B3268">
        <v>43914</v>
      </c>
      <c r="C3268" s="71">
        <v>43914.439583333333</v>
      </c>
      <c r="D3268" t="s">
        <v>588</v>
      </c>
      <c r="E3268" t="s">
        <v>589</v>
      </c>
      <c r="F3268">
        <v>20</v>
      </c>
      <c r="G3268" t="s">
        <v>5067</v>
      </c>
      <c r="H3268" t="s">
        <v>166</v>
      </c>
      <c r="I3268" t="s">
        <v>120</v>
      </c>
      <c r="J3268" t="s">
        <v>37</v>
      </c>
      <c r="K3268" t="s">
        <v>591</v>
      </c>
      <c r="L3268" t="s">
        <v>39</v>
      </c>
      <c r="M3268">
        <v>41959100</v>
      </c>
      <c r="N3268">
        <v>0</v>
      </c>
      <c r="O3268">
        <v>41959100</v>
      </c>
      <c r="P3268">
        <v>0</v>
      </c>
      <c r="Q3268" t="s">
        <v>5108</v>
      </c>
      <c r="R3268">
        <v>2120</v>
      </c>
      <c r="S3268" t="s">
        <v>3151</v>
      </c>
      <c r="T3268" t="s">
        <v>593</v>
      </c>
      <c r="U3268" t="s">
        <v>5109</v>
      </c>
      <c r="V3268" t="s">
        <v>5110</v>
      </c>
      <c r="W3268">
        <v>0</v>
      </c>
      <c r="X3268" t="str">
        <f t="shared" si="51"/>
        <v>Funcionamiento</v>
      </c>
    </row>
    <row r="3269" spans="1:24" x14ac:dyDescent="0.25">
      <c r="A3269">
        <v>1620</v>
      </c>
      <c r="B3269">
        <v>43914</v>
      </c>
      <c r="C3269" s="71">
        <v>43914.439583333333</v>
      </c>
      <c r="D3269" t="s">
        <v>588</v>
      </c>
      <c r="E3269" t="s">
        <v>589</v>
      </c>
      <c r="F3269">
        <v>20</v>
      </c>
      <c r="G3269" t="s">
        <v>5067</v>
      </c>
      <c r="H3269" t="s">
        <v>168</v>
      </c>
      <c r="I3269" t="s">
        <v>122</v>
      </c>
      <c r="J3269" t="s">
        <v>37</v>
      </c>
      <c r="K3269" t="s">
        <v>591</v>
      </c>
      <c r="L3269" t="s">
        <v>39</v>
      </c>
      <c r="M3269">
        <v>767937</v>
      </c>
      <c r="N3269">
        <v>0</v>
      </c>
      <c r="O3269">
        <v>767937</v>
      </c>
      <c r="P3269">
        <v>0</v>
      </c>
      <c r="Q3269" t="s">
        <v>5108</v>
      </c>
      <c r="R3269">
        <v>2120</v>
      </c>
      <c r="S3269" t="s">
        <v>3151</v>
      </c>
      <c r="T3269" t="s">
        <v>593</v>
      </c>
      <c r="U3269" t="s">
        <v>5109</v>
      </c>
      <c r="V3269" t="s">
        <v>5110</v>
      </c>
      <c r="W3269">
        <v>0</v>
      </c>
      <c r="X3269" t="str">
        <f t="shared" si="51"/>
        <v>Funcionamiento</v>
      </c>
    </row>
    <row r="3270" spans="1:24" x14ac:dyDescent="0.25">
      <c r="A3270">
        <v>1620</v>
      </c>
      <c r="B3270">
        <v>43914</v>
      </c>
      <c r="C3270" s="71">
        <v>43914.439583333333</v>
      </c>
      <c r="D3270" t="s">
        <v>588</v>
      </c>
      <c r="E3270" t="s">
        <v>589</v>
      </c>
      <c r="F3270">
        <v>20</v>
      </c>
      <c r="G3270" t="s">
        <v>5067</v>
      </c>
      <c r="H3270" t="s">
        <v>173</v>
      </c>
      <c r="I3270" t="s">
        <v>127</v>
      </c>
      <c r="J3270" t="s">
        <v>37</v>
      </c>
      <c r="K3270" t="s">
        <v>591</v>
      </c>
      <c r="L3270" t="s">
        <v>39</v>
      </c>
      <c r="M3270">
        <v>4131849</v>
      </c>
      <c r="N3270">
        <v>0</v>
      </c>
      <c r="O3270">
        <v>4131849</v>
      </c>
      <c r="P3270">
        <v>0</v>
      </c>
      <c r="Q3270" t="s">
        <v>5108</v>
      </c>
      <c r="R3270">
        <v>2120</v>
      </c>
      <c r="S3270" t="s">
        <v>3151</v>
      </c>
      <c r="T3270" t="s">
        <v>593</v>
      </c>
      <c r="U3270" t="s">
        <v>5109</v>
      </c>
      <c r="V3270" t="s">
        <v>5110</v>
      </c>
      <c r="W3270">
        <v>0</v>
      </c>
      <c r="X3270" t="str">
        <f t="shared" si="51"/>
        <v>Funcionamiento</v>
      </c>
    </row>
    <row r="3271" spans="1:24" x14ac:dyDescent="0.25">
      <c r="A3271">
        <v>1720</v>
      </c>
      <c r="B3271">
        <v>43914</v>
      </c>
      <c r="C3271" s="71">
        <v>43914.669444444444</v>
      </c>
      <c r="D3271" t="s">
        <v>588</v>
      </c>
      <c r="E3271" t="s">
        <v>589</v>
      </c>
      <c r="F3271">
        <v>20</v>
      </c>
      <c r="G3271" t="s">
        <v>5067</v>
      </c>
      <c r="H3271" t="s">
        <v>175</v>
      </c>
      <c r="I3271" t="s">
        <v>129</v>
      </c>
      <c r="J3271" t="s">
        <v>37</v>
      </c>
      <c r="K3271" t="s">
        <v>591</v>
      </c>
      <c r="L3271" t="s">
        <v>39</v>
      </c>
      <c r="M3271">
        <v>3322300</v>
      </c>
      <c r="N3271">
        <v>0</v>
      </c>
      <c r="O3271">
        <v>3322300</v>
      </c>
      <c r="P3271">
        <v>0</v>
      </c>
      <c r="Q3271" t="s">
        <v>5111</v>
      </c>
      <c r="R3271">
        <v>2220</v>
      </c>
      <c r="S3271" t="s">
        <v>2646</v>
      </c>
      <c r="T3271" t="s">
        <v>593</v>
      </c>
      <c r="U3271" t="s">
        <v>5112</v>
      </c>
      <c r="V3271" t="s">
        <v>5113</v>
      </c>
      <c r="W3271">
        <v>0</v>
      </c>
      <c r="X3271" t="str">
        <f t="shared" si="51"/>
        <v>Funcionamiento</v>
      </c>
    </row>
    <row r="3272" spans="1:24" x14ac:dyDescent="0.25">
      <c r="A3272">
        <v>1720</v>
      </c>
      <c r="B3272">
        <v>43914</v>
      </c>
      <c r="C3272" s="71">
        <v>43914.669444444444</v>
      </c>
      <c r="D3272" t="s">
        <v>588</v>
      </c>
      <c r="E3272" t="s">
        <v>589</v>
      </c>
      <c r="F3272">
        <v>20</v>
      </c>
      <c r="G3272" t="s">
        <v>5067</v>
      </c>
      <c r="H3272" t="s">
        <v>174</v>
      </c>
      <c r="I3272" t="s">
        <v>128</v>
      </c>
      <c r="J3272" t="s">
        <v>37</v>
      </c>
      <c r="K3272" t="s">
        <v>591</v>
      </c>
      <c r="L3272" t="s">
        <v>39</v>
      </c>
      <c r="M3272">
        <v>5091100</v>
      </c>
      <c r="N3272">
        <v>0</v>
      </c>
      <c r="O3272">
        <v>5091100</v>
      </c>
      <c r="P3272">
        <v>0</v>
      </c>
      <c r="Q3272" t="s">
        <v>5111</v>
      </c>
      <c r="R3272">
        <v>2220</v>
      </c>
      <c r="S3272" t="s">
        <v>2646</v>
      </c>
      <c r="T3272" t="s">
        <v>593</v>
      </c>
      <c r="U3272" t="s">
        <v>5112</v>
      </c>
      <c r="V3272" t="s">
        <v>5113</v>
      </c>
      <c r="W3272">
        <v>0</v>
      </c>
      <c r="X3272" t="str">
        <f t="shared" si="51"/>
        <v>Funcionamiento</v>
      </c>
    </row>
    <row r="3273" spans="1:24" x14ac:dyDescent="0.25">
      <c r="A3273">
        <v>1720</v>
      </c>
      <c r="B3273">
        <v>43914</v>
      </c>
      <c r="C3273" s="71">
        <v>43914.669444444444</v>
      </c>
      <c r="D3273" t="s">
        <v>588</v>
      </c>
      <c r="E3273" t="s">
        <v>589</v>
      </c>
      <c r="F3273">
        <v>20</v>
      </c>
      <c r="G3273" t="s">
        <v>5067</v>
      </c>
      <c r="H3273" t="s">
        <v>176</v>
      </c>
      <c r="I3273" t="s">
        <v>130</v>
      </c>
      <c r="J3273" t="s">
        <v>37</v>
      </c>
      <c r="K3273" t="s">
        <v>591</v>
      </c>
      <c r="L3273" t="s">
        <v>39</v>
      </c>
      <c r="M3273">
        <v>1879100</v>
      </c>
      <c r="N3273">
        <v>0</v>
      </c>
      <c r="O3273">
        <v>1879100</v>
      </c>
      <c r="P3273">
        <v>0</v>
      </c>
      <c r="Q3273" t="s">
        <v>5111</v>
      </c>
      <c r="R3273">
        <v>2220</v>
      </c>
      <c r="S3273" t="s">
        <v>2646</v>
      </c>
      <c r="T3273" t="s">
        <v>593</v>
      </c>
      <c r="U3273" t="s">
        <v>5112</v>
      </c>
      <c r="V3273" t="s">
        <v>5113</v>
      </c>
      <c r="W3273">
        <v>0</v>
      </c>
      <c r="X3273" t="str">
        <f t="shared" si="51"/>
        <v>Funcionamiento</v>
      </c>
    </row>
    <row r="3274" spans="1:24" x14ac:dyDescent="0.25">
      <c r="A3274">
        <v>1720</v>
      </c>
      <c r="B3274">
        <v>43914</v>
      </c>
      <c r="C3274" s="71">
        <v>43914.669444444444</v>
      </c>
      <c r="D3274" t="s">
        <v>588</v>
      </c>
      <c r="E3274" t="s">
        <v>589</v>
      </c>
      <c r="F3274">
        <v>20</v>
      </c>
      <c r="G3274" t="s">
        <v>5067</v>
      </c>
      <c r="H3274" t="s">
        <v>177</v>
      </c>
      <c r="I3274" t="s">
        <v>131</v>
      </c>
      <c r="J3274" t="s">
        <v>37</v>
      </c>
      <c r="K3274" t="s">
        <v>591</v>
      </c>
      <c r="L3274" t="s">
        <v>39</v>
      </c>
      <c r="M3274">
        <v>451400</v>
      </c>
      <c r="N3274">
        <v>0</v>
      </c>
      <c r="O3274">
        <v>451400</v>
      </c>
      <c r="P3274">
        <v>0</v>
      </c>
      <c r="Q3274" t="s">
        <v>5111</v>
      </c>
      <c r="R3274">
        <v>2220</v>
      </c>
      <c r="S3274" t="s">
        <v>2646</v>
      </c>
      <c r="T3274" t="s">
        <v>593</v>
      </c>
      <c r="U3274" t="s">
        <v>5112</v>
      </c>
      <c r="V3274" t="s">
        <v>5113</v>
      </c>
      <c r="W3274">
        <v>0</v>
      </c>
      <c r="X3274" t="str">
        <f t="shared" si="51"/>
        <v>Funcionamiento</v>
      </c>
    </row>
    <row r="3275" spans="1:24" x14ac:dyDescent="0.25">
      <c r="A3275">
        <v>1720</v>
      </c>
      <c r="B3275">
        <v>43914</v>
      </c>
      <c r="C3275" s="71">
        <v>43914.669444444444</v>
      </c>
      <c r="D3275" t="s">
        <v>588</v>
      </c>
      <c r="E3275" t="s">
        <v>589</v>
      </c>
      <c r="F3275">
        <v>20</v>
      </c>
      <c r="G3275" t="s">
        <v>5067</v>
      </c>
      <c r="H3275" t="s">
        <v>178</v>
      </c>
      <c r="I3275" t="s">
        <v>132</v>
      </c>
      <c r="J3275" t="s">
        <v>37</v>
      </c>
      <c r="K3275" t="s">
        <v>591</v>
      </c>
      <c r="L3275" t="s">
        <v>39</v>
      </c>
      <c r="M3275">
        <v>1409500</v>
      </c>
      <c r="N3275">
        <v>0</v>
      </c>
      <c r="O3275">
        <v>1409500</v>
      </c>
      <c r="P3275">
        <v>0</v>
      </c>
      <c r="Q3275" t="s">
        <v>5111</v>
      </c>
      <c r="R3275">
        <v>2220</v>
      </c>
      <c r="S3275" t="s">
        <v>2646</v>
      </c>
      <c r="T3275" t="s">
        <v>593</v>
      </c>
      <c r="U3275" t="s">
        <v>5112</v>
      </c>
      <c r="V3275" t="s">
        <v>5113</v>
      </c>
      <c r="W3275">
        <v>0</v>
      </c>
      <c r="X3275" t="str">
        <f t="shared" si="51"/>
        <v>Funcionamiento</v>
      </c>
    </row>
    <row r="3276" spans="1:24" x14ac:dyDescent="0.25">
      <c r="A3276">
        <v>1720</v>
      </c>
      <c r="B3276">
        <v>43914</v>
      </c>
      <c r="C3276" s="71">
        <v>43914.669444444444</v>
      </c>
      <c r="D3276" t="s">
        <v>588</v>
      </c>
      <c r="E3276" t="s">
        <v>589</v>
      </c>
      <c r="F3276">
        <v>20</v>
      </c>
      <c r="G3276" t="s">
        <v>5067</v>
      </c>
      <c r="H3276" t="s">
        <v>179</v>
      </c>
      <c r="I3276" t="s">
        <v>133</v>
      </c>
      <c r="J3276" t="s">
        <v>37</v>
      </c>
      <c r="K3276" t="s">
        <v>591</v>
      </c>
      <c r="L3276" t="s">
        <v>39</v>
      </c>
      <c r="M3276">
        <v>939900</v>
      </c>
      <c r="N3276">
        <v>0</v>
      </c>
      <c r="O3276">
        <v>939900</v>
      </c>
      <c r="P3276">
        <v>0</v>
      </c>
      <c r="Q3276" t="s">
        <v>5111</v>
      </c>
      <c r="R3276">
        <v>2220</v>
      </c>
      <c r="S3276" t="s">
        <v>2646</v>
      </c>
      <c r="T3276" t="s">
        <v>593</v>
      </c>
      <c r="U3276" t="s">
        <v>5112</v>
      </c>
      <c r="V3276" t="s">
        <v>5113</v>
      </c>
      <c r="W3276">
        <v>0</v>
      </c>
      <c r="X3276" t="str">
        <f t="shared" si="51"/>
        <v>Funcionamiento</v>
      </c>
    </row>
    <row r="3277" spans="1:24" x14ac:dyDescent="0.25">
      <c r="A3277">
        <v>1820</v>
      </c>
      <c r="B3277">
        <v>43922</v>
      </c>
      <c r="C3277" s="71">
        <v>43922.822916666664</v>
      </c>
      <c r="D3277" t="s">
        <v>588</v>
      </c>
      <c r="E3277" t="s">
        <v>589</v>
      </c>
      <c r="F3277">
        <v>20</v>
      </c>
      <c r="G3277" t="s">
        <v>5067</v>
      </c>
      <c r="H3277" t="s">
        <v>176</v>
      </c>
      <c r="I3277" t="s">
        <v>130</v>
      </c>
      <c r="J3277" t="s">
        <v>37</v>
      </c>
      <c r="K3277" t="s">
        <v>591</v>
      </c>
      <c r="L3277" t="s">
        <v>39</v>
      </c>
      <c r="M3277">
        <v>93600</v>
      </c>
      <c r="N3277">
        <v>0</v>
      </c>
      <c r="O3277">
        <v>93600</v>
      </c>
      <c r="P3277">
        <v>0</v>
      </c>
      <c r="Q3277" t="s">
        <v>5114</v>
      </c>
      <c r="R3277">
        <v>2320</v>
      </c>
      <c r="S3277" t="s">
        <v>2897</v>
      </c>
      <c r="T3277" t="s">
        <v>593</v>
      </c>
      <c r="U3277" t="s">
        <v>5115</v>
      </c>
      <c r="V3277" t="s">
        <v>5116</v>
      </c>
      <c r="W3277">
        <v>0</v>
      </c>
      <c r="X3277" t="str">
        <f t="shared" si="51"/>
        <v>Funcionamiento</v>
      </c>
    </row>
    <row r="3278" spans="1:24" x14ac:dyDescent="0.25">
      <c r="A3278">
        <v>1820</v>
      </c>
      <c r="B3278">
        <v>43922</v>
      </c>
      <c r="C3278" s="71">
        <v>43922.822916666664</v>
      </c>
      <c r="D3278" t="s">
        <v>588</v>
      </c>
      <c r="E3278" t="s">
        <v>589</v>
      </c>
      <c r="F3278">
        <v>20</v>
      </c>
      <c r="G3278" t="s">
        <v>5067</v>
      </c>
      <c r="H3278" t="s">
        <v>178</v>
      </c>
      <c r="I3278" t="s">
        <v>132</v>
      </c>
      <c r="J3278" t="s">
        <v>37</v>
      </c>
      <c r="K3278" t="s">
        <v>591</v>
      </c>
      <c r="L3278" t="s">
        <v>39</v>
      </c>
      <c r="M3278">
        <v>69800</v>
      </c>
      <c r="N3278">
        <v>0</v>
      </c>
      <c r="O3278">
        <v>69800</v>
      </c>
      <c r="P3278">
        <v>0</v>
      </c>
      <c r="Q3278" t="s">
        <v>5114</v>
      </c>
      <c r="R3278">
        <v>2320</v>
      </c>
      <c r="S3278" t="s">
        <v>2897</v>
      </c>
      <c r="T3278" t="s">
        <v>593</v>
      </c>
      <c r="U3278" t="s">
        <v>5115</v>
      </c>
      <c r="V3278" t="s">
        <v>5116</v>
      </c>
      <c r="W3278">
        <v>0</v>
      </c>
      <c r="X3278" t="str">
        <f t="shared" si="51"/>
        <v>Funcionamiento</v>
      </c>
    </row>
    <row r="3279" spans="1:24" x14ac:dyDescent="0.25">
      <c r="A3279">
        <v>1820</v>
      </c>
      <c r="B3279">
        <v>43922</v>
      </c>
      <c r="C3279" s="71">
        <v>43922.822916666664</v>
      </c>
      <c r="D3279" t="s">
        <v>588</v>
      </c>
      <c r="E3279" t="s">
        <v>589</v>
      </c>
      <c r="F3279">
        <v>20</v>
      </c>
      <c r="G3279" t="s">
        <v>5067</v>
      </c>
      <c r="H3279" t="s">
        <v>179</v>
      </c>
      <c r="I3279" t="s">
        <v>133</v>
      </c>
      <c r="J3279" t="s">
        <v>37</v>
      </c>
      <c r="K3279" t="s">
        <v>591</v>
      </c>
      <c r="L3279" t="s">
        <v>39</v>
      </c>
      <c r="M3279">
        <v>47000</v>
      </c>
      <c r="N3279">
        <v>0</v>
      </c>
      <c r="O3279">
        <v>47000</v>
      </c>
      <c r="P3279">
        <v>0</v>
      </c>
      <c r="Q3279" t="s">
        <v>5114</v>
      </c>
      <c r="R3279">
        <v>2320</v>
      </c>
      <c r="S3279" t="s">
        <v>2897</v>
      </c>
      <c r="T3279" t="s">
        <v>593</v>
      </c>
      <c r="U3279" t="s">
        <v>5115</v>
      </c>
      <c r="V3279" t="s">
        <v>5116</v>
      </c>
      <c r="W3279">
        <v>0</v>
      </c>
      <c r="X3279" t="str">
        <f t="shared" si="51"/>
        <v>Funcionamiento</v>
      </c>
    </row>
    <row r="3280" spans="1:24" x14ac:dyDescent="0.25">
      <c r="A3280">
        <v>1820</v>
      </c>
      <c r="B3280">
        <v>43922</v>
      </c>
      <c r="C3280" s="71">
        <v>43922.822916666664</v>
      </c>
      <c r="D3280" t="s">
        <v>588</v>
      </c>
      <c r="E3280" t="s">
        <v>589</v>
      </c>
      <c r="F3280">
        <v>20</v>
      </c>
      <c r="G3280" t="s">
        <v>5067</v>
      </c>
      <c r="H3280" t="s">
        <v>175</v>
      </c>
      <c r="I3280" t="s">
        <v>129</v>
      </c>
      <c r="J3280" t="s">
        <v>37</v>
      </c>
      <c r="K3280" t="s">
        <v>591</v>
      </c>
      <c r="L3280" t="s">
        <v>39</v>
      </c>
      <c r="M3280">
        <v>108400</v>
      </c>
      <c r="N3280">
        <v>0</v>
      </c>
      <c r="O3280">
        <v>108400</v>
      </c>
      <c r="P3280">
        <v>0</v>
      </c>
      <c r="Q3280" t="s">
        <v>5114</v>
      </c>
      <c r="R3280">
        <v>2320</v>
      </c>
      <c r="S3280" t="s">
        <v>2897</v>
      </c>
      <c r="T3280" t="s">
        <v>593</v>
      </c>
      <c r="U3280" t="s">
        <v>5115</v>
      </c>
      <c r="V3280" t="s">
        <v>5116</v>
      </c>
      <c r="W3280">
        <v>0</v>
      </c>
      <c r="X3280" t="str">
        <f t="shared" si="51"/>
        <v>Funcionamiento</v>
      </c>
    </row>
    <row r="3281" spans="1:24" x14ac:dyDescent="0.25">
      <c r="A3281">
        <v>1820</v>
      </c>
      <c r="B3281">
        <v>43922</v>
      </c>
      <c r="C3281" s="71">
        <v>43922.822916666664</v>
      </c>
      <c r="D3281" t="s">
        <v>588</v>
      </c>
      <c r="E3281" t="s">
        <v>589</v>
      </c>
      <c r="F3281">
        <v>20</v>
      </c>
      <c r="G3281" t="s">
        <v>5067</v>
      </c>
      <c r="H3281" t="s">
        <v>177</v>
      </c>
      <c r="I3281" t="s">
        <v>131</v>
      </c>
      <c r="J3281" t="s">
        <v>37</v>
      </c>
      <c r="K3281" t="s">
        <v>591</v>
      </c>
      <c r="L3281" t="s">
        <v>39</v>
      </c>
      <c r="M3281">
        <v>17300</v>
      </c>
      <c r="N3281">
        <v>0</v>
      </c>
      <c r="O3281">
        <v>17300</v>
      </c>
      <c r="P3281">
        <v>0</v>
      </c>
      <c r="Q3281" t="s">
        <v>5114</v>
      </c>
      <c r="R3281">
        <v>2320</v>
      </c>
      <c r="S3281" t="s">
        <v>2897</v>
      </c>
      <c r="T3281" t="s">
        <v>593</v>
      </c>
      <c r="U3281" t="s">
        <v>5115</v>
      </c>
      <c r="V3281" t="s">
        <v>5116</v>
      </c>
      <c r="W3281">
        <v>0</v>
      </c>
      <c r="X3281" t="str">
        <f t="shared" si="51"/>
        <v>Funcionamiento</v>
      </c>
    </row>
    <row r="3282" spans="1:24" x14ac:dyDescent="0.25">
      <c r="A3282">
        <v>1820</v>
      </c>
      <c r="B3282">
        <v>43922</v>
      </c>
      <c r="C3282" s="71">
        <v>43922.822916666664</v>
      </c>
      <c r="D3282" t="s">
        <v>588</v>
      </c>
      <c r="E3282" t="s">
        <v>589</v>
      </c>
      <c r="F3282">
        <v>20</v>
      </c>
      <c r="G3282" t="s">
        <v>5067</v>
      </c>
      <c r="H3282" t="s">
        <v>174</v>
      </c>
      <c r="I3282" t="s">
        <v>128</v>
      </c>
      <c r="J3282" t="s">
        <v>37</v>
      </c>
      <c r="K3282" t="s">
        <v>591</v>
      </c>
      <c r="L3282" t="s">
        <v>39</v>
      </c>
      <c r="M3282">
        <v>182500</v>
      </c>
      <c r="N3282">
        <v>0</v>
      </c>
      <c r="O3282">
        <v>182500</v>
      </c>
      <c r="P3282">
        <v>0</v>
      </c>
      <c r="Q3282" t="s">
        <v>5114</v>
      </c>
      <c r="R3282">
        <v>2320</v>
      </c>
      <c r="S3282" t="s">
        <v>2897</v>
      </c>
      <c r="T3282" t="s">
        <v>593</v>
      </c>
      <c r="U3282" t="s">
        <v>5115</v>
      </c>
      <c r="V3282" t="s">
        <v>5116</v>
      </c>
      <c r="W3282">
        <v>0</v>
      </c>
      <c r="X3282" t="str">
        <f t="shared" si="51"/>
        <v>Funcionamiento</v>
      </c>
    </row>
    <row r="3283" spans="1:24" x14ac:dyDescent="0.25">
      <c r="A3283">
        <v>1920</v>
      </c>
      <c r="B3283">
        <v>43924</v>
      </c>
      <c r="C3283" s="71">
        <v>43924.709722222222</v>
      </c>
      <c r="D3283" t="s">
        <v>588</v>
      </c>
      <c r="E3283" t="s">
        <v>589</v>
      </c>
      <c r="F3283">
        <v>510</v>
      </c>
      <c r="G3283" t="s">
        <v>713</v>
      </c>
      <c r="H3283" t="s">
        <v>200</v>
      </c>
      <c r="I3283" t="s">
        <v>159</v>
      </c>
      <c r="J3283" t="s">
        <v>48</v>
      </c>
      <c r="K3283" t="s">
        <v>601</v>
      </c>
      <c r="L3283" t="s">
        <v>39</v>
      </c>
      <c r="M3283">
        <v>20000000</v>
      </c>
      <c r="N3283">
        <v>0</v>
      </c>
      <c r="O3283">
        <v>20000000</v>
      </c>
      <c r="P3283">
        <v>0</v>
      </c>
      <c r="Q3283" t="s">
        <v>5117</v>
      </c>
      <c r="R3283">
        <v>2520</v>
      </c>
      <c r="S3283" t="s">
        <v>2584</v>
      </c>
      <c r="T3283" t="s">
        <v>3554</v>
      </c>
      <c r="U3283" t="s">
        <v>4258</v>
      </c>
      <c r="V3283" t="s">
        <v>5118</v>
      </c>
      <c r="W3283">
        <v>0</v>
      </c>
      <c r="X3283" t="str">
        <f t="shared" si="51"/>
        <v>Inversión</v>
      </c>
    </row>
    <row r="3284" spans="1:24" x14ac:dyDescent="0.25">
      <c r="A3284">
        <v>2020</v>
      </c>
      <c r="B3284">
        <v>43924</v>
      </c>
      <c r="C3284" s="71">
        <v>43924.724999999999</v>
      </c>
      <c r="D3284" t="s">
        <v>588</v>
      </c>
      <c r="E3284" t="s">
        <v>589</v>
      </c>
      <c r="F3284">
        <v>510</v>
      </c>
      <c r="G3284" t="s">
        <v>713</v>
      </c>
      <c r="H3284" t="s">
        <v>200</v>
      </c>
      <c r="I3284" t="s">
        <v>159</v>
      </c>
      <c r="J3284" t="s">
        <v>48</v>
      </c>
      <c r="K3284" t="s">
        <v>601</v>
      </c>
      <c r="L3284" t="s">
        <v>39</v>
      </c>
      <c r="M3284">
        <v>34807890</v>
      </c>
      <c r="N3284">
        <v>0</v>
      </c>
      <c r="O3284">
        <v>34807890</v>
      </c>
      <c r="P3284">
        <v>3000000</v>
      </c>
      <c r="Q3284" t="s">
        <v>5119</v>
      </c>
      <c r="R3284">
        <v>2620</v>
      </c>
      <c r="S3284" t="s">
        <v>2259</v>
      </c>
      <c r="T3284" t="s">
        <v>2445</v>
      </c>
      <c r="U3284" t="s">
        <v>5120</v>
      </c>
      <c r="V3284" t="s">
        <v>5121</v>
      </c>
      <c r="W3284">
        <v>0</v>
      </c>
      <c r="X3284" t="str">
        <f t="shared" si="51"/>
        <v>Inversión</v>
      </c>
    </row>
    <row r="3285" spans="1:24" x14ac:dyDescent="0.25">
      <c r="A3285">
        <v>2120</v>
      </c>
      <c r="B3285">
        <v>43934</v>
      </c>
      <c r="C3285" s="71">
        <v>43934.488194444442</v>
      </c>
      <c r="D3285" t="s">
        <v>588</v>
      </c>
      <c r="E3285" t="s">
        <v>589</v>
      </c>
      <c r="F3285">
        <v>200</v>
      </c>
      <c r="G3285" t="s">
        <v>590</v>
      </c>
      <c r="H3285" t="s">
        <v>201</v>
      </c>
      <c r="I3285" t="s">
        <v>161</v>
      </c>
      <c r="J3285" t="s">
        <v>48</v>
      </c>
      <c r="K3285" t="s">
        <v>601</v>
      </c>
      <c r="L3285" t="s">
        <v>39</v>
      </c>
      <c r="M3285">
        <v>24269760</v>
      </c>
      <c r="N3285">
        <v>0</v>
      </c>
      <c r="O3285">
        <v>24269760</v>
      </c>
      <c r="P3285">
        <v>0</v>
      </c>
      <c r="Q3285" t="s">
        <v>5122</v>
      </c>
      <c r="R3285">
        <v>2720</v>
      </c>
      <c r="S3285" t="s">
        <v>2575</v>
      </c>
      <c r="T3285" t="s">
        <v>2290</v>
      </c>
      <c r="U3285" t="s">
        <v>6373</v>
      </c>
      <c r="V3285" t="s">
        <v>6374</v>
      </c>
      <c r="W3285">
        <v>0</v>
      </c>
      <c r="X3285" t="str">
        <f t="shared" si="51"/>
        <v>Inversión</v>
      </c>
    </row>
    <row r="3286" spans="1:24" x14ac:dyDescent="0.25">
      <c r="A3286">
        <v>2220</v>
      </c>
      <c r="B3286">
        <v>43943</v>
      </c>
      <c r="C3286" s="71">
        <v>43943.611805555556</v>
      </c>
      <c r="D3286" t="s">
        <v>588</v>
      </c>
      <c r="E3286" t="s">
        <v>589</v>
      </c>
      <c r="F3286">
        <v>20</v>
      </c>
      <c r="G3286" t="s">
        <v>5067</v>
      </c>
      <c r="H3286" t="s">
        <v>166</v>
      </c>
      <c r="I3286" t="s">
        <v>120</v>
      </c>
      <c r="J3286" t="s">
        <v>37</v>
      </c>
      <c r="K3286" t="s">
        <v>591</v>
      </c>
      <c r="L3286" t="s">
        <v>39</v>
      </c>
      <c r="M3286">
        <v>36716618</v>
      </c>
      <c r="N3286">
        <v>0</v>
      </c>
      <c r="O3286">
        <v>36716618</v>
      </c>
      <c r="P3286">
        <v>0</v>
      </c>
      <c r="Q3286" t="s">
        <v>5123</v>
      </c>
      <c r="R3286">
        <v>2820</v>
      </c>
      <c r="S3286" t="s">
        <v>5124</v>
      </c>
      <c r="T3286" t="s">
        <v>593</v>
      </c>
      <c r="U3286" t="s">
        <v>5125</v>
      </c>
      <c r="V3286" t="s">
        <v>5126</v>
      </c>
      <c r="W3286">
        <v>0</v>
      </c>
      <c r="X3286" t="str">
        <f t="shared" si="51"/>
        <v>Funcionamiento</v>
      </c>
    </row>
    <row r="3287" spans="1:24" x14ac:dyDescent="0.25">
      <c r="A3287">
        <v>2220</v>
      </c>
      <c r="B3287">
        <v>43943</v>
      </c>
      <c r="C3287" s="71">
        <v>43943.611805555556</v>
      </c>
      <c r="D3287" t="s">
        <v>588</v>
      </c>
      <c r="E3287" t="s">
        <v>589</v>
      </c>
      <c r="F3287">
        <v>20</v>
      </c>
      <c r="G3287" t="s">
        <v>5067</v>
      </c>
      <c r="H3287" t="s">
        <v>194</v>
      </c>
      <c r="I3287" t="s">
        <v>149</v>
      </c>
      <c r="J3287" t="s">
        <v>37</v>
      </c>
      <c r="K3287" t="s">
        <v>591</v>
      </c>
      <c r="L3287" t="s">
        <v>39</v>
      </c>
      <c r="M3287">
        <v>547759</v>
      </c>
      <c r="N3287">
        <v>0</v>
      </c>
      <c r="O3287">
        <v>547759</v>
      </c>
      <c r="P3287">
        <v>0</v>
      </c>
      <c r="Q3287" t="s">
        <v>5123</v>
      </c>
      <c r="R3287">
        <v>2820</v>
      </c>
      <c r="S3287" t="s">
        <v>5124</v>
      </c>
      <c r="T3287" t="s">
        <v>593</v>
      </c>
      <c r="U3287" t="s">
        <v>5125</v>
      </c>
      <c r="V3287" t="s">
        <v>5126</v>
      </c>
      <c r="W3287">
        <v>0</v>
      </c>
      <c r="X3287" t="str">
        <f t="shared" si="51"/>
        <v>Funcionamiento</v>
      </c>
    </row>
    <row r="3288" spans="1:24" x14ac:dyDescent="0.25">
      <c r="A3288">
        <v>2220</v>
      </c>
      <c r="B3288">
        <v>43943</v>
      </c>
      <c r="C3288" s="71">
        <v>43943.611805555556</v>
      </c>
      <c r="D3288" t="s">
        <v>588</v>
      </c>
      <c r="E3288" t="s">
        <v>589</v>
      </c>
      <c r="F3288">
        <v>20</v>
      </c>
      <c r="G3288" t="s">
        <v>5067</v>
      </c>
      <c r="H3288" t="s">
        <v>168</v>
      </c>
      <c r="I3288" t="s">
        <v>122</v>
      </c>
      <c r="J3288" t="s">
        <v>37</v>
      </c>
      <c r="K3288" t="s">
        <v>591</v>
      </c>
      <c r="L3288" t="s">
        <v>39</v>
      </c>
      <c r="M3288">
        <v>671996</v>
      </c>
      <c r="N3288">
        <v>0</v>
      </c>
      <c r="O3288">
        <v>671996</v>
      </c>
      <c r="P3288">
        <v>0</v>
      </c>
      <c r="Q3288" t="s">
        <v>5123</v>
      </c>
      <c r="R3288">
        <v>2820</v>
      </c>
      <c r="S3288" t="s">
        <v>5124</v>
      </c>
      <c r="T3288" t="s">
        <v>593</v>
      </c>
      <c r="U3288" t="s">
        <v>5125</v>
      </c>
      <c r="V3288" t="s">
        <v>5126</v>
      </c>
      <c r="W3288">
        <v>0</v>
      </c>
      <c r="X3288" t="str">
        <f t="shared" si="51"/>
        <v>Funcionamiento</v>
      </c>
    </row>
    <row r="3289" spans="1:24" x14ac:dyDescent="0.25">
      <c r="A3289">
        <v>2220</v>
      </c>
      <c r="B3289">
        <v>43943</v>
      </c>
      <c r="C3289" s="71">
        <v>43943.611805555556</v>
      </c>
      <c r="D3289" t="s">
        <v>588</v>
      </c>
      <c r="E3289" t="s">
        <v>589</v>
      </c>
      <c r="F3289">
        <v>20</v>
      </c>
      <c r="G3289" t="s">
        <v>5067</v>
      </c>
      <c r="H3289" t="s">
        <v>169</v>
      </c>
      <c r="I3289" t="s">
        <v>123</v>
      </c>
      <c r="J3289" t="s">
        <v>37</v>
      </c>
      <c r="K3289" t="s">
        <v>591</v>
      </c>
      <c r="L3289" t="s">
        <v>39</v>
      </c>
      <c r="M3289">
        <v>942828</v>
      </c>
      <c r="N3289">
        <v>0</v>
      </c>
      <c r="O3289">
        <v>942828</v>
      </c>
      <c r="P3289">
        <v>0</v>
      </c>
      <c r="Q3289" t="s">
        <v>5123</v>
      </c>
      <c r="R3289">
        <v>2820</v>
      </c>
      <c r="S3289" t="s">
        <v>5124</v>
      </c>
      <c r="T3289" t="s">
        <v>593</v>
      </c>
      <c r="U3289" t="s">
        <v>5125</v>
      </c>
      <c r="V3289" t="s">
        <v>5126</v>
      </c>
      <c r="W3289">
        <v>0</v>
      </c>
      <c r="X3289" t="str">
        <f t="shared" si="51"/>
        <v>Funcionamiento</v>
      </c>
    </row>
    <row r="3290" spans="1:24" x14ac:dyDescent="0.25">
      <c r="A3290">
        <v>2220</v>
      </c>
      <c r="B3290">
        <v>43943</v>
      </c>
      <c r="C3290" s="71">
        <v>43943.611805555556</v>
      </c>
      <c r="D3290" t="s">
        <v>588</v>
      </c>
      <c r="E3290" t="s">
        <v>589</v>
      </c>
      <c r="F3290">
        <v>20</v>
      </c>
      <c r="G3290" t="s">
        <v>5067</v>
      </c>
      <c r="H3290" t="s">
        <v>171</v>
      </c>
      <c r="I3290" t="s">
        <v>125</v>
      </c>
      <c r="J3290" t="s">
        <v>37</v>
      </c>
      <c r="K3290" t="s">
        <v>591</v>
      </c>
      <c r="L3290" t="s">
        <v>39</v>
      </c>
      <c r="M3290">
        <v>805995</v>
      </c>
      <c r="N3290">
        <v>0</v>
      </c>
      <c r="O3290">
        <v>805995</v>
      </c>
      <c r="P3290">
        <v>0</v>
      </c>
      <c r="Q3290" t="s">
        <v>5123</v>
      </c>
      <c r="R3290">
        <v>2820</v>
      </c>
      <c r="S3290" t="s">
        <v>5124</v>
      </c>
      <c r="T3290" t="s">
        <v>593</v>
      </c>
      <c r="U3290" t="s">
        <v>5125</v>
      </c>
      <c r="V3290" t="s">
        <v>5126</v>
      </c>
      <c r="W3290">
        <v>0</v>
      </c>
      <c r="X3290" t="str">
        <f t="shared" si="51"/>
        <v>Funcionamiento</v>
      </c>
    </row>
    <row r="3291" spans="1:24" x14ac:dyDescent="0.25">
      <c r="A3291">
        <v>2220</v>
      </c>
      <c r="B3291">
        <v>43943</v>
      </c>
      <c r="C3291" s="71">
        <v>43943.611805555556</v>
      </c>
      <c r="D3291" t="s">
        <v>588</v>
      </c>
      <c r="E3291" t="s">
        <v>589</v>
      </c>
      <c r="F3291">
        <v>20</v>
      </c>
      <c r="G3291" t="s">
        <v>5067</v>
      </c>
      <c r="H3291" t="s">
        <v>183</v>
      </c>
      <c r="I3291" t="s">
        <v>137</v>
      </c>
      <c r="J3291" t="s">
        <v>37</v>
      </c>
      <c r="K3291" t="s">
        <v>591</v>
      </c>
      <c r="L3291" t="s">
        <v>39</v>
      </c>
      <c r="M3291">
        <v>2354967</v>
      </c>
      <c r="N3291">
        <v>0</v>
      </c>
      <c r="O3291">
        <v>2354967</v>
      </c>
      <c r="P3291">
        <v>0</v>
      </c>
      <c r="Q3291" t="s">
        <v>5123</v>
      </c>
      <c r="R3291">
        <v>2820</v>
      </c>
      <c r="S3291" t="s">
        <v>5124</v>
      </c>
      <c r="T3291" t="s">
        <v>593</v>
      </c>
      <c r="U3291" t="s">
        <v>5125</v>
      </c>
      <c r="V3291" t="s">
        <v>5126</v>
      </c>
      <c r="W3291">
        <v>0</v>
      </c>
      <c r="X3291" t="str">
        <f t="shared" si="51"/>
        <v>Funcionamiento</v>
      </c>
    </row>
    <row r="3292" spans="1:24" x14ac:dyDescent="0.25">
      <c r="A3292">
        <v>2320</v>
      </c>
      <c r="B3292">
        <v>43949</v>
      </c>
      <c r="C3292" s="71">
        <v>43949.543055555558</v>
      </c>
      <c r="D3292" t="s">
        <v>588</v>
      </c>
      <c r="E3292" t="s">
        <v>589</v>
      </c>
      <c r="F3292">
        <v>20</v>
      </c>
      <c r="G3292" t="s">
        <v>5067</v>
      </c>
      <c r="H3292" t="s">
        <v>175</v>
      </c>
      <c r="I3292" t="s">
        <v>129</v>
      </c>
      <c r="J3292" t="s">
        <v>37</v>
      </c>
      <c r="K3292" t="s">
        <v>591</v>
      </c>
      <c r="L3292" t="s">
        <v>39</v>
      </c>
      <c r="M3292">
        <v>3380100</v>
      </c>
      <c r="N3292">
        <v>0</v>
      </c>
      <c r="O3292">
        <v>3380100</v>
      </c>
      <c r="P3292">
        <v>0</v>
      </c>
      <c r="Q3292" t="s">
        <v>5127</v>
      </c>
      <c r="R3292">
        <v>2920</v>
      </c>
      <c r="S3292" t="s">
        <v>2271</v>
      </c>
      <c r="T3292" t="s">
        <v>593</v>
      </c>
      <c r="U3292" t="s">
        <v>5128</v>
      </c>
      <c r="V3292" t="s">
        <v>5129</v>
      </c>
      <c r="W3292">
        <v>0</v>
      </c>
      <c r="X3292" t="str">
        <f t="shared" si="51"/>
        <v>Funcionamiento</v>
      </c>
    </row>
    <row r="3293" spans="1:24" x14ac:dyDescent="0.25">
      <c r="A3293">
        <v>2320</v>
      </c>
      <c r="B3293">
        <v>43949</v>
      </c>
      <c r="C3293" s="71">
        <v>43949.543055555558</v>
      </c>
      <c r="D3293" t="s">
        <v>588</v>
      </c>
      <c r="E3293" t="s">
        <v>589</v>
      </c>
      <c r="F3293">
        <v>20</v>
      </c>
      <c r="G3293" t="s">
        <v>5067</v>
      </c>
      <c r="H3293" t="s">
        <v>176</v>
      </c>
      <c r="I3293" t="s">
        <v>130</v>
      </c>
      <c r="J3293" t="s">
        <v>37</v>
      </c>
      <c r="K3293" t="s">
        <v>591</v>
      </c>
      <c r="L3293" t="s">
        <v>39</v>
      </c>
      <c r="M3293">
        <v>1629000</v>
      </c>
      <c r="N3293">
        <v>0</v>
      </c>
      <c r="O3293">
        <v>1629000</v>
      </c>
      <c r="P3293">
        <v>0</v>
      </c>
      <c r="Q3293" t="s">
        <v>5127</v>
      </c>
      <c r="R3293">
        <v>2920</v>
      </c>
      <c r="S3293" t="s">
        <v>2271</v>
      </c>
      <c r="T3293" t="s">
        <v>593</v>
      </c>
      <c r="U3293" t="s">
        <v>5128</v>
      </c>
      <c r="V3293" t="s">
        <v>5129</v>
      </c>
      <c r="W3293">
        <v>0</v>
      </c>
      <c r="X3293" t="str">
        <f t="shared" si="51"/>
        <v>Funcionamiento</v>
      </c>
    </row>
    <row r="3294" spans="1:24" x14ac:dyDescent="0.25">
      <c r="A3294">
        <v>2320</v>
      </c>
      <c r="B3294">
        <v>43949</v>
      </c>
      <c r="C3294" s="71">
        <v>43949.543055555558</v>
      </c>
      <c r="D3294" t="s">
        <v>588</v>
      </c>
      <c r="E3294" t="s">
        <v>589</v>
      </c>
      <c r="F3294">
        <v>20</v>
      </c>
      <c r="G3294" t="s">
        <v>5067</v>
      </c>
      <c r="H3294" t="s">
        <v>178</v>
      </c>
      <c r="I3294" t="s">
        <v>132</v>
      </c>
      <c r="J3294" t="s">
        <v>37</v>
      </c>
      <c r="K3294" t="s">
        <v>591</v>
      </c>
      <c r="L3294" t="s">
        <v>39</v>
      </c>
      <c r="M3294">
        <v>1222100</v>
      </c>
      <c r="N3294">
        <v>0</v>
      </c>
      <c r="O3294">
        <v>1222100</v>
      </c>
      <c r="P3294">
        <v>0</v>
      </c>
      <c r="Q3294" t="s">
        <v>5127</v>
      </c>
      <c r="R3294">
        <v>2920</v>
      </c>
      <c r="S3294" t="s">
        <v>2271</v>
      </c>
      <c r="T3294" t="s">
        <v>593</v>
      </c>
      <c r="U3294" t="s">
        <v>5128</v>
      </c>
      <c r="V3294" t="s">
        <v>5129</v>
      </c>
      <c r="W3294">
        <v>0</v>
      </c>
      <c r="X3294" t="str">
        <f t="shared" si="51"/>
        <v>Funcionamiento</v>
      </c>
    </row>
    <row r="3295" spans="1:24" x14ac:dyDescent="0.25">
      <c r="A3295">
        <v>2320</v>
      </c>
      <c r="B3295">
        <v>43949</v>
      </c>
      <c r="C3295" s="71">
        <v>43949.543055555558</v>
      </c>
      <c r="D3295" t="s">
        <v>588</v>
      </c>
      <c r="E3295" t="s">
        <v>589</v>
      </c>
      <c r="F3295">
        <v>20</v>
      </c>
      <c r="G3295" t="s">
        <v>5067</v>
      </c>
      <c r="H3295" t="s">
        <v>179</v>
      </c>
      <c r="I3295" t="s">
        <v>133</v>
      </c>
      <c r="J3295" t="s">
        <v>37</v>
      </c>
      <c r="K3295" t="s">
        <v>591</v>
      </c>
      <c r="L3295" t="s">
        <v>39</v>
      </c>
      <c r="M3295">
        <v>814900</v>
      </c>
      <c r="N3295">
        <v>0</v>
      </c>
      <c r="O3295">
        <v>814900</v>
      </c>
      <c r="P3295">
        <v>0</v>
      </c>
      <c r="Q3295" t="s">
        <v>5127</v>
      </c>
      <c r="R3295">
        <v>2920</v>
      </c>
      <c r="S3295" t="s">
        <v>2271</v>
      </c>
      <c r="T3295" t="s">
        <v>593</v>
      </c>
      <c r="U3295" t="s">
        <v>5128</v>
      </c>
      <c r="V3295" t="s">
        <v>5129</v>
      </c>
      <c r="W3295">
        <v>0</v>
      </c>
      <c r="X3295" t="str">
        <f t="shared" si="51"/>
        <v>Funcionamiento</v>
      </c>
    </row>
    <row r="3296" spans="1:24" x14ac:dyDescent="0.25">
      <c r="A3296">
        <v>2320</v>
      </c>
      <c r="B3296">
        <v>43949</v>
      </c>
      <c r="C3296" s="71">
        <v>43949.543055555558</v>
      </c>
      <c r="D3296" t="s">
        <v>588</v>
      </c>
      <c r="E3296" t="s">
        <v>589</v>
      </c>
      <c r="F3296">
        <v>20</v>
      </c>
      <c r="G3296" t="s">
        <v>5067</v>
      </c>
      <c r="H3296" t="s">
        <v>174</v>
      </c>
      <c r="I3296" t="s">
        <v>128</v>
      </c>
      <c r="J3296" t="s">
        <v>37</v>
      </c>
      <c r="K3296" t="s">
        <v>591</v>
      </c>
      <c r="L3296" t="s">
        <v>39</v>
      </c>
      <c r="M3296">
        <v>894800</v>
      </c>
      <c r="N3296">
        <v>0</v>
      </c>
      <c r="O3296">
        <v>894800</v>
      </c>
      <c r="P3296">
        <v>0</v>
      </c>
      <c r="Q3296" t="s">
        <v>5127</v>
      </c>
      <c r="R3296">
        <v>2920</v>
      </c>
      <c r="S3296" t="s">
        <v>2271</v>
      </c>
      <c r="T3296" t="s">
        <v>593</v>
      </c>
      <c r="U3296" t="s">
        <v>5128</v>
      </c>
      <c r="V3296" t="s">
        <v>5129</v>
      </c>
      <c r="W3296">
        <v>0</v>
      </c>
      <c r="X3296" t="str">
        <f t="shared" si="51"/>
        <v>Funcionamiento</v>
      </c>
    </row>
    <row r="3297" spans="1:24" x14ac:dyDescent="0.25">
      <c r="A3297">
        <v>2320</v>
      </c>
      <c r="B3297">
        <v>43949</v>
      </c>
      <c r="C3297" s="71">
        <v>43949.543055555558</v>
      </c>
      <c r="D3297" t="s">
        <v>588</v>
      </c>
      <c r="E3297" t="s">
        <v>589</v>
      </c>
      <c r="F3297">
        <v>20</v>
      </c>
      <c r="G3297" t="s">
        <v>5067</v>
      </c>
      <c r="H3297" t="s">
        <v>177</v>
      </c>
      <c r="I3297" t="s">
        <v>131</v>
      </c>
      <c r="J3297" t="s">
        <v>37</v>
      </c>
      <c r="K3297" t="s">
        <v>591</v>
      </c>
      <c r="L3297" t="s">
        <v>39</v>
      </c>
      <c r="M3297">
        <v>442700</v>
      </c>
      <c r="N3297">
        <v>0</v>
      </c>
      <c r="O3297">
        <v>442700</v>
      </c>
      <c r="P3297">
        <v>0</v>
      </c>
      <c r="Q3297" t="s">
        <v>5127</v>
      </c>
      <c r="R3297">
        <v>2920</v>
      </c>
      <c r="S3297" t="s">
        <v>2271</v>
      </c>
      <c r="T3297" t="s">
        <v>593</v>
      </c>
      <c r="U3297" t="s">
        <v>5128</v>
      </c>
      <c r="V3297" t="s">
        <v>5129</v>
      </c>
      <c r="W3297">
        <v>0</v>
      </c>
      <c r="X3297" t="str">
        <f t="shared" si="51"/>
        <v>Funcionamiento</v>
      </c>
    </row>
    <row r="3298" spans="1:24" x14ac:dyDescent="0.25">
      <c r="A3298">
        <v>2420</v>
      </c>
      <c r="B3298">
        <v>43972</v>
      </c>
      <c r="C3298" s="71">
        <v>43972.509027777778</v>
      </c>
      <c r="D3298" t="s">
        <v>588</v>
      </c>
      <c r="E3298" t="s">
        <v>589</v>
      </c>
      <c r="F3298">
        <v>20</v>
      </c>
      <c r="G3298" t="s">
        <v>5067</v>
      </c>
      <c r="H3298" t="s">
        <v>166</v>
      </c>
      <c r="I3298" t="s">
        <v>120</v>
      </c>
      <c r="J3298" t="s">
        <v>37</v>
      </c>
      <c r="K3298" t="s">
        <v>591</v>
      </c>
      <c r="L3298" t="s">
        <v>39</v>
      </c>
      <c r="M3298">
        <v>32823582</v>
      </c>
      <c r="N3298">
        <v>0</v>
      </c>
      <c r="O3298">
        <v>32823582</v>
      </c>
      <c r="P3298">
        <v>0</v>
      </c>
      <c r="Q3298" t="s">
        <v>5130</v>
      </c>
      <c r="R3298">
        <v>3020</v>
      </c>
      <c r="S3298" t="s">
        <v>5131</v>
      </c>
      <c r="T3298" t="s">
        <v>593</v>
      </c>
      <c r="U3298" t="s">
        <v>5132</v>
      </c>
      <c r="V3298" t="s">
        <v>5133</v>
      </c>
      <c r="W3298">
        <v>0</v>
      </c>
      <c r="X3298" t="str">
        <f t="shared" si="51"/>
        <v>Funcionamiento</v>
      </c>
    </row>
    <row r="3299" spans="1:24" x14ac:dyDescent="0.25">
      <c r="A3299">
        <v>2420</v>
      </c>
      <c r="B3299">
        <v>43972</v>
      </c>
      <c r="C3299" s="71">
        <v>43972.509027777778</v>
      </c>
      <c r="D3299" t="s">
        <v>588</v>
      </c>
      <c r="E3299" t="s">
        <v>589</v>
      </c>
      <c r="F3299">
        <v>20</v>
      </c>
      <c r="G3299" t="s">
        <v>5067</v>
      </c>
      <c r="H3299" t="s">
        <v>183</v>
      </c>
      <c r="I3299" t="s">
        <v>137</v>
      </c>
      <c r="J3299" t="s">
        <v>37</v>
      </c>
      <c r="K3299" t="s">
        <v>591</v>
      </c>
      <c r="L3299" t="s">
        <v>39</v>
      </c>
      <c r="M3299">
        <v>2354967</v>
      </c>
      <c r="N3299">
        <v>0</v>
      </c>
      <c r="O3299">
        <v>2354967</v>
      </c>
      <c r="P3299">
        <v>0</v>
      </c>
      <c r="Q3299" t="s">
        <v>5130</v>
      </c>
      <c r="R3299">
        <v>3020</v>
      </c>
      <c r="S3299" t="s">
        <v>5131</v>
      </c>
      <c r="T3299" t="s">
        <v>593</v>
      </c>
      <c r="U3299" t="s">
        <v>5132</v>
      </c>
      <c r="V3299" t="s">
        <v>5133</v>
      </c>
      <c r="W3299">
        <v>0</v>
      </c>
      <c r="X3299" t="str">
        <f t="shared" si="51"/>
        <v>Funcionamiento</v>
      </c>
    </row>
    <row r="3300" spans="1:24" x14ac:dyDescent="0.25">
      <c r="A3300">
        <v>2420</v>
      </c>
      <c r="B3300">
        <v>43972</v>
      </c>
      <c r="C3300" s="71">
        <v>43972.509027777778</v>
      </c>
      <c r="D3300" t="s">
        <v>588</v>
      </c>
      <c r="E3300" t="s">
        <v>589</v>
      </c>
      <c r="F3300">
        <v>20</v>
      </c>
      <c r="G3300" t="s">
        <v>5067</v>
      </c>
      <c r="H3300" t="s">
        <v>168</v>
      </c>
      <c r="I3300" t="s">
        <v>122</v>
      </c>
      <c r="J3300" t="s">
        <v>37</v>
      </c>
      <c r="K3300" t="s">
        <v>591</v>
      </c>
      <c r="L3300" t="s">
        <v>39</v>
      </c>
      <c r="M3300">
        <v>669793</v>
      </c>
      <c r="N3300">
        <v>0</v>
      </c>
      <c r="O3300">
        <v>669793</v>
      </c>
      <c r="P3300">
        <v>0</v>
      </c>
      <c r="Q3300" t="s">
        <v>5130</v>
      </c>
      <c r="R3300">
        <v>3020</v>
      </c>
      <c r="S3300" t="s">
        <v>5131</v>
      </c>
      <c r="T3300" t="s">
        <v>593</v>
      </c>
      <c r="U3300" t="s">
        <v>5132</v>
      </c>
      <c r="V3300" t="s">
        <v>5133</v>
      </c>
      <c r="W3300">
        <v>0</v>
      </c>
      <c r="X3300" t="str">
        <f t="shared" si="51"/>
        <v>Funcionamiento</v>
      </c>
    </row>
    <row r="3301" spans="1:24" x14ac:dyDescent="0.25">
      <c r="A3301">
        <v>2420</v>
      </c>
      <c r="B3301">
        <v>43972</v>
      </c>
      <c r="C3301" s="71">
        <v>43972.509027777778</v>
      </c>
      <c r="D3301" t="s">
        <v>588</v>
      </c>
      <c r="E3301" t="s">
        <v>589</v>
      </c>
      <c r="F3301">
        <v>20</v>
      </c>
      <c r="G3301" t="s">
        <v>5067</v>
      </c>
      <c r="H3301" t="s">
        <v>169</v>
      </c>
      <c r="I3301" t="s">
        <v>123</v>
      </c>
      <c r="J3301" t="s">
        <v>37</v>
      </c>
      <c r="K3301" t="s">
        <v>591</v>
      </c>
      <c r="L3301" t="s">
        <v>39</v>
      </c>
      <c r="M3301">
        <v>1028540</v>
      </c>
      <c r="N3301">
        <v>0</v>
      </c>
      <c r="O3301">
        <v>1028540</v>
      </c>
      <c r="P3301">
        <v>0</v>
      </c>
      <c r="Q3301" t="s">
        <v>5130</v>
      </c>
      <c r="R3301">
        <v>3020</v>
      </c>
      <c r="S3301" t="s">
        <v>5131</v>
      </c>
      <c r="T3301" t="s">
        <v>593</v>
      </c>
      <c r="U3301" t="s">
        <v>5132</v>
      </c>
      <c r="V3301" t="s">
        <v>5133</v>
      </c>
      <c r="W3301">
        <v>0</v>
      </c>
      <c r="X3301" t="str">
        <f t="shared" si="51"/>
        <v>Funcionamiento</v>
      </c>
    </row>
    <row r="3302" spans="1:24" x14ac:dyDescent="0.25">
      <c r="A3302">
        <v>2420</v>
      </c>
      <c r="B3302">
        <v>43972</v>
      </c>
      <c r="C3302" s="71">
        <v>43972.509027777778</v>
      </c>
      <c r="D3302" t="s">
        <v>588</v>
      </c>
      <c r="E3302" t="s">
        <v>589</v>
      </c>
      <c r="F3302">
        <v>20</v>
      </c>
      <c r="G3302" t="s">
        <v>5067</v>
      </c>
      <c r="H3302" t="s">
        <v>173</v>
      </c>
      <c r="I3302" t="s">
        <v>127</v>
      </c>
      <c r="J3302" t="s">
        <v>37</v>
      </c>
      <c r="K3302" t="s">
        <v>591</v>
      </c>
      <c r="L3302" t="s">
        <v>39</v>
      </c>
      <c r="M3302">
        <v>3931849</v>
      </c>
      <c r="N3302">
        <v>0</v>
      </c>
      <c r="O3302">
        <v>3931849</v>
      </c>
      <c r="P3302">
        <v>0</v>
      </c>
      <c r="Q3302" t="s">
        <v>5130</v>
      </c>
      <c r="R3302">
        <v>3020</v>
      </c>
      <c r="S3302" t="s">
        <v>5131</v>
      </c>
      <c r="T3302" t="s">
        <v>593</v>
      </c>
      <c r="U3302" t="s">
        <v>5132</v>
      </c>
      <c r="V3302" t="s">
        <v>5133</v>
      </c>
      <c r="W3302">
        <v>0</v>
      </c>
      <c r="X3302" t="str">
        <f t="shared" si="51"/>
        <v>Funcionamiento</v>
      </c>
    </row>
    <row r="3303" spans="1:24" x14ac:dyDescent="0.25">
      <c r="A3303">
        <v>2420</v>
      </c>
      <c r="B3303">
        <v>43972</v>
      </c>
      <c r="C3303" s="71">
        <v>43972.509027777778</v>
      </c>
      <c r="D3303" t="s">
        <v>588</v>
      </c>
      <c r="E3303" t="s">
        <v>589</v>
      </c>
      <c r="F3303">
        <v>20</v>
      </c>
      <c r="G3303" t="s">
        <v>5067</v>
      </c>
      <c r="H3303" t="s">
        <v>180</v>
      </c>
      <c r="I3303" t="s">
        <v>134</v>
      </c>
      <c r="J3303" t="s">
        <v>37</v>
      </c>
      <c r="K3303" t="s">
        <v>591</v>
      </c>
      <c r="L3303" t="s">
        <v>39</v>
      </c>
      <c r="M3303">
        <v>3844474</v>
      </c>
      <c r="N3303">
        <v>0</v>
      </c>
      <c r="O3303">
        <v>3844474</v>
      </c>
      <c r="P3303">
        <v>0</v>
      </c>
      <c r="Q3303" t="s">
        <v>5130</v>
      </c>
      <c r="R3303">
        <v>3020</v>
      </c>
      <c r="S3303" t="s">
        <v>5131</v>
      </c>
      <c r="T3303" t="s">
        <v>593</v>
      </c>
      <c r="U3303" t="s">
        <v>5132</v>
      </c>
      <c r="V3303" t="s">
        <v>5133</v>
      </c>
      <c r="W3303">
        <v>0</v>
      </c>
      <c r="X3303" t="str">
        <f t="shared" si="51"/>
        <v>Funcionamiento</v>
      </c>
    </row>
    <row r="3304" spans="1:24" x14ac:dyDescent="0.25">
      <c r="A3304">
        <v>2420</v>
      </c>
      <c r="B3304">
        <v>43972</v>
      </c>
      <c r="C3304" s="71">
        <v>43972.509027777778</v>
      </c>
      <c r="D3304" t="s">
        <v>588</v>
      </c>
      <c r="E3304" t="s">
        <v>589</v>
      </c>
      <c r="F3304">
        <v>20</v>
      </c>
      <c r="G3304" t="s">
        <v>5067</v>
      </c>
      <c r="H3304" t="s">
        <v>182</v>
      </c>
      <c r="I3304" t="s">
        <v>136</v>
      </c>
      <c r="J3304" t="s">
        <v>37</v>
      </c>
      <c r="K3304" t="s">
        <v>591</v>
      </c>
      <c r="L3304" t="s">
        <v>39</v>
      </c>
      <c r="M3304">
        <v>313996</v>
      </c>
      <c r="N3304">
        <v>0</v>
      </c>
      <c r="O3304">
        <v>313996</v>
      </c>
      <c r="P3304">
        <v>0</v>
      </c>
      <c r="Q3304" t="s">
        <v>5130</v>
      </c>
      <c r="R3304">
        <v>3020</v>
      </c>
      <c r="S3304" t="s">
        <v>5131</v>
      </c>
      <c r="T3304" t="s">
        <v>593</v>
      </c>
      <c r="U3304" t="s">
        <v>5132</v>
      </c>
      <c r="V3304" t="s">
        <v>5133</v>
      </c>
      <c r="W3304">
        <v>0</v>
      </c>
      <c r="X3304" t="str">
        <f t="shared" si="51"/>
        <v>Funcionamiento</v>
      </c>
    </row>
    <row r="3305" spans="1:24" x14ac:dyDescent="0.25">
      <c r="A3305">
        <v>2420</v>
      </c>
      <c r="B3305">
        <v>43972</v>
      </c>
      <c r="C3305" s="71">
        <v>43972.509027777778</v>
      </c>
      <c r="D3305" t="s">
        <v>588</v>
      </c>
      <c r="E3305" t="s">
        <v>589</v>
      </c>
      <c r="F3305">
        <v>20</v>
      </c>
      <c r="G3305" t="s">
        <v>5067</v>
      </c>
      <c r="H3305" t="s">
        <v>171</v>
      </c>
      <c r="I3305" t="s">
        <v>125</v>
      </c>
      <c r="J3305" t="s">
        <v>37</v>
      </c>
      <c r="K3305" t="s">
        <v>591</v>
      </c>
      <c r="L3305" t="s">
        <v>39</v>
      </c>
      <c r="M3305">
        <v>871127</v>
      </c>
      <c r="N3305">
        <v>0</v>
      </c>
      <c r="O3305">
        <v>871127</v>
      </c>
      <c r="P3305">
        <v>0</v>
      </c>
      <c r="Q3305" t="s">
        <v>5130</v>
      </c>
      <c r="R3305">
        <v>3020</v>
      </c>
      <c r="S3305" t="s">
        <v>5131</v>
      </c>
      <c r="T3305" t="s">
        <v>593</v>
      </c>
      <c r="U3305" t="s">
        <v>5132</v>
      </c>
      <c r="V3305" t="s">
        <v>5133</v>
      </c>
      <c r="W3305">
        <v>0</v>
      </c>
      <c r="X3305" t="str">
        <f t="shared" si="51"/>
        <v>Funcionamiento</v>
      </c>
    </row>
    <row r="3306" spans="1:24" x14ac:dyDescent="0.25">
      <c r="A3306">
        <v>2520</v>
      </c>
      <c r="B3306">
        <v>43977</v>
      </c>
      <c r="C3306" s="71">
        <v>43977.429861111108</v>
      </c>
      <c r="D3306" t="s">
        <v>588</v>
      </c>
      <c r="E3306" t="s">
        <v>589</v>
      </c>
      <c r="F3306">
        <v>20</v>
      </c>
      <c r="G3306" t="s">
        <v>5067</v>
      </c>
      <c r="H3306" t="s">
        <v>177</v>
      </c>
      <c r="I3306" t="s">
        <v>131</v>
      </c>
      <c r="J3306" t="s">
        <v>37</v>
      </c>
      <c r="K3306" t="s">
        <v>591</v>
      </c>
      <c r="L3306" t="s">
        <v>39</v>
      </c>
      <c r="M3306">
        <v>399600</v>
      </c>
      <c r="N3306">
        <v>0</v>
      </c>
      <c r="O3306">
        <v>399600</v>
      </c>
      <c r="P3306">
        <v>0</v>
      </c>
      <c r="Q3306" t="s">
        <v>5134</v>
      </c>
      <c r="R3306">
        <v>3120</v>
      </c>
      <c r="S3306" t="s">
        <v>2594</v>
      </c>
      <c r="T3306" t="s">
        <v>593</v>
      </c>
      <c r="U3306" t="s">
        <v>5135</v>
      </c>
      <c r="V3306" t="s">
        <v>5136</v>
      </c>
      <c r="W3306">
        <v>0</v>
      </c>
      <c r="X3306" t="str">
        <f t="shared" si="51"/>
        <v>Funcionamiento</v>
      </c>
    </row>
    <row r="3307" spans="1:24" x14ac:dyDescent="0.25">
      <c r="A3307">
        <v>2520</v>
      </c>
      <c r="B3307">
        <v>43977</v>
      </c>
      <c r="C3307" s="71">
        <v>43977.429861111108</v>
      </c>
      <c r="D3307" t="s">
        <v>588</v>
      </c>
      <c r="E3307" t="s">
        <v>589</v>
      </c>
      <c r="F3307">
        <v>20</v>
      </c>
      <c r="G3307" t="s">
        <v>5067</v>
      </c>
      <c r="H3307" t="s">
        <v>179</v>
      </c>
      <c r="I3307" t="s">
        <v>133</v>
      </c>
      <c r="J3307" t="s">
        <v>37</v>
      </c>
      <c r="K3307" t="s">
        <v>591</v>
      </c>
      <c r="L3307" t="s">
        <v>39</v>
      </c>
      <c r="M3307">
        <v>872100</v>
      </c>
      <c r="N3307">
        <v>0</v>
      </c>
      <c r="O3307">
        <v>872100</v>
      </c>
      <c r="P3307">
        <v>0</v>
      </c>
      <c r="Q3307" t="s">
        <v>5134</v>
      </c>
      <c r="R3307">
        <v>3120</v>
      </c>
      <c r="S3307" t="s">
        <v>2594</v>
      </c>
      <c r="T3307" t="s">
        <v>593</v>
      </c>
      <c r="U3307" t="s">
        <v>5135</v>
      </c>
      <c r="V3307" t="s">
        <v>5136</v>
      </c>
      <c r="W3307">
        <v>0</v>
      </c>
      <c r="X3307" t="str">
        <f t="shared" si="51"/>
        <v>Funcionamiento</v>
      </c>
    </row>
    <row r="3308" spans="1:24" x14ac:dyDescent="0.25">
      <c r="A3308">
        <v>2520</v>
      </c>
      <c r="B3308">
        <v>43977</v>
      </c>
      <c r="C3308" s="71">
        <v>43977.429861111108</v>
      </c>
      <c r="D3308" t="s">
        <v>588</v>
      </c>
      <c r="E3308" t="s">
        <v>589</v>
      </c>
      <c r="F3308">
        <v>20</v>
      </c>
      <c r="G3308" t="s">
        <v>5067</v>
      </c>
      <c r="H3308" t="s">
        <v>174</v>
      </c>
      <c r="I3308" t="s">
        <v>128</v>
      </c>
      <c r="J3308" t="s">
        <v>37</v>
      </c>
      <c r="K3308" t="s">
        <v>591</v>
      </c>
      <c r="L3308" t="s">
        <v>39</v>
      </c>
      <c r="M3308">
        <v>4568200</v>
      </c>
      <c r="N3308">
        <v>0</v>
      </c>
      <c r="O3308">
        <v>4568200</v>
      </c>
      <c r="P3308">
        <v>0</v>
      </c>
      <c r="Q3308" t="s">
        <v>5134</v>
      </c>
      <c r="R3308">
        <v>3120</v>
      </c>
      <c r="S3308" t="s">
        <v>2594</v>
      </c>
      <c r="T3308" t="s">
        <v>593</v>
      </c>
      <c r="U3308" t="s">
        <v>5135</v>
      </c>
      <c r="V3308" t="s">
        <v>5136</v>
      </c>
      <c r="W3308">
        <v>0</v>
      </c>
      <c r="X3308" t="str">
        <f t="shared" si="51"/>
        <v>Funcionamiento</v>
      </c>
    </row>
    <row r="3309" spans="1:24" x14ac:dyDescent="0.25">
      <c r="A3309">
        <v>2520</v>
      </c>
      <c r="B3309">
        <v>43977</v>
      </c>
      <c r="C3309" s="71">
        <v>43977.429861111108</v>
      </c>
      <c r="D3309" t="s">
        <v>588</v>
      </c>
      <c r="E3309" t="s">
        <v>589</v>
      </c>
      <c r="F3309">
        <v>20</v>
      </c>
      <c r="G3309" t="s">
        <v>5067</v>
      </c>
      <c r="H3309" t="s">
        <v>175</v>
      </c>
      <c r="I3309" t="s">
        <v>129</v>
      </c>
      <c r="J3309" t="s">
        <v>37</v>
      </c>
      <c r="K3309" t="s">
        <v>591</v>
      </c>
      <c r="L3309" t="s">
        <v>39</v>
      </c>
      <c r="M3309">
        <v>3236100</v>
      </c>
      <c r="N3309">
        <v>0</v>
      </c>
      <c r="O3309">
        <v>3236100</v>
      </c>
      <c r="P3309">
        <v>0</v>
      </c>
      <c r="Q3309" t="s">
        <v>5134</v>
      </c>
      <c r="R3309">
        <v>3120</v>
      </c>
      <c r="S3309" t="s">
        <v>2594</v>
      </c>
      <c r="T3309" t="s">
        <v>593</v>
      </c>
      <c r="U3309" t="s">
        <v>5135</v>
      </c>
      <c r="V3309" t="s">
        <v>5136</v>
      </c>
      <c r="W3309">
        <v>0</v>
      </c>
      <c r="X3309" t="str">
        <f t="shared" si="51"/>
        <v>Funcionamiento</v>
      </c>
    </row>
    <row r="3310" spans="1:24" x14ac:dyDescent="0.25">
      <c r="A3310">
        <v>2520</v>
      </c>
      <c r="B3310">
        <v>43977</v>
      </c>
      <c r="C3310" s="71">
        <v>43977.429861111108</v>
      </c>
      <c r="D3310" t="s">
        <v>588</v>
      </c>
      <c r="E3310" t="s">
        <v>589</v>
      </c>
      <c r="F3310">
        <v>20</v>
      </c>
      <c r="G3310" t="s">
        <v>5067</v>
      </c>
      <c r="H3310" t="s">
        <v>178</v>
      </c>
      <c r="I3310" t="s">
        <v>132</v>
      </c>
      <c r="J3310" t="s">
        <v>37</v>
      </c>
      <c r="K3310" t="s">
        <v>591</v>
      </c>
      <c r="L3310" t="s">
        <v>39</v>
      </c>
      <c r="M3310">
        <v>1308100</v>
      </c>
      <c r="N3310">
        <v>0</v>
      </c>
      <c r="O3310">
        <v>1308100</v>
      </c>
      <c r="P3310">
        <v>0</v>
      </c>
      <c r="Q3310" t="s">
        <v>5134</v>
      </c>
      <c r="R3310">
        <v>3120</v>
      </c>
      <c r="S3310" t="s">
        <v>2594</v>
      </c>
      <c r="T3310" t="s">
        <v>593</v>
      </c>
      <c r="U3310" t="s">
        <v>5135</v>
      </c>
      <c r="V3310" t="s">
        <v>5136</v>
      </c>
      <c r="W3310">
        <v>0</v>
      </c>
      <c r="X3310" t="str">
        <f t="shared" si="51"/>
        <v>Funcionamiento</v>
      </c>
    </row>
    <row r="3311" spans="1:24" x14ac:dyDescent="0.25">
      <c r="A3311">
        <v>2520</v>
      </c>
      <c r="B3311">
        <v>43977</v>
      </c>
      <c r="C3311" s="71">
        <v>43977.429861111108</v>
      </c>
      <c r="D3311" t="s">
        <v>588</v>
      </c>
      <c r="E3311" t="s">
        <v>589</v>
      </c>
      <c r="F3311">
        <v>20</v>
      </c>
      <c r="G3311" t="s">
        <v>5067</v>
      </c>
      <c r="H3311" t="s">
        <v>176</v>
      </c>
      <c r="I3311" t="s">
        <v>130</v>
      </c>
      <c r="J3311" t="s">
        <v>37</v>
      </c>
      <c r="K3311" t="s">
        <v>591</v>
      </c>
      <c r="L3311" t="s">
        <v>39</v>
      </c>
      <c r="M3311">
        <v>1743300</v>
      </c>
      <c r="N3311">
        <v>0</v>
      </c>
      <c r="O3311">
        <v>1743300</v>
      </c>
      <c r="P3311">
        <v>0</v>
      </c>
      <c r="Q3311" t="s">
        <v>5134</v>
      </c>
      <c r="R3311">
        <v>3120</v>
      </c>
      <c r="S3311" t="s">
        <v>2594</v>
      </c>
      <c r="T3311" t="s">
        <v>593</v>
      </c>
      <c r="U3311" t="s">
        <v>5135</v>
      </c>
      <c r="V3311" t="s">
        <v>5136</v>
      </c>
      <c r="W3311">
        <v>0</v>
      </c>
      <c r="X3311" t="str">
        <f t="shared" si="51"/>
        <v>Funcionamiento</v>
      </c>
    </row>
    <row r="3312" spans="1:24" x14ac:dyDescent="0.25">
      <c r="A3312">
        <v>2620</v>
      </c>
      <c r="B3312">
        <v>43985</v>
      </c>
      <c r="C3312" s="71">
        <v>43985.555555555555</v>
      </c>
      <c r="D3312" t="s">
        <v>588</v>
      </c>
      <c r="E3312" t="s">
        <v>589</v>
      </c>
      <c r="F3312">
        <v>20</v>
      </c>
      <c r="G3312" t="s">
        <v>5067</v>
      </c>
      <c r="H3312" t="s">
        <v>170</v>
      </c>
      <c r="I3312" t="s">
        <v>124</v>
      </c>
      <c r="J3312" t="s">
        <v>37</v>
      </c>
      <c r="K3312" t="s">
        <v>591</v>
      </c>
      <c r="L3312" t="s">
        <v>39</v>
      </c>
      <c r="M3312">
        <v>41082087</v>
      </c>
      <c r="N3312">
        <v>0</v>
      </c>
      <c r="O3312">
        <v>41082087</v>
      </c>
      <c r="P3312">
        <v>0</v>
      </c>
      <c r="Q3312" t="s">
        <v>5137</v>
      </c>
      <c r="R3312">
        <v>3220</v>
      </c>
      <c r="S3312" t="s">
        <v>2289</v>
      </c>
      <c r="T3312" t="s">
        <v>593</v>
      </c>
      <c r="U3312" t="s">
        <v>5138</v>
      </c>
      <c r="V3312" t="s">
        <v>5139</v>
      </c>
      <c r="W3312">
        <v>0</v>
      </c>
      <c r="X3312" t="str">
        <f t="shared" si="51"/>
        <v>Funcionamiento</v>
      </c>
    </row>
    <row r="3313" spans="1:24" x14ac:dyDescent="0.25">
      <c r="A3313">
        <v>2720</v>
      </c>
      <c r="B3313">
        <v>44005</v>
      </c>
      <c r="C3313" s="71">
        <v>44005.593055555553</v>
      </c>
      <c r="D3313" t="s">
        <v>588</v>
      </c>
      <c r="E3313" t="s">
        <v>589</v>
      </c>
      <c r="F3313">
        <v>20</v>
      </c>
      <c r="G3313" t="s">
        <v>5067</v>
      </c>
      <c r="H3313" t="s">
        <v>166</v>
      </c>
      <c r="I3313" t="s">
        <v>120</v>
      </c>
      <c r="J3313" t="s">
        <v>37</v>
      </c>
      <c r="K3313" t="s">
        <v>591</v>
      </c>
      <c r="L3313" t="s">
        <v>39</v>
      </c>
      <c r="M3313">
        <v>36269172</v>
      </c>
      <c r="N3313">
        <v>0</v>
      </c>
      <c r="O3313">
        <v>36269172</v>
      </c>
      <c r="P3313">
        <v>0</v>
      </c>
      <c r="Q3313" t="s">
        <v>5140</v>
      </c>
      <c r="R3313">
        <v>3320</v>
      </c>
      <c r="S3313" t="s">
        <v>5141</v>
      </c>
      <c r="T3313" t="s">
        <v>593</v>
      </c>
      <c r="U3313" t="s">
        <v>5142</v>
      </c>
      <c r="V3313" t="s">
        <v>5143</v>
      </c>
      <c r="W3313">
        <v>0</v>
      </c>
      <c r="X3313" t="str">
        <f t="shared" si="51"/>
        <v>Funcionamiento</v>
      </c>
    </row>
    <row r="3314" spans="1:24" x14ac:dyDescent="0.25">
      <c r="A3314">
        <v>2720</v>
      </c>
      <c r="B3314">
        <v>44005</v>
      </c>
      <c r="C3314" s="71">
        <v>44005.593055555553</v>
      </c>
      <c r="D3314" t="s">
        <v>588</v>
      </c>
      <c r="E3314" t="s">
        <v>589</v>
      </c>
      <c r="F3314">
        <v>20</v>
      </c>
      <c r="G3314" t="s">
        <v>5067</v>
      </c>
      <c r="H3314" t="s">
        <v>182</v>
      </c>
      <c r="I3314" t="s">
        <v>136</v>
      </c>
      <c r="J3314" t="s">
        <v>37</v>
      </c>
      <c r="K3314" t="s">
        <v>591</v>
      </c>
      <c r="L3314" t="s">
        <v>39</v>
      </c>
      <c r="M3314">
        <v>122194</v>
      </c>
      <c r="N3314">
        <v>0</v>
      </c>
      <c r="O3314">
        <v>122194</v>
      </c>
      <c r="P3314">
        <v>0</v>
      </c>
      <c r="Q3314" t="s">
        <v>5140</v>
      </c>
      <c r="R3314">
        <v>3320</v>
      </c>
      <c r="S3314" t="s">
        <v>5141</v>
      </c>
      <c r="T3314" t="s">
        <v>593</v>
      </c>
      <c r="U3314" t="s">
        <v>5142</v>
      </c>
      <c r="V3314" t="s">
        <v>5143</v>
      </c>
      <c r="W3314">
        <v>0</v>
      </c>
      <c r="X3314" t="str">
        <f t="shared" si="51"/>
        <v>Funcionamiento</v>
      </c>
    </row>
    <row r="3315" spans="1:24" x14ac:dyDescent="0.25">
      <c r="A3315">
        <v>2720</v>
      </c>
      <c r="B3315">
        <v>44005</v>
      </c>
      <c r="C3315" s="71">
        <v>44005.593055555553</v>
      </c>
      <c r="D3315" t="s">
        <v>588</v>
      </c>
      <c r="E3315" t="s">
        <v>589</v>
      </c>
      <c r="F3315">
        <v>20</v>
      </c>
      <c r="G3315" t="s">
        <v>5067</v>
      </c>
      <c r="H3315" t="s">
        <v>183</v>
      </c>
      <c r="I3315" t="s">
        <v>137</v>
      </c>
      <c r="J3315" t="s">
        <v>37</v>
      </c>
      <c r="K3315" t="s">
        <v>591</v>
      </c>
      <c r="L3315" t="s">
        <v>39</v>
      </c>
      <c r="M3315">
        <v>2354967</v>
      </c>
      <c r="N3315">
        <v>0</v>
      </c>
      <c r="O3315">
        <v>2354967</v>
      </c>
      <c r="P3315">
        <v>0</v>
      </c>
      <c r="Q3315" t="s">
        <v>5140</v>
      </c>
      <c r="R3315">
        <v>3320</v>
      </c>
      <c r="S3315" t="s">
        <v>5141</v>
      </c>
      <c r="T3315" t="s">
        <v>593</v>
      </c>
      <c r="U3315" t="s">
        <v>5142</v>
      </c>
      <c r="V3315" t="s">
        <v>5143</v>
      </c>
      <c r="W3315">
        <v>0</v>
      </c>
      <c r="X3315" t="str">
        <f t="shared" si="51"/>
        <v>Funcionamiento</v>
      </c>
    </row>
    <row r="3316" spans="1:24" x14ac:dyDescent="0.25">
      <c r="A3316">
        <v>2720</v>
      </c>
      <c r="B3316">
        <v>44005</v>
      </c>
      <c r="C3316" s="71">
        <v>44005.593055555553</v>
      </c>
      <c r="D3316" t="s">
        <v>588</v>
      </c>
      <c r="E3316" t="s">
        <v>589</v>
      </c>
      <c r="F3316">
        <v>20</v>
      </c>
      <c r="G3316" t="s">
        <v>5067</v>
      </c>
      <c r="H3316" t="s">
        <v>168</v>
      </c>
      <c r="I3316" t="s">
        <v>122</v>
      </c>
      <c r="J3316" t="s">
        <v>37</v>
      </c>
      <c r="K3316" t="s">
        <v>591</v>
      </c>
      <c r="L3316" t="s">
        <v>39</v>
      </c>
      <c r="M3316">
        <v>627931</v>
      </c>
      <c r="N3316">
        <v>0</v>
      </c>
      <c r="O3316">
        <v>627931</v>
      </c>
      <c r="P3316">
        <v>0</v>
      </c>
      <c r="Q3316" t="s">
        <v>5140</v>
      </c>
      <c r="R3316">
        <v>3320</v>
      </c>
      <c r="S3316" t="s">
        <v>5141</v>
      </c>
      <c r="T3316" t="s">
        <v>593</v>
      </c>
      <c r="U3316" t="s">
        <v>5142</v>
      </c>
      <c r="V3316" t="s">
        <v>5143</v>
      </c>
      <c r="W3316">
        <v>0</v>
      </c>
      <c r="X3316" t="str">
        <f t="shared" si="51"/>
        <v>Funcionamiento</v>
      </c>
    </row>
    <row r="3317" spans="1:24" x14ac:dyDescent="0.25">
      <c r="A3317">
        <v>2720</v>
      </c>
      <c r="B3317">
        <v>44005</v>
      </c>
      <c r="C3317" s="71">
        <v>44005.593055555553</v>
      </c>
      <c r="D3317" t="s">
        <v>588</v>
      </c>
      <c r="E3317" t="s">
        <v>589</v>
      </c>
      <c r="F3317">
        <v>20</v>
      </c>
      <c r="G3317" t="s">
        <v>5067</v>
      </c>
      <c r="H3317" t="s">
        <v>169</v>
      </c>
      <c r="I3317" t="s">
        <v>123</v>
      </c>
      <c r="J3317" t="s">
        <v>37</v>
      </c>
      <c r="K3317" t="s">
        <v>591</v>
      </c>
      <c r="L3317" t="s">
        <v>39</v>
      </c>
      <c r="M3317">
        <v>977113</v>
      </c>
      <c r="N3317">
        <v>0</v>
      </c>
      <c r="O3317">
        <v>977113</v>
      </c>
      <c r="P3317">
        <v>0</v>
      </c>
      <c r="Q3317" t="s">
        <v>5140</v>
      </c>
      <c r="R3317">
        <v>3320</v>
      </c>
      <c r="S3317" t="s">
        <v>5141</v>
      </c>
      <c r="T3317" t="s">
        <v>593</v>
      </c>
      <c r="U3317" t="s">
        <v>5142</v>
      </c>
      <c r="V3317" t="s">
        <v>5143</v>
      </c>
      <c r="W3317">
        <v>0</v>
      </c>
      <c r="X3317" t="str">
        <f t="shared" si="51"/>
        <v>Funcionamiento</v>
      </c>
    </row>
    <row r="3318" spans="1:24" x14ac:dyDescent="0.25">
      <c r="A3318">
        <v>2720</v>
      </c>
      <c r="B3318">
        <v>44005</v>
      </c>
      <c r="C3318" s="71">
        <v>44005.593055555553</v>
      </c>
      <c r="D3318" t="s">
        <v>588</v>
      </c>
      <c r="E3318" t="s">
        <v>589</v>
      </c>
      <c r="F3318">
        <v>20</v>
      </c>
      <c r="G3318" t="s">
        <v>5067</v>
      </c>
      <c r="H3318" t="s">
        <v>181</v>
      </c>
      <c r="I3318" t="s">
        <v>135</v>
      </c>
      <c r="J3318" t="s">
        <v>37</v>
      </c>
      <c r="K3318" t="s">
        <v>591</v>
      </c>
      <c r="L3318" t="s">
        <v>39</v>
      </c>
      <c r="M3318">
        <v>1150434</v>
      </c>
      <c r="N3318">
        <v>0</v>
      </c>
      <c r="O3318">
        <v>1150434</v>
      </c>
      <c r="P3318">
        <v>0</v>
      </c>
      <c r="Q3318" t="s">
        <v>5140</v>
      </c>
      <c r="R3318">
        <v>3320</v>
      </c>
      <c r="S3318" t="s">
        <v>5141</v>
      </c>
      <c r="T3318" t="s">
        <v>593</v>
      </c>
      <c r="U3318" t="s">
        <v>5142</v>
      </c>
      <c r="V3318" t="s">
        <v>5143</v>
      </c>
      <c r="W3318">
        <v>0</v>
      </c>
      <c r="X3318" t="str">
        <f t="shared" si="51"/>
        <v>Funcionamiento</v>
      </c>
    </row>
    <row r="3319" spans="1:24" x14ac:dyDescent="0.25">
      <c r="A3319">
        <v>2720</v>
      </c>
      <c r="B3319">
        <v>44005</v>
      </c>
      <c r="C3319" s="71">
        <v>44005.593055555553</v>
      </c>
      <c r="D3319" t="s">
        <v>588</v>
      </c>
      <c r="E3319" t="s">
        <v>589</v>
      </c>
      <c r="F3319">
        <v>20</v>
      </c>
      <c r="G3319" t="s">
        <v>5067</v>
      </c>
      <c r="H3319" t="s">
        <v>171</v>
      </c>
      <c r="I3319" t="s">
        <v>125</v>
      </c>
      <c r="J3319" t="s">
        <v>37</v>
      </c>
      <c r="K3319" t="s">
        <v>591</v>
      </c>
      <c r="L3319" t="s">
        <v>39</v>
      </c>
      <c r="M3319">
        <v>267282</v>
      </c>
      <c r="N3319">
        <v>0</v>
      </c>
      <c r="O3319">
        <v>267282</v>
      </c>
      <c r="P3319">
        <v>0</v>
      </c>
      <c r="Q3319" t="s">
        <v>5140</v>
      </c>
      <c r="R3319">
        <v>3320</v>
      </c>
      <c r="S3319" t="s">
        <v>5141</v>
      </c>
      <c r="T3319" t="s">
        <v>593</v>
      </c>
      <c r="U3319" t="s">
        <v>5142</v>
      </c>
      <c r="V3319" t="s">
        <v>5143</v>
      </c>
      <c r="W3319">
        <v>0</v>
      </c>
      <c r="X3319" t="str">
        <f t="shared" si="51"/>
        <v>Funcionamiento</v>
      </c>
    </row>
    <row r="3320" spans="1:24" x14ac:dyDescent="0.25">
      <c r="A3320">
        <v>2720</v>
      </c>
      <c r="B3320">
        <v>44005</v>
      </c>
      <c r="C3320" s="71">
        <v>44005.593055555553</v>
      </c>
      <c r="D3320" t="s">
        <v>588</v>
      </c>
      <c r="E3320" t="s">
        <v>589</v>
      </c>
      <c r="F3320">
        <v>20</v>
      </c>
      <c r="G3320" t="s">
        <v>5067</v>
      </c>
      <c r="H3320" t="s">
        <v>173</v>
      </c>
      <c r="I3320" t="s">
        <v>127</v>
      </c>
      <c r="J3320" t="s">
        <v>37</v>
      </c>
      <c r="K3320" t="s">
        <v>591</v>
      </c>
      <c r="L3320" t="s">
        <v>39</v>
      </c>
      <c r="M3320">
        <v>1725651</v>
      </c>
      <c r="N3320">
        <v>0</v>
      </c>
      <c r="O3320">
        <v>1725651</v>
      </c>
      <c r="P3320">
        <v>0</v>
      </c>
      <c r="Q3320" t="s">
        <v>5140</v>
      </c>
      <c r="R3320">
        <v>3320</v>
      </c>
      <c r="S3320" t="s">
        <v>5141</v>
      </c>
      <c r="T3320" t="s">
        <v>593</v>
      </c>
      <c r="U3320" t="s">
        <v>5142</v>
      </c>
      <c r="V3320" t="s">
        <v>5143</v>
      </c>
      <c r="W3320">
        <v>0</v>
      </c>
      <c r="X3320" t="str">
        <f t="shared" si="51"/>
        <v>Funcionamiento</v>
      </c>
    </row>
    <row r="3321" spans="1:24" x14ac:dyDescent="0.25">
      <c r="A3321">
        <v>2820</v>
      </c>
      <c r="B3321">
        <v>44006</v>
      </c>
      <c r="C3321" s="71">
        <v>44006.415972222225</v>
      </c>
      <c r="D3321" t="s">
        <v>588</v>
      </c>
      <c r="E3321" t="s">
        <v>589</v>
      </c>
      <c r="F3321">
        <v>20</v>
      </c>
      <c r="G3321" t="s">
        <v>5067</v>
      </c>
      <c r="H3321" t="s">
        <v>175</v>
      </c>
      <c r="I3321" t="s">
        <v>129</v>
      </c>
      <c r="J3321" t="s">
        <v>37</v>
      </c>
      <c r="K3321" t="s">
        <v>591</v>
      </c>
      <c r="L3321" t="s">
        <v>39</v>
      </c>
      <c r="M3321">
        <v>3105900</v>
      </c>
      <c r="N3321">
        <v>0</v>
      </c>
      <c r="O3321">
        <v>3105900</v>
      </c>
      <c r="P3321">
        <v>0</v>
      </c>
      <c r="Q3321" t="s">
        <v>5144</v>
      </c>
      <c r="R3321">
        <v>3420</v>
      </c>
      <c r="S3321" t="s">
        <v>2485</v>
      </c>
      <c r="T3321" t="s">
        <v>593</v>
      </c>
      <c r="U3321" t="s">
        <v>5145</v>
      </c>
      <c r="V3321" t="s">
        <v>5146</v>
      </c>
      <c r="W3321">
        <v>0</v>
      </c>
      <c r="X3321" t="str">
        <f t="shared" si="51"/>
        <v>Funcionamiento</v>
      </c>
    </row>
    <row r="3322" spans="1:24" x14ac:dyDescent="0.25">
      <c r="A3322">
        <v>2820</v>
      </c>
      <c r="B3322">
        <v>44006</v>
      </c>
      <c r="C3322" s="71">
        <v>44006.415972222225</v>
      </c>
      <c r="D3322" t="s">
        <v>588</v>
      </c>
      <c r="E3322" t="s">
        <v>589</v>
      </c>
      <c r="F3322">
        <v>20</v>
      </c>
      <c r="G3322" t="s">
        <v>5067</v>
      </c>
      <c r="H3322" t="s">
        <v>178</v>
      </c>
      <c r="I3322" t="s">
        <v>132</v>
      </c>
      <c r="J3322" t="s">
        <v>37</v>
      </c>
      <c r="K3322" t="s">
        <v>591</v>
      </c>
      <c r="L3322" t="s">
        <v>39</v>
      </c>
      <c r="M3322">
        <v>2425300</v>
      </c>
      <c r="N3322">
        <v>0</v>
      </c>
      <c r="O3322">
        <v>2425300</v>
      </c>
      <c r="P3322">
        <v>0</v>
      </c>
      <c r="Q3322" t="s">
        <v>5144</v>
      </c>
      <c r="R3322">
        <v>3420</v>
      </c>
      <c r="S3322" t="s">
        <v>2485</v>
      </c>
      <c r="T3322" t="s">
        <v>593</v>
      </c>
      <c r="U3322" t="s">
        <v>5145</v>
      </c>
      <c r="V3322" t="s">
        <v>5146</v>
      </c>
      <c r="W3322">
        <v>0</v>
      </c>
      <c r="X3322" t="str">
        <f t="shared" si="51"/>
        <v>Funcionamiento</v>
      </c>
    </row>
    <row r="3323" spans="1:24" x14ac:dyDescent="0.25">
      <c r="A3323">
        <v>2820</v>
      </c>
      <c r="B3323">
        <v>44006</v>
      </c>
      <c r="C3323" s="71">
        <v>44006.415972222225</v>
      </c>
      <c r="D3323" t="s">
        <v>588</v>
      </c>
      <c r="E3323" t="s">
        <v>589</v>
      </c>
      <c r="F3323">
        <v>20</v>
      </c>
      <c r="G3323" t="s">
        <v>5067</v>
      </c>
      <c r="H3323" t="s">
        <v>176</v>
      </c>
      <c r="I3323" t="s">
        <v>130</v>
      </c>
      <c r="J3323" t="s">
        <v>37</v>
      </c>
      <c r="K3323" t="s">
        <v>591</v>
      </c>
      <c r="L3323" t="s">
        <v>39</v>
      </c>
      <c r="M3323">
        <v>3233300</v>
      </c>
      <c r="N3323">
        <v>0</v>
      </c>
      <c r="O3323">
        <v>3233300</v>
      </c>
      <c r="P3323">
        <v>0</v>
      </c>
      <c r="Q3323" t="s">
        <v>5144</v>
      </c>
      <c r="R3323">
        <v>3420</v>
      </c>
      <c r="S3323" t="s">
        <v>2485</v>
      </c>
      <c r="T3323" t="s">
        <v>593</v>
      </c>
      <c r="U3323" t="s">
        <v>5145</v>
      </c>
      <c r="V3323" t="s">
        <v>5146</v>
      </c>
      <c r="W3323">
        <v>0</v>
      </c>
      <c r="X3323" t="str">
        <f t="shared" si="51"/>
        <v>Funcionamiento</v>
      </c>
    </row>
    <row r="3324" spans="1:24" x14ac:dyDescent="0.25">
      <c r="A3324">
        <v>2820</v>
      </c>
      <c r="B3324">
        <v>44006</v>
      </c>
      <c r="C3324" s="71">
        <v>44006.415972222225</v>
      </c>
      <c r="D3324" t="s">
        <v>588</v>
      </c>
      <c r="E3324" t="s">
        <v>589</v>
      </c>
      <c r="F3324">
        <v>20</v>
      </c>
      <c r="G3324" t="s">
        <v>5067</v>
      </c>
      <c r="H3324" t="s">
        <v>179</v>
      </c>
      <c r="I3324" t="s">
        <v>133</v>
      </c>
      <c r="J3324" t="s">
        <v>37</v>
      </c>
      <c r="K3324" t="s">
        <v>591</v>
      </c>
      <c r="L3324" t="s">
        <v>39</v>
      </c>
      <c r="M3324">
        <v>1617200</v>
      </c>
      <c r="N3324">
        <v>0</v>
      </c>
      <c r="O3324">
        <v>1617200</v>
      </c>
      <c r="P3324">
        <v>0</v>
      </c>
      <c r="Q3324" t="s">
        <v>5144</v>
      </c>
      <c r="R3324">
        <v>3420</v>
      </c>
      <c r="S3324" t="s">
        <v>2485</v>
      </c>
      <c r="T3324" t="s">
        <v>593</v>
      </c>
      <c r="U3324" t="s">
        <v>5145</v>
      </c>
      <c r="V3324" t="s">
        <v>5146</v>
      </c>
      <c r="W3324">
        <v>0</v>
      </c>
      <c r="X3324" t="str">
        <f t="shared" si="51"/>
        <v>Funcionamiento</v>
      </c>
    </row>
    <row r="3325" spans="1:24" x14ac:dyDescent="0.25">
      <c r="A3325">
        <v>2820</v>
      </c>
      <c r="B3325">
        <v>44006</v>
      </c>
      <c r="C3325" s="71">
        <v>44006.415972222225</v>
      </c>
      <c r="D3325" t="s">
        <v>588</v>
      </c>
      <c r="E3325" t="s">
        <v>589</v>
      </c>
      <c r="F3325">
        <v>20</v>
      </c>
      <c r="G3325" t="s">
        <v>5067</v>
      </c>
      <c r="H3325" t="s">
        <v>174</v>
      </c>
      <c r="I3325" t="s">
        <v>128</v>
      </c>
      <c r="J3325" t="s">
        <v>37</v>
      </c>
      <c r="K3325" t="s">
        <v>591</v>
      </c>
      <c r="L3325" t="s">
        <v>39</v>
      </c>
      <c r="M3325">
        <v>4384400</v>
      </c>
      <c r="N3325">
        <v>0</v>
      </c>
      <c r="O3325">
        <v>4384400</v>
      </c>
      <c r="P3325">
        <v>0</v>
      </c>
      <c r="Q3325" t="s">
        <v>5144</v>
      </c>
      <c r="R3325">
        <v>3420</v>
      </c>
      <c r="S3325" t="s">
        <v>2485</v>
      </c>
      <c r="T3325" t="s">
        <v>593</v>
      </c>
      <c r="U3325" t="s">
        <v>5145</v>
      </c>
      <c r="V3325" t="s">
        <v>5146</v>
      </c>
      <c r="W3325">
        <v>0</v>
      </c>
      <c r="X3325" t="str">
        <f t="shared" si="51"/>
        <v>Funcionamiento</v>
      </c>
    </row>
    <row r="3326" spans="1:24" x14ac:dyDescent="0.25">
      <c r="A3326">
        <v>2820</v>
      </c>
      <c r="B3326">
        <v>44006</v>
      </c>
      <c r="C3326" s="71">
        <v>44006.415972222225</v>
      </c>
      <c r="D3326" t="s">
        <v>588</v>
      </c>
      <c r="E3326" t="s">
        <v>589</v>
      </c>
      <c r="F3326">
        <v>20</v>
      </c>
      <c r="G3326" t="s">
        <v>5067</v>
      </c>
      <c r="H3326" t="s">
        <v>177</v>
      </c>
      <c r="I3326" t="s">
        <v>131</v>
      </c>
      <c r="J3326" t="s">
        <v>37</v>
      </c>
      <c r="K3326" t="s">
        <v>591</v>
      </c>
      <c r="L3326" t="s">
        <v>39</v>
      </c>
      <c r="M3326">
        <v>426100</v>
      </c>
      <c r="N3326">
        <v>0</v>
      </c>
      <c r="O3326">
        <v>426100</v>
      </c>
      <c r="P3326">
        <v>0</v>
      </c>
      <c r="Q3326" t="s">
        <v>5144</v>
      </c>
      <c r="R3326">
        <v>3420</v>
      </c>
      <c r="S3326" t="s">
        <v>2485</v>
      </c>
      <c r="T3326" t="s">
        <v>593</v>
      </c>
      <c r="U3326" t="s">
        <v>5145</v>
      </c>
      <c r="V3326" t="s">
        <v>5146</v>
      </c>
      <c r="W3326">
        <v>0</v>
      </c>
      <c r="X3326" t="str">
        <f t="shared" si="51"/>
        <v>Funcionamiento</v>
      </c>
    </row>
    <row r="3327" spans="1:24" x14ac:dyDescent="0.25">
      <c r="A3327">
        <v>2920</v>
      </c>
      <c r="B3327">
        <v>44033</v>
      </c>
      <c r="C3327" s="71">
        <v>44033.681944444441</v>
      </c>
      <c r="D3327" t="s">
        <v>588</v>
      </c>
      <c r="E3327" t="s">
        <v>589</v>
      </c>
      <c r="F3327">
        <v>20</v>
      </c>
      <c r="G3327" t="s">
        <v>5067</v>
      </c>
      <c r="H3327" t="s">
        <v>166</v>
      </c>
      <c r="I3327" t="s">
        <v>120</v>
      </c>
      <c r="J3327" t="s">
        <v>37</v>
      </c>
      <c r="K3327" t="s">
        <v>591</v>
      </c>
      <c r="L3327" t="s">
        <v>39</v>
      </c>
      <c r="M3327">
        <v>35586752</v>
      </c>
      <c r="N3327">
        <v>0</v>
      </c>
      <c r="O3327">
        <v>35586752</v>
      </c>
      <c r="P3327">
        <v>0</v>
      </c>
      <c r="Q3327" t="s">
        <v>5147</v>
      </c>
      <c r="R3327">
        <v>3520</v>
      </c>
      <c r="S3327" t="s">
        <v>2621</v>
      </c>
      <c r="T3327" t="s">
        <v>593</v>
      </c>
      <c r="U3327" t="s">
        <v>5148</v>
      </c>
      <c r="V3327" t="s">
        <v>5149</v>
      </c>
      <c r="W3327">
        <v>0</v>
      </c>
      <c r="X3327" t="str">
        <f t="shared" si="51"/>
        <v>Funcionamiento</v>
      </c>
    </row>
    <row r="3328" spans="1:24" x14ac:dyDescent="0.25">
      <c r="A3328">
        <v>2920</v>
      </c>
      <c r="B3328">
        <v>44033</v>
      </c>
      <c r="C3328" s="71">
        <v>44033.681944444441</v>
      </c>
      <c r="D3328" t="s">
        <v>588</v>
      </c>
      <c r="E3328" t="s">
        <v>589</v>
      </c>
      <c r="F3328">
        <v>20</v>
      </c>
      <c r="G3328" t="s">
        <v>5067</v>
      </c>
      <c r="H3328" t="s">
        <v>168</v>
      </c>
      <c r="I3328" t="s">
        <v>122</v>
      </c>
      <c r="J3328" t="s">
        <v>37</v>
      </c>
      <c r="K3328" t="s">
        <v>591</v>
      </c>
      <c r="L3328" t="s">
        <v>39</v>
      </c>
      <c r="M3328">
        <v>594882</v>
      </c>
      <c r="N3328">
        <v>0</v>
      </c>
      <c r="O3328">
        <v>594882</v>
      </c>
      <c r="P3328">
        <v>0</v>
      </c>
      <c r="Q3328" t="s">
        <v>5147</v>
      </c>
      <c r="R3328">
        <v>3520</v>
      </c>
      <c r="S3328" t="s">
        <v>2621</v>
      </c>
      <c r="T3328" t="s">
        <v>593</v>
      </c>
      <c r="U3328" t="s">
        <v>5148</v>
      </c>
      <c r="V3328" t="s">
        <v>5149</v>
      </c>
      <c r="W3328">
        <v>0</v>
      </c>
      <c r="X3328" t="str">
        <f t="shared" si="51"/>
        <v>Funcionamiento</v>
      </c>
    </row>
    <row r="3329" spans="1:24" x14ac:dyDescent="0.25">
      <c r="A3329">
        <v>2920</v>
      </c>
      <c r="B3329">
        <v>44033</v>
      </c>
      <c r="C3329" s="71">
        <v>44033.681944444441</v>
      </c>
      <c r="D3329" t="s">
        <v>588</v>
      </c>
      <c r="E3329" t="s">
        <v>589</v>
      </c>
      <c r="F3329">
        <v>20</v>
      </c>
      <c r="G3329" t="s">
        <v>5067</v>
      </c>
      <c r="H3329" t="s">
        <v>171</v>
      </c>
      <c r="I3329" t="s">
        <v>125</v>
      </c>
      <c r="J3329" t="s">
        <v>37</v>
      </c>
      <c r="K3329" t="s">
        <v>591</v>
      </c>
      <c r="L3329" t="s">
        <v>39</v>
      </c>
      <c r="M3329">
        <v>1559604</v>
      </c>
      <c r="N3329">
        <v>0</v>
      </c>
      <c r="O3329">
        <v>1559604</v>
      </c>
      <c r="P3329">
        <v>0</v>
      </c>
      <c r="Q3329" t="s">
        <v>5147</v>
      </c>
      <c r="R3329">
        <v>3520</v>
      </c>
      <c r="S3329" t="s">
        <v>2621</v>
      </c>
      <c r="T3329" t="s">
        <v>593</v>
      </c>
      <c r="U3329" t="s">
        <v>5148</v>
      </c>
      <c r="V3329" t="s">
        <v>5149</v>
      </c>
      <c r="W3329">
        <v>0</v>
      </c>
      <c r="X3329" t="str">
        <f t="shared" si="51"/>
        <v>Funcionamiento</v>
      </c>
    </row>
    <row r="3330" spans="1:24" x14ac:dyDescent="0.25">
      <c r="A3330">
        <v>2920</v>
      </c>
      <c r="B3330">
        <v>44033</v>
      </c>
      <c r="C3330" s="71">
        <v>44033.681944444441</v>
      </c>
      <c r="D3330" t="s">
        <v>588</v>
      </c>
      <c r="E3330" t="s">
        <v>589</v>
      </c>
      <c r="F3330">
        <v>20</v>
      </c>
      <c r="G3330" t="s">
        <v>5067</v>
      </c>
      <c r="H3330" t="s">
        <v>173</v>
      </c>
      <c r="I3330" t="s">
        <v>127</v>
      </c>
      <c r="J3330" t="s">
        <v>37</v>
      </c>
      <c r="K3330" t="s">
        <v>591</v>
      </c>
      <c r="L3330" t="s">
        <v>39</v>
      </c>
      <c r="M3330">
        <v>3395455</v>
      </c>
      <c r="N3330">
        <v>0</v>
      </c>
      <c r="O3330">
        <v>3395455</v>
      </c>
      <c r="P3330">
        <v>0</v>
      </c>
      <c r="Q3330" t="s">
        <v>5147</v>
      </c>
      <c r="R3330">
        <v>3520</v>
      </c>
      <c r="S3330" t="s">
        <v>2621</v>
      </c>
      <c r="T3330" t="s">
        <v>593</v>
      </c>
      <c r="U3330" t="s">
        <v>5148</v>
      </c>
      <c r="V3330" t="s">
        <v>5149</v>
      </c>
      <c r="W3330">
        <v>0</v>
      </c>
      <c r="X3330" t="str">
        <f t="shared" si="51"/>
        <v>Funcionamiento</v>
      </c>
    </row>
    <row r="3331" spans="1:24" x14ac:dyDescent="0.25">
      <c r="A3331">
        <v>2920</v>
      </c>
      <c r="B3331">
        <v>44033</v>
      </c>
      <c r="C3331" s="71">
        <v>44033.681944444441</v>
      </c>
      <c r="D3331" t="s">
        <v>588</v>
      </c>
      <c r="E3331" t="s">
        <v>589</v>
      </c>
      <c r="F3331">
        <v>20</v>
      </c>
      <c r="G3331" t="s">
        <v>5067</v>
      </c>
      <c r="H3331" t="s">
        <v>182</v>
      </c>
      <c r="I3331" t="s">
        <v>136</v>
      </c>
      <c r="J3331" t="s">
        <v>37</v>
      </c>
      <c r="K3331" t="s">
        <v>591</v>
      </c>
      <c r="L3331" t="s">
        <v>39</v>
      </c>
      <c r="M3331">
        <v>258072</v>
      </c>
      <c r="N3331">
        <v>0</v>
      </c>
      <c r="O3331">
        <v>258072</v>
      </c>
      <c r="P3331">
        <v>0</v>
      </c>
      <c r="Q3331" t="s">
        <v>5147</v>
      </c>
      <c r="R3331">
        <v>3520</v>
      </c>
      <c r="S3331" t="s">
        <v>2621</v>
      </c>
      <c r="T3331" t="s">
        <v>593</v>
      </c>
      <c r="U3331" t="s">
        <v>5148</v>
      </c>
      <c r="V3331" t="s">
        <v>5149</v>
      </c>
      <c r="W3331">
        <v>0</v>
      </c>
      <c r="X3331" t="str">
        <f t="shared" ref="X3331:X3394" si="52">IF(LEFT(H3331,1)="C","Inversión","Funcionamiento")</f>
        <v>Funcionamiento</v>
      </c>
    </row>
    <row r="3332" spans="1:24" x14ac:dyDescent="0.25">
      <c r="A3332">
        <v>2920</v>
      </c>
      <c r="B3332">
        <v>44033</v>
      </c>
      <c r="C3332" s="71">
        <v>44033.681944444441</v>
      </c>
      <c r="D3332" t="s">
        <v>588</v>
      </c>
      <c r="E3332" t="s">
        <v>589</v>
      </c>
      <c r="F3332">
        <v>20</v>
      </c>
      <c r="G3332" t="s">
        <v>5067</v>
      </c>
      <c r="H3332" t="s">
        <v>563</v>
      </c>
      <c r="I3332" t="s">
        <v>564</v>
      </c>
      <c r="J3332" t="s">
        <v>37</v>
      </c>
      <c r="K3332" t="s">
        <v>591</v>
      </c>
      <c r="L3332" t="s">
        <v>39</v>
      </c>
      <c r="M3332">
        <v>925686</v>
      </c>
      <c r="N3332">
        <v>0</v>
      </c>
      <c r="O3332">
        <v>925686</v>
      </c>
      <c r="P3332">
        <v>0</v>
      </c>
      <c r="Q3332" t="s">
        <v>5147</v>
      </c>
      <c r="R3332">
        <v>3520</v>
      </c>
      <c r="S3332" t="s">
        <v>2621</v>
      </c>
      <c r="T3332" t="s">
        <v>593</v>
      </c>
      <c r="U3332" t="s">
        <v>5148</v>
      </c>
      <c r="V3332" t="s">
        <v>5149</v>
      </c>
      <c r="W3332">
        <v>0</v>
      </c>
      <c r="X3332" t="str">
        <f t="shared" si="52"/>
        <v>Funcionamiento</v>
      </c>
    </row>
    <row r="3333" spans="1:24" x14ac:dyDescent="0.25">
      <c r="A3333">
        <v>2920</v>
      </c>
      <c r="B3333">
        <v>44033</v>
      </c>
      <c r="C3333" s="71">
        <v>44033.681944444441</v>
      </c>
      <c r="D3333" t="s">
        <v>588</v>
      </c>
      <c r="E3333" t="s">
        <v>589</v>
      </c>
      <c r="F3333">
        <v>20</v>
      </c>
      <c r="G3333" t="s">
        <v>5067</v>
      </c>
      <c r="H3333" t="s">
        <v>180</v>
      </c>
      <c r="I3333" t="s">
        <v>134</v>
      </c>
      <c r="J3333" t="s">
        <v>37</v>
      </c>
      <c r="K3333" t="s">
        <v>591</v>
      </c>
      <c r="L3333" t="s">
        <v>39</v>
      </c>
      <c r="M3333">
        <v>3586075</v>
      </c>
      <c r="N3333">
        <v>0</v>
      </c>
      <c r="O3333">
        <v>3586075</v>
      </c>
      <c r="P3333">
        <v>0</v>
      </c>
      <c r="Q3333" t="s">
        <v>5147</v>
      </c>
      <c r="R3333">
        <v>3520</v>
      </c>
      <c r="S3333" t="s">
        <v>2621</v>
      </c>
      <c r="T3333" t="s">
        <v>593</v>
      </c>
      <c r="U3333" t="s">
        <v>5148</v>
      </c>
      <c r="V3333" t="s">
        <v>5149</v>
      </c>
      <c r="W3333">
        <v>0</v>
      </c>
      <c r="X3333" t="str">
        <f t="shared" si="52"/>
        <v>Funcionamiento</v>
      </c>
    </row>
    <row r="3334" spans="1:24" x14ac:dyDescent="0.25">
      <c r="A3334">
        <v>2920</v>
      </c>
      <c r="B3334">
        <v>44033</v>
      </c>
      <c r="C3334" s="71">
        <v>44033.681944444441</v>
      </c>
      <c r="D3334" t="s">
        <v>588</v>
      </c>
      <c r="E3334" t="s">
        <v>589</v>
      </c>
      <c r="F3334">
        <v>20</v>
      </c>
      <c r="G3334" t="s">
        <v>5067</v>
      </c>
      <c r="H3334" t="s">
        <v>183</v>
      </c>
      <c r="I3334" t="s">
        <v>137</v>
      </c>
      <c r="J3334" t="s">
        <v>37</v>
      </c>
      <c r="K3334" t="s">
        <v>591</v>
      </c>
      <c r="L3334" t="s">
        <v>39</v>
      </c>
      <c r="M3334">
        <v>2354967</v>
      </c>
      <c r="N3334">
        <v>0</v>
      </c>
      <c r="O3334">
        <v>2354967</v>
      </c>
      <c r="P3334">
        <v>0</v>
      </c>
      <c r="Q3334" t="s">
        <v>5147</v>
      </c>
      <c r="R3334">
        <v>3520</v>
      </c>
      <c r="S3334" t="s">
        <v>2621</v>
      </c>
      <c r="T3334" t="s">
        <v>593</v>
      </c>
      <c r="U3334" t="s">
        <v>5148</v>
      </c>
      <c r="V3334" t="s">
        <v>5149</v>
      </c>
      <c r="W3334">
        <v>0</v>
      </c>
      <c r="X3334" t="str">
        <f t="shared" si="52"/>
        <v>Funcionamiento</v>
      </c>
    </row>
    <row r="3335" spans="1:24" x14ac:dyDescent="0.25">
      <c r="A3335">
        <v>3020</v>
      </c>
      <c r="B3335">
        <v>44036</v>
      </c>
      <c r="C3335" s="71">
        <v>44036.659722222219</v>
      </c>
      <c r="D3335" t="s">
        <v>588</v>
      </c>
      <c r="E3335" t="s">
        <v>589</v>
      </c>
      <c r="F3335">
        <v>20</v>
      </c>
      <c r="G3335" t="s">
        <v>5067</v>
      </c>
      <c r="H3335" t="s">
        <v>176</v>
      </c>
      <c r="I3335" t="s">
        <v>130</v>
      </c>
      <c r="J3335" t="s">
        <v>37</v>
      </c>
      <c r="K3335" t="s">
        <v>591</v>
      </c>
      <c r="L3335" t="s">
        <v>39</v>
      </c>
      <c r="M3335">
        <v>1677700</v>
      </c>
      <c r="N3335">
        <v>0</v>
      </c>
      <c r="O3335">
        <v>1677700</v>
      </c>
      <c r="P3335">
        <v>0</v>
      </c>
      <c r="Q3335" t="s">
        <v>5150</v>
      </c>
      <c r="R3335">
        <v>3620</v>
      </c>
      <c r="S3335" t="s">
        <v>2508</v>
      </c>
      <c r="T3335" t="s">
        <v>593</v>
      </c>
      <c r="U3335" t="s">
        <v>5151</v>
      </c>
      <c r="V3335" t="s">
        <v>5152</v>
      </c>
      <c r="W3335">
        <v>0</v>
      </c>
      <c r="X3335" t="str">
        <f t="shared" si="52"/>
        <v>Funcionamiento</v>
      </c>
    </row>
    <row r="3336" spans="1:24" x14ac:dyDescent="0.25">
      <c r="A3336">
        <v>3020</v>
      </c>
      <c r="B3336">
        <v>44036</v>
      </c>
      <c r="C3336" s="71">
        <v>44036.659722222219</v>
      </c>
      <c r="D3336" t="s">
        <v>588</v>
      </c>
      <c r="E3336" t="s">
        <v>589</v>
      </c>
      <c r="F3336">
        <v>20</v>
      </c>
      <c r="G3336" t="s">
        <v>5067</v>
      </c>
      <c r="H3336" t="s">
        <v>177</v>
      </c>
      <c r="I3336" t="s">
        <v>131</v>
      </c>
      <c r="J3336" t="s">
        <v>37</v>
      </c>
      <c r="K3336" t="s">
        <v>591</v>
      </c>
      <c r="L3336" t="s">
        <v>39</v>
      </c>
      <c r="M3336">
        <v>429200</v>
      </c>
      <c r="N3336">
        <v>0</v>
      </c>
      <c r="O3336">
        <v>429200</v>
      </c>
      <c r="P3336">
        <v>0</v>
      </c>
      <c r="Q3336" t="s">
        <v>5150</v>
      </c>
      <c r="R3336">
        <v>3620</v>
      </c>
      <c r="S3336" t="s">
        <v>2508</v>
      </c>
      <c r="T3336" t="s">
        <v>593</v>
      </c>
      <c r="U3336" t="s">
        <v>5151</v>
      </c>
      <c r="V3336" t="s">
        <v>5152</v>
      </c>
      <c r="W3336">
        <v>0</v>
      </c>
      <c r="X3336" t="str">
        <f t="shared" si="52"/>
        <v>Funcionamiento</v>
      </c>
    </row>
    <row r="3337" spans="1:24" x14ac:dyDescent="0.25">
      <c r="A3337">
        <v>3020</v>
      </c>
      <c r="B3337">
        <v>44036</v>
      </c>
      <c r="C3337" s="71">
        <v>44036.659722222219</v>
      </c>
      <c r="D3337" t="s">
        <v>588</v>
      </c>
      <c r="E3337" t="s">
        <v>589</v>
      </c>
      <c r="F3337">
        <v>20</v>
      </c>
      <c r="G3337" t="s">
        <v>5067</v>
      </c>
      <c r="H3337" t="s">
        <v>178</v>
      </c>
      <c r="I3337" t="s">
        <v>132</v>
      </c>
      <c r="J3337" t="s">
        <v>37</v>
      </c>
      <c r="K3337" t="s">
        <v>591</v>
      </c>
      <c r="L3337" t="s">
        <v>39</v>
      </c>
      <c r="M3337">
        <v>1258600</v>
      </c>
      <c r="N3337">
        <v>0</v>
      </c>
      <c r="O3337">
        <v>1258600</v>
      </c>
      <c r="P3337">
        <v>0</v>
      </c>
      <c r="Q3337" t="s">
        <v>5150</v>
      </c>
      <c r="R3337">
        <v>3620</v>
      </c>
      <c r="S3337" t="s">
        <v>2508</v>
      </c>
      <c r="T3337" t="s">
        <v>593</v>
      </c>
      <c r="U3337" t="s">
        <v>5151</v>
      </c>
      <c r="V3337" t="s">
        <v>5152</v>
      </c>
      <c r="W3337">
        <v>0</v>
      </c>
      <c r="X3337" t="str">
        <f t="shared" si="52"/>
        <v>Funcionamiento</v>
      </c>
    </row>
    <row r="3338" spans="1:24" x14ac:dyDescent="0.25">
      <c r="A3338">
        <v>3020</v>
      </c>
      <c r="B3338">
        <v>44036</v>
      </c>
      <c r="C3338" s="71">
        <v>44036.659722222219</v>
      </c>
      <c r="D3338" t="s">
        <v>588</v>
      </c>
      <c r="E3338" t="s">
        <v>589</v>
      </c>
      <c r="F3338">
        <v>20</v>
      </c>
      <c r="G3338" t="s">
        <v>5067</v>
      </c>
      <c r="H3338" t="s">
        <v>174</v>
      </c>
      <c r="I3338" t="s">
        <v>128</v>
      </c>
      <c r="J3338" t="s">
        <v>37</v>
      </c>
      <c r="K3338" t="s">
        <v>591</v>
      </c>
      <c r="L3338" t="s">
        <v>39</v>
      </c>
      <c r="M3338">
        <v>4457600</v>
      </c>
      <c r="N3338">
        <v>0</v>
      </c>
      <c r="O3338">
        <v>4457600</v>
      </c>
      <c r="P3338">
        <v>0</v>
      </c>
      <c r="Q3338" t="s">
        <v>5150</v>
      </c>
      <c r="R3338">
        <v>3620</v>
      </c>
      <c r="S3338" t="s">
        <v>2508</v>
      </c>
      <c r="T3338" t="s">
        <v>593</v>
      </c>
      <c r="U3338" t="s">
        <v>5151</v>
      </c>
      <c r="V3338" t="s">
        <v>5152</v>
      </c>
      <c r="W3338">
        <v>0</v>
      </c>
      <c r="X3338" t="str">
        <f t="shared" si="52"/>
        <v>Funcionamiento</v>
      </c>
    </row>
    <row r="3339" spans="1:24" x14ac:dyDescent="0.25">
      <c r="A3339">
        <v>3020</v>
      </c>
      <c r="B3339">
        <v>44036</v>
      </c>
      <c r="C3339" s="71">
        <v>44036.659722222219</v>
      </c>
      <c r="D3339" t="s">
        <v>588</v>
      </c>
      <c r="E3339" t="s">
        <v>589</v>
      </c>
      <c r="F3339">
        <v>20</v>
      </c>
      <c r="G3339" t="s">
        <v>5067</v>
      </c>
      <c r="H3339" t="s">
        <v>175</v>
      </c>
      <c r="I3339" t="s">
        <v>129</v>
      </c>
      <c r="J3339" t="s">
        <v>37</v>
      </c>
      <c r="K3339" t="s">
        <v>591</v>
      </c>
      <c r="L3339" t="s">
        <v>39</v>
      </c>
      <c r="M3339">
        <v>3157700</v>
      </c>
      <c r="N3339">
        <v>0</v>
      </c>
      <c r="O3339">
        <v>3157700</v>
      </c>
      <c r="P3339">
        <v>0</v>
      </c>
      <c r="Q3339" t="s">
        <v>5150</v>
      </c>
      <c r="R3339">
        <v>3620</v>
      </c>
      <c r="S3339" t="s">
        <v>2508</v>
      </c>
      <c r="T3339" t="s">
        <v>593</v>
      </c>
      <c r="U3339" t="s">
        <v>5151</v>
      </c>
      <c r="V3339" t="s">
        <v>5152</v>
      </c>
      <c r="W3339">
        <v>0</v>
      </c>
      <c r="X3339" t="str">
        <f t="shared" si="52"/>
        <v>Funcionamiento</v>
      </c>
    </row>
    <row r="3340" spans="1:24" x14ac:dyDescent="0.25">
      <c r="A3340">
        <v>3020</v>
      </c>
      <c r="B3340">
        <v>44036</v>
      </c>
      <c r="C3340" s="71">
        <v>44036.659722222219</v>
      </c>
      <c r="D3340" t="s">
        <v>588</v>
      </c>
      <c r="E3340" t="s">
        <v>589</v>
      </c>
      <c r="F3340">
        <v>20</v>
      </c>
      <c r="G3340" t="s">
        <v>5067</v>
      </c>
      <c r="H3340" t="s">
        <v>179</v>
      </c>
      <c r="I3340" t="s">
        <v>133</v>
      </c>
      <c r="J3340" t="s">
        <v>37</v>
      </c>
      <c r="K3340" t="s">
        <v>591</v>
      </c>
      <c r="L3340" t="s">
        <v>39</v>
      </c>
      <c r="M3340">
        <v>839200</v>
      </c>
      <c r="N3340">
        <v>0</v>
      </c>
      <c r="O3340">
        <v>839200</v>
      </c>
      <c r="P3340">
        <v>0</v>
      </c>
      <c r="Q3340" t="s">
        <v>5150</v>
      </c>
      <c r="R3340">
        <v>3620</v>
      </c>
      <c r="S3340" t="s">
        <v>2508</v>
      </c>
      <c r="T3340" t="s">
        <v>593</v>
      </c>
      <c r="U3340" t="s">
        <v>5151</v>
      </c>
      <c r="V3340" t="s">
        <v>5152</v>
      </c>
      <c r="W3340">
        <v>0</v>
      </c>
      <c r="X3340" t="str">
        <f t="shared" si="52"/>
        <v>Funcionamiento</v>
      </c>
    </row>
    <row r="3341" spans="1:24" x14ac:dyDescent="0.25">
      <c r="A3341">
        <v>120</v>
      </c>
      <c r="B3341">
        <v>43839</v>
      </c>
      <c r="C3341" s="71">
        <v>43839.731944444444</v>
      </c>
      <c r="D3341" t="s">
        <v>588</v>
      </c>
      <c r="E3341" t="s">
        <v>589</v>
      </c>
      <c r="F3341">
        <v>21</v>
      </c>
      <c r="G3341" t="s">
        <v>5153</v>
      </c>
      <c r="H3341" t="s">
        <v>188</v>
      </c>
      <c r="I3341" t="s">
        <v>142</v>
      </c>
      <c r="J3341" t="s">
        <v>37</v>
      </c>
      <c r="K3341" t="s">
        <v>591</v>
      </c>
      <c r="L3341" t="s">
        <v>39</v>
      </c>
      <c r="M3341">
        <v>21000000</v>
      </c>
      <c r="N3341">
        <v>0</v>
      </c>
      <c r="O3341">
        <v>21000000</v>
      </c>
      <c r="P3341">
        <v>11574631</v>
      </c>
      <c r="Q3341" t="s">
        <v>5154</v>
      </c>
      <c r="R3341">
        <v>120</v>
      </c>
      <c r="S3341" t="s">
        <v>5155</v>
      </c>
      <c r="T3341" t="s">
        <v>5156</v>
      </c>
      <c r="U3341" t="s">
        <v>5157</v>
      </c>
      <c r="V3341" t="s">
        <v>5158</v>
      </c>
      <c r="W3341">
        <v>0</v>
      </c>
      <c r="X3341" t="str">
        <f t="shared" si="52"/>
        <v>Funcionamiento</v>
      </c>
    </row>
    <row r="3342" spans="1:24" x14ac:dyDescent="0.25">
      <c r="A3342">
        <v>220</v>
      </c>
      <c r="B3342">
        <v>43839</v>
      </c>
      <c r="C3342" s="71">
        <v>43839.732638888891</v>
      </c>
      <c r="D3342" t="s">
        <v>588</v>
      </c>
      <c r="E3342" t="s">
        <v>589</v>
      </c>
      <c r="F3342">
        <v>21</v>
      </c>
      <c r="G3342" t="s">
        <v>5153</v>
      </c>
      <c r="H3342" t="s">
        <v>101</v>
      </c>
      <c r="I3342" t="s">
        <v>144</v>
      </c>
      <c r="J3342" t="s">
        <v>37</v>
      </c>
      <c r="K3342" t="s">
        <v>591</v>
      </c>
      <c r="L3342" t="s">
        <v>39</v>
      </c>
      <c r="M3342">
        <v>0</v>
      </c>
      <c r="N3342">
        <v>2100000</v>
      </c>
      <c r="O3342">
        <v>2100000</v>
      </c>
      <c r="P3342">
        <v>0</v>
      </c>
      <c r="Q3342" t="s">
        <v>5159</v>
      </c>
      <c r="R3342">
        <v>220</v>
      </c>
      <c r="S3342" t="s">
        <v>2664</v>
      </c>
      <c r="T3342" t="s">
        <v>593</v>
      </c>
      <c r="U3342" t="s">
        <v>593</v>
      </c>
      <c r="V3342" t="s">
        <v>593</v>
      </c>
      <c r="W3342">
        <v>0</v>
      </c>
      <c r="X3342" t="str">
        <f t="shared" si="52"/>
        <v>Funcionamiento</v>
      </c>
    </row>
    <row r="3343" spans="1:24" x14ac:dyDescent="0.25">
      <c r="A3343">
        <v>220</v>
      </c>
      <c r="B3343">
        <v>43839</v>
      </c>
      <c r="C3343" s="71">
        <v>43839.732638888891</v>
      </c>
      <c r="D3343" t="s">
        <v>588</v>
      </c>
      <c r="E3343" t="s">
        <v>589</v>
      </c>
      <c r="F3343">
        <v>21</v>
      </c>
      <c r="G3343" t="s">
        <v>5153</v>
      </c>
      <c r="H3343" t="s">
        <v>189</v>
      </c>
      <c r="I3343" t="s">
        <v>143</v>
      </c>
      <c r="J3343" t="s">
        <v>37</v>
      </c>
      <c r="K3343" t="s">
        <v>591</v>
      </c>
      <c r="L3343" t="s">
        <v>39</v>
      </c>
      <c r="M3343">
        <v>2100000</v>
      </c>
      <c r="N3343">
        <v>-2100000</v>
      </c>
      <c r="O3343">
        <v>0</v>
      </c>
      <c r="P3343">
        <v>0</v>
      </c>
      <c r="Q3343" t="s">
        <v>5159</v>
      </c>
      <c r="R3343">
        <v>220</v>
      </c>
      <c r="S3343" t="s">
        <v>2664</v>
      </c>
      <c r="T3343" t="s">
        <v>593</v>
      </c>
      <c r="U3343" t="s">
        <v>593</v>
      </c>
      <c r="V3343" t="s">
        <v>593</v>
      </c>
      <c r="W3343">
        <v>0</v>
      </c>
      <c r="X3343" t="str">
        <f t="shared" si="52"/>
        <v>Funcionamiento</v>
      </c>
    </row>
    <row r="3344" spans="1:24" x14ac:dyDescent="0.25">
      <c r="A3344">
        <v>320</v>
      </c>
      <c r="B3344">
        <v>43839</v>
      </c>
      <c r="C3344" s="71">
        <v>43839.734027777777</v>
      </c>
      <c r="D3344" t="s">
        <v>588</v>
      </c>
      <c r="E3344" t="s">
        <v>589</v>
      </c>
      <c r="F3344">
        <v>21</v>
      </c>
      <c r="G3344" t="s">
        <v>5153</v>
      </c>
      <c r="H3344" t="s">
        <v>191</v>
      </c>
      <c r="I3344" t="s">
        <v>146</v>
      </c>
      <c r="J3344" t="s">
        <v>37</v>
      </c>
      <c r="K3344" t="s">
        <v>591</v>
      </c>
      <c r="L3344" t="s">
        <v>39</v>
      </c>
      <c r="M3344">
        <v>2000000</v>
      </c>
      <c r="N3344">
        <v>0</v>
      </c>
      <c r="O3344">
        <v>2000000</v>
      </c>
      <c r="P3344">
        <v>917100</v>
      </c>
      <c r="Q3344" t="s">
        <v>5160</v>
      </c>
      <c r="R3344">
        <v>320</v>
      </c>
      <c r="S3344" t="s">
        <v>5161</v>
      </c>
      <c r="T3344" t="s">
        <v>5162</v>
      </c>
      <c r="U3344" t="s">
        <v>5163</v>
      </c>
      <c r="V3344" t="s">
        <v>5164</v>
      </c>
      <c r="W3344">
        <v>0</v>
      </c>
      <c r="X3344" t="str">
        <f t="shared" si="52"/>
        <v>Funcionamiento</v>
      </c>
    </row>
    <row r="3345" spans="1:24" x14ac:dyDescent="0.25">
      <c r="A3345">
        <v>420</v>
      </c>
      <c r="B3345">
        <v>43839</v>
      </c>
      <c r="C3345" s="71">
        <v>43839.736111111109</v>
      </c>
      <c r="D3345" t="s">
        <v>588</v>
      </c>
      <c r="E3345" t="s">
        <v>589</v>
      </c>
      <c r="F3345">
        <v>21</v>
      </c>
      <c r="G3345" t="s">
        <v>5153</v>
      </c>
      <c r="H3345" t="s">
        <v>192</v>
      </c>
      <c r="I3345" t="s">
        <v>147</v>
      </c>
      <c r="J3345" t="s">
        <v>37</v>
      </c>
      <c r="K3345" t="s">
        <v>591</v>
      </c>
      <c r="L3345" t="s">
        <v>39</v>
      </c>
      <c r="M3345">
        <v>800000</v>
      </c>
      <c r="N3345">
        <v>0</v>
      </c>
      <c r="O3345">
        <v>800000</v>
      </c>
      <c r="P3345">
        <v>374303</v>
      </c>
      <c r="Q3345" t="s">
        <v>5165</v>
      </c>
      <c r="R3345">
        <v>420</v>
      </c>
      <c r="S3345" t="s">
        <v>5166</v>
      </c>
      <c r="T3345" t="s">
        <v>5167</v>
      </c>
      <c r="U3345" t="s">
        <v>5168</v>
      </c>
      <c r="V3345" t="s">
        <v>5169</v>
      </c>
      <c r="W3345">
        <v>0</v>
      </c>
      <c r="X3345" t="str">
        <f t="shared" si="52"/>
        <v>Funcionamiento</v>
      </c>
    </row>
    <row r="3346" spans="1:24" x14ac:dyDescent="0.25">
      <c r="A3346">
        <v>520</v>
      </c>
      <c r="B3346">
        <v>43854</v>
      </c>
      <c r="C3346" s="71">
        <v>43854.77847222222</v>
      </c>
      <c r="D3346" t="s">
        <v>588</v>
      </c>
      <c r="E3346" t="s">
        <v>589</v>
      </c>
      <c r="F3346">
        <v>21</v>
      </c>
      <c r="G3346" t="s">
        <v>5153</v>
      </c>
      <c r="H3346" t="s">
        <v>168</v>
      </c>
      <c r="I3346" t="s">
        <v>122</v>
      </c>
      <c r="J3346" t="s">
        <v>37</v>
      </c>
      <c r="K3346" t="s">
        <v>591</v>
      </c>
      <c r="L3346" t="s">
        <v>39</v>
      </c>
      <c r="M3346">
        <v>1083598</v>
      </c>
      <c r="N3346">
        <v>0</v>
      </c>
      <c r="O3346">
        <v>1083598</v>
      </c>
      <c r="P3346">
        <v>0</v>
      </c>
      <c r="Q3346" t="s">
        <v>5170</v>
      </c>
      <c r="R3346">
        <v>520</v>
      </c>
      <c r="S3346" t="s">
        <v>2167</v>
      </c>
      <c r="T3346" t="s">
        <v>593</v>
      </c>
      <c r="U3346" t="s">
        <v>5171</v>
      </c>
      <c r="V3346" t="s">
        <v>5172</v>
      </c>
      <c r="W3346">
        <v>0</v>
      </c>
      <c r="X3346" t="str">
        <f t="shared" si="52"/>
        <v>Funcionamiento</v>
      </c>
    </row>
    <row r="3347" spans="1:24" x14ac:dyDescent="0.25">
      <c r="A3347">
        <v>520</v>
      </c>
      <c r="B3347">
        <v>43854</v>
      </c>
      <c r="C3347" s="71">
        <v>43854.77847222222</v>
      </c>
      <c r="D3347" t="s">
        <v>588</v>
      </c>
      <c r="E3347" t="s">
        <v>589</v>
      </c>
      <c r="F3347">
        <v>21</v>
      </c>
      <c r="G3347" t="s">
        <v>5153</v>
      </c>
      <c r="H3347" t="s">
        <v>180</v>
      </c>
      <c r="I3347" t="s">
        <v>134</v>
      </c>
      <c r="J3347" t="s">
        <v>37</v>
      </c>
      <c r="K3347" t="s">
        <v>591</v>
      </c>
      <c r="L3347" t="s">
        <v>39</v>
      </c>
      <c r="M3347">
        <v>2391737</v>
      </c>
      <c r="N3347">
        <v>0</v>
      </c>
      <c r="O3347">
        <v>2391737</v>
      </c>
      <c r="P3347">
        <v>0</v>
      </c>
      <c r="Q3347" t="s">
        <v>5170</v>
      </c>
      <c r="R3347">
        <v>520</v>
      </c>
      <c r="S3347" t="s">
        <v>2167</v>
      </c>
      <c r="T3347" t="s">
        <v>593</v>
      </c>
      <c r="U3347" t="s">
        <v>5171</v>
      </c>
      <c r="V3347" t="s">
        <v>5172</v>
      </c>
      <c r="W3347">
        <v>0</v>
      </c>
      <c r="X3347" t="str">
        <f t="shared" si="52"/>
        <v>Funcionamiento</v>
      </c>
    </row>
    <row r="3348" spans="1:24" x14ac:dyDescent="0.25">
      <c r="A3348">
        <v>520</v>
      </c>
      <c r="B3348">
        <v>43854</v>
      </c>
      <c r="C3348" s="71">
        <v>43854.77847222222</v>
      </c>
      <c r="D3348" t="s">
        <v>588</v>
      </c>
      <c r="E3348" t="s">
        <v>589</v>
      </c>
      <c r="F3348">
        <v>21</v>
      </c>
      <c r="G3348" t="s">
        <v>5153</v>
      </c>
      <c r="H3348" t="s">
        <v>182</v>
      </c>
      <c r="I3348" t="s">
        <v>136</v>
      </c>
      <c r="J3348" t="s">
        <v>37</v>
      </c>
      <c r="K3348" t="s">
        <v>591</v>
      </c>
      <c r="L3348" t="s">
        <v>39</v>
      </c>
      <c r="M3348">
        <v>210058</v>
      </c>
      <c r="N3348">
        <v>0</v>
      </c>
      <c r="O3348">
        <v>210058</v>
      </c>
      <c r="P3348">
        <v>0</v>
      </c>
      <c r="Q3348" t="s">
        <v>5170</v>
      </c>
      <c r="R3348">
        <v>520</v>
      </c>
      <c r="S3348" t="s">
        <v>2167</v>
      </c>
      <c r="T3348" t="s">
        <v>593</v>
      </c>
      <c r="U3348" t="s">
        <v>5171</v>
      </c>
      <c r="V3348" t="s">
        <v>5172</v>
      </c>
      <c r="W3348">
        <v>0</v>
      </c>
      <c r="X3348" t="str">
        <f t="shared" si="52"/>
        <v>Funcionamiento</v>
      </c>
    </row>
    <row r="3349" spans="1:24" x14ac:dyDescent="0.25">
      <c r="A3349">
        <v>520</v>
      </c>
      <c r="B3349">
        <v>43854</v>
      </c>
      <c r="C3349" s="71">
        <v>43854.77847222222</v>
      </c>
      <c r="D3349" t="s">
        <v>588</v>
      </c>
      <c r="E3349" t="s">
        <v>589</v>
      </c>
      <c r="F3349">
        <v>21</v>
      </c>
      <c r="G3349" t="s">
        <v>5153</v>
      </c>
      <c r="H3349" t="s">
        <v>183</v>
      </c>
      <c r="I3349" t="s">
        <v>137</v>
      </c>
      <c r="J3349" t="s">
        <v>37</v>
      </c>
      <c r="K3349" t="s">
        <v>591</v>
      </c>
      <c r="L3349" t="s">
        <v>39</v>
      </c>
      <c r="M3349">
        <v>2240265</v>
      </c>
      <c r="N3349">
        <v>0</v>
      </c>
      <c r="O3349">
        <v>2240265</v>
      </c>
      <c r="P3349">
        <v>0</v>
      </c>
      <c r="Q3349" t="s">
        <v>5170</v>
      </c>
      <c r="R3349">
        <v>520</v>
      </c>
      <c r="S3349" t="s">
        <v>2167</v>
      </c>
      <c r="T3349" t="s">
        <v>593</v>
      </c>
      <c r="U3349" t="s">
        <v>5171</v>
      </c>
      <c r="V3349" t="s">
        <v>5172</v>
      </c>
      <c r="W3349">
        <v>0</v>
      </c>
      <c r="X3349" t="str">
        <f t="shared" si="52"/>
        <v>Funcionamiento</v>
      </c>
    </row>
    <row r="3350" spans="1:24" x14ac:dyDescent="0.25">
      <c r="A3350">
        <v>520</v>
      </c>
      <c r="B3350">
        <v>43854</v>
      </c>
      <c r="C3350" s="71">
        <v>43854.77847222222</v>
      </c>
      <c r="D3350" t="s">
        <v>588</v>
      </c>
      <c r="E3350" t="s">
        <v>589</v>
      </c>
      <c r="F3350">
        <v>21</v>
      </c>
      <c r="G3350" t="s">
        <v>5153</v>
      </c>
      <c r="H3350" t="s">
        <v>166</v>
      </c>
      <c r="I3350" t="s">
        <v>120</v>
      </c>
      <c r="J3350" t="s">
        <v>37</v>
      </c>
      <c r="K3350" t="s">
        <v>591</v>
      </c>
      <c r="L3350" t="s">
        <v>39</v>
      </c>
      <c r="M3350">
        <v>44383410</v>
      </c>
      <c r="N3350">
        <v>0</v>
      </c>
      <c r="O3350">
        <v>44383410</v>
      </c>
      <c r="P3350">
        <v>0</v>
      </c>
      <c r="Q3350" t="s">
        <v>5170</v>
      </c>
      <c r="R3350">
        <v>520</v>
      </c>
      <c r="S3350" t="s">
        <v>2167</v>
      </c>
      <c r="T3350" t="s">
        <v>593</v>
      </c>
      <c r="U3350" t="s">
        <v>5171</v>
      </c>
      <c r="V3350" t="s">
        <v>5172</v>
      </c>
      <c r="W3350">
        <v>0</v>
      </c>
      <c r="X3350" t="str">
        <f t="shared" si="52"/>
        <v>Funcionamiento</v>
      </c>
    </row>
    <row r="3351" spans="1:24" x14ac:dyDescent="0.25">
      <c r="A3351">
        <v>520</v>
      </c>
      <c r="B3351">
        <v>43854</v>
      </c>
      <c r="C3351" s="71">
        <v>43854.77847222222</v>
      </c>
      <c r="D3351" t="s">
        <v>588</v>
      </c>
      <c r="E3351" t="s">
        <v>589</v>
      </c>
      <c r="F3351">
        <v>21</v>
      </c>
      <c r="G3351" t="s">
        <v>5153</v>
      </c>
      <c r="H3351" t="s">
        <v>173</v>
      </c>
      <c r="I3351" t="s">
        <v>127</v>
      </c>
      <c r="J3351" t="s">
        <v>37</v>
      </c>
      <c r="K3351" t="s">
        <v>591</v>
      </c>
      <c r="L3351" t="s">
        <v>39</v>
      </c>
      <c r="M3351">
        <v>2392796</v>
      </c>
      <c r="N3351">
        <v>0</v>
      </c>
      <c r="O3351">
        <v>2392796</v>
      </c>
      <c r="P3351">
        <v>0</v>
      </c>
      <c r="Q3351" t="s">
        <v>5170</v>
      </c>
      <c r="R3351">
        <v>520</v>
      </c>
      <c r="S3351" t="s">
        <v>2167</v>
      </c>
      <c r="T3351" t="s">
        <v>593</v>
      </c>
      <c r="U3351" t="s">
        <v>5171</v>
      </c>
      <c r="V3351" t="s">
        <v>5172</v>
      </c>
      <c r="W3351">
        <v>0</v>
      </c>
      <c r="X3351" t="str">
        <f t="shared" si="52"/>
        <v>Funcionamiento</v>
      </c>
    </row>
    <row r="3352" spans="1:24" x14ac:dyDescent="0.25">
      <c r="A3352">
        <v>520</v>
      </c>
      <c r="B3352">
        <v>43854</v>
      </c>
      <c r="C3352" s="71">
        <v>43854.77847222222</v>
      </c>
      <c r="D3352" t="s">
        <v>588</v>
      </c>
      <c r="E3352" t="s">
        <v>589</v>
      </c>
      <c r="F3352">
        <v>21</v>
      </c>
      <c r="G3352" t="s">
        <v>5153</v>
      </c>
      <c r="H3352" t="s">
        <v>169</v>
      </c>
      <c r="I3352" t="s">
        <v>123</v>
      </c>
      <c r="J3352" t="s">
        <v>37</v>
      </c>
      <c r="K3352" t="s">
        <v>591</v>
      </c>
      <c r="L3352" t="s">
        <v>39</v>
      </c>
      <c r="M3352">
        <v>1491382</v>
      </c>
      <c r="N3352">
        <v>0</v>
      </c>
      <c r="O3352">
        <v>1491382</v>
      </c>
      <c r="P3352">
        <v>0</v>
      </c>
      <c r="Q3352" t="s">
        <v>5170</v>
      </c>
      <c r="R3352">
        <v>520</v>
      </c>
      <c r="S3352" t="s">
        <v>2167</v>
      </c>
      <c r="T3352" t="s">
        <v>593</v>
      </c>
      <c r="U3352" t="s">
        <v>5171</v>
      </c>
      <c r="V3352" t="s">
        <v>5172</v>
      </c>
      <c r="W3352">
        <v>0</v>
      </c>
      <c r="X3352" t="str">
        <f t="shared" si="52"/>
        <v>Funcionamiento</v>
      </c>
    </row>
    <row r="3353" spans="1:24" x14ac:dyDescent="0.25">
      <c r="A3353">
        <v>520</v>
      </c>
      <c r="B3353">
        <v>43854</v>
      </c>
      <c r="C3353" s="71">
        <v>43854.77847222222</v>
      </c>
      <c r="D3353" t="s">
        <v>588</v>
      </c>
      <c r="E3353" t="s">
        <v>589</v>
      </c>
      <c r="F3353">
        <v>21</v>
      </c>
      <c r="G3353" t="s">
        <v>5153</v>
      </c>
      <c r="H3353" t="s">
        <v>171</v>
      </c>
      <c r="I3353" t="s">
        <v>125</v>
      </c>
      <c r="J3353" t="s">
        <v>37</v>
      </c>
      <c r="K3353" t="s">
        <v>591</v>
      </c>
      <c r="L3353" t="s">
        <v>39</v>
      </c>
      <c r="M3353">
        <v>834460</v>
      </c>
      <c r="N3353">
        <v>0</v>
      </c>
      <c r="O3353">
        <v>834460</v>
      </c>
      <c r="P3353">
        <v>0</v>
      </c>
      <c r="Q3353" t="s">
        <v>5170</v>
      </c>
      <c r="R3353">
        <v>520</v>
      </c>
      <c r="S3353" t="s">
        <v>2167</v>
      </c>
      <c r="T3353" t="s">
        <v>593</v>
      </c>
      <c r="U3353" t="s">
        <v>5171</v>
      </c>
      <c r="V3353" t="s">
        <v>5172</v>
      </c>
      <c r="W3353">
        <v>0</v>
      </c>
      <c r="X3353" t="str">
        <f t="shared" si="52"/>
        <v>Funcionamiento</v>
      </c>
    </row>
    <row r="3354" spans="1:24" x14ac:dyDescent="0.25">
      <c r="A3354">
        <v>520</v>
      </c>
      <c r="B3354">
        <v>43854</v>
      </c>
      <c r="C3354" s="71">
        <v>43854.77847222222</v>
      </c>
      <c r="D3354" t="s">
        <v>588</v>
      </c>
      <c r="E3354" t="s">
        <v>589</v>
      </c>
      <c r="F3354">
        <v>21</v>
      </c>
      <c r="G3354" t="s">
        <v>5153</v>
      </c>
      <c r="H3354" t="s">
        <v>194</v>
      </c>
      <c r="I3354" t="s">
        <v>149</v>
      </c>
      <c r="J3354" t="s">
        <v>37</v>
      </c>
      <c r="K3354" t="s">
        <v>591</v>
      </c>
      <c r="L3354" t="s">
        <v>39</v>
      </c>
      <c r="M3354">
        <v>0</v>
      </c>
      <c r="N3354">
        <v>251785</v>
      </c>
      <c r="O3354">
        <v>251785</v>
      </c>
      <c r="P3354">
        <v>0</v>
      </c>
      <c r="Q3354" t="s">
        <v>5170</v>
      </c>
      <c r="R3354">
        <v>520</v>
      </c>
      <c r="S3354" t="s">
        <v>2167</v>
      </c>
      <c r="T3354" t="s">
        <v>593</v>
      </c>
      <c r="U3354" t="s">
        <v>5171</v>
      </c>
      <c r="V3354" t="s">
        <v>5172</v>
      </c>
      <c r="W3354">
        <v>0</v>
      </c>
      <c r="X3354" t="str">
        <f t="shared" si="52"/>
        <v>Funcionamiento</v>
      </c>
    </row>
    <row r="3355" spans="1:24" x14ac:dyDescent="0.25">
      <c r="A3355">
        <v>620</v>
      </c>
      <c r="B3355">
        <v>43858</v>
      </c>
      <c r="C3355" s="71">
        <v>43858.540277777778</v>
      </c>
      <c r="D3355" t="s">
        <v>588</v>
      </c>
      <c r="E3355" t="s">
        <v>589</v>
      </c>
      <c r="F3355">
        <v>21</v>
      </c>
      <c r="G3355" t="s">
        <v>5153</v>
      </c>
      <c r="H3355" t="s">
        <v>176</v>
      </c>
      <c r="I3355" t="s">
        <v>130</v>
      </c>
      <c r="J3355" t="s">
        <v>37</v>
      </c>
      <c r="K3355" t="s">
        <v>591</v>
      </c>
      <c r="L3355" t="s">
        <v>39</v>
      </c>
      <c r="M3355">
        <v>2206600</v>
      </c>
      <c r="N3355">
        <v>0</v>
      </c>
      <c r="O3355">
        <v>2206600</v>
      </c>
      <c r="P3355">
        <v>0</v>
      </c>
      <c r="Q3355" t="s">
        <v>5173</v>
      </c>
      <c r="R3355">
        <v>620</v>
      </c>
      <c r="S3355" t="s">
        <v>2337</v>
      </c>
      <c r="T3355" t="s">
        <v>593</v>
      </c>
      <c r="U3355" t="s">
        <v>5174</v>
      </c>
      <c r="V3355" t="s">
        <v>5175</v>
      </c>
      <c r="W3355">
        <v>0</v>
      </c>
      <c r="X3355" t="str">
        <f t="shared" si="52"/>
        <v>Funcionamiento</v>
      </c>
    </row>
    <row r="3356" spans="1:24" x14ac:dyDescent="0.25">
      <c r="A3356">
        <v>620</v>
      </c>
      <c r="B3356">
        <v>43858</v>
      </c>
      <c r="C3356" s="71">
        <v>43858.540277777778</v>
      </c>
      <c r="D3356" t="s">
        <v>588</v>
      </c>
      <c r="E3356" t="s">
        <v>589</v>
      </c>
      <c r="F3356">
        <v>21</v>
      </c>
      <c r="G3356" t="s">
        <v>5153</v>
      </c>
      <c r="H3356" t="s">
        <v>177</v>
      </c>
      <c r="I3356" t="s">
        <v>131</v>
      </c>
      <c r="J3356" t="s">
        <v>37</v>
      </c>
      <c r="K3356" t="s">
        <v>591</v>
      </c>
      <c r="L3356" t="s">
        <v>39</v>
      </c>
      <c r="M3356">
        <v>601400</v>
      </c>
      <c r="N3356">
        <v>0</v>
      </c>
      <c r="O3356">
        <v>601400</v>
      </c>
      <c r="P3356">
        <v>0</v>
      </c>
      <c r="Q3356" t="s">
        <v>5173</v>
      </c>
      <c r="R3356">
        <v>620</v>
      </c>
      <c r="S3356" t="s">
        <v>2337</v>
      </c>
      <c r="T3356" t="s">
        <v>593</v>
      </c>
      <c r="U3356" t="s">
        <v>5174</v>
      </c>
      <c r="V3356" t="s">
        <v>5175</v>
      </c>
      <c r="W3356">
        <v>0</v>
      </c>
      <c r="X3356" t="str">
        <f t="shared" si="52"/>
        <v>Funcionamiento</v>
      </c>
    </row>
    <row r="3357" spans="1:24" x14ac:dyDescent="0.25">
      <c r="A3357">
        <v>620</v>
      </c>
      <c r="B3357">
        <v>43858</v>
      </c>
      <c r="C3357" s="71">
        <v>43858.540277777778</v>
      </c>
      <c r="D3357" t="s">
        <v>588</v>
      </c>
      <c r="E3357" t="s">
        <v>589</v>
      </c>
      <c r="F3357">
        <v>21</v>
      </c>
      <c r="G3357" t="s">
        <v>5153</v>
      </c>
      <c r="H3357" t="s">
        <v>174</v>
      </c>
      <c r="I3357" t="s">
        <v>128</v>
      </c>
      <c r="J3357" t="s">
        <v>37</v>
      </c>
      <c r="K3357" t="s">
        <v>591</v>
      </c>
      <c r="L3357" t="s">
        <v>39</v>
      </c>
      <c r="M3357">
        <v>6015100</v>
      </c>
      <c r="N3357">
        <v>0</v>
      </c>
      <c r="O3357">
        <v>6015100</v>
      </c>
      <c r="P3357">
        <v>0</v>
      </c>
      <c r="Q3357" t="s">
        <v>5173</v>
      </c>
      <c r="R3357">
        <v>620</v>
      </c>
      <c r="S3357" t="s">
        <v>2337</v>
      </c>
      <c r="T3357" t="s">
        <v>593</v>
      </c>
      <c r="U3357" t="s">
        <v>5174</v>
      </c>
      <c r="V3357" t="s">
        <v>5175</v>
      </c>
      <c r="W3357">
        <v>0</v>
      </c>
      <c r="X3357" t="str">
        <f t="shared" si="52"/>
        <v>Funcionamiento</v>
      </c>
    </row>
    <row r="3358" spans="1:24" x14ac:dyDescent="0.25">
      <c r="A3358">
        <v>620</v>
      </c>
      <c r="B3358">
        <v>43858</v>
      </c>
      <c r="C3358" s="71">
        <v>43858.540277777778</v>
      </c>
      <c r="D3358" t="s">
        <v>588</v>
      </c>
      <c r="E3358" t="s">
        <v>589</v>
      </c>
      <c r="F3358">
        <v>21</v>
      </c>
      <c r="G3358" t="s">
        <v>5153</v>
      </c>
      <c r="H3358" t="s">
        <v>175</v>
      </c>
      <c r="I3358" t="s">
        <v>129</v>
      </c>
      <c r="J3358" t="s">
        <v>37</v>
      </c>
      <c r="K3358" t="s">
        <v>591</v>
      </c>
      <c r="L3358" t="s">
        <v>39</v>
      </c>
      <c r="M3358">
        <v>4260800</v>
      </c>
      <c r="N3358">
        <v>0</v>
      </c>
      <c r="O3358">
        <v>4260800</v>
      </c>
      <c r="P3358">
        <v>0</v>
      </c>
      <c r="Q3358" t="s">
        <v>5173</v>
      </c>
      <c r="R3358">
        <v>620</v>
      </c>
      <c r="S3358" t="s">
        <v>2337</v>
      </c>
      <c r="T3358" t="s">
        <v>593</v>
      </c>
      <c r="U3358" t="s">
        <v>5174</v>
      </c>
      <c r="V3358" t="s">
        <v>5175</v>
      </c>
      <c r="W3358">
        <v>0</v>
      </c>
      <c r="X3358" t="str">
        <f t="shared" si="52"/>
        <v>Funcionamiento</v>
      </c>
    </row>
    <row r="3359" spans="1:24" x14ac:dyDescent="0.25">
      <c r="A3359">
        <v>620</v>
      </c>
      <c r="B3359">
        <v>43858</v>
      </c>
      <c r="C3359" s="71">
        <v>43858.540277777778</v>
      </c>
      <c r="D3359" t="s">
        <v>588</v>
      </c>
      <c r="E3359" t="s">
        <v>589</v>
      </c>
      <c r="F3359">
        <v>21</v>
      </c>
      <c r="G3359" t="s">
        <v>5153</v>
      </c>
      <c r="H3359" t="s">
        <v>179</v>
      </c>
      <c r="I3359" t="s">
        <v>133</v>
      </c>
      <c r="J3359" t="s">
        <v>37</v>
      </c>
      <c r="K3359" t="s">
        <v>591</v>
      </c>
      <c r="L3359" t="s">
        <v>39</v>
      </c>
      <c r="M3359">
        <v>1104000</v>
      </c>
      <c r="N3359">
        <v>0</v>
      </c>
      <c r="O3359">
        <v>1104000</v>
      </c>
      <c r="P3359">
        <v>0</v>
      </c>
      <c r="Q3359" t="s">
        <v>5173</v>
      </c>
      <c r="R3359">
        <v>620</v>
      </c>
      <c r="S3359" t="s">
        <v>2337</v>
      </c>
      <c r="T3359" t="s">
        <v>593</v>
      </c>
      <c r="U3359" t="s">
        <v>5174</v>
      </c>
      <c r="V3359" t="s">
        <v>5175</v>
      </c>
      <c r="W3359">
        <v>0</v>
      </c>
      <c r="X3359" t="str">
        <f t="shared" si="52"/>
        <v>Funcionamiento</v>
      </c>
    </row>
    <row r="3360" spans="1:24" x14ac:dyDescent="0.25">
      <c r="A3360">
        <v>620</v>
      </c>
      <c r="B3360">
        <v>43858</v>
      </c>
      <c r="C3360" s="71">
        <v>43858.540277777778</v>
      </c>
      <c r="D3360" t="s">
        <v>588</v>
      </c>
      <c r="E3360" t="s">
        <v>589</v>
      </c>
      <c r="F3360">
        <v>21</v>
      </c>
      <c r="G3360" t="s">
        <v>5153</v>
      </c>
      <c r="H3360" t="s">
        <v>178</v>
      </c>
      <c r="I3360" t="s">
        <v>132</v>
      </c>
      <c r="J3360" t="s">
        <v>37</v>
      </c>
      <c r="K3360" t="s">
        <v>591</v>
      </c>
      <c r="L3360" t="s">
        <v>39</v>
      </c>
      <c r="M3360">
        <v>1655400</v>
      </c>
      <c r="N3360">
        <v>0</v>
      </c>
      <c r="O3360">
        <v>1655400</v>
      </c>
      <c r="P3360">
        <v>0</v>
      </c>
      <c r="Q3360" t="s">
        <v>5173</v>
      </c>
      <c r="R3360">
        <v>620</v>
      </c>
      <c r="S3360" t="s">
        <v>2337</v>
      </c>
      <c r="T3360" t="s">
        <v>593</v>
      </c>
      <c r="U3360" t="s">
        <v>5174</v>
      </c>
      <c r="V3360" t="s">
        <v>5175</v>
      </c>
      <c r="W3360">
        <v>0</v>
      </c>
      <c r="X3360" t="str">
        <f t="shared" si="52"/>
        <v>Funcionamiento</v>
      </c>
    </row>
    <row r="3361" spans="1:24" x14ac:dyDescent="0.25">
      <c r="A3361">
        <v>720</v>
      </c>
      <c r="B3361">
        <v>43872</v>
      </c>
      <c r="C3361" s="71">
        <v>43872.40347222222</v>
      </c>
      <c r="D3361" t="s">
        <v>588</v>
      </c>
      <c r="E3361" t="s">
        <v>589</v>
      </c>
      <c r="F3361">
        <v>21</v>
      </c>
      <c r="G3361" t="s">
        <v>5153</v>
      </c>
      <c r="H3361" t="s">
        <v>193</v>
      </c>
      <c r="I3361" t="s">
        <v>148</v>
      </c>
      <c r="J3361" t="s">
        <v>37</v>
      </c>
      <c r="K3361" t="s">
        <v>591</v>
      </c>
      <c r="L3361" t="s">
        <v>39</v>
      </c>
      <c r="M3361">
        <v>258320</v>
      </c>
      <c r="N3361">
        <v>0</v>
      </c>
      <c r="O3361">
        <v>258320</v>
      </c>
      <c r="P3361">
        <v>0</v>
      </c>
      <c r="Q3361" t="s">
        <v>5176</v>
      </c>
      <c r="R3361">
        <v>720</v>
      </c>
      <c r="S3361" t="s">
        <v>2181</v>
      </c>
      <c r="T3361" t="s">
        <v>2673</v>
      </c>
      <c r="U3361" t="s">
        <v>2481</v>
      </c>
      <c r="V3361" t="s">
        <v>5177</v>
      </c>
      <c r="W3361">
        <v>0</v>
      </c>
      <c r="X3361" t="str">
        <f t="shared" si="52"/>
        <v>Funcionamiento</v>
      </c>
    </row>
    <row r="3362" spans="1:24" x14ac:dyDescent="0.25">
      <c r="A3362">
        <v>820</v>
      </c>
      <c r="B3362">
        <v>43873</v>
      </c>
      <c r="C3362" s="71">
        <v>43873.45208333333</v>
      </c>
      <c r="D3362" t="s">
        <v>588</v>
      </c>
      <c r="E3362" t="s">
        <v>589</v>
      </c>
      <c r="F3362">
        <v>500</v>
      </c>
      <c r="G3362" t="s">
        <v>631</v>
      </c>
      <c r="H3362" t="s">
        <v>199</v>
      </c>
      <c r="I3362" t="s">
        <v>157</v>
      </c>
      <c r="J3362" t="s">
        <v>37</v>
      </c>
      <c r="K3362" t="s">
        <v>714</v>
      </c>
      <c r="L3362" t="s">
        <v>39</v>
      </c>
      <c r="M3362">
        <v>34884644</v>
      </c>
      <c r="N3362">
        <v>0</v>
      </c>
      <c r="O3362">
        <v>34884644</v>
      </c>
      <c r="P3362">
        <v>31106805</v>
      </c>
      <c r="Q3362" t="s">
        <v>5178</v>
      </c>
      <c r="R3362">
        <v>820</v>
      </c>
      <c r="S3362" t="s">
        <v>5179</v>
      </c>
      <c r="T3362" t="s">
        <v>5180</v>
      </c>
      <c r="U3362" t="s">
        <v>5181</v>
      </c>
      <c r="V3362" t="s">
        <v>5182</v>
      </c>
      <c r="W3362">
        <v>120</v>
      </c>
      <c r="X3362" t="str">
        <f t="shared" si="52"/>
        <v>Inversión</v>
      </c>
    </row>
    <row r="3363" spans="1:24" x14ac:dyDescent="0.25">
      <c r="A3363">
        <v>920</v>
      </c>
      <c r="B3363">
        <v>43874</v>
      </c>
      <c r="C3363" s="71">
        <v>43874.7</v>
      </c>
      <c r="D3363" t="s">
        <v>588</v>
      </c>
      <c r="E3363" t="s">
        <v>589</v>
      </c>
      <c r="F3363">
        <v>500</v>
      </c>
      <c r="G3363" t="s">
        <v>631</v>
      </c>
      <c r="H3363" t="s">
        <v>199</v>
      </c>
      <c r="I3363" t="s">
        <v>157</v>
      </c>
      <c r="J3363" t="s">
        <v>37</v>
      </c>
      <c r="K3363" t="s">
        <v>714</v>
      </c>
      <c r="L3363" t="s">
        <v>39</v>
      </c>
      <c r="M3363">
        <v>4000000</v>
      </c>
      <c r="N3363">
        <v>0</v>
      </c>
      <c r="O3363">
        <v>4000000</v>
      </c>
      <c r="P3363">
        <v>3647085</v>
      </c>
      <c r="Q3363" t="s">
        <v>5183</v>
      </c>
      <c r="R3363">
        <v>920</v>
      </c>
      <c r="S3363" t="s">
        <v>2378</v>
      </c>
      <c r="T3363" t="s">
        <v>6375</v>
      </c>
      <c r="U3363" t="s">
        <v>3485</v>
      </c>
      <c r="V3363" t="s">
        <v>6376</v>
      </c>
      <c r="W3363">
        <v>0</v>
      </c>
      <c r="X3363" t="str">
        <f t="shared" si="52"/>
        <v>Inversión</v>
      </c>
    </row>
    <row r="3364" spans="1:24" x14ac:dyDescent="0.25">
      <c r="A3364">
        <v>1020</v>
      </c>
      <c r="B3364">
        <v>43882</v>
      </c>
      <c r="C3364" s="71">
        <v>43882.8</v>
      </c>
      <c r="D3364" t="s">
        <v>588</v>
      </c>
      <c r="E3364" t="s">
        <v>589</v>
      </c>
      <c r="F3364">
        <v>21</v>
      </c>
      <c r="G3364" t="s">
        <v>5153</v>
      </c>
      <c r="H3364" t="s">
        <v>168</v>
      </c>
      <c r="I3364" t="s">
        <v>122</v>
      </c>
      <c r="J3364" t="s">
        <v>37</v>
      </c>
      <c r="K3364" t="s">
        <v>591</v>
      </c>
      <c r="L3364" t="s">
        <v>39</v>
      </c>
      <c r="M3364">
        <v>1123420</v>
      </c>
      <c r="N3364">
        <v>0</v>
      </c>
      <c r="O3364">
        <v>1123420</v>
      </c>
      <c r="P3364">
        <v>0</v>
      </c>
      <c r="Q3364" t="s">
        <v>5184</v>
      </c>
      <c r="R3364">
        <v>1020</v>
      </c>
      <c r="S3364" t="s">
        <v>2857</v>
      </c>
      <c r="T3364" t="s">
        <v>593</v>
      </c>
      <c r="U3364" t="s">
        <v>5185</v>
      </c>
      <c r="V3364" t="s">
        <v>5186</v>
      </c>
      <c r="W3364">
        <v>0</v>
      </c>
      <c r="X3364" t="str">
        <f t="shared" si="52"/>
        <v>Funcionamiento</v>
      </c>
    </row>
    <row r="3365" spans="1:24" x14ac:dyDescent="0.25">
      <c r="A3365">
        <v>1020</v>
      </c>
      <c r="B3365">
        <v>43882</v>
      </c>
      <c r="C3365" s="71">
        <v>43882.8</v>
      </c>
      <c r="D3365" t="s">
        <v>588</v>
      </c>
      <c r="E3365" t="s">
        <v>589</v>
      </c>
      <c r="F3365">
        <v>21</v>
      </c>
      <c r="G3365" t="s">
        <v>5153</v>
      </c>
      <c r="H3365" t="s">
        <v>182</v>
      </c>
      <c r="I3365" t="s">
        <v>136</v>
      </c>
      <c r="J3365" t="s">
        <v>37</v>
      </c>
      <c r="K3365" t="s">
        <v>591</v>
      </c>
      <c r="L3365" t="s">
        <v>39</v>
      </c>
      <c r="M3365">
        <v>144921</v>
      </c>
      <c r="N3365">
        <v>0</v>
      </c>
      <c r="O3365">
        <v>144921</v>
      </c>
      <c r="P3365">
        <v>0</v>
      </c>
      <c r="Q3365" t="s">
        <v>5184</v>
      </c>
      <c r="R3365">
        <v>1020</v>
      </c>
      <c r="S3365" t="s">
        <v>2857</v>
      </c>
      <c r="T3365" t="s">
        <v>593</v>
      </c>
      <c r="U3365" t="s">
        <v>5185</v>
      </c>
      <c r="V3365" t="s">
        <v>5186</v>
      </c>
      <c r="W3365">
        <v>0</v>
      </c>
      <c r="X3365" t="str">
        <f t="shared" si="52"/>
        <v>Funcionamiento</v>
      </c>
    </row>
    <row r="3366" spans="1:24" x14ac:dyDescent="0.25">
      <c r="A3366">
        <v>1020</v>
      </c>
      <c r="B3366">
        <v>43882</v>
      </c>
      <c r="C3366" s="71">
        <v>43882.8</v>
      </c>
      <c r="D3366" t="s">
        <v>588</v>
      </c>
      <c r="E3366" t="s">
        <v>589</v>
      </c>
      <c r="F3366">
        <v>21</v>
      </c>
      <c r="G3366" t="s">
        <v>5153</v>
      </c>
      <c r="H3366" t="s">
        <v>169</v>
      </c>
      <c r="I3366" t="s">
        <v>123</v>
      </c>
      <c r="J3366" t="s">
        <v>37</v>
      </c>
      <c r="K3366" t="s">
        <v>591</v>
      </c>
      <c r="L3366" t="s">
        <v>39</v>
      </c>
      <c r="M3366">
        <v>1577095</v>
      </c>
      <c r="N3366">
        <v>0</v>
      </c>
      <c r="O3366">
        <v>1577095</v>
      </c>
      <c r="P3366">
        <v>0</v>
      </c>
      <c r="Q3366" t="s">
        <v>5184</v>
      </c>
      <c r="R3366">
        <v>1020</v>
      </c>
      <c r="S3366" t="s">
        <v>2857</v>
      </c>
      <c r="T3366" t="s">
        <v>593</v>
      </c>
      <c r="U3366" t="s">
        <v>5185</v>
      </c>
      <c r="V3366" t="s">
        <v>5186</v>
      </c>
      <c r="W3366">
        <v>0</v>
      </c>
      <c r="X3366" t="str">
        <f t="shared" si="52"/>
        <v>Funcionamiento</v>
      </c>
    </row>
    <row r="3367" spans="1:24" x14ac:dyDescent="0.25">
      <c r="A3367">
        <v>1020</v>
      </c>
      <c r="B3367">
        <v>43882</v>
      </c>
      <c r="C3367" s="71">
        <v>43882.8</v>
      </c>
      <c r="D3367" t="s">
        <v>588</v>
      </c>
      <c r="E3367" t="s">
        <v>589</v>
      </c>
      <c r="F3367">
        <v>21</v>
      </c>
      <c r="G3367" t="s">
        <v>5153</v>
      </c>
      <c r="H3367" t="s">
        <v>180</v>
      </c>
      <c r="I3367" t="s">
        <v>134</v>
      </c>
      <c r="J3367" t="s">
        <v>37</v>
      </c>
      <c r="K3367" t="s">
        <v>591</v>
      </c>
      <c r="L3367" t="s">
        <v>39</v>
      </c>
      <c r="M3367">
        <v>2103332</v>
      </c>
      <c r="N3367">
        <v>0</v>
      </c>
      <c r="O3367">
        <v>2103332</v>
      </c>
      <c r="P3367">
        <v>0</v>
      </c>
      <c r="Q3367" t="s">
        <v>5184</v>
      </c>
      <c r="R3367">
        <v>1020</v>
      </c>
      <c r="S3367" t="s">
        <v>2857</v>
      </c>
      <c r="T3367" t="s">
        <v>593</v>
      </c>
      <c r="U3367" t="s">
        <v>5185</v>
      </c>
      <c r="V3367" t="s">
        <v>5186</v>
      </c>
      <c r="W3367">
        <v>0</v>
      </c>
      <c r="X3367" t="str">
        <f t="shared" si="52"/>
        <v>Funcionamiento</v>
      </c>
    </row>
    <row r="3368" spans="1:24" x14ac:dyDescent="0.25">
      <c r="A3368">
        <v>1020</v>
      </c>
      <c r="B3368">
        <v>43882</v>
      </c>
      <c r="C3368" s="71">
        <v>43882.8</v>
      </c>
      <c r="D3368" t="s">
        <v>588</v>
      </c>
      <c r="E3368" t="s">
        <v>589</v>
      </c>
      <c r="F3368">
        <v>21</v>
      </c>
      <c r="G3368" t="s">
        <v>5153</v>
      </c>
      <c r="H3368" t="s">
        <v>194</v>
      </c>
      <c r="I3368" t="s">
        <v>149</v>
      </c>
      <c r="J3368" t="s">
        <v>37</v>
      </c>
      <c r="K3368" t="s">
        <v>591</v>
      </c>
      <c r="L3368" t="s">
        <v>39</v>
      </c>
      <c r="M3368">
        <v>203826</v>
      </c>
      <c r="N3368">
        <v>0</v>
      </c>
      <c r="O3368">
        <v>203826</v>
      </c>
      <c r="P3368">
        <v>0</v>
      </c>
      <c r="Q3368" t="s">
        <v>5184</v>
      </c>
      <c r="R3368">
        <v>1020</v>
      </c>
      <c r="S3368" t="s">
        <v>2857</v>
      </c>
      <c r="T3368" t="s">
        <v>593</v>
      </c>
      <c r="U3368" t="s">
        <v>5185</v>
      </c>
      <c r="V3368" t="s">
        <v>5186</v>
      </c>
      <c r="W3368">
        <v>0</v>
      </c>
      <c r="X3368" t="str">
        <f t="shared" si="52"/>
        <v>Funcionamiento</v>
      </c>
    </row>
    <row r="3369" spans="1:24" x14ac:dyDescent="0.25">
      <c r="A3369">
        <v>1020</v>
      </c>
      <c r="B3369">
        <v>43882</v>
      </c>
      <c r="C3369" s="71">
        <v>43882.8</v>
      </c>
      <c r="D3369" t="s">
        <v>588</v>
      </c>
      <c r="E3369" t="s">
        <v>589</v>
      </c>
      <c r="F3369">
        <v>21</v>
      </c>
      <c r="G3369" t="s">
        <v>5153</v>
      </c>
      <c r="H3369" t="s">
        <v>166</v>
      </c>
      <c r="I3369" t="s">
        <v>120</v>
      </c>
      <c r="J3369" t="s">
        <v>37</v>
      </c>
      <c r="K3369" t="s">
        <v>591</v>
      </c>
      <c r="L3369" t="s">
        <v>39</v>
      </c>
      <c r="M3369">
        <v>47825627</v>
      </c>
      <c r="N3369">
        <v>0</v>
      </c>
      <c r="O3369">
        <v>47825627</v>
      </c>
      <c r="P3369">
        <v>0</v>
      </c>
      <c r="Q3369" t="s">
        <v>5184</v>
      </c>
      <c r="R3369">
        <v>1020</v>
      </c>
      <c r="S3369" t="s">
        <v>2857</v>
      </c>
      <c r="T3369" t="s">
        <v>593</v>
      </c>
      <c r="U3369" t="s">
        <v>5185</v>
      </c>
      <c r="V3369" t="s">
        <v>5186</v>
      </c>
      <c r="W3369">
        <v>0</v>
      </c>
      <c r="X3369" t="str">
        <f t="shared" si="52"/>
        <v>Funcionamiento</v>
      </c>
    </row>
    <row r="3370" spans="1:24" x14ac:dyDescent="0.25">
      <c r="A3370">
        <v>1020</v>
      </c>
      <c r="B3370">
        <v>43882</v>
      </c>
      <c r="C3370" s="71">
        <v>43882.8</v>
      </c>
      <c r="D3370" t="s">
        <v>588</v>
      </c>
      <c r="E3370" t="s">
        <v>589</v>
      </c>
      <c r="F3370">
        <v>21</v>
      </c>
      <c r="G3370" t="s">
        <v>5153</v>
      </c>
      <c r="H3370" t="s">
        <v>171</v>
      </c>
      <c r="I3370" t="s">
        <v>125</v>
      </c>
      <c r="J3370" t="s">
        <v>37</v>
      </c>
      <c r="K3370" t="s">
        <v>591</v>
      </c>
      <c r="L3370" t="s">
        <v>39</v>
      </c>
      <c r="M3370">
        <v>1148638</v>
      </c>
      <c r="N3370">
        <v>0</v>
      </c>
      <c r="O3370">
        <v>1148638</v>
      </c>
      <c r="P3370">
        <v>0</v>
      </c>
      <c r="Q3370" t="s">
        <v>5184</v>
      </c>
      <c r="R3370">
        <v>1020</v>
      </c>
      <c r="S3370" t="s">
        <v>2857</v>
      </c>
      <c r="T3370" t="s">
        <v>593</v>
      </c>
      <c r="U3370" t="s">
        <v>5185</v>
      </c>
      <c r="V3370" t="s">
        <v>5186</v>
      </c>
      <c r="W3370">
        <v>0</v>
      </c>
      <c r="X3370" t="str">
        <f t="shared" si="52"/>
        <v>Funcionamiento</v>
      </c>
    </row>
    <row r="3371" spans="1:24" x14ac:dyDescent="0.25">
      <c r="A3371">
        <v>1020</v>
      </c>
      <c r="B3371">
        <v>43882</v>
      </c>
      <c r="C3371" s="71">
        <v>43882.8</v>
      </c>
      <c r="D3371" t="s">
        <v>588</v>
      </c>
      <c r="E3371" t="s">
        <v>589</v>
      </c>
      <c r="F3371">
        <v>21</v>
      </c>
      <c r="G3371" t="s">
        <v>5153</v>
      </c>
      <c r="H3371" t="s">
        <v>173</v>
      </c>
      <c r="I3371" t="s">
        <v>127</v>
      </c>
      <c r="J3371" t="s">
        <v>37</v>
      </c>
      <c r="K3371" t="s">
        <v>591</v>
      </c>
      <c r="L3371" t="s">
        <v>39</v>
      </c>
      <c r="M3371">
        <v>1405050</v>
      </c>
      <c r="N3371">
        <v>0</v>
      </c>
      <c r="O3371">
        <v>1405050</v>
      </c>
      <c r="P3371">
        <v>0</v>
      </c>
      <c r="Q3371" t="s">
        <v>5184</v>
      </c>
      <c r="R3371">
        <v>1020</v>
      </c>
      <c r="S3371" t="s">
        <v>2857</v>
      </c>
      <c r="T3371" t="s">
        <v>593</v>
      </c>
      <c r="U3371" t="s">
        <v>5185</v>
      </c>
      <c r="V3371" t="s">
        <v>5186</v>
      </c>
      <c r="W3371">
        <v>0</v>
      </c>
      <c r="X3371" t="str">
        <f t="shared" si="52"/>
        <v>Funcionamiento</v>
      </c>
    </row>
    <row r="3372" spans="1:24" x14ac:dyDescent="0.25">
      <c r="A3372">
        <v>1020</v>
      </c>
      <c r="B3372">
        <v>43882</v>
      </c>
      <c r="C3372" s="71">
        <v>43882.8</v>
      </c>
      <c r="D3372" t="s">
        <v>588</v>
      </c>
      <c r="E3372" t="s">
        <v>589</v>
      </c>
      <c r="F3372">
        <v>21</v>
      </c>
      <c r="G3372" t="s">
        <v>5153</v>
      </c>
      <c r="H3372" t="s">
        <v>183</v>
      </c>
      <c r="I3372" t="s">
        <v>137</v>
      </c>
      <c r="J3372" t="s">
        <v>37</v>
      </c>
      <c r="K3372" t="s">
        <v>591</v>
      </c>
      <c r="L3372" t="s">
        <v>39</v>
      </c>
      <c r="M3372">
        <v>2240265</v>
      </c>
      <c r="N3372">
        <v>0</v>
      </c>
      <c r="O3372">
        <v>2240265</v>
      </c>
      <c r="P3372">
        <v>0</v>
      </c>
      <c r="Q3372" t="s">
        <v>5184</v>
      </c>
      <c r="R3372">
        <v>1020</v>
      </c>
      <c r="S3372" t="s">
        <v>2857</v>
      </c>
      <c r="T3372" t="s">
        <v>593</v>
      </c>
      <c r="U3372" t="s">
        <v>5185</v>
      </c>
      <c r="V3372" t="s">
        <v>5186</v>
      </c>
      <c r="W3372">
        <v>0</v>
      </c>
      <c r="X3372" t="str">
        <f t="shared" si="52"/>
        <v>Funcionamiento</v>
      </c>
    </row>
    <row r="3373" spans="1:24" x14ac:dyDescent="0.25">
      <c r="A3373">
        <v>1120</v>
      </c>
      <c r="B3373">
        <v>43885</v>
      </c>
      <c r="C3373" s="71">
        <v>43885.683333333334</v>
      </c>
      <c r="D3373" t="s">
        <v>588</v>
      </c>
      <c r="E3373" t="s">
        <v>589</v>
      </c>
      <c r="F3373">
        <v>21</v>
      </c>
      <c r="G3373" t="s">
        <v>5153</v>
      </c>
      <c r="H3373" t="s">
        <v>174</v>
      </c>
      <c r="I3373" t="s">
        <v>128</v>
      </c>
      <c r="J3373" t="s">
        <v>37</v>
      </c>
      <c r="K3373" t="s">
        <v>591</v>
      </c>
      <c r="L3373" t="s">
        <v>39</v>
      </c>
      <c r="M3373">
        <v>6105600</v>
      </c>
      <c r="N3373">
        <v>0</v>
      </c>
      <c r="O3373">
        <v>6105600</v>
      </c>
      <c r="P3373">
        <v>0</v>
      </c>
      <c r="Q3373" t="s">
        <v>5187</v>
      </c>
      <c r="R3373">
        <v>1120</v>
      </c>
      <c r="S3373" t="s">
        <v>2208</v>
      </c>
      <c r="T3373" t="s">
        <v>593</v>
      </c>
      <c r="U3373" t="s">
        <v>5188</v>
      </c>
      <c r="V3373" t="s">
        <v>5189</v>
      </c>
      <c r="W3373">
        <v>0</v>
      </c>
      <c r="X3373" t="str">
        <f t="shared" si="52"/>
        <v>Funcionamiento</v>
      </c>
    </row>
    <row r="3374" spans="1:24" x14ac:dyDescent="0.25">
      <c r="A3374">
        <v>1120</v>
      </c>
      <c r="B3374">
        <v>43885</v>
      </c>
      <c r="C3374" s="71">
        <v>43885.683333333334</v>
      </c>
      <c r="D3374" t="s">
        <v>588</v>
      </c>
      <c r="E3374" t="s">
        <v>589</v>
      </c>
      <c r="F3374">
        <v>21</v>
      </c>
      <c r="G3374" t="s">
        <v>5153</v>
      </c>
      <c r="H3374" t="s">
        <v>175</v>
      </c>
      <c r="I3374" t="s">
        <v>129</v>
      </c>
      <c r="J3374" t="s">
        <v>37</v>
      </c>
      <c r="K3374" t="s">
        <v>591</v>
      </c>
      <c r="L3374" t="s">
        <v>39</v>
      </c>
      <c r="M3374">
        <v>4325100</v>
      </c>
      <c r="N3374">
        <v>0</v>
      </c>
      <c r="O3374">
        <v>4325100</v>
      </c>
      <c r="P3374">
        <v>0</v>
      </c>
      <c r="Q3374" t="s">
        <v>5187</v>
      </c>
      <c r="R3374">
        <v>1120</v>
      </c>
      <c r="S3374" t="s">
        <v>2208</v>
      </c>
      <c r="T3374" t="s">
        <v>593</v>
      </c>
      <c r="U3374" t="s">
        <v>5188</v>
      </c>
      <c r="V3374" t="s">
        <v>5189</v>
      </c>
      <c r="W3374">
        <v>0</v>
      </c>
      <c r="X3374" t="str">
        <f t="shared" si="52"/>
        <v>Funcionamiento</v>
      </c>
    </row>
    <row r="3375" spans="1:24" x14ac:dyDescent="0.25">
      <c r="A3375">
        <v>1120</v>
      </c>
      <c r="B3375">
        <v>43885</v>
      </c>
      <c r="C3375" s="71">
        <v>43885.683333333334</v>
      </c>
      <c r="D3375" t="s">
        <v>588</v>
      </c>
      <c r="E3375" t="s">
        <v>589</v>
      </c>
      <c r="F3375">
        <v>21</v>
      </c>
      <c r="G3375" t="s">
        <v>5153</v>
      </c>
      <c r="H3375" t="s">
        <v>177</v>
      </c>
      <c r="I3375" t="s">
        <v>131</v>
      </c>
      <c r="J3375" t="s">
        <v>37</v>
      </c>
      <c r="K3375" t="s">
        <v>591</v>
      </c>
      <c r="L3375" t="s">
        <v>39</v>
      </c>
      <c r="M3375">
        <v>676600</v>
      </c>
      <c r="N3375">
        <v>0</v>
      </c>
      <c r="O3375">
        <v>676600</v>
      </c>
      <c r="P3375">
        <v>0</v>
      </c>
      <c r="Q3375" t="s">
        <v>5187</v>
      </c>
      <c r="R3375">
        <v>1120</v>
      </c>
      <c r="S3375" t="s">
        <v>2208</v>
      </c>
      <c r="T3375" t="s">
        <v>593</v>
      </c>
      <c r="U3375" t="s">
        <v>5188</v>
      </c>
      <c r="V3375" t="s">
        <v>5189</v>
      </c>
      <c r="W3375">
        <v>0</v>
      </c>
      <c r="X3375" t="str">
        <f t="shared" si="52"/>
        <v>Funcionamiento</v>
      </c>
    </row>
    <row r="3376" spans="1:24" x14ac:dyDescent="0.25">
      <c r="A3376">
        <v>1120</v>
      </c>
      <c r="B3376">
        <v>43885</v>
      </c>
      <c r="C3376" s="71">
        <v>43885.683333333334</v>
      </c>
      <c r="D3376" t="s">
        <v>588</v>
      </c>
      <c r="E3376" t="s">
        <v>589</v>
      </c>
      <c r="F3376">
        <v>21</v>
      </c>
      <c r="G3376" t="s">
        <v>5153</v>
      </c>
      <c r="H3376" t="s">
        <v>178</v>
      </c>
      <c r="I3376" t="s">
        <v>132</v>
      </c>
      <c r="J3376" t="s">
        <v>37</v>
      </c>
      <c r="K3376" t="s">
        <v>591</v>
      </c>
      <c r="L3376" t="s">
        <v>39</v>
      </c>
      <c r="M3376">
        <v>1638500</v>
      </c>
      <c r="N3376">
        <v>0</v>
      </c>
      <c r="O3376">
        <v>1638500</v>
      </c>
      <c r="P3376">
        <v>0</v>
      </c>
      <c r="Q3376" t="s">
        <v>5187</v>
      </c>
      <c r="R3376">
        <v>1120</v>
      </c>
      <c r="S3376" t="s">
        <v>2208</v>
      </c>
      <c r="T3376" t="s">
        <v>593</v>
      </c>
      <c r="U3376" t="s">
        <v>5188</v>
      </c>
      <c r="V3376" t="s">
        <v>5189</v>
      </c>
      <c r="W3376">
        <v>0</v>
      </c>
      <c r="X3376" t="str">
        <f t="shared" si="52"/>
        <v>Funcionamiento</v>
      </c>
    </row>
    <row r="3377" spans="1:24" x14ac:dyDescent="0.25">
      <c r="A3377">
        <v>1120</v>
      </c>
      <c r="B3377">
        <v>43885</v>
      </c>
      <c r="C3377" s="71">
        <v>43885.683333333334</v>
      </c>
      <c r="D3377" t="s">
        <v>588</v>
      </c>
      <c r="E3377" t="s">
        <v>589</v>
      </c>
      <c r="F3377">
        <v>21</v>
      </c>
      <c r="G3377" t="s">
        <v>5153</v>
      </c>
      <c r="H3377" t="s">
        <v>179</v>
      </c>
      <c r="I3377" t="s">
        <v>133</v>
      </c>
      <c r="J3377" t="s">
        <v>37</v>
      </c>
      <c r="K3377" t="s">
        <v>591</v>
      </c>
      <c r="L3377" t="s">
        <v>39</v>
      </c>
      <c r="M3377">
        <v>1092500</v>
      </c>
      <c r="N3377">
        <v>0</v>
      </c>
      <c r="O3377">
        <v>1092500</v>
      </c>
      <c r="P3377">
        <v>0</v>
      </c>
      <c r="Q3377" t="s">
        <v>5187</v>
      </c>
      <c r="R3377">
        <v>1120</v>
      </c>
      <c r="S3377" t="s">
        <v>2208</v>
      </c>
      <c r="T3377" t="s">
        <v>593</v>
      </c>
      <c r="U3377" t="s">
        <v>5188</v>
      </c>
      <c r="V3377" t="s">
        <v>5189</v>
      </c>
      <c r="W3377">
        <v>0</v>
      </c>
      <c r="X3377" t="str">
        <f t="shared" si="52"/>
        <v>Funcionamiento</v>
      </c>
    </row>
    <row r="3378" spans="1:24" x14ac:dyDescent="0.25">
      <c r="A3378">
        <v>1120</v>
      </c>
      <c r="B3378">
        <v>43885</v>
      </c>
      <c r="C3378" s="71">
        <v>43885.683333333334</v>
      </c>
      <c r="D3378" t="s">
        <v>588</v>
      </c>
      <c r="E3378" t="s">
        <v>589</v>
      </c>
      <c r="F3378">
        <v>21</v>
      </c>
      <c r="G3378" t="s">
        <v>5153</v>
      </c>
      <c r="H3378" t="s">
        <v>176</v>
      </c>
      <c r="I3378" t="s">
        <v>130</v>
      </c>
      <c r="J3378" t="s">
        <v>37</v>
      </c>
      <c r="K3378" t="s">
        <v>591</v>
      </c>
      <c r="L3378" t="s">
        <v>39</v>
      </c>
      <c r="M3378">
        <v>2183600</v>
      </c>
      <c r="N3378">
        <v>0</v>
      </c>
      <c r="O3378">
        <v>2183600</v>
      </c>
      <c r="P3378">
        <v>0</v>
      </c>
      <c r="Q3378" t="s">
        <v>5187</v>
      </c>
      <c r="R3378">
        <v>1120</v>
      </c>
      <c r="S3378" t="s">
        <v>2208</v>
      </c>
      <c r="T3378" t="s">
        <v>593</v>
      </c>
      <c r="U3378" t="s">
        <v>5188</v>
      </c>
      <c r="V3378" t="s">
        <v>5189</v>
      </c>
      <c r="W3378">
        <v>0</v>
      </c>
      <c r="X3378" t="str">
        <f t="shared" si="52"/>
        <v>Funcionamiento</v>
      </c>
    </row>
    <row r="3379" spans="1:24" x14ac:dyDescent="0.25">
      <c r="A3379">
        <v>1220</v>
      </c>
      <c r="B3379">
        <v>43894</v>
      </c>
      <c r="C3379" s="71">
        <v>43894.730555555558</v>
      </c>
      <c r="D3379" t="s">
        <v>588</v>
      </c>
      <c r="E3379" t="s">
        <v>589</v>
      </c>
      <c r="F3379">
        <v>500</v>
      </c>
      <c r="G3379" t="s">
        <v>631</v>
      </c>
      <c r="H3379" t="s">
        <v>199</v>
      </c>
      <c r="I3379" t="s">
        <v>157</v>
      </c>
      <c r="J3379" t="s">
        <v>37</v>
      </c>
      <c r="K3379" t="s">
        <v>591</v>
      </c>
      <c r="L3379" t="s">
        <v>39</v>
      </c>
      <c r="M3379">
        <v>201742380</v>
      </c>
      <c r="N3379">
        <v>-11528136</v>
      </c>
      <c r="O3379">
        <v>190214244</v>
      </c>
      <c r="P3379">
        <v>21134916</v>
      </c>
      <c r="Q3379" t="s">
        <v>5190</v>
      </c>
      <c r="R3379">
        <v>1220</v>
      </c>
      <c r="S3379" t="s">
        <v>5191</v>
      </c>
      <c r="T3379" t="s">
        <v>5192</v>
      </c>
      <c r="U3379" t="s">
        <v>6377</v>
      </c>
      <c r="V3379" t="s">
        <v>6378</v>
      </c>
      <c r="W3379">
        <v>0</v>
      </c>
      <c r="X3379" t="str">
        <f t="shared" si="52"/>
        <v>Inversión</v>
      </c>
    </row>
    <row r="3380" spans="1:24" x14ac:dyDescent="0.25">
      <c r="A3380">
        <v>1320</v>
      </c>
      <c r="B3380">
        <v>43894</v>
      </c>
      <c r="C3380" s="71">
        <v>43894.73541666667</v>
      </c>
      <c r="D3380" t="s">
        <v>588</v>
      </c>
      <c r="E3380" t="s">
        <v>589</v>
      </c>
      <c r="F3380">
        <v>500</v>
      </c>
      <c r="G3380" t="s">
        <v>631</v>
      </c>
      <c r="H3380" t="s">
        <v>199</v>
      </c>
      <c r="I3380" t="s">
        <v>157</v>
      </c>
      <c r="J3380" t="s">
        <v>37</v>
      </c>
      <c r="K3380" t="s">
        <v>591</v>
      </c>
      <c r="L3380" t="s">
        <v>39</v>
      </c>
      <c r="M3380">
        <v>107928184</v>
      </c>
      <c r="N3380">
        <v>-17640</v>
      </c>
      <c r="O3380">
        <v>107910544</v>
      </c>
      <c r="P3380">
        <v>0</v>
      </c>
      <c r="Q3380" t="s">
        <v>5193</v>
      </c>
      <c r="R3380">
        <v>1320</v>
      </c>
      <c r="S3380" t="s">
        <v>5194</v>
      </c>
      <c r="T3380" t="s">
        <v>5195</v>
      </c>
      <c r="U3380" t="s">
        <v>6379</v>
      </c>
      <c r="V3380" t="s">
        <v>6380</v>
      </c>
      <c r="W3380">
        <v>0</v>
      </c>
      <c r="X3380" t="str">
        <f t="shared" si="52"/>
        <v>Inversión</v>
      </c>
    </row>
    <row r="3381" spans="1:24" x14ac:dyDescent="0.25">
      <c r="A3381">
        <v>1420</v>
      </c>
      <c r="B3381">
        <v>43894</v>
      </c>
      <c r="C3381" s="71">
        <v>43894.743750000001</v>
      </c>
      <c r="D3381" t="s">
        <v>588</v>
      </c>
      <c r="E3381" t="s">
        <v>589</v>
      </c>
      <c r="F3381">
        <v>500</v>
      </c>
      <c r="G3381" t="s">
        <v>631</v>
      </c>
      <c r="H3381" t="s">
        <v>199</v>
      </c>
      <c r="I3381" t="s">
        <v>157</v>
      </c>
      <c r="J3381" t="s">
        <v>37</v>
      </c>
      <c r="K3381" t="s">
        <v>591</v>
      </c>
      <c r="L3381" t="s">
        <v>39</v>
      </c>
      <c r="M3381">
        <v>58057407</v>
      </c>
      <c r="N3381">
        <v>0</v>
      </c>
      <c r="O3381">
        <v>58057407</v>
      </c>
      <c r="P3381">
        <v>0</v>
      </c>
      <c r="Q3381" t="s">
        <v>5196</v>
      </c>
      <c r="R3381">
        <v>1420</v>
      </c>
      <c r="S3381" t="s">
        <v>5197</v>
      </c>
      <c r="T3381" t="s">
        <v>5198</v>
      </c>
      <c r="U3381" t="s">
        <v>6381</v>
      </c>
      <c r="V3381" t="s">
        <v>6382</v>
      </c>
      <c r="W3381">
        <v>0</v>
      </c>
      <c r="X3381" t="str">
        <f t="shared" si="52"/>
        <v>Inversión</v>
      </c>
    </row>
    <row r="3382" spans="1:24" x14ac:dyDescent="0.25">
      <c r="A3382">
        <v>1520</v>
      </c>
      <c r="B3382">
        <v>43895</v>
      </c>
      <c r="C3382" s="71">
        <v>43895.723611111112</v>
      </c>
      <c r="D3382" t="s">
        <v>588</v>
      </c>
      <c r="E3382" t="s">
        <v>589</v>
      </c>
      <c r="F3382">
        <v>500</v>
      </c>
      <c r="G3382" t="s">
        <v>631</v>
      </c>
      <c r="H3382" t="s">
        <v>199</v>
      </c>
      <c r="I3382" t="s">
        <v>157</v>
      </c>
      <c r="J3382" t="s">
        <v>37</v>
      </c>
      <c r="K3382" t="s">
        <v>591</v>
      </c>
      <c r="L3382" t="s">
        <v>39</v>
      </c>
      <c r="M3382">
        <v>19352469</v>
      </c>
      <c r="N3382">
        <v>0</v>
      </c>
      <c r="O3382">
        <v>19352469</v>
      </c>
      <c r="P3382">
        <v>0</v>
      </c>
      <c r="Q3382" t="s">
        <v>5199</v>
      </c>
      <c r="R3382">
        <v>1520</v>
      </c>
      <c r="S3382" t="s">
        <v>2243</v>
      </c>
      <c r="T3382" t="s">
        <v>2187</v>
      </c>
      <c r="U3382" t="s">
        <v>6383</v>
      </c>
      <c r="V3382" t="s">
        <v>5200</v>
      </c>
      <c r="W3382">
        <v>0</v>
      </c>
      <c r="X3382" t="str">
        <f t="shared" si="52"/>
        <v>Inversión</v>
      </c>
    </row>
    <row r="3383" spans="1:24" x14ac:dyDescent="0.25">
      <c r="A3383">
        <v>1620</v>
      </c>
      <c r="B3383">
        <v>43896</v>
      </c>
      <c r="C3383" s="71">
        <v>43896.325694444444</v>
      </c>
      <c r="D3383" t="s">
        <v>588</v>
      </c>
      <c r="E3383" t="s">
        <v>589</v>
      </c>
      <c r="F3383">
        <v>21</v>
      </c>
      <c r="G3383" t="s">
        <v>5153</v>
      </c>
      <c r="H3383" t="s">
        <v>196</v>
      </c>
      <c r="I3383" t="s">
        <v>151</v>
      </c>
      <c r="J3383" t="s">
        <v>37</v>
      </c>
      <c r="K3383" t="s">
        <v>591</v>
      </c>
      <c r="L3383" t="s">
        <v>39</v>
      </c>
      <c r="M3383">
        <v>11829000</v>
      </c>
      <c r="N3383">
        <v>0</v>
      </c>
      <c r="O3383">
        <v>11829000</v>
      </c>
      <c r="P3383">
        <v>0</v>
      </c>
      <c r="Q3383" t="s">
        <v>5201</v>
      </c>
      <c r="R3383">
        <v>1620</v>
      </c>
      <c r="S3383" t="s">
        <v>2361</v>
      </c>
      <c r="T3383" t="s">
        <v>2243</v>
      </c>
      <c r="U3383" t="s">
        <v>3490</v>
      </c>
      <c r="V3383" t="s">
        <v>5202</v>
      </c>
      <c r="W3383">
        <v>0</v>
      </c>
      <c r="X3383" t="str">
        <f t="shared" si="52"/>
        <v>Funcionamiento</v>
      </c>
    </row>
    <row r="3384" spans="1:24" x14ac:dyDescent="0.25">
      <c r="A3384">
        <v>1720</v>
      </c>
      <c r="B3384">
        <v>43896</v>
      </c>
      <c r="C3384" s="71">
        <v>43896.340277777781</v>
      </c>
      <c r="D3384" t="s">
        <v>588</v>
      </c>
      <c r="E3384" t="s">
        <v>589</v>
      </c>
      <c r="F3384">
        <v>21</v>
      </c>
      <c r="G3384" t="s">
        <v>5153</v>
      </c>
      <c r="H3384" t="s">
        <v>197</v>
      </c>
      <c r="I3384" t="s">
        <v>152</v>
      </c>
      <c r="J3384" t="s">
        <v>48</v>
      </c>
      <c r="K3384" t="s">
        <v>601</v>
      </c>
      <c r="L3384" t="s">
        <v>39</v>
      </c>
      <c r="M3384">
        <v>1275000</v>
      </c>
      <c r="N3384">
        <v>0</v>
      </c>
      <c r="O3384">
        <v>1275000</v>
      </c>
      <c r="P3384">
        <v>0</v>
      </c>
      <c r="Q3384" t="s">
        <v>5203</v>
      </c>
      <c r="R3384">
        <v>1720</v>
      </c>
      <c r="S3384" t="s">
        <v>2364</v>
      </c>
      <c r="T3384" t="s">
        <v>2365</v>
      </c>
      <c r="U3384" t="s">
        <v>3727</v>
      </c>
      <c r="V3384" t="s">
        <v>5204</v>
      </c>
      <c r="W3384">
        <v>0</v>
      </c>
      <c r="X3384" t="str">
        <f t="shared" si="52"/>
        <v>Funcionamiento</v>
      </c>
    </row>
    <row r="3385" spans="1:24" x14ac:dyDescent="0.25">
      <c r="A3385">
        <v>1820</v>
      </c>
      <c r="B3385">
        <v>43896</v>
      </c>
      <c r="C3385" s="71">
        <v>43896.398611111108</v>
      </c>
      <c r="D3385" t="s">
        <v>588</v>
      </c>
      <c r="E3385" t="s">
        <v>589</v>
      </c>
      <c r="F3385">
        <v>21</v>
      </c>
      <c r="G3385" t="s">
        <v>5153</v>
      </c>
      <c r="H3385" t="s">
        <v>197</v>
      </c>
      <c r="I3385" t="s">
        <v>152</v>
      </c>
      <c r="J3385" t="s">
        <v>48</v>
      </c>
      <c r="K3385" t="s">
        <v>601</v>
      </c>
      <c r="L3385" t="s">
        <v>39</v>
      </c>
      <c r="M3385">
        <v>167000</v>
      </c>
      <c r="N3385">
        <v>0</v>
      </c>
      <c r="O3385">
        <v>167000</v>
      </c>
      <c r="P3385">
        <v>0</v>
      </c>
      <c r="Q3385" t="s">
        <v>5205</v>
      </c>
      <c r="R3385">
        <v>1820</v>
      </c>
      <c r="S3385" t="s">
        <v>2234</v>
      </c>
      <c r="T3385" t="s">
        <v>2370</v>
      </c>
      <c r="U3385" t="s">
        <v>3734</v>
      </c>
      <c r="V3385" t="s">
        <v>5206</v>
      </c>
      <c r="W3385">
        <v>0</v>
      </c>
      <c r="X3385" t="str">
        <f t="shared" si="52"/>
        <v>Funcionamiento</v>
      </c>
    </row>
    <row r="3386" spans="1:24" x14ac:dyDescent="0.25">
      <c r="A3386">
        <v>1920</v>
      </c>
      <c r="B3386">
        <v>43896</v>
      </c>
      <c r="C3386" s="71">
        <v>43896.413888888892</v>
      </c>
      <c r="D3386" t="s">
        <v>588</v>
      </c>
      <c r="E3386" t="s">
        <v>589</v>
      </c>
      <c r="F3386">
        <v>21</v>
      </c>
      <c r="G3386" t="s">
        <v>5153</v>
      </c>
      <c r="H3386" t="s">
        <v>197</v>
      </c>
      <c r="I3386" t="s">
        <v>152</v>
      </c>
      <c r="J3386" t="s">
        <v>48</v>
      </c>
      <c r="K3386" t="s">
        <v>601</v>
      </c>
      <c r="L3386" t="s">
        <v>39</v>
      </c>
      <c r="M3386">
        <v>190000</v>
      </c>
      <c r="N3386">
        <v>0</v>
      </c>
      <c r="O3386">
        <v>190000</v>
      </c>
      <c r="P3386">
        <v>0</v>
      </c>
      <c r="Q3386" t="s">
        <v>5207</v>
      </c>
      <c r="R3386">
        <v>1920</v>
      </c>
      <c r="S3386" t="s">
        <v>2374</v>
      </c>
      <c r="T3386" t="s">
        <v>2254</v>
      </c>
      <c r="U3386" t="s">
        <v>2453</v>
      </c>
      <c r="V3386" t="s">
        <v>5208</v>
      </c>
      <c r="W3386">
        <v>0</v>
      </c>
      <c r="X3386" t="str">
        <f t="shared" si="52"/>
        <v>Funcionamiento</v>
      </c>
    </row>
    <row r="3387" spans="1:24" x14ac:dyDescent="0.25">
      <c r="A3387">
        <v>2020</v>
      </c>
      <c r="B3387">
        <v>43899</v>
      </c>
      <c r="C3387" s="71">
        <v>43899.474305555559</v>
      </c>
      <c r="D3387" t="s">
        <v>588</v>
      </c>
      <c r="E3387" t="s">
        <v>589</v>
      </c>
      <c r="F3387">
        <v>500</v>
      </c>
      <c r="G3387" t="s">
        <v>631</v>
      </c>
      <c r="H3387" t="s">
        <v>199</v>
      </c>
      <c r="I3387" t="s">
        <v>157</v>
      </c>
      <c r="J3387" t="s">
        <v>37</v>
      </c>
      <c r="K3387" t="s">
        <v>714</v>
      </c>
      <c r="L3387" t="s">
        <v>39</v>
      </c>
      <c r="M3387">
        <v>16516920</v>
      </c>
      <c r="N3387">
        <v>0</v>
      </c>
      <c r="O3387">
        <v>16516920</v>
      </c>
      <c r="P3387">
        <v>0</v>
      </c>
      <c r="Q3387" t="s">
        <v>5209</v>
      </c>
      <c r="R3387">
        <v>2020</v>
      </c>
      <c r="S3387" t="s">
        <v>2897</v>
      </c>
      <c r="T3387" t="s">
        <v>2282</v>
      </c>
      <c r="U3387" t="s">
        <v>6384</v>
      </c>
      <c r="V3387" t="s">
        <v>6385</v>
      </c>
      <c r="W3387">
        <v>0</v>
      </c>
      <c r="X3387" t="str">
        <f t="shared" si="52"/>
        <v>Inversión</v>
      </c>
    </row>
    <row r="3388" spans="1:24" x14ac:dyDescent="0.25">
      <c r="A3388">
        <v>2120</v>
      </c>
      <c r="B3388">
        <v>43899</v>
      </c>
      <c r="C3388" s="71">
        <v>43899.495138888888</v>
      </c>
      <c r="D3388" t="s">
        <v>588</v>
      </c>
      <c r="E3388" t="s">
        <v>607</v>
      </c>
      <c r="F3388">
        <v>500</v>
      </c>
      <c r="G3388" t="s">
        <v>631</v>
      </c>
      <c r="H3388" t="s">
        <v>199</v>
      </c>
      <c r="I3388" t="s">
        <v>157</v>
      </c>
      <c r="J3388" t="s">
        <v>37</v>
      </c>
      <c r="K3388" t="s">
        <v>714</v>
      </c>
      <c r="L3388" t="s">
        <v>39</v>
      </c>
      <c r="M3388">
        <v>27500000</v>
      </c>
      <c r="N3388">
        <v>0</v>
      </c>
      <c r="O3388">
        <v>27500000</v>
      </c>
      <c r="P3388">
        <v>27500000</v>
      </c>
      <c r="Q3388" t="s">
        <v>5210</v>
      </c>
      <c r="R3388">
        <v>2120</v>
      </c>
      <c r="S3388" t="s">
        <v>593</v>
      </c>
      <c r="T3388" t="s">
        <v>593</v>
      </c>
      <c r="U3388" t="s">
        <v>593</v>
      </c>
      <c r="V3388" t="s">
        <v>593</v>
      </c>
      <c r="W3388">
        <v>0</v>
      </c>
      <c r="X3388" t="str">
        <f t="shared" si="52"/>
        <v>Inversión</v>
      </c>
    </row>
    <row r="3389" spans="1:24" x14ac:dyDescent="0.25">
      <c r="A3389">
        <v>2220</v>
      </c>
      <c r="B3389">
        <v>43914</v>
      </c>
      <c r="C3389" s="71">
        <v>43914.731249999997</v>
      </c>
      <c r="D3389" t="s">
        <v>588</v>
      </c>
      <c r="E3389" t="s">
        <v>589</v>
      </c>
      <c r="F3389">
        <v>21</v>
      </c>
      <c r="G3389" t="s">
        <v>5153</v>
      </c>
      <c r="H3389" t="s">
        <v>166</v>
      </c>
      <c r="I3389" t="s">
        <v>120</v>
      </c>
      <c r="J3389" t="s">
        <v>37</v>
      </c>
      <c r="K3389" t="s">
        <v>591</v>
      </c>
      <c r="L3389" t="s">
        <v>39</v>
      </c>
      <c r="M3389">
        <v>52351970</v>
      </c>
      <c r="N3389">
        <v>0</v>
      </c>
      <c r="O3389">
        <v>52351970</v>
      </c>
      <c r="P3389">
        <v>0</v>
      </c>
      <c r="Q3389" t="s">
        <v>5211</v>
      </c>
      <c r="R3389">
        <v>2220</v>
      </c>
      <c r="S3389" t="s">
        <v>2580</v>
      </c>
      <c r="T3389" t="s">
        <v>593</v>
      </c>
      <c r="U3389" t="s">
        <v>5212</v>
      </c>
      <c r="V3389" t="s">
        <v>5213</v>
      </c>
      <c r="W3389">
        <v>0</v>
      </c>
      <c r="X3389" t="str">
        <f t="shared" si="52"/>
        <v>Funcionamiento</v>
      </c>
    </row>
    <row r="3390" spans="1:24" x14ac:dyDescent="0.25">
      <c r="A3390">
        <v>2220</v>
      </c>
      <c r="B3390">
        <v>43914</v>
      </c>
      <c r="C3390" s="71">
        <v>43914.731249999997</v>
      </c>
      <c r="D3390" t="s">
        <v>588</v>
      </c>
      <c r="E3390" t="s">
        <v>589</v>
      </c>
      <c r="F3390">
        <v>21</v>
      </c>
      <c r="G3390" t="s">
        <v>5153</v>
      </c>
      <c r="H3390" t="s">
        <v>173</v>
      </c>
      <c r="I3390" t="s">
        <v>127</v>
      </c>
      <c r="J3390" t="s">
        <v>37</v>
      </c>
      <c r="K3390" t="s">
        <v>591</v>
      </c>
      <c r="L3390" t="s">
        <v>39</v>
      </c>
      <c r="M3390">
        <v>2457377</v>
      </c>
      <c r="N3390">
        <v>0</v>
      </c>
      <c r="O3390">
        <v>2457377</v>
      </c>
      <c r="P3390">
        <v>0</v>
      </c>
      <c r="Q3390" t="s">
        <v>5211</v>
      </c>
      <c r="R3390">
        <v>2220</v>
      </c>
      <c r="S3390" t="s">
        <v>2580</v>
      </c>
      <c r="T3390" t="s">
        <v>593</v>
      </c>
      <c r="U3390" t="s">
        <v>5212</v>
      </c>
      <c r="V3390" t="s">
        <v>5213</v>
      </c>
      <c r="W3390">
        <v>0</v>
      </c>
      <c r="X3390" t="str">
        <f t="shared" si="52"/>
        <v>Funcionamiento</v>
      </c>
    </row>
    <row r="3391" spans="1:24" x14ac:dyDescent="0.25">
      <c r="A3391">
        <v>2220</v>
      </c>
      <c r="B3391">
        <v>43914</v>
      </c>
      <c r="C3391" s="71">
        <v>43914.731249999997</v>
      </c>
      <c r="D3391" t="s">
        <v>588</v>
      </c>
      <c r="E3391" t="s">
        <v>589</v>
      </c>
      <c r="F3391">
        <v>21</v>
      </c>
      <c r="G3391" t="s">
        <v>5153</v>
      </c>
      <c r="H3391" t="s">
        <v>183</v>
      </c>
      <c r="I3391" t="s">
        <v>137</v>
      </c>
      <c r="J3391" t="s">
        <v>37</v>
      </c>
      <c r="K3391" t="s">
        <v>591</v>
      </c>
      <c r="L3391" t="s">
        <v>39</v>
      </c>
      <c r="M3391">
        <v>2584371</v>
      </c>
      <c r="N3391">
        <v>0</v>
      </c>
      <c r="O3391">
        <v>2584371</v>
      </c>
      <c r="P3391">
        <v>0</v>
      </c>
      <c r="Q3391" t="s">
        <v>5211</v>
      </c>
      <c r="R3391">
        <v>2220</v>
      </c>
      <c r="S3391" t="s">
        <v>2580</v>
      </c>
      <c r="T3391" t="s">
        <v>593</v>
      </c>
      <c r="U3391" t="s">
        <v>5212</v>
      </c>
      <c r="V3391" t="s">
        <v>5213</v>
      </c>
      <c r="W3391">
        <v>0</v>
      </c>
      <c r="X3391" t="str">
        <f t="shared" si="52"/>
        <v>Funcionamiento</v>
      </c>
    </row>
    <row r="3392" spans="1:24" x14ac:dyDescent="0.25">
      <c r="A3392">
        <v>2220</v>
      </c>
      <c r="B3392">
        <v>43914</v>
      </c>
      <c r="C3392" s="71">
        <v>43914.731249999997</v>
      </c>
      <c r="D3392" t="s">
        <v>588</v>
      </c>
      <c r="E3392" t="s">
        <v>589</v>
      </c>
      <c r="F3392">
        <v>21</v>
      </c>
      <c r="G3392" t="s">
        <v>5153</v>
      </c>
      <c r="H3392" t="s">
        <v>171</v>
      </c>
      <c r="I3392" t="s">
        <v>125</v>
      </c>
      <c r="J3392" t="s">
        <v>37</v>
      </c>
      <c r="K3392" t="s">
        <v>591</v>
      </c>
      <c r="L3392" t="s">
        <v>39</v>
      </c>
      <c r="M3392">
        <v>2303954</v>
      </c>
      <c r="N3392">
        <v>0</v>
      </c>
      <c r="O3392">
        <v>2303954</v>
      </c>
      <c r="P3392">
        <v>0</v>
      </c>
      <c r="Q3392" t="s">
        <v>5211</v>
      </c>
      <c r="R3392">
        <v>2220</v>
      </c>
      <c r="S3392" t="s">
        <v>2580</v>
      </c>
      <c r="T3392" t="s">
        <v>593</v>
      </c>
      <c r="U3392" t="s">
        <v>5212</v>
      </c>
      <c r="V3392" t="s">
        <v>5213</v>
      </c>
      <c r="W3392">
        <v>0</v>
      </c>
      <c r="X3392" t="str">
        <f t="shared" si="52"/>
        <v>Funcionamiento</v>
      </c>
    </row>
    <row r="3393" spans="1:24" x14ac:dyDescent="0.25">
      <c r="A3393">
        <v>2220</v>
      </c>
      <c r="B3393">
        <v>43914</v>
      </c>
      <c r="C3393" s="71">
        <v>43914.731249999997</v>
      </c>
      <c r="D3393" t="s">
        <v>588</v>
      </c>
      <c r="E3393" t="s">
        <v>589</v>
      </c>
      <c r="F3393">
        <v>21</v>
      </c>
      <c r="G3393" t="s">
        <v>5153</v>
      </c>
      <c r="H3393" t="s">
        <v>180</v>
      </c>
      <c r="I3393" t="s">
        <v>134</v>
      </c>
      <c r="J3393" t="s">
        <v>37</v>
      </c>
      <c r="K3393" t="s">
        <v>591</v>
      </c>
      <c r="L3393" t="s">
        <v>39</v>
      </c>
      <c r="M3393">
        <v>2572614</v>
      </c>
      <c r="N3393">
        <v>0</v>
      </c>
      <c r="O3393">
        <v>2572614</v>
      </c>
      <c r="P3393">
        <v>0</v>
      </c>
      <c r="Q3393" t="s">
        <v>5211</v>
      </c>
      <c r="R3393">
        <v>2220</v>
      </c>
      <c r="S3393" t="s">
        <v>2580</v>
      </c>
      <c r="T3393" t="s">
        <v>593</v>
      </c>
      <c r="U3393" t="s">
        <v>5212</v>
      </c>
      <c r="V3393" t="s">
        <v>5213</v>
      </c>
      <c r="W3393">
        <v>0</v>
      </c>
      <c r="X3393" t="str">
        <f t="shared" si="52"/>
        <v>Funcionamiento</v>
      </c>
    </row>
    <row r="3394" spans="1:24" x14ac:dyDescent="0.25">
      <c r="A3394">
        <v>2220</v>
      </c>
      <c r="B3394">
        <v>43914</v>
      </c>
      <c r="C3394" s="71">
        <v>43914.731249999997</v>
      </c>
      <c r="D3394" t="s">
        <v>588</v>
      </c>
      <c r="E3394" t="s">
        <v>589</v>
      </c>
      <c r="F3394">
        <v>21</v>
      </c>
      <c r="G3394" t="s">
        <v>5153</v>
      </c>
      <c r="H3394" t="s">
        <v>168</v>
      </c>
      <c r="I3394" t="s">
        <v>122</v>
      </c>
      <c r="J3394" t="s">
        <v>37</v>
      </c>
      <c r="K3394" t="s">
        <v>591</v>
      </c>
      <c r="L3394" t="s">
        <v>39</v>
      </c>
      <c r="M3394">
        <v>1291874</v>
      </c>
      <c r="N3394">
        <v>0</v>
      </c>
      <c r="O3394">
        <v>1291874</v>
      </c>
      <c r="P3394">
        <v>0</v>
      </c>
      <c r="Q3394" t="s">
        <v>5211</v>
      </c>
      <c r="R3394">
        <v>2220</v>
      </c>
      <c r="S3394" t="s">
        <v>2580</v>
      </c>
      <c r="T3394" t="s">
        <v>593</v>
      </c>
      <c r="U3394" t="s">
        <v>5212</v>
      </c>
      <c r="V3394" t="s">
        <v>5213</v>
      </c>
      <c r="W3394">
        <v>0</v>
      </c>
      <c r="X3394" t="str">
        <f t="shared" si="52"/>
        <v>Funcionamiento</v>
      </c>
    </row>
    <row r="3395" spans="1:24" x14ac:dyDescent="0.25">
      <c r="A3395">
        <v>2220</v>
      </c>
      <c r="B3395">
        <v>43914</v>
      </c>
      <c r="C3395" s="71">
        <v>43914.731249999997</v>
      </c>
      <c r="D3395" t="s">
        <v>588</v>
      </c>
      <c r="E3395" t="s">
        <v>589</v>
      </c>
      <c r="F3395">
        <v>21</v>
      </c>
      <c r="G3395" t="s">
        <v>5153</v>
      </c>
      <c r="H3395" t="s">
        <v>169</v>
      </c>
      <c r="I3395" t="s">
        <v>123</v>
      </c>
      <c r="J3395" t="s">
        <v>37</v>
      </c>
      <c r="K3395" t="s">
        <v>591</v>
      </c>
      <c r="L3395" t="s">
        <v>39</v>
      </c>
      <c r="M3395">
        <v>1827373</v>
      </c>
      <c r="N3395">
        <v>0</v>
      </c>
      <c r="O3395">
        <v>1827373</v>
      </c>
      <c r="P3395">
        <v>0</v>
      </c>
      <c r="Q3395" t="s">
        <v>5211</v>
      </c>
      <c r="R3395">
        <v>2220</v>
      </c>
      <c r="S3395" t="s">
        <v>2580</v>
      </c>
      <c r="T3395" t="s">
        <v>593</v>
      </c>
      <c r="U3395" t="s">
        <v>5212</v>
      </c>
      <c r="V3395" t="s">
        <v>5213</v>
      </c>
      <c r="W3395">
        <v>0</v>
      </c>
      <c r="X3395" t="str">
        <f t="shared" ref="X3395:X3458" si="53">IF(LEFT(H3395,1)="C","Inversión","Funcionamiento")</f>
        <v>Funcionamiento</v>
      </c>
    </row>
    <row r="3396" spans="1:24" x14ac:dyDescent="0.25">
      <c r="A3396">
        <v>2220</v>
      </c>
      <c r="B3396">
        <v>43914</v>
      </c>
      <c r="C3396" s="71">
        <v>43914.731249999997</v>
      </c>
      <c r="D3396" t="s">
        <v>588</v>
      </c>
      <c r="E3396" t="s">
        <v>589</v>
      </c>
      <c r="F3396">
        <v>21</v>
      </c>
      <c r="G3396" t="s">
        <v>5153</v>
      </c>
      <c r="H3396" t="s">
        <v>182</v>
      </c>
      <c r="I3396" t="s">
        <v>136</v>
      </c>
      <c r="J3396" t="s">
        <v>37</v>
      </c>
      <c r="K3396" t="s">
        <v>591</v>
      </c>
      <c r="L3396" t="s">
        <v>39</v>
      </c>
      <c r="M3396">
        <v>205252</v>
      </c>
      <c r="N3396">
        <v>0</v>
      </c>
      <c r="O3396">
        <v>205252</v>
      </c>
      <c r="P3396">
        <v>0</v>
      </c>
      <c r="Q3396" t="s">
        <v>5211</v>
      </c>
      <c r="R3396">
        <v>2220</v>
      </c>
      <c r="S3396" t="s">
        <v>2580</v>
      </c>
      <c r="T3396" t="s">
        <v>593</v>
      </c>
      <c r="U3396" t="s">
        <v>5212</v>
      </c>
      <c r="V3396" t="s">
        <v>5213</v>
      </c>
      <c r="W3396">
        <v>0</v>
      </c>
      <c r="X3396" t="str">
        <f t="shared" si="53"/>
        <v>Funcionamiento</v>
      </c>
    </row>
    <row r="3397" spans="1:24" x14ac:dyDescent="0.25">
      <c r="A3397">
        <v>2220</v>
      </c>
      <c r="B3397">
        <v>43914</v>
      </c>
      <c r="C3397" s="71">
        <v>43914.731249999997</v>
      </c>
      <c r="D3397" t="s">
        <v>588</v>
      </c>
      <c r="E3397" t="s">
        <v>589</v>
      </c>
      <c r="F3397">
        <v>21</v>
      </c>
      <c r="G3397" t="s">
        <v>5153</v>
      </c>
      <c r="H3397" t="s">
        <v>194</v>
      </c>
      <c r="I3397" t="s">
        <v>149</v>
      </c>
      <c r="J3397" t="s">
        <v>37</v>
      </c>
      <c r="K3397" t="s">
        <v>591</v>
      </c>
      <c r="L3397" t="s">
        <v>39</v>
      </c>
      <c r="M3397">
        <v>458130</v>
      </c>
      <c r="N3397">
        <v>0</v>
      </c>
      <c r="O3397">
        <v>458130</v>
      </c>
      <c r="P3397">
        <v>0</v>
      </c>
      <c r="Q3397" t="s">
        <v>5211</v>
      </c>
      <c r="R3397">
        <v>2220</v>
      </c>
      <c r="S3397" t="s">
        <v>2580</v>
      </c>
      <c r="T3397" t="s">
        <v>593</v>
      </c>
      <c r="U3397" t="s">
        <v>5212</v>
      </c>
      <c r="V3397" t="s">
        <v>5213</v>
      </c>
      <c r="W3397">
        <v>0</v>
      </c>
      <c r="X3397" t="str">
        <f t="shared" si="53"/>
        <v>Funcionamiento</v>
      </c>
    </row>
    <row r="3398" spans="1:24" x14ac:dyDescent="0.25">
      <c r="A3398">
        <v>2320</v>
      </c>
      <c r="B3398">
        <v>43915</v>
      </c>
      <c r="C3398" s="71">
        <v>43915.771527777775</v>
      </c>
      <c r="D3398" t="s">
        <v>588</v>
      </c>
      <c r="E3398" t="s">
        <v>589</v>
      </c>
      <c r="F3398">
        <v>21</v>
      </c>
      <c r="G3398" t="s">
        <v>5153</v>
      </c>
      <c r="H3398" t="s">
        <v>174</v>
      </c>
      <c r="I3398" t="s">
        <v>128</v>
      </c>
      <c r="J3398" t="s">
        <v>37</v>
      </c>
      <c r="K3398" t="s">
        <v>591</v>
      </c>
      <c r="L3398" t="s">
        <v>39</v>
      </c>
      <c r="M3398">
        <v>6853200</v>
      </c>
      <c r="N3398">
        <v>0</v>
      </c>
      <c r="O3398">
        <v>6853200</v>
      </c>
      <c r="P3398">
        <v>0</v>
      </c>
      <c r="Q3398" t="s">
        <v>5214</v>
      </c>
      <c r="R3398">
        <v>2320</v>
      </c>
      <c r="S3398" t="s">
        <v>2267</v>
      </c>
      <c r="T3398" t="s">
        <v>593</v>
      </c>
      <c r="U3398" t="s">
        <v>5215</v>
      </c>
      <c r="V3398" t="s">
        <v>5216</v>
      </c>
      <c r="W3398">
        <v>0</v>
      </c>
      <c r="X3398" t="str">
        <f t="shared" si="53"/>
        <v>Funcionamiento</v>
      </c>
    </row>
    <row r="3399" spans="1:24" x14ac:dyDescent="0.25">
      <c r="A3399">
        <v>2320</v>
      </c>
      <c r="B3399">
        <v>43915</v>
      </c>
      <c r="C3399" s="71">
        <v>43915.771527777775</v>
      </c>
      <c r="D3399" t="s">
        <v>588</v>
      </c>
      <c r="E3399" t="s">
        <v>589</v>
      </c>
      <c r="F3399">
        <v>21</v>
      </c>
      <c r="G3399" t="s">
        <v>5153</v>
      </c>
      <c r="H3399" t="s">
        <v>176</v>
      </c>
      <c r="I3399" t="s">
        <v>130</v>
      </c>
      <c r="J3399" t="s">
        <v>37</v>
      </c>
      <c r="K3399" t="s">
        <v>591</v>
      </c>
      <c r="L3399" t="s">
        <v>39</v>
      </c>
      <c r="M3399">
        <v>2330200</v>
      </c>
      <c r="N3399">
        <v>0</v>
      </c>
      <c r="O3399">
        <v>2330200</v>
      </c>
      <c r="P3399">
        <v>0</v>
      </c>
      <c r="Q3399" t="s">
        <v>5214</v>
      </c>
      <c r="R3399">
        <v>2320</v>
      </c>
      <c r="S3399" t="s">
        <v>2267</v>
      </c>
      <c r="T3399" t="s">
        <v>593</v>
      </c>
      <c r="U3399" t="s">
        <v>5215</v>
      </c>
      <c r="V3399" t="s">
        <v>5216</v>
      </c>
      <c r="W3399">
        <v>0</v>
      </c>
      <c r="X3399" t="str">
        <f t="shared" si="53"/>
        <v>Funcionamiento</v>
      </c>
    </row>
    <row r="3400" spans="1:24" x14ac:dyDescent="0.25">
      <c r="A3400">
        <v>2320</v>
      </c>
      <c r="B3400">
        <v>43915</v>
      </c>
      <c r="C3400" s="71">
        <v>43915.771527777775</v>
      </c>
      <c r="D3400" t="s">
        <v>588</v>
      </c>
      <c r="E3400" t="s">
        <v>589</v>
      </c>
      <c r="F3400">
        <v>21</v>
      </c>
      <c r="G3400" t="s">
        <v>5153</v>
      </c>
      <c r="H3400" t="s">
        <v>175</v>
      </c>
      <c r="I3400" t="s">
        <v>129</v>
      </c>
      <c r="J3400" t="s">
        <v>37</v>
      </c>
      <c r="K3400" t="s">
        <v>591</v>
      </c>
      <c r="L3400" t="s">
        <v>39</v>
      </c>
      <c r="M3400">
        <v>4854800</v>
      </c>
      <c r="N3400">
        <v>0</v>
      </c>
      <c r="O3400">
        <v>4854800</v>
      </c>
      <c r="P3400">
        <v>0</v>
      </c>
      <c r="Q3400" t="s">
        <v>5214</v>
      </c>
      <c r="R3400">
        <v>2320</v>
      </c>
      <c r="S3400" t="s">
        <v>2267</v>
      </c>
      <c r="T3400" t="s">
        <v>593</v>
      </c>
      <c r="U3400" t="s">
        <v>5215</v>
      </c>
      <c r="V3400" t="s">
        <v>5216</v>
      </c>
      <c r="W3400">
        <v>0</v>
      </c>
      <c r="X3400" t="str">
        <f t="shared" si="53"/>
        <v>Funcionamiento</v>
      </c>
    </row>
    <row r="3401" spans="1:24" x14ac:dyDescent="0.25">
      <c r="A3401">
        <v>2320</v>
      </c>
      <c r="B3401">
        <v>43915</v>
      </c>
      <c r="C3401" s="71">
        <v>43915.771527777775</v>
      </c>
      <c r="D3401" t="s">
        <v>588</v>
      </c>
      <c r="E3401" t="s">
        <v>589</v>
      </c>
      <c r="F3401">
        <v>21</v>
      </c>
      <c r="G3401" t="s">
        <v>5153</v>
      </c>
      <c r="H3401" t="s">
        <v>177</v>
      </c>
      <c r="I3401" t="s">
        <v>131</v>
      </c>
      <c r="J3401" t="s">
        <v>37</v>
      </c>
      <c r="K3401" t="s">
        <v>591</v>
      </c>
      <c r="L3401" t="s">
        <v>39</v>
      </c>
      <c r="M3401">
        <v>696100</v>
      </c>
      <c r="N3401">
        <v>0</v>
      </c>
      <c r="O3401">
        <v>696100</v>
      </c>
      <c r="P3401">
        <v>0</v>
      </c>
      <c r="Q3401" t="s">
        <v>5214</v>
      </c>
      <c r="R3401">
        <v>2320</v>
      </c>
      <c r="S3401" t="s">
        <v>2267</v>
      </c>
      <c r="T3401" t="s">
        <v>593</v>
      </c>
      <c r="U3401" t="s">
        <v>5215</v>
      </c>
      <c r="V3401" t="s">
        <v>5216</v>
      </c>
      <c r="W3401">
        <v>0</v>
      </c>
      <c r="X3401" t="str">
        <f t="shared" si="53"/>
        <v>Funcionamiento</v>
      </c>
    </row>
    <row r="3402" spans="1:24" x14ac:dyDescent="0.25">
      <c r="A3402">
        <v>2320</v>
      </c>
      <c r="B3402">
        <v>43915</v>
      </c>
      <c r="C3402" s="71">
        <v>43915.771527777775</v>
      </c>
      <c r="D3402" t="s">
        <v>588</v>
      </c>
      <c r="E3402" t="s">
        <v>589</v>
      </c>
      <c r="F3402">
        <v>21</v>
      </c>
      <c r="G3402" t="s">
        <v>5153</v>
      </c>
      <c r="H3402" t="s">
        <v>178</v>
      </c>
      <c r="I3402" t="s">
        <v>132</v>
      </c>
      <c r="J3402" t="s">
        <v>37</v>
      </c>
      <c r="K3402" t="s">
        <v>591</v>
      </c>
      <c r="L3402" t="s">
        <v>39</v>
      </c>
      <c r="M3402">
        <v>1748400</v>
      </c>
      <c r="N3402">
        <v>0</v>
      </c>
      <c r="O3402">
        <v>1748400</v>
      </c>
      <c r="P3402">
        <v>0</v>
      </c>
      <c r="Q3402" t="s">
        <v>5214</v>
      </c>
      <c r="R3402">
        <v>2320</v>
      </c>
      <c r="S3402" t="s">
        <v>2267</v>
      </c>
      <c r="T3402" t="s">
        <v>593</v>
      </c>
      <c r="U3402" t="s">
        <v>5215</v>
      </c>
      <c r="V3402" t="s">
        <v>5216</v>
      </c>
      <c r="W3402">
        <v>0</v>
      </c>
      <c r="X3402" t="str">
        <f t="shared" si="53"/>
        <v>Funcionamiento</v>
      </c>
    </row>
    <row r="3403" spans="1:24" x14ac:dyDescent="0.25">
      <c r="A3403">
        <v>2320</v>
      </c>
      <c r="B3403">
        <v>43915</v>
      </c>
      <c r="C3403" s="71">
        <v>43915.771527777775</v>
      </c>
      <c r="D3403" t="s">
        <v>588</v>
      </c>
      <c r="E3403" t="s">
        <v>589</v>
      </c>
      <c r="F3403">
        <v>21</v>
      </c>
      <c r="G3403" t="s">
        <v>5153</v>
      </c>
      <c r="H3403" t="s">
        <v>179</v>
      </c>
      <c r="I3403" t="s">
        <v>133</v>
      </c>
      <c r="J3403" t="s">
        <v>37</v>
      </c>
      <c r="K3403" t="s">
        <v>591</v>
      </c>
      <c r="L3403" t="s">
        <v>39</v>
      </c>
      <c r="M3403">
        <v>1165700</v>
      </c>
      <c r="N3403">
        <v>0</v>
      </c>
      <c r="O3403">
        <v>1165700</v>
      </c>
      <c r="P3403">
        <v>0</v>
      </c>
      <c r="Q3403" t="s">
        <v>5214</v>
      </c>
      <c r="R3403">
        <v>2320</v>
      </c>
      <c r="S3403" t="s">
        <v>2267</v>
      </c>
      <c r="T3403" t="s">
        <v>593</v>
      </c>
      <c r="U3403" t="s">
        <v>5215</v>
      </c>
      <c r="V3403" t="s">
        <v>5216</v>
      </c>
      <c r="W3403">
        <v>0</v>
      </c>
      <c r="X3403" t="str">
        <f t="shared" si="53"/>
        <v>Funcionamiento</v>
      </c>
    </row>
    <row r="3404" spans="1:24" x14ac:dyDescent="0.25">
      <c r="A3404">
        <v>2420</v>
      </c>
      <c r="B3404">
        <v>43937</v>
      </c>
      <c r="C3404" s="71">
        <v>43937.789583333331</v>
      </c>
      <c r="D3404" t="s">
        <v>588</v>
      </c>
      <c r="E3404" t="s">
        <v>589</v>
      </c>
      <c r="F3404">
        <v>200</v>
      </c>
      <c r="G3404" t="s">
        <v>590</v>
      </c>
      <c r="H3404" t="s">
        <v>201</v>
      </c>
      <c r="I3404" t="s">
        <v>161</v>
      </c>
      <c r="J3404" t="s">
        <v>48</v>
      </c>
      <c r="K3404" t="s">
        <v>601</v>
      </c>
      <c r="L3404" t="s">
        <v>39</v>
      </c>
      <c r="M3404">
        <v>24269760</v>
      </c>
      <c r="N3404">
        <v>0</v>
      </c>
      <c r="O3404">
        <v>24269760</v>
      </c>
      <c r="P3404">
        <v>0</v>
      </c>
      <c r="Q3404" t="s">
        <v>5217</v>
      </c>
      <c r="R3404">
        <v>2420</v>
      </c>
      <c r="S3404" t="s">
        <v>2508</v>
      </c>
      <c r="T3404" t="s">
        <v>5218</v>
      </c>
      <c r="U3404" t="s">
        <v>6386</v>
      </c>
      <c r="V3404" t="s">
        <v>6387</v>
      </c>
      <c r="W3404">
        <v>0</v>
      </c>
      <c r="X3404" t="str">
        <f t="shared" si="53"/>
        <v>Inversión</v>
      </c>
    </row>
    <row r="3405" spans="1:24" x14ac:dyDescent="0.25">
      <c r="A3405">
        <v>2520</v>
      </c>
      <c r="B3405">
        <v>43945</v>
      </c>
      <c r="C3405" s="71">
        <v>43945.55972222222</v>
      </c>
      <c r="D3405" t="s">
        <v>588</v>
      </c>
      <c r="E3405" t="s">
        <v>589</v>
      </c>
      <c r="F3405">
        <v>21</v>
      </c>
      <c r="G3405" t="s">
        <v>5153</v>
      </c>
      <c r="H3405" t="s">
        <v>168</v>
      </c>
      <c r="I3405" t="s">
        <v>122</v>
      </c>
      <c r="J3405" t="s">
        <v>37</v>
      </c>
      <c r="K3405" t="s">
        <v>591</v>
      </c>
      <c r="L3405" t="s">
        <v>39</v>
      </c>
      <c r="M3405">
        <v>1222813</v>
      </c>
      <c r="N3405">
        <v>0</v>
      </c>
      <c r="O3405">
        <v>1222813</v>
      </c>
      <c r="P3405">
        <v>0</v>
      </c>
      <c r="Q3405" t="s">
        <v>5219</v>
      </c>
      <c r="R3405">
        <v>2520</v>
      </c>
      <c r="S3405" t="s">
        <v>5220</v>
      </c>
      <c r="T3405" t="s">
        <v>593</v>
      </c>
      <c r="U3405" t="s">
        <v>5221</v>
      </c>
      <c r="V3405" t="s">
        <v>5222</v>
      </c>
      <c r="W3405">
        <v>0</v>
      </c>
      <c r="X3405" t="str">
        <f t="shared" si="53"/>
        <v>Funcionamiento</v>
      </c>
    </row>
    <row r="3406" spans="1:24" x14ac:dyDescent="0.25">
      <c r="A3406">
        <v>2520</v>
      </c>
      <c r="B3406">
        <v>43945</v>
      </c>
      <c r="C3406" s="71">
        <v>43945.55972222222</v>
      </c>
      <c r="D3406" t="s">
        <v>588</v>
      </c>
      <c r="E3406" t="s">
        <v>589</v>
      </c>
      <c r="F3406">
        <v>21</v>
      </c>
      <c r="G3406" t="s">
        <v>5153</v>
      </c>
      <c r="H3406" t="s">
        <v>169</v>
      </c>
      <c r="I3406" t="s">
        <v>123</v>
      </c>
      <c r="J3406" t="s">
        <v>37</v>
      </c>
      <c r="K3406" t="s">
        <v>591</v>
      </c>
      <c r="L3406" t="s">
        <v>39</v>
      </c>
      <c r="M3406">
        <v>1697091</v>
      </c>
      <c r="N3406">
        <v>0</v>
      </c>
      <c r="O3406">
        <v>1697091</v>
      </c>
      <c r="P3406">
        <v>0</v>
      </c>
      <c r="Q3406" t="s">
        <v>5219</v>
      </c>
      <c r="R3406">
        <v>2520</v>
      </c>
      <c r="S3406" t="s">
        <v>5220</v>
      </c>
      <c r="T3406" t="s">
        <v>593</v>
      </c>
      <c r="U3406" t="s">
        <v>5221</v>
      </c>
      <c r="V3406" t="s">
        <v>5222</v>
      </c>
      <c r="W3406">
        <v>0</v>
      </c>
      <c r="X3406" t="str">
        <f t="shared" si="53"/>
        <v>Funcionamiento</v>
      </c>
    </row>
    <row r="3407" spans="1:24" x14ac:dyDescent="0.25">
      <c r="A3407">
        <v>2520</v>
      </c>
      <c r="B3407">
        <v>43945</v>
      </c>
      <c r="C3407" s="71">
        <v>43945.55972222222</v>
      </c>
      <c r="D3407" t="s">
        <v>588</v>
      </c>
      <c r="E3407" t="s">
        <v>589</v>
      </c>
      <c r="F3407">
        <v>21</v>
      </c>
      <c r="G3407" t="s">
        <v>5153</v>
      </c>
      <c r="H3407" t="s">
        <v>181</v>
      </c>
      <c r="I3407" t="s">
        <v>135</v>
      </c>
      <c r="J3407" t="s">
        <v>37</v>
      </c>
      <c r="K3407" t="s">
        <v>591</v>
      </c>
      <c r="L3407" t="s">
        <v>39</v>
      </c>
      <c r="M3407">
        <v>1459983</v>
      </c>
      <c r="N3407">
        <v>0</v>
      </c>
      <c r="O3407">
        <v>1459983</v>
      </c>
      <c r="P3407">
        <v>0</v>
      </c>
      <c r="Q3407" t="s">
        <v>5219</v>
      </c>
      <c r="R3407">
        <v>2520</v>
      </c>
      <c r="S3407" t="s">
        <v>5220</v>
      </c>
      <c r="T3407" t="s">
        <v>593</v>
      </c>
      <c r="U3407" t="s">
        <v>5221</v>
      </c>
      <c r="V3407" t="s">
        <v>5222</v>
      </c>
      <c r="W3407">
        <v>0</v>
      </c>
      <c r="X3407" t="str">
        <f t="shared" si="53"/>
        <v>Funcionamiento</v>
      </c>
    </row>
    <row r="3408" spans="1:24" x14ac:dyDescent="0.25">
      <c r="A3408">
        <v>2520</v>
      </c>
      <c r="B3408">
        <v>43945</v>
      </c>
      <c r="C3408" s="71">
        <v>43945.55972222222</v>
      </c>
      <c r="D3408" t="s">
        <v>588</v>
      </c>
      <c r="E3408" t="s">
        <v>589</v>
      </c>
      <c r="F3408">
        <v>21</v>
      </c>
      <c r="G3408" t="s">
        <v>5153</v>
      </c>
      <c r="H3408" t="s">
        <v>173</v>
      </c>
      <c r="I3408" t="s">
        <v>127</v>
      </c>
      <c r="J3408" t="s">
        <v>37</v>
      </c>
      <c r="K3408" t="s">
        <v>591</v>
      </c>
      <c r="L3408" t="s">
        <v>39</v>
      </c>
      <c r="M3408">
        <v>2106083</v>
      </c>
      <c r="N3408">
        <v>0</v>
      </c>
      <c r="O3408">
        <v>2106083</v>
      </c>
      <c r="P3408">
        <v>0</v>
      </c>
      <c r="Q3408" t="s">
        <v>5219</v>
      </c>
      <c r="R3408">
        <v>2520</v>
      </c>
      <c r="S3408" t="s">
        <v>5220</v>
      </c>
      <c r="T3408" t="s">
        <v>593</v>
      </c>
      <c r="U3408" t="s">
        <v>5221</v>
      </c>
      <c r="V3408" t="s">
        <v>5222</v>
      </c>
      <c r="W3408">
        <v>0</v>
      </c>
      <c r="X3408" t="str">
        <f t="shared" si="53"/>
        <v>Funcionamiento</v>
      </c>
    </row>
    <row r="3409" spans="1:24" x14ac:dyDescent="0.25">
      <c r="A3409">
        <v>2520</v>
      </c>
      <c r="B3409">
        <v>43945</v>
      </c>
      <c r="C3409" s="71">
        <v>43945.55972222222</v>
      </c>
      <c r="D3409" t="s">
        <v>588</v>
      </c>
      <c r="E3409" t="s">
        <v>589</v>
      </c>
      <c r="F3409">
        <v>21</v>
      </c>
      <c r="G3409" t="s">
        <v>5153</v>
      </c>
      <c r="H3409" t="s">
        <v>171</v>
      </c>
      <c r="I3409" t="s">
        <v>125</v>
      </c>
      <c r="J3409" t="s">
        <v>37</v>
      </c>
      <c r="K3409" t="s">
        <v>591</v>
      </c>
      <c r="L3409" t="s">
        <v>39</v>
      </c>
      <c r="M3409">
        <v>658296</v>
      </c>
      <c r="N3409">
        <v>0</v>
      </c>
      <c r="O3409">
        <v>658296</v>
      </c>
      <c r="P3409">
        <v>0</v>
      </c>
      <c r="Q3409" t="s">
        <v>5219</v>
      </c>
      <c r="R3409">
        <v>2520</v>
      </c>
      <c r="S3409" t="s">
        <v>5220</v>
      </c>
      <c r="T3409" t="s">
        <v>593</v>
      </c>
      <c r="U3409" t="s">
        <v>5221</v>
      </c>
      <c r="V3409" t="s">
        <v>5222</v>
      </c>
      <c r="W3409">
        <v>0</v>
      </c>
      <c r="X3409" t="str">
        <f t="shared" si="53"/>
        <v>Funcionamiento</v>
      </c>
    </row>
    <row r="3410" spans="1:24" x14ac:dyDescent="0.25">
      <c r="A3410">
        <v>2520</v>
      </c>
      <c r="B3410">
        <v>43945</v>
      </c>
      <c r="C3410" s="71">
        <v>43945.55972222222</v>
      </c>
      <c r="D3410" t="s">
        <v>588</v>
      </c>
      <c r="E3410" t="s">
        <v>589</v>
      </c>
      <c r="F3410">
        <v>21</v>
      </c>
      <c r="G3410" t="s">
        <v>5153</v>
      </c>
      <c r="H3410" t="s">
        <v>182</v>
      </c>
      <c r="I3410" t="s">
        <v>136</v>
      </c>
      <c r="J3410" t="s">
        <v>37</v>
      </c>
      <c r="K3410" t="s">
        <v>591</v>
      </c>
      <c r="L3410" t="s">
        <v>39</v>
      </c>
      <c r="M3410">
        <v>247839</v>
      </c>
      <c r="N3410">
        <v>0</v>
      </c>
      <c r="O3410">
        <v>247839</v>
      </c>
      <c r="P3410">
        <v>0</v>
      </c>
      <c r="Q3410" t="s">
        <v>5219</v>
      </c>
      <c r="R3410">
        <v>2520</v>
      </c>
      <c r="S3410" t="s">
        <v>5220</v>
      </c>
      <c r="T3410" t="s">
        <v>593</v>
      </c>
      <c r="U3410" t="s">
        <v>5221</v>
      </c>
      <c r="V3410" t="s">
        <v>5222</v>
      </c>
      <c r="W3410">
        <v>0</v>
      </c>
      <c r="X3410" t="str">
        <f t="shared" si="53"/>
        <v>Funcionamiento</v>
      </c>
    </row>
    <row r="3411" spans="1:24" x14ac:dyDescent="0.25">
      <c r="A3411">
        <v>2520</v>
      </c>
      <c r="B3411">
        <v>43945</v>
      </c>
      <c r="C3411" s="71">
        <v>43945.55972222222</v>
      </c>
      <c r="D3411" t="s">
        <v>588</v>
      </c>
      <c r="E3411" t="s">
        <v>589</v>
      </c>
      <c r="F3411">
        <v>21</v>
      </c>
      <c r="G3411" t="s">
        <v>5153</v>
      </c>
      <c r="H3411" t="s">
        <v>183</v>
      </c>
      <c r="I3411" t="s">
        <v>137</v>
      </c>
      <c r="J3411" t="s">
        <v>37</v>
      </c>
      <c r="K3411" t="s">
        <v>591</v>
      </c>
      <c r="L3411" t="s">
        <v>39</v>
      </c>
      <c r="M3411">
        <v>2354967</v>
      </c>
      <c r="N3411">
        <v>0</v>
      </c>
      <c r="O3411">
        <v>2354967</v>
      </c>
      <c r="P3411">
        <v>0</v>
      </c>
      <c r="Q3411" t="s">
        <v>5219</v>
      </c>
      <c r="R3411">
        <v>2520</v>
      </c>
      <c r="S3411" t="s">
        <v>5220</v>
      </c>
      <c r="T3411" t="s">
        <v>593</v>
      </c>
      <c r="U3411" t="s">
        <v>5221</v>
      </c>
      <c r="V3411" t="s">
        <v>5222</v>
      </c>
      <c r="W3411">
        <v>0</v>
      </c>
      <c r="X3411" t="str">
        <f t="shared" si="53"/>
        <v>Funcionamiento</v>
      </c>
    </row>
    <row r="3412" spans="1:24" x14ac:dyDescent="0.25">
      <c r="A3412">
        <v>2520</v>
      </c>
      <c r="B3412">
        <v>43945</v>
      </c>
      <c r="C3412" s="71">
        <v>43945.55972222222</v>
      </c>
      <c r="D3412" t="s">
        <v>588</v>
      </c>
      <c r="E3412" t="s">
        <v>589</v>
      </c>
      <c r="F3412">
        <v>21</v>
      </c>
      <c r="G3412" t="s">
        <v>5153</v>
      </c>
      <c r="H3412" t="s">
        <v>166</v>
      </c>
      <c r="I3412" t="s">
        <v>120</v>
      </c>
      <c r="J3412" t="s">
        <v>37</v>
      </c>
      <c r="K3412" t="s">
        <v>591</v>
      </c>
      <c r="L3412" t="s">
        <v>39</v>
      </c>
      <c r="M3412">
        <v>47158159</v>
      </c>
      <c r="N3412">
        <v>0</v>
      </c>
      <c r="O3412">
        <v>47158159</v>
      </c>
      <c r="P3412">
        <v>0</v>
      </c>
      <c r="Q3412" t="s">
        <v>5219</v>
      </c>
      <c r="R3412">
        <v>2520</v>
      </c>
      <c r="S3412" t="s">
        <v>5220</v>
      </c>
      <c r="T3412" t="s">
        <v>593</v>
      </c>
      <c r="U3412" t="s">
        <v>5221</v>
      </c>
      <c r="V3412" t="s">
        <v>5222</v>
      </c>
      <c r="W3412">
        <v>0</v>
      </c>
      <c r="X3412" t="str">
        <f t="shared" si="53"/>
        <v>Funcionamiento</v>
      </c>
    </row>
    <row r="3413" spans="1:24" x14ac:dyDescent="0.25">
      <c r="A3413">
        <v>2520</v>
      </c>
      <c r="B3413">
        <v>43945</v>
      </c>
      <c r="C3413" s="71">
        <v>43945.55972222222</v>
      </c>
      <c r="D3413" t="s">
        <v>588</v>
      </c>
      <c r="E3413" t="s">
        <v>589</v>
      </c>
      <c r="F3413">
        <v>21</v>
      </c>
      <c r="G3413" t="s">
        <v>5153</v>
      </c>
      <c r="H3413" t="s">
        <v>180</v>
      </c>
      <c r="I3413" t="s">
        <v>134</v>
      </c>
      <c r="J3413" t="s">
        <v>37</v>
      </c>
      <c r="K3413" t="s">
        <v>591</v>
      </c>
      <c r="L3413" t="s">
        <v>39</v>
      </c>
      <c r="M3413">
        <v>1559416</v>
      </c>
      <c r="N3413">
        <v>0</v>
      </c>
      <c r="O3413">
        <v>1559416</v>
      </c>
      <c r="P3413">
        <v>0</v>
      </c>
      <c r="Q3413" t="s">
        <v>5219</v>
      </c>
      <c r="R3413">
        <v>2520</v>
      </c>
      <c r="S3413" t="s">
        <v>5220</v>
      </c>
      <c r="T3413" t="s">
        <v>593</v>
      </c>
      <c r="U3413" t="s">
        <v>5221</v>
      </c>
      <c r="V3413" t="s">
        <v>5222</v>
      </c>
      <c r="W3413">
        <v>0</v>
      </c>
      <c r="X3413" t="str">
        <f t="shared" si="53"/>
        <v>Funcionamiento</v>
      </c>
    </row>
    <row r="3414" spans="1:24" x14ac:dyDescent="0.25">
      <c r="A3414">
        <v>2620</v>
      </c>
      <c r="B3414">
        <v>43949</v>
      </c>
      <c r="C3414" s="71">
        <v>43949.829861111109</v>
      </c>
      <c r="D3414" t="s">
        <v>588</v>
      </c>
      <c r="E3414" t="s">
        <v>589</v>
      </c>
      <c r="F3414">
        <v>21</v>
      </c>
      <c r="G3414" t="s">
        <v>5153</v>
      </c>
      <c r="H3414" t="s">
        <v>178</v>
      </c>
      <c r="I3414" t="s">
        <v>132</v>
      </c>
      <c r="J3414" t="s">
        <v>37</v>
      </c>
      <c r="K3414" t="s">
        <v>591</v>
      </c>
      <c r="L3414" t="s">
        <v>39</v>
      </c>
      <c r="M3414">
        <v>1684100</v>
      </c>
      <c r="N3414">
        <v>0</v>
      </c>
      <c r="O3414">
        <v>1684100</v>
      </c>
      <c r="P3414">
        <v>0</v>
      </c>
      <c r="Q3414" t="s">
        <v>3802</v>
      </c>
      <c r="R3414">
        <v>2620</v>
      </c>
      <c r="S3414" t="s">
        <v>2970</v>
      </c>
      <c r="T3414" t="s">
        <v>593</v>
      </c>
      <c r="U3414" t="s">
        <v>5223</v>
      </c>
      <c r="V3414" t="s">
        <v>5224</v>
      </c>
      <c r="W3414">
        <v>0</v>
      </c>
      <c r="X3414" t="str">
        <f t="shared" si="53"/>
        <v>Funcionamiento</v>
      </c>
    </row>
    <row r="3415" spans="1:24" x14ac:dyDescent="0.25">
      <c r="A3415">
        <v>2620</v>
      </c>
      <c r="B3415">
        <v>43949</v>
      </c>
      <c r="C3415" s="71">
        <v>43949.829861111109</v>
      </c>
      <c r="D3415" t="s">
        <v>588</v>
      </c>
      <c r="E3415" t="s">
        <v>589</v>
      </c>
      <c r="F3415">
        <v>21</v>
      </c>
      <c r="G3415" t="s">
        <v>5153</v>
      </c>
      <c r="H3415" t="s">
        <v>177</v>
      </c>
      <c r="I3415" t="s">
        <v>131</v>
      </c>
      <c r="J3415" t="s">
        <v>37</v>
      </c>
      <c r="K3415" t="s">
        <v>591</v>
      </c>
      <c r="L3415" t="s">
        <v>39</v>
      </c>
      <c r="M3415">
        <v>677700</v>
      </c>
      <c r="N3415">
        <v>0</v>
      </c>
      <c r="O3415">
        <v>677700</v>
      </c>
      <c r="P3415">
        <v>0</v>
      </c>
      <c r="Q3415" t="s">
        <v>3802</v>
      </c>
      <c r="R3415">
        <v>2620</v>
      </c>
      <c r="S3415" t="s">
        <v>2970</v>
      </c>
      <c r="T3415" t="s">
        <v>593</v>
      </c>
      <c r="U3415" t="s">
        <v>5223</v>
      </c>
      <c r="V3415" t="s">
        <v>5224</v>
      </c>
      <c r="W3415">
        <v>0</v>
      </c>
      <c r="X3415" t="str">
        <f t="shared" si="53"/>
        <v>Funcionamiento</v>
      </c>
    </row>
    <row r="3416" spans="1:24" x14ac:dyDescent="0.25">
      <c r="A3416">
        <v>2620</v>
      </c>
      <c r="B3416">
        <v>43949</v>
      </c>
      <c r="C3416" s="71">
        <v>43949.829861111109</v>
      </c>
      <c r="D3416" t="s">
        <v>588</v>
      </c>
      <c r="E3416" t="s">
        <v>589</v>
      </c>
      <c r="F3416">
        <v>21</v>
      </c>
      <c r="G3416" t="s">
        <v>5153</v>
      </c>
      <c r="H3416" t="s">
        <v>179</v>
      </c>
      <c r="I3416" t="s">
        <v>133</v>
      </c>
      <c r="J3416" t="s">
        <v>37</v>
      </c>
      <c r="K3416" t="s">
        <v>591</v>
      </c>
      <c r="L3416" t="s">
        <v>39</v>
      </c>
      <c r="M3416">
        <v>1122800</v>
      </c>
      <c r="N3416">
        <v>0</v>
      </c>
      <c r="O3416">
        <v>1122800</v>
      </c>
      <c r="P3416">
        <v>0</v>
      </c>
      <c r="Q3416" t="s">
        <v>3802</v>
      </c>
      <c r="R3416">
        <v>2620</v>
      </c>
      <c r="S3416" t="s">
        <v>2970</v>
      </c>
      <c r="T3416" t="s">
        <v>593</v>
      </c>
      <c r="U3416" t="s">
        <v>5223</v>
      </c>
      <c r="V3416" t="s">
        <v>5224</v>
      </c>
      <c r="W3416">
        <v>0</v>
      </c>
      <c r="X3416" t="str">
        <f t="shared" si="53"/>
        <v>Funcionamiento</v>
      </c>
    </row>
    <row r="3417" spans="1:24" x14ac:dyDescent="0.25">
      <c r="A3417">
        <v>2620</v>
      </c>
      <c r="B3417">
        <v>43949</v>
      </c>
      <c r="C3417" s="71">
        <v>43949.829861111109</v>
      </c>
      <c r="D3417" t="s">
        <v>588</v>
      </c>
      <c r="E3417" t="s">
        <v>589</v>
      </c>
      <c r="F3417">
        <v>21</v>
      </c>
      <c r="G3417" t="s">
        <v>5153</v>
      </c>
      <c r="H3417" t="s">
        <v>174</v>
      </c>
      <c r="I3417" t="s">
        <v>128</v>
      </c>
      <c r="J3417" t="s">
        <v>37</v>
      </c>
      <c r="K3417" t="s">
        <v>591</v>
      </c>
      <c r="L3417" t="s">
        <v>39</v>
      </c>
      <c r="M3417">
        <v>1192300</v>
      </c>
      <c r="N3417">
        <v>0</v>
      </c>
      <c r="O3417">
        <v>1192300</v>
      </c>
      <c r="P3417">
        <v>0</v>
      </c>
      <c r="Q3417" t="s">
        <v>3802</v>
      </c>
      <c r="R3417">
        <v>2620</v>
      </c>
      <c r="S3417" t="s">
        <v>2970</v>
      </c>
      <c r="T3417" t="s">
        <v>593</v>
      </c>
      <c r="U3417" t="s">
        <v>5223</v>
      </c>
      <c r="V3417" t="s">
        <v>5224</v>
      </c>
      <c r="W3417">
        <v>0</v>
      </c>
      <c r="X3417" t="str">
        <f t="shared" si="53"/>
        <v>Funcionamiento</v>
      </c>
    </row>
    <row r="3418" spans="1:24" x14ac:dyDescent="0.25">
      <c r="A3418">
        <v>2620</v>
      </c>
      <c r="B3418">
        <v>43949</v>
      </c>
      <c r="C3418" s="71">
        <v>43949.829861111109</v>
      </c>
      <c r="D3418" t="s">
        <v>588</v>
      </c>
      <c r="E3418" t="s">
        <v>589</v>
      </c>
      <c r="F3418">
        <v>21</v>
      </c>
      <c r="G3418" t="s">
        <v>5153</v>
      </c>
      <c r="H3418" t="s">
        <v>175</v>
      </c>
      <c r="I3418" t="s">
        <v>129</v>
      </c>
      <c r="J3418" t="s">
        <v>37</v>
      </c>
      <c r="K3418" t="s">
        <v>591</v>
      </c>
      <c r="L3418" t="s">
        <v>39</v>
      </c>
      <c r="M3418">
        <v>4502700</v>
      </c>
      <c r="N3418">
        <v>0</v>
      </c>
      <c r="O3418">
        <v>4502700</v>
      </c>
      <c r="P3418">
        <v>0</v>
      </c>
      <c r="Q3418" t="s">
        <v>3802</v>
      </c>
      <c r="R3418">
        <v>2620</v>
      </c>
      <c r="S3418" t="s">
        <v>2970</v>
      </c>
      <c r="T3418" t="s">
        <v>593</v>
      </c>
      <c r="U3418" t="s">
        <v>5223</v>
      </c>
      <c r="V3418" t="s">
        <v>5224</v>
      </c>
      <c r="W3418">
        <v>0</v>
      </c>
      <c r="X3418" t="str">
        <f t="shared" si="53"/>
        <v>Funcionamiento</v>
      </c>
    </row>
    <row r="3419" spans="1:24" x14ac:dyDescent="0.25">
      <c r="A3419">
        <v>2620</v>
      </c>
      <c r="B3419">
        <v>43949</v>
      </c>
      <c r="C3419" s="71">
        <v>43949.829861111109</v>
      </c>
      <c r="D3419" t="s">
        <v>588</v>
      </c>
      <c r="E3419" t="s">
        <v>589</v>
      </c>
      <c r="F3419">
        <v>21</v>
      </c>
      <c r="G3419" t="s">
        <v>5153</v>
      </c>
      <c r="H3419" t="s">
        <v>176</v>
      </c>
      <c r="I3419" t="s">
        <v>130</v>
      </c>
      <c r="J3419" t="s">
        <v>37</v>
      </c>
      <c r="K3419" t="s">
        <v>591</v>
      </c>
      <c r="L3419" t="s">
        <v>39</v>
      </c>
      <c r="M3419">
        <v>2244500</v>
      </c>
      <c r="N3419">
        <v>0</v>
      </c>
      <c r="O3419">
        <v>2244500</v>
      </c>
      <c r="P3419">
        <v>0</v>
      </c>
      <c r="Q3419" t="s">
        <v>3802</v>
      </c>
      <c r="R3419">
        <v>2620</v>
      </c>
      <c r="S3419" t="s">
        <v>2970</v>
      </c>
      <c r="T3419" t="s">
        <v>593</v>
      </c>
      <c r="U3419" t="s">
        <v>5223</v>
      </c>
      <c r="V3419" t="s">
        <v>5224</v>
      </c>
      <c r="W3419">
        <v>0</v>
      </c>
      <c r="X3419" t="str">
        <f t="shared" si="53"/>
        <v>Funcionamiento</v>
      </c>
    </row>
    <row r="3420" spans="1:24" x14ac:dyDescent="0.25">
      <c r="A3420">
        <v>2720</v>
      </c>
      <c r="B3420">
        <v>43972</v>
      </c>
      <c r="C3420" s="71">
        <v>43972.779166666667</v>
      </c>
      <c r="D3420" t="s">
        <v>588</v>
      </c>
      <c r="E3420" t="s">
        <v>589</v>
      </c>
      <c r="F3420">
        <v>21</v>
      </c>
      <c r="G3420" t="s">
        <v>5153</v>
      </c>
      <c r="H3420" t="s">
        <v>166</v>
      </c>
      <c r="I3420" t="s">
        <v>120</v>
      </c>
      <c r="J3420" t="s">
        <v>37</v>
      </c>
      <c r="K3420" t="s">
        <v>591</v>
      </c>
      <c r="L3420" t="s">
        <v>39</v>
      </c>
      <c r="M3420">
        <v>48794016</v>
      </c>
      <c r="N3420">
        <v>0</v>
      </c>
      <c r="O3420">
        <v>48794016</v>
      </c>
      <c r="P3420">
        <v>0</v>
      </c>
      <c r="Q3420" t="s">
        <v>5225</v>
      </c>
      <c r="R3420">
        <v>2720</v>
      </c>
      <c r="S3420" t="s">
        <v>2819</v>
      </c>
      <c r="T3420" t="s">
        <v>593</v>
      </c>
      <c r="U3420" t="s">
        <v>5226</v>
      </c>
      <c r="V3420" t="s">
        <v>5227</v>
      </c>
      <c r="W3420">
        <v>0</v>
      </c>
      <c r="X3420" t="str">
        <f t="shared" si="53"/>
        <v>Funcionamiento</v>
      </c>
    </row>
    <row r="3421" spans="1:24" x14ac:dyDescent="0.25">
      <c r="A3421">
        <v>2720</v>
      </c>
      <c r="B3421">
        <v>43972</v>
      </c>
      <c r="C3421" s="71">
        <v>43972.779166666667</v>
      </c>
      <c r="D3421" t="s">
        <v>588</v>
      </c>
      <c r="E3421" t="s">
        <v>589</v>
      </c>
      <c r="F3421">
        <v>21</v>
      </c>
      <c r="G3421" t="s">
        <v>5153</v>
      </c>
      <c r="H3421" t="s">
        <v>168</v>
      </c>
      <c r="I3421" t="s">
        <v>122</v>
      </c>
      <c r="J3421" t="s">
        <v>37</v>
      </c>
      <c r="K3421" t="s">
        <v>591</v>
      </c>
      <c r="L3421" t="s">
        <v>39</v>
      </c>
      <c r="M3421">
        <v>1227220</v>
      </c>
      <c r="N3421">
        <v>0</v>
      </c>
      <c r="O3421">
        <v>1227220</v>
      </c>
      <c r="P3421">
        <v>0</v>
      </c>
      <c r="Q3421" t="s">
        <v>5225</v>
      </c>
      <c r="R3421">
        <v>2720</v>
      </c>
      <c r="S3421" t="s">
        <v>2819</v>
      </c>
      <c r="T3421" t="s">
        <v>593</v>
      </c>
      <c r="U3421" t="s">
        <v>5226</v>
      </c>
      <c r="V3421" t="s">
        <v>5227</v>
      </c>
      <c r="W3421">
        <v>0</v>
      </c>
      <c r="X3421" t="str">
        <f t="shared" si="53"/>
        <v>Funcionamiento</v>
      </c>
    </row>
    <row r="3422" spans="1:24" x14ac:dyDescent="0.25">
      <c r="A3422">
        <v>2720</v>
      </c>
      <c r="B3422">
        <v>43972</v>
      </c>
      <c r="C3422" s="71">
        <v>43972.779166666667</v>
      </c>
      <c r="D3422" t="s">
        <v>588</v>
      </c>
      <c r="E3422" t="s">
        <v>589</v>
      </c>
      <c r="F3422">
        <v>21</v>
      </c>
      <c r="G3422" t="s">
        <v>5153</v>
      </c>
      <c r="H3422" t="s">
        <v>169</v>
      </c>
      <c r="I3422" t="s">
        <v>123</v>
      </c>
      <c r="J3422" t="s">
        <v>37</v>
      </c>
      <c r="K3422" t="s">
        <v>591</v>
      </c>
      <c r="L3422" t="s">
        <v>39</v>
      </c>
      <c r="M3422">
        <v>1748518</v>
      </c>
      <c r="N3422">
        <v>0</v>
      </c>
      <c r="O3422">
        <v>1748518</v>
      </c>
      <c r="P3422">
        <v>0</v>
      </c>
      <c r="Q3422" t="s">
        <v>5225</v>
      </c>
      <c r="R3422">
        <v>2720</v>
      </c>
      <c r="S3422" t="s">
        <v>2819</v>
      </c>
      <c r="T3422" t="s">
        <v>593</v>
      </c>
      <c r="U3422" t="s">
        <v>5226</v>
      </c>
      <c r="V3422" t="s">
        <v>5227</v>
      </c>
      <c r="W3422">
        <v>0</v>
      </c>
      <c r="X3422" t="str">
        <f t="shared" si="53"/>
        <v>Funcionamiento</v>
      </c>
    </row>
    <row r="3423" spans="1:24" x14ac:dyDescent="0.25">
      <c r="A3423">
        <v>2720</v>
      </c>
      <c r="B3423">
        <v>43972</v>
      </c>
      <c r="C3423" s="71">
        <v>43972.779166666667</v>
      </c>
      <c r="D3423" t="s">
        <v>588</v>
      </c>
      <c r="E3423" t="s">
        <v>589</v>
      </c>
      <c r="F3423">
        <v>21</v>
      </c>
      <c r="G3423" t="s">
        <v>5153</v>
      </c>
      <c r="H3423" t="s">
        <v>171</v>
      </c>
      <c r="I3423" t="s">
        <v>125</v>
      </c>
      <c r="J3423" t="s">
        <v>37</v>
      </c>
      <c r="K3423" t="s">
        <v>591</v>
      </c>
      <c r="L3423" t="s">
        <v>39</v>
      </c>
      <c r="M3423">
        <v>80568</v>
      </c>
      <c r="N3423">
        <v>0</v>
      </c>
      <c r="O3423">
        <v>80568</v>
      </c>
      <c r="P3423">
        <v>0</v>
      </c>
      <c r="Q3423" t="s">
        <v>5225</v>
      </c>
      <c r="R3423">
        <v>2720</v>
      </c>
      <c r="S3423" t="s">
        <v>2819</v>
      </c>
      <c r="T3423" t="s">
        <v>593</v>
      </c>
      <c r="U3423" t="s">
        <v>5226</v>
      </c>
      <c r="V3423" t="s">
        <v>5227</v>
      </c>
      <c r="W3423">
        <v>0</v>
      </c>
      <c r="X3423" t="str">
        <f t="shared" si="53"/>
        <v>Funcionamiento</v>
      </c>
    </row>
    <row r="3424" spans="1:24" x14ac:dyDescent="0.25">
      <c r="A3424">
        <v>2720</v>
      </c>
      <c r="B3424">
        <v>43972</v>
      </c>
      <c r="C3424" s="71">
        <v>43972.779166666667</v>
      </c>
      <c r="D3424" t="s">
        <v>588</v>
      </c>
      <c r="E3424" t="s">
        <v>589</v>
      </c>
      <c r="F3424">
        <v>21</v>
      </c>
      <c r="G3424" t="s">
        <v>5153</v>
      </c>
      <c r="H3424" t="s">
        <v>172</v>
      </c>
      <c r="I3424" t="s">
        <v>126</v>
      </c>
      <c r="J3424" t="s">
        <v>37</v>
      </c>
      <c r="K3424" t="s">
        <v>591</v>
      </c>
      <c r="L3424" t="s">
        <v>39</v>
      </c>
      <c r="M3424">
        <v>1199811</v>
      </c>
      <c r="N3424">
        <v>0</v>
      </c>
      <c r="O3424">
        <v>1199811</v>
      </c>
      <c r="P3424">
        <v>0</v>
      </c>
      <c r="Q3424" t="s">
        <v>5225</v>
      </c>
      <c r="R3424">
        <v>2720</v>
      </c>
      <c r="S3424" t="s">
        <v>2819</v>
      </c>
      <c r="T3424" t="s">
        <v>593</v>
      </c>
      <c r="U3424" t="s">
        <v>5226</v>
      </c>
      <c r="V3424" t="s">
        <v>5227</v>
      </c>
      <c r="W3424">
        <v>0</v>
      </c>
      <c r="X3424" t="str">
        <f t="shared" si="53"/>
        <v>Funcionamiento</v>
      </c>
    </row>
    <row r="3425" spans="1:24" x14ac:dyDescent="0.25">
      <c r="A3425">
        <v>2720</v>
      </c>
      <c r="B3425">
        <v>43972</v>
      </c>
      <c r="C3425" s="71">
        <v>43972.779166666667</v>
      </c>
      <c r="D3425" t="s">
        <v>588</v>
      </c>
      <c r="E3425" t="s">
        <v>589</v>
      </c>
      <c r="F3425">
        <v>21</v>
      </c>
      <c r="G3425" t="s">
        <v>5153</v>
      </c>
      <c r="H3425" t="s">
        <v>181</v>
      </c>
      <c r="I3425" t="s">
        <v>135</v>
      </c>
      <c r="J3425" t="s">
        <v>37</v>
      </c>
      <c r="K3425" t="s">
        <v>591</v>
      </c>
      <c r="L3425" t="s">
        <v>39</v>
      </c>
      <c r="M3425">
        <v>1492870</v>
      </c>
      <c r="N3425">
        <v>0</v>
      </c>
      <c r="O3425">
        <v>1492870</v>
      </c>
      <c r="P3425">
        <v>0</v>
      </c>
      <c r="Q3425" t="s">
        <v>5225</v>
      </c>
      <c r="R3425">
        <v>2720</v>
      </c>
      <c r="S3425" t="s">
        <v>2819</v>
      </c>
      <c r="T3425" t="s">
        <v>593</v>
      </c>
      <c r="U3425" t="s">
        <v>5226</v>
      </c>
      <c r="V3425" t="s">
        <v>5227</v>
      </c>
      <c r="W3425">
        <v>0</v>
      </c>
      <c r="X3425" t="str">
        <f t="shared" si="53"/>
        <v>Funcionamiento</v>
      </c>
    </row>
    <row r="3426" spans="1:24" x14ac:dyDescent="0.25">
      <c r="A3426">
        <v>2720</v>
      </c>
      <c r="B3426">
        <v>43972</v>
      </c>
      <c r="C3426" s="71">
        <v>43972.779166666667</v>
      </c>
      <c r="D3426" t="s">
        <v>588</v>
      </c>
      <c r="E3426" t="s">
        <v>589</v>
      </c>
      <c r="F3426">
        <v>21</v>
      </c>
      <c r="G3426" t="s">
        <v>5153</v>
      </c>
      <c r="H3426" t="s">
        <v>182</v>
      </c>
      <c r="I3426" t="s">
        <v>136</v>
      </c>
      <c r="J3426" t="s">
        <v>37</v>
      </c>
      <c r="K3426" t="s">
        <v>591</v>
      </c>
      <c r="L3426" t="s">
        <v>39</v>
      </c>
      <c r="M3426">
        <v>121235</v>
      </c>
      <c r="N3426">
        <v>0</v>
      </c>
      <c r="O3426">
        <v>121235</v>
      </c>
      <c r="P3426">
        <v>0</v>
      </c>
      <c r="Q3426" t="s">
        <v>5225</v>
      </c>
      <c r="R3426">
        <v>2720</v>
      </c>
      <c r="S3426" t="s">
        <v>2819</v>
      </c>
      <c r="T3426" t="s">
        <v>593</v>
      </c>
      <c r="U3426" t="s">
        <v>5226</v>
      </c>
      <c r="V3426" t="s">
        <v>5227</v>
      </c>
      <c r="W3426">
        <v>0</v>
      </c>
      <c r="X3426" t="str">
        <f t="shared" si="53"/>
        <v>Funcionamiento</v>
      </c>
    </row>
    <row r="3427" spans="1:24" x14ac:dyDescent="0.25">
      <c r="A3427">
        <v>2720</v>
      </c>
      <c r="B3427">
        <v>43972</v>
      </c>
      <c r="C3427" s="71">
        <v>43972.779166666667</v>
      </c>
      <c r="D3427" t="s">
        <v>588</v>
      </c>
      <c r="E3427" t="s">
        <v>589</v>
      </c>
      <c r="F3427">
        <v>21</v>
      </c>
      <c r="G3427" t="s">
        <v>5153</v>
      </c>
      <c r="H3427" t="s">
        <v>173</v>
      </c>
      <c r="I3427" t="s">
        <v>127</v>
      </c>
      <c r="J3427" t="s">
        <v>37</v>
      </c>
      <c r="K3427" t="s">
        <v>591</v>
      </c>
      <c r="L3427" t="s">
        <v>39</v>
      </c>
      <c r="M3427">
        <v>1599504</v>
      </c>
      <c r="N3427">
        <v>0</v>
      </c>
      <c r="O3427">
        <v>1599504</v>
      </c>
      <c r="P3427">
        <v>0</v>
      </c>
      <c r="Q3427" t="s">
        <v>5225</v>
      </c>
      <c r="R3427">
        <v>2720</v>
      </c>
      <c r="S3427" t="s">
        <v>2819</v>
      </c>
      <c r="T3427" t="s">
        <v>593</v>
      </c>
      <c r="U3427" t="s">
        <v>5226</v>
      </c>
      <c r="V3427" t="s">
        <v>5227</v>
      </c>
      <c r="W3427">
        <v>0</v>
      </c>
      <c r="X3427" t="str">
        <f t="shared" si="53"/>
        <v>Funcionamiento</v>
      </c>
    </row>
    <row r="3428" spans="1:24" x14ac:dyDescent="0.25">
      <c r="A3428">
        <v>2720</v>
      </c>
      <c r="B3428">
        <v>43972</v>
      </c>
      <c r="C3428" s="71">
        <v>43972.779166666667</v>
      </c>
      <c r="D3428" t="s">
        <v>588</v>
      </c>
      <c r="E3428" t="s">
        <v>589</v>
      </c>
      <c r="F3428">
        <v>21</v>
      </c>
      <c r="G3428" t="s">
        <v>5153</v>
      </c>
      <c r="H3428" t="s">
        <v>183</v>
      </c>
      <c r="I3428" t="s">
        <v>137</v>
      </c>
      <c r="J3428" t="s">
        <v>37</v>
      </c>
      <c r="K3428" t="s">
        <v>591</v>
      </c>
      <c r="L3428" t="s">
        <v>39</v>
      </c>
      <c r="M3428">
        <v>2354967</v>
      </c>
      <c r="N3428">
        <v>0</v>
      </c>
      <c r="O3428">
        <v>2354967</v>
      </c>
      <c r="P3428">
        <v>0</v>
      </c>
      <c r="Q3428" t="s">
        <v>5225</v>
      </c>
      <c r="R3428">
        <v>2720</v>
      </c>
      <c r="S3428" t="s">
        <v>2819</v>
      </c>
      <c r="T3428" t="s">
        <v>593</v>
      </c>
      <c r="U3428" t="s">
        <v>5226</v>
      </c>
      <c r="V3428" t="s">
        <v>5227</v>
      </c>
      <c r="W3428">
        <v>0</v>
      </c>
      <c r="X3428" t="str">
        <f t="shared" si="53"/>
        <v>Funcionamiento</v>
      </c>
    </row>
    <row r="3429" spans="1:24" x14ac:dyDescent="0.25">
      <c r="A3429">
        <v>2820</v>
      </c>
      <c r="B3429">
        <v>43977</v>
      </c>
      <c r="C3429" s="71">
        <v>43977.541666666664</v>
      </c>
      <c r="D3429" t="s">
        <v>588</v>
      </c>
      <c r="E3429" t="s">
        <v>589</v>
      </c>
      <c r="F3429">
        <v>21</v>
      </c>
      <c r="G3429" t="s">
        <v>5153</v>
      </c>
      <c r="H3429" t="s">
        <v>174</v>
      </c>
      <c r="I3429" t="s">
        <v>128</v>
      </c>
      <c r="J3429" t="s">
        <v>37</v>
      </c>
      <c r="K3429" t="s">
        <v>591</v>
      </c>
      <c r="L3429" t="s">
        <v>39</v>
      </c>
      <c r="M3429">
        <v>6287100</v>
      </c>
      <c r="N3429">
        <v>0</v>
      </c>
      <c r="O3429">
        <v>6287100</v>
      </c>
      <c r="P3429">
        <v>0</v>
      </c>
      <c r="Q3429" t="s">
        <v>5228</v>
      </c>
      <c r="R3429">
        <v>2820</v>
      </c>
      <c r="S3429" t="s">
        <v>2823</v>
      </c>
      <c r="T3429" t="s">
        <v>593</v>
      </c>
      <c r="U3429" t="s">
        <v>5229</v>
      </c>
      <c r="V3429" t="s">
        <v>5230</v>
      </c>
      <c r="W3429">
        <v>0</v>
      </c>
      <c r="X3429" t="str">
        <f t="shared" si="53"/>
        <v>Funcionamiento</v>
      </c>
    </row>
    <row r="3430" spans="1:24" x14ac:dyDescent="0.25">
      <c r="A3430">
        <v>2820</v>
      </c>
      <c r="B3430">
        <v>43977</v>
      </c>
      <c r="C3430" s="71">
        <v>43977.541666666664</v>
      </c>
      <c r="D3430" t="s">
        <v>588</v>
      </c>
      <c r="E3430" t="s">
        <v>589</v>
      </c>
      <c r="F3430">
        <v>21</v>
      </c>
      <c r="G3430" t="s">
        <v>5153</v>
      </c>
      <c r="H3430" t="s">
        <v>176</v>
      </c>
      <c r="I3430" t="s">
        <v>130</v>
      </c>
      <c r="J3430" t="s">
        <v>37</v>
      </c>
      <c r="K3430" t="s">
        <v>591</v>
      </c>
      <c r="L3430" t="s">
        <v>39</v>
      </c>
      <c r="M3430">
        <v>2230800</v>
      </c>
      <c r="N3430">
        <v>0</v>
      </c>
      <c r="O3430">
        <v>2230800</v>
      </c>
      <c r="P3430">
        <v>0</v>
      </c>
      <c r="Q3430" t="s">
        <v>5228</v>
      </c>
      <c r="R3430">
        <v>2820</v>
      </c>
      <c r="S3430" t="s">
        <v>2823</v>
      </c>
      <c r="T3430" t="s">
        <v>593</v>
      </c>
      <c r="U3430" t="s">
        <v>5229</v>
      </c>
      <c r="V3430" t="s">
        <v>5230</v>
      </c>
      <c r="W3430">
        <v>0</v>
      </c>
      <c r="X3430" t="str">
        <f t="shared" si="53"/>
        <v>Funcionamiento</v>
      </c>
    </row>
    <row r="3431" spans="1:24" x14ac:dyDescent="0.25">
      <c r="A3431">
        <v>2820</v>
      </c>
      <c r="B3431">
        <v>43977</v>
      </c>
      <c r="C3431" s="71">
        <v>43977.541666666664</v>
      </c>
      <c r="D3431" t="s">
        <v>588</v>
      </c>
      <c r="E3431" t="s">
        <v>589</v>
      </c>
      <c r="F3431">
        <v>21</v>
      </c>
      <c r="G3431" t="s">
        <v>5153</v>
      </c>
      <c r="H3431" t="s">
        <v>177</v>
      </c>
      <c r="I3431" t="s">
        <v>131</v>
      </c>
      <c r="J3431" t="s">
        <v>37</v>
      </c>
      <c r="K3431" t="s">
        <v>591</v>
      </c>
      <c r="L3431" t="s">
        <v>39</v>
      </c>
      <c r="M3431">
        <v>688300</v>
      </c>
      <c r="N3431">
        <v>0</v>
      </c>
      <c r="O3431">
        <v>688300</v>
      </c>
      <c r="P3431">
        <v>0</v>
      </c>
      <c r="Q3431" t="s">
        <v>5228</v>
      </c>
      <c r="R3431">
        <v>2820</v>
      </c>
      <c r="S3431" t="s">
        <v>2823</v>
      </c>
      <c r="T3431" t="s">
        <v>593</v>
      </c>
      <c r="U3431" t="s">
        <v>5229</v>
      </c>
      <c r="V3431" t="s">
        <v>5230</v>
      </c>
      <c r="W3431">
        <v>0</v>
      </c>
      <c r="X3431" t="str">
        <f t="shared" si="53"/>
        <v>Funcionamiento</v>
      </c>
    </row>
    <row r="3432" spans="1:24" x14ac:dyDescent="0.25">
      <c r="A3432">
        <v>2820</v>
      </c>
      <c r="B3432">
        <v>43977</v>
      </c>
      <c r="C3432" s="71">
        <v>43977.541666666664</v>
      </c>
      <c r="D3432" t="s">
        <v>588</v>
      </c>
      <c r="E3432" t="s">
        <v>589</v>
      </c>
      <c r="F3432">
        <v>21</v>
      </c>
      <c r="G3432" t="s">
        <v>5153</v>
      </c>
      <c r="H3432" t="s">
        <v>178</v>
      </c>
      <c r="I3432" t="s">
        <v>132</v>
      </c>
      <c r="J3432" t="s">
        <v>37</v>
      </c>
      <c r="K3432" t="s">
        <v>591</v>
      </c>
      <c r="L3432" t="s">
        <v>39</v>
      </c>
      <c r="M3432">
        <v>1673800</v>
      </c>
      <c r="N3432">
        <v>0</v>
      </c>
      <c r="O3432">
        <v>1673800</v>
      </c>
      <c r="P3432">
        <v>0</v>
      </c>
      <c r="Q3432" t="s">
        <v>5228</v>
      </c>
      <c r="R3432">
        <v>2820</v>
      </c>
      <c r="S3432" t="s">
        <v>2823</v>
      </c>
      <c r="T3432" t="s">
        <v>593</v>
      </c>
      <c r="U3432" t="s">
        <v>5229</v>
      </c>
      <c r="V3432" t="s">
        <v>5230</v>
      </c>
      <c r="W3432">
        <v>0</v>
      </c>
      <c r="X3432" t="str">
        <f t="shared" si="53"/>
        <v>Funcionamiento</v>
      </c>
    </row>
    <row r="3433" spans="1:24" x14ac:dyDescent="0.25">
      <c r="A3433">
        <v>2820</v>
      </c>
      <c r="B3433">
        <v>43977</v>
      </c>
      <c r="C3433" s="71">
        <v>43977.541666666664</v>
      </c>
      <c r="D3433" t="s">
        <v>588</v>
      </c>
      <c r="E3433" t="s">
        <v>589</v>
      </c>
      <c r="F3433">
        <v>21</v>
      </c>
      <c r="G3433" t="s">
        <v>5153</v>
      </c>
      <c r="H3433" t="s">
        <v>179</v>
      </c>
      <c r="I3433" t="s">
        <v>133</v>
      </c>
      <c r="J3433" t="s">
        <v>37</v>
      </c>
      <c r="K3433" t="s">
        <v>591</v>
      </c>
      <c r="L3433" t="s">
        <v>39</v>
      </c>
      <c r="M3433">
        <v>1115800</v>
      </c>
      <c r="N3433">
        <v>0</v>
      </c>
      <c r="O3433">
        <v>1115800</v>
      </c>
      <c r="P3433">
        <v>0</v>
      </c>
      <c r="Q3433" t="s">
        <v>5228</v>
      </c>
      <c r="R3433">
        <v>2820</v>
      </c>
      <c r="S3433" t="s">
        <v>2823</v>
      </c>
      <c r="T3433" t="s">
        <v>593</v>
      </c>
      <c r="U3433" t="s">
        <v>5229</v>
      </c>
      <c r="V3433" t="s">
        <v>5230</v>
      </c>
      <c r="W3433">
        <v>0</v>
      </c>
      <c r="X3433" t="str">
        <f t="shared" si="53"/>
        <v>Funcionamiento</v>
      </c>
    </row>
    <row r="3434" spans="1:24" x14ac:dyDescent="0.25">
      <c r="A3434">
        <v>2820</v>
      </c>
      <c r="B3434">
        <v>43977</v>
      </c>
      <c r="C3434" s="71">
        <v>43977.541666666664</v>
      </c>
      <c r="D3434" t="s">
        <v>588</v>
      </c>
      <c r="E3434" t="s">
        <v>589</v>
      </c>
      <c r="F3434">
        <v>21</v>
      </c>
      <c r="G3434" t="s">
        <v>5153</v>
      </c>
      <c r="H3434" t="s">
        <v>175</v>
      </c>
      <c r="I3434" t="s">
        <v>129</v>
      </c>
      <c r="J3434" t="s">
        <v>37</v>
      </c>
      <c r="K3434" t="s">
        <v>591</v>
      </c>
      <c r="L3434" t="s">
        <v>39</v>
      </c>
      <c r="M3434">
        <v>4453700</v>
      </c>
      <c r="N3434">
        <v>0</v>
      </c>
      <c r="O3434">
        <v>4453700</v>
      </c>
      <c r="P3434">
        <v>0</v>
      </c>
      <c r="Q3434" t="s">
        <v>5228</v>
      </c>
      <c r="R3434">
        <v>2820</v>
      </c>
      <c r="S3434" t="s">
        <v>2823</v>
      </c>
      <c r="T3434" t="s">
        <v>593</v>
      </c>
      <c r="U3434" t="s">
        <v>5229</v>
      </c>
      <c r="V3434" t="s">
        <v>5230</v>
      </c>
      <c r="W3434">
        <v>0</v>
      </c>
      <c r="X3434" t="str">
        <f t="shared" si="53"/>
        <v>Funcionamiento</v>
      </c>
    </row>
    <row r="3435" spans="1:24" x14ac:dyDescent="0.25">
      <c r="A3435">
        <v>2920</v>
      </c>
      <c r="B3435">
        <v>43978</v>
      </c>
      <c r="C3435" s="71">
        <v>43978.822222222225</v>
      </c>
      <c r="D3435" t="s">
        <v>588</v>
      </c>
      <c r="E3435" t="s">
        <v>589</v>
      </c>
      <c r="F3435">
        <v>21</v>
      </c>
      <c r="G3435" t="s">
        <v>5153</v>
      </c>
      <c r="H3435" t="s">
        <v>177</v>
      </c>
      <c r="I3435" t="s">
        <v>131</v>
      </c>
      <c r="J3435" t="s">
        <v>37</v>
      </c>
      <c r="K3435" t="s">
        <v>591</v>
      </c>
      <c r="L3435" t="s">
        <v>39</v>
      </c>
      <c r="M3435">
        <v>69300</v>
      </c>
      <c r="N3435">
        <v>0</v>
      </c>
      <c r="O3435">
        <v>69300</v>
      </c>
      <c r="P3435">
        <v>0</v>
      </c>
      <c r="Q3435" t="s">
        <v>5231</v>
      </c>
      <c r="R3435">
        <v>2920</v>
      </c>
      <c r="S3435" t="s">
        <v>2299</v>
      </c>
      <c r="T3435" t="s">
        <v>593</v>
      </c>
      <c r="U3435" t="s">
        <v>5232</v>
      </c>
      <c r="V3435" t="s">
        <v>5233</v>
      </c>
      <c r="W3435">
        <v>0</v>
      </c>
      <c r="X3435" t="str">
        <f t="shared" si="53"/>
        <v>Funcionamiento</v>
      </c>
    </row>
    <row r="3436" spans="1:24" x14ac:dyDescent="0.25">
      <c r="A3436">
        <v>2920</v>
      </c>
      <c r="B3436">
        <v>43978</v>
      </c>
      <c r="C3436" s="71">
        <v>43978.822222222225</v>
      </c>
      <c r="D3436" t="s">
        <v>588</v>
      </c>
      <c r="E3436" t="s">
        <v>589</v>
      </c>
      <c r="F3436">
        <v>21</v>
      </c>
      <c r="G3436" t="s">
        <v>5153</v>
      </c>
      <c r="H3436" t="s">
        <v>179</v>
      </c>
      <c r="I3436" t="s">
        <v>133</v>
      </c>
      <c r="J3436" t="s">
        <v>37</v>
      </c>
      <c r="K3436" t="s">
        <v>591</v>
      </c>
      <c r="L3436" t="s">
        <v>39</v>
      </c>
      <c r="M3436">
        <v>133100</v>
      </c>
      <c r="N3436">
        <v>0</v>
      </c>
      <c r="O3436">
        <v>133100</v>
      </c>
      <c r="P3436">
        <v>0</v>
      </c>
      <c r="Q3436" t="s">
        <v>5231</v>
      </c>
      <c r="R3436">
        <v>2920</v>
      </c>
      <c r="S3436" t="s">
        <v>2299</v>
      </c>
      <c r="T3436" t="s">
        <v>593</v>
      </c>
      <c r="U3436" t="s">
        <v>5232</v>
      </c>
      <c r="V3436" t="s">
        <v>5233</v>
      </c>
      <c r="W3436">
        <v>0</v>
      </c>
      <c r="X3436" t="str">
        <f t="shared" si="53"/>
        <v>Funcionamiento</v>
      </c>
    </row>
    <row r="3437" spans="1:24" x14ac:dyDescent="0.25">
      <c r="A3437">
        <v>2920</v>
      </c>
      <c r="B3437">
        <v>43978</v>
      </c>
      <c r="C3437" s="71">
        <v>43978.822222222225</v>
      </c>
      <c r="D3437" t="s">
        <v>588</v>
      </c>
      <c r="E3437" t="s">
        <v>589</v>
      </c>
      <c r="F3437">
        <v>21</v>
      </c>
      <c r="G3437" t="s">
        <v>5153</v>
      </c>
      <c r="H3437" t="s">
        <v>174</v>
      </c>
      <c r="I3437" t="s">
        <v>128</v>
      </c>
      <c r="J3437" t="s">
        <v>37</v>
      </c>
      <c r="K3437" t="s">
        <v>591</v>
      </c>
      <c r="L3437" t="s">
        <v>39</v>
      </c>
      <c r="M3437">
        <v>707000</v>
      </c>
      <c r="N3437">
        <v>0</v>
      </c>
      <c r="O3437">
        <v>707000</v>
      </c>
      <c r="P3437">
        <v>0</v>
      </c>
      <c r="Q3437" t="s">
        <v>5231</v>
      </c>
      <c r="R3437">
        <v>2920</v>
      </c>
      <c r="S3437" t="s">
        <v>2299</v>
      </c>
      <c r="T3437" t="s">
        <v>593</v>
      </c>
      <c r="U3437" t="s">
        <v>5232</v>
      </c>
      <c r="V3437" t="s">
        <v>5233</v>
      </c>
      <c r="W3437">
        <v>0</v>
      </c>
      <c r="X3437" t="str">
        <f t="shared" si="53"/>
        <v>Funcionamiento</v>
      </c>
    </row>
    <row r="3438" spans="1:24" x14ac:dyDescent="0.25">
      <c r="A3438">
        <v>2920</v>
      </c>
      <c r="B3438">
        <v>43978</v>
      </c>
      <c r="C3438" s="71">
        <v>43978.822222222225</v>
      </c>
      <c r="D3438" t="s">
        <v>588</v>
      </c>
      <c r="E3438" t="s">
        <v>589</v>
      </c>
      <c r="F3438">
        <v>21</v>
      </c>
      <c r="G3438" t="s">
        <v>5153</v>
      </c>
      <c r="H3438" t="s">
        <v>178</v>
      </c>
      <c r="I3438" t="s">
        <v>132</v>
      </c>
      <c r="J3438" t="s">
        <v>37</v>
      </c>
      <c r="K3438" t="s">
        <v>591</v>
      </c>
      <c r="L3438" t="s">
        <v>39</v>
      </c>
      <c r="M3438">
        <v>199800</v>
      </c>
      <c r="N3438">
        <v>0</v>
      </c>
      <c r="O3438">
        <v>199800</v>
      </c>
      <c r="P3438">
        <v>0</v>
      </c>
      <c r="Q3438" t="s">
        <v>5231</v>
      </c>
      <c r="R3438">
        <v>2920</v>
      </c>
      <c r="S3438" t="s">
        <v>2299</v>
      </c>
      <c r="T3438" t="s">
        <v>593</v>
      </c>
      <c r="U3438" t="s">
        <v>5232</v>
      </c>
      <c r="V3438" t="s">
        <v>5233</v>
      </c>
      <c r="W3438">
        <v>0</v>
      </c>
      <c r="X3438" t="str">
        <f t="shared" si="53"/>
        <v>Funcionamiento</v>
      </c>
    </row>
    <row r="3439" spans="1:24" x14ac:dyDescent="0.25">
      <c r="A3439">
        <v>2920</v>
      </c>
      <c r="B3439">
        <v>43978</v>
      </c>
      <c r="C3439" s="71">
        <v>43978.822222222225</v>
      </c>
      <c r="D3439" t="s">
        <v>588</v>
      </c>
      <c r="E3439" t="s">
        <v>589</v>
      </c>
      <c r="F3439">
        <v>21</v>
      </c>
      <c r="G3439" t="s">
        <v>5153</v>
      </c>
      <c r="H3439" t="s">
        <v>175</v>
      </c>
      <c r="I3439" t="s">
        <v>129</v>
      </c>
      <c r="J3439" t="s">
        <v>37</v>
      </c>
      <c r="K3439" t="s">
        <v>591</v>
      </c>
      <c r="L3439" t="s">
        <v>39</v>
      </c>
      <c r="M3439">
        <v>442700</v>
      </c>
      <c r="N3439">
        <v>0</v>
      </c>
      <c r="O3439">
        <v>442700</v>
      </c>
      <c r="P3439">
        <v>0</v>
      </c>
      <c r="Q3439" t="s">
        <v>5231</v>
      </c>
      <c r="R3439">
        <v>2920</v>
      </c>
      <c r="S3439" t="s">
        <v>2299</v>
      </c>
      <c r="T3439" t="s">
        <v>593</v>
      </c>
      <c r="U3439" t="s">
        <v>5232</v>
      </c>
      <c r="V3439" t="s">
        <v>5233</v>
      </c>
      <c r="W3439">
        <v>0</v>
      </c>
      <c r="X3439" t="str">
        <f t="shared" si="53"/>
        <v>Funcionamiento</v>
      </c>
    </row>
    <row r="3440" spans="1:24" x14ac:dyDescent="0.25">
      <c r="A3440">
        <v>2920</v>
      </c>
      <c r="B3440">
        <v>43978</v>
      </c>
      <c r="C3440" s="71">
        <v>43978.822222222225</v>
      </c>
      <c r="D3440" t="s">
        <v>588</v>
      </c>
      <c r="E3440" t="s">
        <v>589</v>
      </c>
      <c r="F3440">
        <v>21</v>
      </c>
      <c r="G3440" t="s">
        <v>5153</v>
      </c>
      <c r="H3440" t="s">
        <v>176</v>
      </c>
      <c r="I3440" t="s">
        <v>130</v>
      </c>
      <c r="J3440" t="s">
        <v>37</v>
      </c>
      <c r="K3440" t="s">
        <v>591</v>
      </c>
      <c r="L3440" t="s">
        <v>39</v>
      </c>
      <c r="M3440">
        <v>267000</v>
      </c>
      <c r="N3440">
        <v>0</v>
      </c>
      <c r="O3440">
        <v>267000</v>
      </c>
      <c r="P3440">
        <v>0</v>
      </c>
      <c r="Q3440" t="s">
        <v>5231</v>
      </c>
      <c r="R3440">
        <v>2920</v>
      </c>
      <c r="S3440" t="s">
        <v>2299</v>
      </c>
      <c r="T3440" t="s">
        <v>593</v>
      </c>
      <c r="U3440" t="s">
        <v>5232</v>
      </c>
      <c r="V3440" t="s">
        <v>5233</v>
      </c>
      <c r="W3440">
        <v>0</v>
      </c>
      <c r="X3440" t="str">
        <f t="shared" si="53"/>
        <v>Funcionamiento</v>
      </c>
    </row>
    <row r="3441" spans="1:24" x14ac:dyDescent="0.25">
      <c r="A3441">
        <v>3020</v>
      </c>
      <c r="B3441">
        <v>43987</v>
      </c>
      <c r="C3441" s="71">
        <v>43987.838194444441</v>
      </c>
      <c r="D3441" t="s">
        <v>588</v>
      </c>
      <c r="E3441" t="s">
        <v>589</v>
      </c>
      <c r="F3441">
        <v>21</v>
      </c>
      <c r="G3441" t="s">
        <v>5153</v>
      </c>
      <c r="H3441" t="s">
        <v>170</v>
      </c>
      <c r="I3441" t="s">
        <v>124</v>
      </c>
      <c r="J3441" t="s">
        <v>37</v>
      </c>
      <c r="K3441" t="s">
        <v>591</v>
      </c>
      <c r="L3441" t="s">
        <v>39</v>
      </c>
      <c r="M3441">
        <v>55606236</v>
      </c>
      <c r="N3441">
        <v>0</v>
      </c>
      <c r="O3441">
        <v>55606236</v>
      </c>
      <c r="P3441">
        <v>0</v>
      </c>
      <c r="Q3441" t="s">
        <v>5234</v>
      </c>
      <c r="R3441">
        <v>3020</v>
      </c>
      <c r="S3441" t="s">
        <v>2668</v>
      </c>
      <c r="T3441" t="s">
        <v>593</v>
      </c>
      <c r="U3441" t="s">
        <v>5235</v>
      </c>
      <c r="V3441" t="s">
        <v>5236</v>
      </c>
      <c r="W3441">
        <v>0</v>
      </c>
      <c r="X3441" t="str">
        <f t="shared" si="53"/>
        <v>Funcionamiento</v>
      </c>
    </row>
    <row r="3442" spans="1:24" x14ac:dyDescent="0.25">
      <c r="A3442">
        <v>3120</v>
      </c>
      <c r="B3442">
        <v>43991</v>
      </c>
      <c r="C3442" s="71">
        <v>43991.837500000001</v>
      </c>
      <c r="D3442" t="s">
        <v>588</v>
      </c>
      <c r="E3442" t="s">
        <v>589</v>
      </c>
      <c r="F3442">
        <v>500</v>
      </c>
      <c r="G3442" t="s">
        <v>631</v>
      </c>
      <c r="H3442" t="s">
        <v>199</v>
      </c>
      <c r="I3442" t="s">
        <v>157</v>
      </c>
      <c r="J3442" t="s">
        <v>37</v>
      </c>
      <c r="K3442" t="s">
        <v>591</v>
      </c>
      <c r="L3442" t="s">
        <v>39</v>
      </c>
      <c r="M3442">
        <v>11506787</v>
      </c>
      <c r="N3442">
        <v>0</v>
      </c>
      <c r="O3442">
        <v>11506787</v>
      </c>
      <c r="P3442">
        <v>0</v>
      </c>
      <c r="Q3442" t="s">
        <v>5237</v>
      </c>
      <c r="R3442">
        <v>3120</v>
      </c>
      <c r="S3442" t="s">
        <v>3450</v>
      </c>
      <c r="T3442" t="s">
        <v>3734</v>
      </c>
      <c r="U3442" t="s">
        <v>6388</v>
      </c>
      <c r="V3442" t="s">
        <v>6389</v>
      </c>
      <c r="W3442">
        <v>0</v>
      </c>
      <c r="X3442" t="str">
        <f t="shared" si="53"/>
        <v>Inversión</v>
      </c>
    </row>
    <row r="3443" spans="1:24" x14ac:dyDescent="0.25">
      <c r="A3443">
        <v>3220</v>
      </c>
      <c r="B3443">
        <v>44006</v>
      </c>
      <c r="C3443" s="71">
        <v>44006.558333333334</v>
      </c>
      <c r="D3443" t="s">
        <v>588</v>
      </c>
      <c r="E3443" t="s">
        <v>589</v>
      </c>
      <c r="F3443">
        <v>21</v>
      </c>
      <c r="G3443" t="s">
        <v>5153</v>
      </c>
      <c r="H3443" t="s">
        <v>166</v>
      </c>
      <c r="I3443" t="s">
        <v>120</v>
      </c>
      <c r="J3443" t="s">
        <v>37</v>
      </c>
      <c r="K3443" t="s">
        <v>591</v>
      </c>
      <c r="L3443" t="s">
        <v>39</v>
      </c>
      <c r="M3443">
        <v>49050955</v>
      </c>
      <c r="N3443">
        <v>0</v>
      </c>
      <c r="O3443">
        <v>49050955</v>
      </c>
      <c r="P3443">
        <v>0</v>
      </c>
      <c r="Q3443" t="s">
        <v>5238</v>
      </c>
      <c r="R3443">
        <v>3220</v>
      </c>
      <c r="S3443" t="s">
        <v>5097</v>
      </c>
      <c r="T3443" t="s">
        <v>593</v>
      </c>
      <c r="U3443" t="s">
        <v>5239</v>
      </c>
      <c r="V3443" t="s">
        <v>5240</v>
      </c>
      <c r="W3443">
        <v>0</v>
      </c>
      <c r="X3443" t="str">
        <f t="shared" si="53"/>
        <v>Funcionamiento</v>
      </c>
    </row>
    <row r="3444" spans="1:24" x14ac:dyDescent="0.25">
      <c r="A3444">
        <v>3220</v>
      </c>
      <c r="B3444">
        <v>44006</v>
      </c>
      <c r="C3444" s="71">
        <v>44006.558333333334</v>
      </c>
      <c r="D3444" t="s">
        <v>588</v>
      </c>
      <c r="E3444" t="s">
        <v>589</v>
      </c>
      <c r="F3444">
        <v>21</v>
      </c>
      <c r="G3444" t="s">
        <v>5153</v>
      </c>
      <c r="H3444" t="s">
        <v>173</v>
      </c>
      <c r="I3444" t="s">
        <v>127</v>
      </c>
      <c r="J3444" t="s">
        <v>37</v>
      </c>
      <c r="K3444" t="s">
        <v>591</v>
      </c>
      <c r="L3444" t="s">
        <v>39</v>
      </c>
      <c r="M3444">
        <v>6902126</v>
      </c>
      <c r="N3444">
        <v>0</v>
      </c>
      <c r="O3444">
        <v>6902126</v>
      </c>
      <c r="P3444">
        <v>0</v>
      </c>
      <c r="Q3444" t="s">
        <v>5238</v>
      </c>
      <c r="R3444">
        <v>3220</v>
      </c>
      <c r="S3444" t="s">
        <v>5097</v>
      </c>
      <c r="T3444" t="s">
        <v>593</v>
      </c>
      <c r="U3444" t="s">
        <v>5239</v>
      </c>
      <c r="V3444" t="s">
        <v>5240</v>
      </c>
      <c r="W3444">
        <v>0</v>
      </c>
      <c r="X3444" t="str">
        <f t="shared" si="53"/>
        <v>Funcionamiento</v>
      </c>
    </row>
    <row r="3445" spans="1:24" x14ac:dyDescent="0.25">
      <c r="A3445">
        <v>3220</v>
      </c>
      <c r="B3445">
        <v>44006</v>
      </c>
      <c r="C3445" s="71">
        <v>44006.558333333334</v>
      </c>
      <c r="D3445" t="s">
        <v>588</v>
      </c>
      <c r="E3445" t="s">
        <v>589</v>
      </c>
      <c r="F3445">
        <v>21</v>
      </c>
      <c r="G3445" t="s">
        <v>5153</v>
      </c>
      <c r="H3445" t="s">
        <v>183</v>
      </c>
      <c r="I3445" t="s">
        <v>137</v>
      </c>
      <c r="J3445" t="s">
        <v>37</v>
      </c>
      <c r="K3445" t="s">
        <v>591</v>
      </c>
      <c r="L3445" t="s">
        <v>39</v>
      </c>
      <c r="M3445">
        <v>2354967</v>
      </c>
      <c r="N3445">
        <v>0</v>
      </c>
      <c r="O3445">
        <v>2354967</v>
      </c>
      <c r="P3445">
        <v>0</v>
      </c>
      <c r="Q3445" t="s">
        <v>5238</v>
      </c>
      <c r="R3445">
        <v>3220</v>
      </c>
      <c r="S3445" t="s">
        <v>5097</v>
      </c>
      <c r="T3445" t="s">
        <v>593</v>
      </c>
      <c r="U3445" t="s">
        <v>5239</v>
      </c>
      <c r="V3445" t="s">
        <v>5240</v>
      </c>
      <c r="W3445">
        <v>0</v>
      </c>
      <c r="X3445" t="str">
        <f t="shared" si="53"/>
        <v>Funcionamiento</v>
      </c>
    </row>
    <row r="3446" spans="1:24" x14ac:dyDescent="0.25">
      <c r="A3446">
        <v>3220</v>
      </c>
      <c r="B3446">
        <v>44006</v>
      </c>
      <c r="C3446" s="71">
        <v>44006.558333333334</v>
      </c>
      <c r="D3446" t="s">
        <v>588</v>
      </c>
      <c r="E3446" t="s">
        <v>589</v>
      </c>
      <c r="F3446">
        <v>21</v>
      </c>
      <c r="G3446" t="s">
        <v>5153</v>
      </c>
      <c r="H3446" t="s">
        <v>181</v>
      </c>
      <c r="I3446" t="s">
        <v>135</v>
      </c>
      <c r="J3446" t="s">
        <v>37</v>
      </c>
      <c r="K3446" t="s">
        <v>591</v>
      </c>
      <c r="L3446" t="s">
        <v>39</v>
      </c>
      <c r="M3446">
        <v>4145342</v>
      </c>
      <c r="N3446">
        <v>0</v>
      </c>
      <c r="O3446">
        <v>4145342</v>
      </c>
      <c r="P3446">
        <v>0</v>
      </c>
      <c r="Q3446" t="s">
        <v>5238</v>
      </c>
      <c r="R3446">
        <v>3220</v>
      </c>
      <c r="S3446" t="s">
        <v>5097</v>
      </c>
      <c r="T3446" t="s">
        <v>593</v>
      </c>
      <c r="U3446" t="s">
        <v>5239</v>
      </c>
      <c r="V3446" t="s">
        <v>5240</v>
      </c>
      <c r="W3446">
        <v>0</v>
      </c>
      <c r="X3446" t="str">
        <f t="shared" si="53"/>
        <v>Funcionamiento</v>
      </c>
    </row>
    <row r="3447" spans="1:24" x14ac:dyDescent="0.25">
      <c r="A3447">
        <v>3220</v>
      </c>
      <c r="B3447">
        <v>44006</v>
      </c>
      <c r="C3447" s="71">
        <v>44006.558333333334</v>
      </c>
      <c r="D3447" t="s">
        <v>588</v>
      </c>
      <c r="E3447" t="s">
        <v>589</v>
      </c>
      <c r="F3447">
        <v>21</v>
      </c>
      <c r="G3447" t="s">
        <v>5153</v>
      </c>
      <c r="H3447" t="s">
        <v>182</v>
      </c>
      <c r="I3447" t="s">
        <v>136</v>
      </c>
      <c r="J3447" t="s">
        <v>37</v>
      </c>
      <c r="K3447" t="s">
        <v>591</v>
      </c>
      <c r="L3447" t="s">
        <v>39</v>
      </c>
      <c r="M3447">
        <v>654148</v>
      </c>
      <c r="N3447">
        <v>0</v>
      </c>
      <c r="O3447">
        <v>654148</v>
      </c>
      <c r="P3447">
        <v>0</v>
      </c>
      <c r="Q3447" t="s">
        <v>5238</v>
      </c>
      <c r="R3447">
        <v>3220</v>
      </c>
      <c r="S3447" t="s">
        <v>5097</v>
      </c>
      <c r="T3447" t="s">
        <v>593</v>
      </c>
      <c r="U3447" t="s">
        <v>5239</v>
      </c>
      <c r="V3447" t="s">
        <v>5240</v>
      </c>
      <c r="W3447">
        <v>0</v>
      </c>
      <c r="X3447" t="str">
        <f t="shared" si="53"/>
        <v>Funcionamiento</v>
      </c>
    </row>
    <row r="3448" spans="1:24" x14ac:dyDescent="0.25">
      <c r="A3448">
        <v>3220</v>
      </c>
      <c r="B3448">
        <v>44006</v>
      </c>
      <c r="C3448" s="71">
        <v>44006.558333333334</v>
      </c>
      <c r="D3448" t="s">
        <v>588</v>
      </c>
      <c r="E3448" t="s">
        <v>589</v>
      </c>
      <c r="F3448">
        <v>21</v>
      </c>
      <c r="G3448" t="s">
        <v>5153</v>
      </c>
      <c r="H3448" t="s">
        <v>169</v>
      </c>
      <c r="I3448" t="s">
        <v>123</v>
      </c>
      <c r="J3448" t="s">
        <v>37</v>
      </c>
      <c r="K3448" t="s">
        <v>591</v>
      </c>
      <c r="L3448" t="s">
        <v>39</v>
      </c>
      <c r="M3448">
        <v>1745090</v>
      </c>
      <c r="N3448">
        <v>0</v>
      </c>
      <c r="O3448">
        <v>1745090</v>
      </c>
      <c r="P3448">
        <v>0</v>
      </c>
      <c r="Q3448" t="s">
        <v>5238</v>
      </c>
      <c r="R3448">
        <v>3220</v>
      </c>
      <c r="S3448" t="s">
        <v>5097</v>
      </c>
      <c r="T3448" t="s">
        <v>593</v>
      </c>
      <c r="U3448" t="s">
        <v>5239</v>
      </c>
      <c r="V3448" t="s">
        <v>5240</v>
      </c>
      <c r="W3448">
        <v>0</v>
      </c>
      <c r="X3448" t="str">
        <f t="shared" si="53"/>
        <v>Funcionamiento</v>
      </c>
    </row>
    <row r="3449" spans="1:24" x14ac:dyDescent="0.25">
      <c r="A3449">
        <v>3220</v>
      </c>
      <c r="B3449">
        <v>44006</v>
      </c>
      <c r="C3449" s="71">
        <v>44006.558333333334</v>
      </c>
      <c r="D3449" t="s">
        <v>588</v>
      </c>
      <c r="E3449" t="s">
        <v>589</v>
      </c>
      <c r="F3449">
        <v>21</v>
      </c>
      <c r="G3449" t="s">
        <v>5153</v>
      </c>
      <c r="H3449" t="s">
        <v>180</v>
      </c>
      <c r="I3449" t="s">
        <v>134</v>
      </c>
      <c r="J3449" t="s">
        <v>37</v>
      </c>
      <c r="K3449" t="s">
        <v>591</v>
      </c>
      <c r="L3449" t="s">
        <v>39</v>
      </c>
      <c r="M3449">
        <v>3853587</v>
      </c>
      <c r="N3449">
        <v>0</v>
      </c>
      <c r="O3449">
        <v>3853587</v>
      </c>
      <c r="P3449">
        <v>0</v>
      </c>
      <c r="Q3449" t="s">
        <v>5238</v>
      </c>
      <c r="R3449">
        <v>3220</v>
      </c>
      <c r="S3449" t="s">
        <v>5097</v>
      </c>
      <c r="T3449" t="s">
        <v>593</v>
      </c>
      <c r="U3449" t="s">
        <v>5239</v>
      </c>
      <c r="V3449" t="s">
        <v>5240</v>
      </c>
      <c r="W3449">
        <v>0</v>
      </c>
      <c r="X3449" t="str">
        <f t="shared" si="53"/>
        <v>Funcionamiento</v>
      </c>
    </row>
    <row r="3450" spans="1:24" x14ac:dyDescent="0.25">
      <c r="A3450">
        <v>3220</v>
      </c>
      <c r="B3450">
        <v>44006</v>
      </c>
      <c r="C3450" s="71">
        <v>44006.558333333334</v>
      </c>
      <c r="D3450" t="s">
        <v>588</v>
      </c>
      <c r="E3450" t="s">
        <v>589</v>
      </c>
      <c r="F3450">
        <v>21</v>
      </c>
      <c r="G3450" t="s">
        <v>5153</v>
      </c>
      <c r="H3450" t="s">
        <v>168</v>
      </c>
      <c r="I3450" t="s">
        <v>122</v>
      </c>
      <c r="J3450" t="s">
        <v>37</v>
      </c>
      <c r="K3450" t="s">
        <v>591</v>
      </c>
      <c r="L3450" t="s">
        <v>39</v>
      </c>
      <c r="M3450">
        <v>1236033</v>
      </c>
      <c r="N3450">
        <v>0</v>
      </c>
      <c r="O3450">
        <v>1236033</v>
      </c>
      <c r="P3450">
        <v>0</v>
      </c>
      <c r="Q3450" t="s">
        <v>5238</v>
      </c>
      <c r="R3450">
        <v>3220</v>
      </c>
      <c r="S3450" t="s">
        <v>5097</v>
      </c>
      <c r="T3450" t="s">
        <v>593</v>
      </c>
      <c r="U3450" t="s">
        <v>5239</v>
      </c>
      <c r="V3450" t="s">
        <v>5240</v>
      </c>
      <c r="W3450">
        <v>0</v>
      </c>
      <c r="X3450" t="str">
        <f t="shared" si="53"/>
        <v>Funcionamiento</v>
      </c>
    </row>
    <row r="3451" spans="1:24" x14ac:dyDescent="0.25">
      <c r="A3451">
        <v>3220</v>
      </c>
      <c r="B3451">
        <v>44006</v>
      </c>
      <c r="C3451" s="71">
        <v>44006.558333333334</v>
      </c>
      <c r="D3451" t="s">
        <v>588</v>
      </c>
      <c r="E3451" t="s">
        <v>589</v>
      </c>
      <c r="F3451">
        <v>21</v>
      </c>
      <c r="G3451" t="s">
        <v>5153</v>
      </c>
      <c r="H3451" t="s">
        <v>171</v>
      </c>
      <c r="I3451" t="s">
        <v>125</v>
      </c>
      <c r="J3451" t="s">
        <v>37</v>
      </c>
      <c r="K3451" t="s">
        <v>591</v>
      </c>
      <c r="L3451" t="s">
        <v>39</v>
      </c>
      <c r="M3451">
        <v>6498938</v>
      </c>
      <c r="N3451">
        <v>0</v>
      </c>
      <c r="O3451">
        <v>6498938</v>
      </c>
      <c r="P3451">
        <v>0</v>
      </c>
      <c r="Q3451" t="s">
        <v>5238</v>
      </c>
      <c r="R3451">
        <v>3220</v>
      </c>
      <c r="S3451" t="s">
        <v>5097</v>
      </c>
      <c r="T3451" t="s">
        <v>593</v>
      </c>
      <c r="U3451" t="s">
        <v>5239</v>
      </c>
      <c r="V3451" t="s">
        <v>5240</v>
      </c>
      <c r="W3451">
        <v>0</v>
      </c>
      <c r="X3451" t="str">
        <f t="shared" si="53"/>
        <v>Funcionamiento</v>
      </c>
    </row>
    <row r="3452" spans="1:24" x14ac:dyDescent="0.25">
      <c r="A3452">
        <v>3320</v>
      </c>
      <c r="B3452">
        <v>44007</v>
      </c>
      <c r="C3452" s="71">
        <v>44007.834027777775</v>
      </c>
      <c r="D3452" t="s">
        <v>588</v>
      </c>
      <c r="E3452" t="s">
        <v>589</v>
      </c>
      <c r="F3452">
        <v>21</v>
      </c>
      <c r="G3452" t="s">
        <v>5153</v>
      </c>
      <c r="H3452" t="s">
        <v>178</v>
      </c>
      <c r="I3452" t="s">
        <v>132</v>
      </c>
      <c r="J3452" t="s">
        <v>37</v>
      </c>
      <c r="K3452" t="s">
        <v>591</v>
      </c>
      <c r="L3452" t="s">
        <v>39</v>
      </c>
      <c r="M3452">
        <v>3771900</v>
      </c>
      <c r="N3452">
        <v>0</v>
      </c>
      <c r="O3452">
        <v>3771900</v>
      </c>
      <c r="P3452">
        <v>0</v>
      </c>
      <c r="Q3452" t="s">
        <v>5241</v>
      </c>
      <c r="R3452">
        <v>3320</v>
      </c>
      <c r="S3452" t="s">
        <v>2512</v>
      </c>
      <c r="T3452" t="s">
        <v>593</v>
      </c>
      <c r="U3452" t="s">
        <v>5242</v>
      </c>
      <c r="V3452" t="s">
        <v>5243</v>
      </c>
      <c r="W3452">
        <v>0</v>
      </c>
      <c r="X3452" t="str">
        <f t="shared" si="53"/>
        <v>Funcionamiento</v>
      </c>
    </row>
    <row r="3453" spans="1:24" x14ac:dyDescent="0.25">
      <c r="A3453">
        <v>3320</v>
      </c>
      <c r="B3453">
        <v>44007</v>
      </c>
      <c r="C3453" s="71">
        <v>44007.834027777775</v>
      </c>
      <c r="D3453" t="s">
        <v>588</v>
      </c>
      <c r="E3453" t="s">
        <v>589</v>
      </c>
      <c r="F3453">
        <v>21</v>
      </c>
      <c r="G3453" t="s">
        <v>5153</v>
      </c>
      <c r="H3453" t="s">
        <v>176</v>
      </c>
      <c r="I3453" t="s">
        <v>130</v>
      </c>
      <c r="J3453" t="s">
        <v>37</v>
      </c>
      <c r="K3453" t="s">
        <v>591</v>
      </c>
      <c r="L3453" t="s">
        <v>39</v>
      </c>
      <c r="M3453">
        <v>5028300</v>
      </c>
      <c r="N3453">
        <v>0</v>
      </c>
      <c r="O3453">
        <v>5028300</v>
      </c>
      <c r="P3453">
        <v>0</v>
      </c>
      <c r="Q3453" t="s">
        <v>5241</v>
      </c>
      <c r="R3453">
        <v>3320</v>
      </c>
      <c r="S3453" t="s">
        <v>2512</v>
      </c>
      <c r="T3453" t="s">
        <v>593</v>
      </c>
      <c r="U3453" t="s">
        <v>5242</v>
      </c>
      <c r="V3453" t="s">
        <v>5243</v>
      </c>
      <c r="W3453">
        <v>0</v>
      </c>
      <c r="X3453" t="str">
        <f t="shared" si="53"/>
        <v>Funcionamiento</v>
      </c>
    </row>
    <row r="3454" spans="1:24" x14ac:dyDescent="0.25">
      <c r="A3454">
        <v>3320</v>
      </c>
      <c r="B3454">
        <v>44007</v>
      </c>
      <c r="C3454" s="71">
        <v>44007.834027777775</v>
      </c>
      <c r="D3454" t="s">
        <v>588</v>
      </c>
      <c r="E3454" t="s">
        <v>589</v>
      </c>
      <c r="F3454">
        <v>21</v>
      </c>
      <c r="G3454" t="s">
        <v>5153</v>
      </c>
      <c r="H3454" t="s">
        <v>177</v>
      </c>
      <c r="I3454" t="s">
        <v>131</v>
      </c>
      <c r="J3454" t="s">
        <v>37</v>
      </c>
      <c r="K3454" t="s">
        <v>591</v>
      </c>
      <c r="L3454" t="s">
        <v>39</v>
      </c>
      <c r="M3454">
        <v>753900</v>
      </c>
      <c r="N3454">
        <v>0</v>
      </c>
      <c r="O3454">
        <v>753900</v>
      </c>
      <c r="P3454">
        <v>0</v>
      </c>
      <c r="Q3454" t="s">
        <v>5241</v>
      </c>
      <c r="R3454">
        <v>3320</v>
      </c>
      <c r="S3454" t="s">
        <v>2512</v>
      </c>
      <c r="T3454" t="s">
        <v>593</v>
      </c>
      <c r="U3454" t="s">
        <v>5242</v>
      </c>
      <c r="V3454" t="s">
        <v>5243</v>
      </c>
      <c r="W3454">
        <v>0</v>
      </c>
      <c r="X3454" t="str">
        <f t="shared" si="53"/>
        <v>Funcionamiento</v>
      </c>
    </row>
    <row r="3455" spans="1:24" x14ac:dyDescent="0.25">
      <c r="A3455">
        <v>3320</v>
      </c>
      <c r="B3455">
        <v>44007</v>
      </c>
      <c r="C3455" s="71">
        <v>44007.834027777775</v>
      </c>
      <c r="D3455" t="s">
        <v>588</v>
      </c>
      <c r="E3455" t="s">
        <v>589</v>
      </c>
      <c r="F3455">
        <v>21</v>
      </c>
      <c r="G3455" t="s">
        <v>5153</v>
      </c>
      <c r="H3455" t="s">
        <v>174</v>
      </c>
      <c r="I3455" t="s">
        <v>128</v>
      </c>
      <c r="J3455" t="s">
        <v>37</v>
      </c>
      <c r="K3455" t="s">
        <v>591</v>
      </c>
      <c r="L3455" t="s">
        <v>39</v>
      </c>
      <c r="M3455">
        <v>6927100</v>
      </c>
      <c r="N3455">
        <v>0</v>
      </c>
      <c r="O3455">
        <v>6927100</v>
      </c>
      <c r="P3455">
        <v>0</v>
      </c>
      <c r="Q3455" t="s">
        <v>5241</v>
      </c>
      <c r="R3455">
        <v>3320</v>
      </c>
      <c r="S3455" t="s">
        <v>2512</v>
      </c>
      <c r="T3455" t="s">
        <v>593</v>
      </c>
      <c r="U3455" t="s">
        <v>5242</v>
      </c>
      <c r="V3455" t="s">
        <v>5243</v>
      </c>
      <c r="W3455">
        <v>0</v>
      </c>
      <c r="X3455" t="str">
        <f t="shared" si="53"/>
        <v>Funcionamiento</v>
      </c>
    </row>
    <row r="3456" spans="1:24" x14ac:dyDescent="0.25">
      <c r="A3456">
        <v>3320</v>
      </c>
      <c r="B3456">
        <v>44007</v>
      </c>
      <c r="C3456" s="71">
        <v>44007.834027777775</v>
      </c>
      <c r="D3456" t="s">
        <v>588</v>
      </c>
      <c r="E3456" t="s">
        <v>589</v>
      </c>
      <c r="F3456">
        <v>21</v>
      </c>
      <c r="G3456" t="s">
        <v>5153</v>
      </c>
      <c r="H3456" t="s">
        <v>175</v>
      </c>
      <c r="I3456" t="s">
        <v>129</v>
      </c>
      <c r="J3456" t="s">
        <v>37</v>
      </c>
      <c r="K3456" t="s">
        <v>591</v>
      </c>
      <c r="L3456" t="s">
        <v>39</v>
      </c>
      <c r="M3456">
        <v>4894800</v>
      </c>
      <c r="N3456">
        <v>0</v>
      </c>
      <c r="O3456">
        <v>4894800</v>
      </c>
      <c r="P3456">
        <v>0</v>
      </c>
      <c r="Q3456" t="s">
        <v>5241</v>
      </c>
      <c r="R3456">
        <v>3320</v>
      </c>
      <c r="S3456" t="s">
        <v>2512</v>
      </c>
      <c r="T3456" t="s">
        <v>593</v>
      </c>
      <c r="U3456" t="s">
        <v>5242</v>
      </c>
      <c r="V3456" t="s">
        <v>5243</v>
      </c>
      <c r="W3456">
        <v>0</v>
      </c>
      <c r="X3456" t="str">
        <f t="shared" si="53"/>
        <v>Funcionamiento</v>
      </c>
    </row>
    <row r="3457" spans="1:24" x14ac:dyDescent="0.25">
      <c r="A3457">
        <v>3320</v>
      </c>
      <c r="B3457">
        <v>44007</v>
      </c>
      <c r="C3457" s="71">
        <v>44007.834027777775</v>
      </c>
      <c r="D3457" t="s">
        <v>588</v>
      </c>
      <c r="E3457" t="s">
        <v>589</v>
      </c>
      <c r="F3457">
        <v>21</v>
      </c>
      <c r="G3457" t="s">
        <v>5153</v>
      </c>
      <c r="H3457" t="s">
        <v>179</v>
      </c>
      <c r="I3457" t="s">
        <v>133</v>
      </c>
      <c r="J3457" t="s">
        <v>37</v>
      </c>
      <c r="K3457" t="s">
        <v>591</v>
      </c>
      <c r="L3457" t="s">
        <v>39</v>
      </c>
      <c r="M3457">
        <v>2514800</v>
      </c>
      <c r="N3457">
        <v>0</v>
      </c>
      <c r="O3457">
        <v>2514800</v>
      </c>
      <c r="P3457">
        <v>0</v>
      </c>
      <c r="Q3457" t="s">
        <v>5241</v>
      </c>
      <c r="R3457">
        <v>3320</v>
      </c>
      <c r="S3457" t="s">
        <v>2512</v>
      </c>
      <c r="T3457" t="s">
        <v>593</v>
      </c>
      <c r="U3457" t="s">
        <v>5242</v>
      </c>
      <c r="V3457" t="s">
        <v>5243</v>
      </c>
      <c r="W3457">
        <v>0</v>
      </c>
      <c r="X3457" t="str">
        <f t="shared" si="53"/>
        <v>Funcionamiento</v>
      </c>
    </row>
    <row r="3458" spans="1:24" x14ac:dyDescent="0.25">
      <c r="A3458">
        <v>3420</v>
      </c>
      <c r="B3458">
        <v>44020</v>
      </c>
      <c r="C3458" s="71">
        <v>44020.813888888886</v>
      </c>
      <c r="D3458" t="s">
        <v>588</v>
      </c>
      <c r="E3458" t="s">
        <v>607</v>
      </c>
      <c r="F3458">
        <v>200</v>
      </c>
      <c r="G3458" t="s">
        <v>590</v>
      </c>
      <c r="H3458" t="s">
        <v>202</v>
      </c>
      <c r="I3458" t="s">
        <v>163</v>
      </c>
      <c r="J3458" t="s">
        <v>37</v>
      </c>
      <c r="K3458" t="s">
        <v>591</v>
      </c>
      <c r="L3458" t="s">
        <v>39</v>
      </c>
      <c r="M3458">
        <v>2320500</v>
      </c>
      <c r="N3458">
        <v>0</v>
      </c>
      <c r="O3458">
        <v>2320500</v>
      </c>
      <c r="P3458">
        <v>2320500</v>
      </c>
      <c r="Q3458" t="s">
        <v>5244</v>
      </c>
      <c r="R3458">
        <v>3420</v>
      </c>
      <c r="S3458" t="s">
        <v>593</v>
      </c>
      <c r="T3458" t="s">
        <v>593</v>
      </c>
      <c r="U3458" t="s">
        <v>593</v>
      </c>
      <c r="V3458" t="s">
        <v>593</v>
      </c>
      <c r="W3458">
        <v>0</v>
      </c>
      <c r="X3458" t="str">
        <f t="shared" si="53"/>
        <v>Inversión</v>
      </c>
    </row>
    <row r="3459" spans="1:24" x14ac:dyDescent="0.25">
      <c r="A3459">
        <v>3520</v>
      </c>
      <c r="B3459">
        <v>44036</v>
      </c>
      <c r="C3459" s="71">
        <v>44036.770833333336</v>
      </c>
      <c r="D3459" t="s">
        <v>588</v>
      </c>
      <c r="E3459" t="s">
        <v>589</v>
      </c>
      <c r="F3459">
        <v>21</v>
      </c>
      <c r="G3459" t="s">
        <v>5153</v>
      </c>
      <c r="H3459" t="s">
        <v>171</v>
      </c>
      <c r="I3459" t="s">
        <v>125</v>
      </c>
      <c r="J3459" t="s">
        <v>37</v>
      </c>
      <c r="K3459" t="s">
        <v>591</v>
      </c>
      <c r="L3459" t="s">
        <v>39</v>
      </c>
      <c r="M3459">
        <v>2566842</v>
      </c>
      <c r="N3459">
        <v>0</v>
      </c>
      <c r="O3459">
        <v>2566842</v>
      </c>
      <c r="P3459">
        <v>0</v>
      </c>
      <c r="Q3459" t="s">
        <v>5245</v>
      </c>
      <c r="R3459">
        <v>3520</v>
      </c>
      <c r="S3459" t="s">
        <v>2858</v>
      </c>
      <c r="T3459" t="s">
        <v>593</v>
      </c>
      <c r="U3459" t="s">
        <v>5246</v>
      </c>
      <c r="V3459" t="s">
        <v>5247</v>
      </c>
      <c r="W3459">
        <v>0</v>
      </c>
      <c r="X3459" t="str">
        <f t="shared" ref="X3459:X3522" si="54">IF(LEFT(H3459,1)="C","Inversión","Funcionamiento")</f>
        <v>Funcionamiento</v>
      </c>
    </row>
    <row r="3460" spans="1:24" x14ac:dyDescent="0.25">
      <c r="A3460">
        <v>3520</v>
      </c>
      <c r="B3460">
        <v>44036</v>
      </c>
      <c r="C3460" s="71">
        <v>44036.770833333336</v>
      </c>
      <c r="D3460" t="s">
        <v>588</v>
      </c>
      <c r="E3460" t="s">
        <v>589</v>
      </c>
      <c r="F3460">
        <v>21</v>
      </c>
      <c r="G3460" t="s">
        <v>5153</v>
      </c>
      <c r="H3460" t="s">
        <v>166</v>
      </c>
      <c r="I3460" t="s">
        <v>120</v>
      </c>
      <c r="J3460" t="s">
        <v>37</v>
      </c>
      <c r="K3460" t="s">
        <v>591</v>
      </c>
      <c r="L3460" t="s">
        <v>39</v>
      </c>
      <c r="M3460">
        <v>45049943</v>
      </c>
      <c r="N3460">
        <v>0</v>
      </c>
      <c r="O3460">
        <v>45049943</v>
      </c>
      <c r="P3460">
        <v>0</v>
      </c>
      <c r="Q3460" t="s">
        <v>5245</v>
      </c>
      <c r="R3460">
        <v>3520</v>
      </c>
      <c r="S3460" t="s">
        <v>2858</v>
      </c>
      <c r="T3460" t="s">
        <v>593</v>
      </c>
      <c r="U3460" t="s">
        <v>5246</v>
      </c>
      <c r="V3460" t="s">
        <v>5247</v>
      </c>
      <c r="W3460">
        <v>0</v>
      </c>
      <c r="X3460" t="str">
        <f t="shared" si="54"/>
        <v>Funcionamiento</v>
      </c>
    </row>
    <row r="3461" spans="1:24" x14ac:dyDescent="0.25">
      <c r="A3461">
        <v>3520</v>
      </c>
      <c r="B3461">
        <v>44036</v>
      </c>
      <c r="C3461" s="71">
        <v>44036.770833333336</v>
      </c>
      <c r="D3461" t="s">
        <v>588</v>
      </c>
      <c r="E3461" t="s">
        <v>589</v>
      </c>
      <c r="F3461">
        <v>21</v>
      </c>
      <c r="G3461" t="s">
        <v>5153</v>
      </c>
      <c r="H3461" t="s">
        <v>168</v>
      </c>
      <c r="I3461" t="s">
        <v>122</v>
      </c>
      <c r="J3461" t="s">
        <v>37</v>
      </c>
      <c r="K3461" t="s">
        <v>591</v>
      </c>
      <c r="L3461" t="s">
        <v>39</v>
      </c>
      <c r="M3461">
        <v>1255862</v>
      </c>
      <c r="N3461">
        <v>0</v>
      </c>
      <c r="O3461">
        <v>1255862</v>
      </c>
      <c r="P3461">
        <v>0</v>
      </c>
      <c r="Q3461" t="s">
        <v>5245</v>
      </c>
      <c r="R3461">
        <v>3520</v>
      </c>
      <c r="S3461" t="s">
        <v>2858</v>
      </c>
      <c r="T3461" t="s">
        <v>593</v>
      </c>
      <c r="U3461" t="s">
        <v>5246</v>
      </c>
      <c r="V3461" t="s">
        <v>5247</v>
      </c>
      <c r="W3461">
        <v>0</v>
      </c>
      <c r="X3461" t="str">
        <f t="shared" si="54"/>
        <v>Funcionamiento</v>
      </c>
    </row>
    <row r="3462" spans="1:24" x14ac:dyDescent="0.25">
      <c r="A3462">
        <v>3520</v>
      </c>
      <c r="B3462">
        <v>44036</v>
      </c>
      <c r="C3462" s="71">
        <v>44036.770833333336</v>
      </c>
      <c r="D3462" t="s">
        <v>588</v>
      </c>
      <c r="E3462" t="s">
        <v>589</v>
      </c>
      <c r="F3462">
        <v>21</v>
      </c>
      <c r="G3462" t="s">
        <v>5153</v>
      </c>
      <c r="H3462" t="s">
        <v>563</v>
      </c>
      <c r="I3462" t="s">
        <v>564</v>
      </c>
      <c r="J3462" t="s">
        <v>37</v>
      </c>
      <c r="K3462" t="s">
        <v>591</v>
      </c>
      <c r="L3462" t="s">
        <v>39</v>
      </c>
      <c r="M3462">
        <v>1748518</v>
      </c>
      <c r="N3462">
        <v>0</v>
      </c>
      <c r="O3462">
        <v>1748518</v>
      </c>
      <c r="P3462">
        <v>0</v>
      </c>
      <c r="Q3462" t="s">
        <v>5245</v>
      </c>
      <c r="R3462">
        <v>3520</v>
      </c>
      <c r="S3462" t="s">
        <v>2858</v>
      </c>
      <c r="T3462" t="s">
        <v>593</v>
      </c>
      <c r="U3462" t="s">
        <v>5246</v>
      </c>
      <c r="V3462" t="s">
        <v>5247</v>
      </c>
      <c r="W3462">
        <v>0</v>
      </c>
      <c r="X3462" t="str">
        <f t="shared" si="54"/>
        <v>Funcionamiento</v>
      </c>
    </row>
    <row r="3463" spans="1:24" x14ac:dyDescent="0.25">
      <c r="A3463">
        <v>3520</v>
      </c>
      <c r="B3463">
        <v>44036</v>
      </c>
      <c r="C3463" s="71">
        <v>44036.770833333336</v>
      </c>
      <c r="D3463" t="s">
        <v>588</v>
      </c>
      <c r="E3463" t="s">
        <v>589</v>
      </c>
      <c r="F3463">
        <v>21</v>
      </c>
      <c r="G3463" t="s">
        <v>5153</v>
      </c>
      <c r="H3463" t="s">
        <v>183</v>
      </c>
      <c r="I3463" t="s">
        <v>137</v>
      </c>
      <c r="J3463" t="s">
        <v>37</v>
      </c>
      <c r="K3463" t="s">
        <v>591</v>
      </c>
      <c r="L3463" t="s">
        <v>39</v>
      </c>
      <c r="M3463">
        <v>2354967</v>
      </c>
      <c r="N3463">
        <v>0</v>
      </c>
      <c r="O3463">
        <v>2354967</v>
      </c>
      <c r="P3463">
        <v>0</v>
      </c>
      <c r="Q3463" t="s">
        <v>5245</v>
      </c>
      <c r="R3463">
        <v>3520</v>
      </c>
      <c r="S3463" t="s">
        <v>2858</v>
      </c>
      <c r="T3463" t="s">
        <v>593</v>
      </c>
      <c r="U3463" t="s">
        <v>5246</v>
      </c>
      <c r="V3463" t="s">
        <v>5247</v>
      </c>
      <c r="W3463">
        <v>0</v>
      </c>
      <c r="X3463" t="str">
        <f t="shared" si="54"/>
        <v>Funcionamiento</v>
      </c>
    </row>
    <row r="3464" spans="1:24" x14ac:dyDescent="0.25">
      <c r="A3464">
        <v>3520</v>
      </c>
      <c r="B3464">
        <v>44036</v>
      </c>
      <c r="C3464" s="71">
        <v>44036.770833333336</v>
      </c>
      <c r="D3464" t="s">
        <v>588</v>
      </c>
      <c r="E3464" t="s">
        <v>589</v>
      </c>
      <c r="F3464">
        <v>21</v>
      </c>
      <c r="G3464" t="s">
        <v>5153</v>
      </c>
      <c r="H3464" t="s">
        <v>194</v>
      </c>
      <c r="I3464" t="s">
        <v>149</v>
      </c>
      <c r="J3464" t="s">
        <v>37</v>
      </c>
      <c r="K3464" t="s">
        <v>591</v>
      </c>
      <c r="L3464" t="s">
        <v>39</v>
      </c>
      <c r="M3464">
        <v>922804</v>
      </c>
      <c r="N3464">
        <v>0</v>
      </c>
      <c r="O3464">
        <v>922804</v>
      </c>
      <c r="P3464">
        <v>0</v>
      </c>
      <c r="Q3464" t="s">
        <v>5245</v>
      </c>
      <c r="R3464">
        <v>3520</v>
      </c>
      <c r="S3464" t="s">
        <v>2858</v>
      </c>
      <c r="T3464" t="s">
        <v>593</v>
      </c>
      <c r="U3464" t="s">
        <v>5246</v>
      </c>
      <c r="V3464" t="s">
        <v>5247</v>
      </c>
      <c r="W3464">
        <v>0</v>
      </c>
      <c r="X3464" t="str">
        <f t="shared" si="54"/>
        <v>Funcionamiento</v>
      </c>
    </row>
    <row r="3465" spans="1:24" x14ac:dyDescent="0.25">
      <c r="A3465">
        <v>3620</v>
      </c>
      <c r="B3465">
        <v>44039</v>
      </c>
      <c r="C3465" s="71">
        <v>44039.671527777777</v>
      </c>
      <c r="D3465" t="s">
        <v>588</v>
      </c>
      <c r="E3465" t="s">
        <v>589</v>
      </c>
      <c r="F3465">
        <v>21</v>
      </c>
      <c r="G3465" t="s">
        <v>5153</v>
      </c>
      <c r="H3465" t="s">
        <v>175</v>
      </c>
      <c r="I3465" t="s">
        <v>129</v>
      </c>
      <c r="J3465" t="s">
        <v>37</v>
      </c>
      <c r="K3465" t="s">
        <v>591</v>
      </c>
      <c r="L3465" t="s">
        <v>39</v>
      </c>
      <c r="M3465">
        <v>4419700</v>
      </c>
      <c r="N3465">
        <v>0</v>
      </c>
      <c r="O3465">
        <v>4419700</v>
      </c>
      <c r="P3465">
        <v>0</v>
      </c>
      <c r="Q3465" t="s">
        <v>5248</v>
      </c>
      <c r="R3465">
        <v>3620</v>
      </c>
      <c r="S3465" t="s">
        <v>3285</v>
      </c>
      <c r="T3465" t="s">
        <v>593</v>
      </c>
      <c r="U3465" t="s">
        <v>5249</v>
      </c>
      <c r="V3465" t="s">
        <v>5250</v>
      </c>
      <c r="W3465">
        <v>0</v>
      </c>
      <c r="X3465" t="str">
        <f t="shared" si="54"/>
        <v>Funcionamiento</v>
      </c>
    </row>
    <row r="3466" spans="1:24" x14ac:dyDescent="0.25">
      <c r="A3466">
        <v>3620</v>
      </c>
      <c r="B3466">
        <v>44039</v>
      </c>
      <c r="C3466" s="71">
        <v>44039.671527777777</v>
      </c>
      <c r="D3466" t="s">
        <v>588</v>
      </c>
      <c r="E3466" t="s">
        <v>589</v>
      </c>
      <c r="F3466">
        <v>21</v>
      </c>
      <c r="G3466" t="s">
        <v>5153</v>
      </c>
      <c r="H3466" t="s">
        <v>178</v>
      </c>
      <c r="I3466" t="s">
        <v>132</v>
      </c>
      <c r="J3466" t="s">
        <v>37</v>
      </c>
      <c r="K3466" t="s">
        <v>591</v>
      </c>
      <c r="L3466" t="s">
        <v>39</v>
      </c>
      <c r="M3466">
        <v>1624000</v>
      </c>
      <c r="N3466">
        <v>0</v>
      </c>
      <c r="O3466">
        <v>1624000</v>
      </c>
      <c r="P3466">
        <v>0</v>
      </c>
      <c r="Q3466" t="s">
        <v>5248</v>
      </c>
      <c r="R3466">
        <v>3620</v>
      </c>
      <c r="S3466" t="s">
        <v>3285</v>
      </c>
      <c r="T3466" t="s">
        <v>593</v>
      </c>
      <c r="U3466" t="s">
        <v>5249</v>
      </c>
      <c r="V3466" t="s">
        <v>5250</v>
      </c>
      <c r="W3466">
        <v>0</v>
      </c>
      <c r="X3466" t="str">
        <f t="shared" si="54"/>
        <v>Funcionamiento</v>
      </c>
    </row>
    <row r="3467" spans="1:24" x14ac:dyDescent="0.25">
      <c r="A3467">
        <v>3620</v>
      </c>
      <c r="B3467">
        <v>44039</v>
      </c>
      <c r="C3467" s="71">
        <v>44039.671527777777</v>
      </c>
      <c r="D3467" t="s">
        <v>588</v>
      </c>
      <c r="E3467" t="s">
        <v>589</v>
      </c>
      <c r="F3467">
        <v>21</v>
      </c>
      <c r="G3467" t="s">
        <v>5153</v>
      </c>
      <c r="H3467" t="s">
        <v>176</v>
      </c>
      <c r="I3467" t="s">
        <v>130</v>
      </c>
      <c r="J3467" t="s">
        <v>37</v>
      </c>
      <c r="K3467" t="s">
        <v>591</v>
      </c>
      <c r="L3467" t="s">
        <v>39</v>
      </c>
      <c r="M3467">
        <v>2164400</v>
      </c>
      <c r="N3467">
        <v>0</v>
      </c>
      <c r="O3467">
        <v>2164400</v>
      </c>
      <c r="P3467">
        <v>0</v>
      </c>
      <c r="Q3467" t="s">
        <v>5248</v>
      </c>
      <c r="R3467">
        <v>3620</v>
      </c>
      <c r="S3467" t="s">
        <v>3285</v>
      </c>
      <c r="T3467" t="s">
        <v>593</v>
      </c>
      <c r="U3467" t="s">
        <v>5249</v>
      </c>
      <c r="V3467" t="s">
        <v>5250</v>
      </c>
      <c r="W3467">
        <v>0</v>
      </c>
      <c r="X3467" t="str">
        <f t="shared" si="54"/>
        <v>Funcionamiento</v>
      </c>
    </row>
    <row r="3468" spans="1:24" x14ac:dyDescent="0.25">
      <c r="A3468">
        <v>3620</v>
      </c>
      <c r="B3468">
        <v>44039</v>
      </c>
      <c r="C3468" s="71">
        <v>44039.671527777777</v>
      </c>
      <c r="D3468" t="s">
        <v>588</v>
      </c>
      <c r="E3468" t="s">
        <v>589</v>
      </c>
      <c r="F3468">
        <v>21</v>
      </c>
      <c r="G3468" t="s">
        <v>5153</v>
      </c>
      <c r="H3468" t="s">
        <v>179</v>
      </c>
      <c r="I3468" t="s">
        <v>133</v>
      </c>
      <c r="J3468" t="s">
        <v>37</v>
      </c>
      <c r="K3468" t="s">
        <v>591</v>
      </c>
      <c r="L3468" t="s">
        <v>39</v>
      </c>
      <c r="M3468">
        <v>1082600</v>
      </c>
      <c r="N3468">
        <v>0</v>
      </c>
      <c r="O3468">
        <v>1082600</v>
      </c>
      <c r="P3468">
        <v>0</v>
      </c>
      <c r="Q3468" t="s">
        <v>5248</v>
      </c>
      <c r="R3468">
        <v>3620</v>
      </c>
      <c r="S3468" t="s">
        <v>3285</v>
      </c>
      <c r="T3468" t="s">
        <v>593</v>
      </c>
      <c r="U3468" t="s">
        <v>5249</v>
      </c>
      <c r="V3468" t="s">
        <v>5250</v>
      </c>
      <c r="W3468">
        <v>0</v>
      </c>
      <c r="X3468" t="str">
        <f t="shared" si="54"/>
        <v>Funcionamiento</v>
      </c>
    </row>
    <row r="3469" spans="1:24" x14ac:dyDescent="0.25">
      <c r="A3469">
        <v>3620</v>
      </c>
      <c r="B3469">
        <v>44039</v>
      </c>
      <c r="C3469" s="71">
        <v>44039.671527777777</v>
      </c>
      <c r="D3469" t="s">
        <v>588</v>
      </c>
      <c r="E3469" t="s">
        <v>589</v>
      </c>
      <c r="F3469">
        <v>21</v>
      </c>
      <c r="G3469" t="s">
        <v>5153</v>
      </c>
      <c r="H3469" t="s">
        <v>177</v>
      </c>
      <c r="I3469" t="s">
        <v>131</v>
      </c>
      <c r="J3469" t="s">
        <v>37</v>
      </c>
      <c r="K3469" t="s">
        <v>591</v>
      </c>
      <c r="L3469" t="s">
        <v>39</v>
      </c>
      <c r="M3469">
        <v>650000</v>
      </c>
      <c r="N3469">
        <v>0</v>
      </c>
      <c r="O3469">
        <v>650000</v>
      </c>
      <c r="P3469">
        <v>0</v>
      </c>
      <c r="Q3469" t="s">
        <v>5248</v>
      </c>
      <c r="R3469">
        <v>3620</v>
      </c>
      <c r="S3469" t="s">
        <v>3285</v>
      </c>
      <c r="T3469" t="s">
        <v>593</v>
      </c>
      <c r="U3469" t="s">
        <v>5249</v>
      </c>
      <c r="V3469" t="s">
        <v>5250</v>
      </c>
      <c r="W3469">
        <v>0</v>
      </c>
      <c r="X3469" t="str">
        <f t="shared" si="54"/>
        <v>Funcionamiento</v>
      </c>
    </row>
    <row r="3470" spans="1:24" x14ac:dyDescent="0.25">
      <c r="A3470">
        <v>3620</v>
      </c>
      <c r="B3470">
        <v>44039</v>
      </c>
      <c r="C3470" s="71">
        <v>44039.671527777777</v>
      </c>
      <c r="D3470" t="s">
        <v>588</v>
      </c>
      <c r="E3470" t="s">
        <v>589</v>
      </c>
      <c r="F3470">
        <v>21</v>
      </c>
      <c r="G3470" t="s">
        <v>5153</v>
      </c>
      <c r="H3470" t="s">
        <v>174</v>
      </c>
      <c r="I3470" t="s">
        <v>128</v>
      </c>
      <c r="J3470" t="s">
        <v>37</v>
      </c>
      <c r="K3470" t="s">
        <v>591</v>
      </c>
      <c r="L3470" t="s">
        <v>39</v>
      </c>
      <c r="M3470">
        <v>6239200</v>
      </c>
      <c r="N3470">
        <v>0</v>
      </c>
      <c r="O3470">
        <v>6239200</v>
      </c>
      <c r="P3470">
        <v>0</v>
      </c>
      <c r="Q3470" t="s">
        <v>5248</v>
      </c>
      <c r="R3470">
        <v>3620</v>
      </c>
      <c r="S3470" t="s">
        <v>3285</v>
      </c>
      <c r="T3470" t="s">
        <v>593</v>
      </c>
      <c r="U3470" t="s">
        <v>5249</v>
      </c>
      <c r="V3470" t="s">
        <v>5250</v>
      </c>
      <c r="W3470">
        <v>0</v>
      </c>
      <c r="X3470" t="str">
        <f t="shared" si="54"/>
        <v>Funcionamiento</v>
      </c>
    </row>
    <row r="3471" spans="1:24" x14ac:dyDescent="0.25">
      <c r="A3471">
        <v>3720</v>
      </c>
      <c r="B3471">
        <v>44042</v>
      </c>
      <c r="C3471" s="71">
        <v>44042.416666666664</v>
      </c>
      <c r="D3471" t="s">
        <v>588</v>
      </c>
      <c r="E3471" t="s">
        <v>607</v>
      </c>
      <c r="F3471">
        <v>510</v>
      </c>
      <c r="G3471" t="s">
        <v>713</v>
      </c>
      <c r="H3471" t="s">
        <v>200</v>
      </c>
      <c r="I3471" t="s">
        <v>159</v>
      </c>
      <c r="J3471" t="s">
        <v>48</v>
      </c>
      <c r="K3471" t="s">
        <v>601</v>
      </c>
      <c r="L3471" t="s">
        <v>39</v>
      </c>
      <c r="M3471">
        <v>31807890</v>
      </c>
      <c r="N3471">
        <v>0</v>
      </c>
      <c r="O3471">
        <v>31807890</v>
      </c>
      <c r="P3471">
        <v>31807890</v>
      </c>
      <c r="Q3471" t="s">
        <v>5251</v>
      </c>
      <c r="R3471">
        <v>3720</v>
      </c>
      <c r="S3471" t="s">
        <v>593</v>
      </c>
      <c r="T3471" t="s">
        <v>593</v>
      </c>
      <c r="U3471" t="s">
        <v>593</v>
      </c>
      <c r="V3471" t="s">
        <v>593</v>
      </c>
      <c r="W3471">
        <v>0</v>
      </c>
      <c r="X3471" t="str">
        <f t="shared" si="54"/>
        <v>Inversión</v>
      </c>
    </row>
    <row r="3472" spans="1:24" x14ac:dyDescent="0.25">
      <c r="A3472">
        <v>3820</v>
      </c>
      <c r="B3472">
        <v>44042</v>
      </c>
      <c r="C3472" s="71">
        <v>44042.449305555558</v>
      </c>
      <c r="D3472" t="s">
        <v>588</v>
      </c>
      <c r="E3472" t="s">
        <v>607</v>
      </c>
      <c r="F3472">
        <v>510</v>
      </c>
      <c r="G3472" t="s">
        <v>713</v>
      </c>
      <c r="H3472" t="s">
        <v>200</v>
      </c>
      <c r="I3472" t="s">
        <v>159</v>
      </c>
      <c r="J3472" t="s">
        <v>48</v>
      </c>
      <c r="K3472" t="s">
        <v>601</v>
      </c>
      <c r="L3472" t="s">
        <v>39</v>
      </c>
      <c r="M3472">
        <v>3000000</v>
      </c>
      <c r="N3472">
        <v>0</v>
      </c>
      <c r="O3472">
        <v>3000000</v>
      </c>
      <c r="P3472">
        <v>3000000</v>
      </c>
      <c r="Q3472" t="s">
        <v>5252</v>
      </c>
      <c r="R3472">
        <v>3820</v>
      </c>
      <c r="S3472" t="s">
        <v>593</v>
      </c>
      <c r="T3472" t="s">
        <v>593</v>
      </c>
      <c r="U3472" t="s">
        <v>593</v>
      </c>
      <c r="V3472" t="s">
        <v>593</v>
      </c>
      <c r="W3472">
        <v>0</v>
      </c>
      <c r="X3472" t="str">
        <f t="shared" si="54"/>
        <v>Inversión</v>
      </c>
    </row>
    <row r="3473" spans="1:24" x14ac:dyDescent="0.25">
      <c r="A3473">
        <v>3920</v>
      </c>
      <c r="B3473">
        <v>44042</v>
      </c>
      <c r="C3473" s="71">
        <v>44042.726388888892</v>
      </c>
      <c r="D3473" t="s">
        <v>588</v>
      </c>
      <c r="E3473" t="s">
        <v>607</v>
      </c>
      <c r="F3473">
        <v>21</v>
      </c>
      <c r="G3473" t="s">
        <v>5153</v>
      </c>
      <c r="H3473" t="s">
        <v>190</v>
      </c>
      <c r="I3473" t="s">
        <v>145</v>
      </c>
      <c r="J3473" t="s">
        <v>37</v>
      </c>
      <c r="K3473" t="s">
        <v>591</v>
      </c>
      <c r="L3473" t="s">
        <v>39</v>
      </c>
      <c r="M3473">
        <v>210405</v>
      </c>
      <c r="N3473">
        <v>0</v>
      </c>
      <c r="O3473">
        <v>210405</v>
      </c>
      <c r="P3473">
        <v>210405</v>
      </c>
      <c r="Q3473" t="s">
        <v>5659</v>
      </c>
      <c r="R3473">
        <v>3920</v>
      </c>
      <c r="S3473" t="s">
        <v>593</v>
      </c>
      <c r="T3473" t="s">
        <v>593</v>
      </c>
      <c r="U3473" t="s">
        <v>593</v>
      </c>
      <c r="V3473" t="s">
        <v>593</v>
      </c>
      <c r="W3473">
        <v>0</v>
      </c>
      <c r="X3473" t="str">
        <f t="shared" si="54"/>
        <v>Funcionamiento</v>
      </c>
    </row>
    <row r="3474" spans="1:24" x14ac:dyDescent="0.25">
      <c r="A3474">
        <v>120</v>
      </c>
      <c r="B3474">
        <v>43839</v>
      </c>
      <c r="C3474" s="71">
        <v>43839.629861111112</v>
      </c>
      <c r="D3474" t="s">
        <v>588</v>
      </c>
      <c r="E3474" t="s">
        <v>589</v>
      </c>
      <c r="F3474">
        <v>22</v>
      </c>
      <c r="G3474" t="s">
        <v>5253</v>
      </c>
      <c r="H3474" t="s">
        <v>192</v>
      </c>
      <c r="I3474" t="s">
        <v>147</v>
      </c>
      <c r="J3474" t="s">
        <v>37</v>
      </c>
      <c r="K3474" t="s">
        <v>591</v>
      </c>
      <c r="L3474" t="s">
        <v>39</v>
      </c>
      <c r="M3474">
        <v>1700000</v>
      </c>
      <c r="N3474">
        <v>0</v>
      </c>
      <c r="O3474">
        <v>1700000</v>
      </c>
      <c r="P3474">
        <v>481200</v>
      </c>
      <c r="Q3474" t="s">
        <v>5254</v>
      </c>
      <c r="R3474">
        <v>120</v>
      </c>
      <c r="S3474" t="s">
        <v>6390</v>
      </c>
      <c r="T3474" t="s">
        <v>6391</v>
      </c>
      <c r="U3474" t="s">
        <v>6392</v>
      </c>
      <c r="V3474" t="s">
        <v>6393</v>
      </c>
      <c r="W3474">
        <v>0</v>
      </c>
      <c r="X3474" t="str">
        <f t="shared" si="54"/>
        <v>Funcionamiento</v>
      </c>
    </row>
    <row r="3475" spans="1:24" x14ac:dyDescent="0.25">
      <c r="A3475">
        <v>120</v>
      </c>
      <c r="B3475">
        <v>43839</v>
      </c>
      <c r="C3475" s="71">
        <v>43839.629861111112</v>
      </c>
      <c r="D3475" t="s">
        <v>588</v>
      </c>
      <c r="E3475" t="s">
        <v>589</v>
      </c>
      <c r="F3475">
        <v>22</v>
      </c>
      <c r="G3475" t="s">
        <v>5253</v>
      </c>
      <c r="H3475" t="s">
        <v>188</v>
      </c>
      <c r="I3475" t="s">
        <v>142</v>
      </c>
      <c r="J3475" t="s">
        <v>37</v>
      </c>
      <c r="K3475" t="s">
        <v>591</v>
      </c>
      <c r="L3475" t="s">
        <v>39</v>
      </c>
      <c r="M3475">
        <v>45000000</v>
      </c>
      <c r="N3475">
        <v>0</v>
      </c>
      <c r="O3475">
        <v>45000000</v>
      </c>
      <c r="P3475">
        <v>11077013</v>
      </c>
      <c r="Q3475" t="s">
        <v>5254</v>
      </c>
      <c r="R3475">
        <v>120</v>
      </c>
      <c r="S3475" t="s">
        <v>6390</v>
      </c>
      <c r="T3475" t="s">
        <v>6391</v>
      </c>
      <c r="U3475" t="s">
        <v>6392</v>
      </c>
      <c r="V3475" t="s">
        <v>6393</v>
      </c>
      <c r="W3475">
        <v>0</v>
      </c>
      <c r="X3475" t="str">
        <f t="shared" si="54"/>
        <v>Funcionamiento</v>
      </c>
    </row>
    <row r="3476" spans="1:24" x14ac:dyDescent="0.25">
      <c r="A3476">
        <v>120</v>
      </c>
      <c r="B3476">
        <v>43839</v>
      </c>
      <c r="C3476" s="71">
        <v>43839.629861111112</v>
      </c>
      <c r="D3476" t="s">
        <v>588</v>
      </c>
      <c r="E3476" t="s">
        <v>589</v>
      </c>
      <c r="F3476">
        <v>22</v>
      </c>
      <c r="G3476" t="s">
        <v>5253</v>
      </c>
      <c r="H3476" t="s">
        <v>191</v>
      </c>
      <c r="I3476" t="s">
        <v>146</v>
      </c>
      <c r="J3476" t="s">
        <v>37</v>
      </c>
      <c r="K3476" t="s">
        <v>591</v>
      </c>
      <c r="L3476" t="s">
        <v>39</v>
      </c>
      <c r="M3476">
        <v>4000000</v>
      </c>
      <c r="N3476">
        <v>0</v>
      </c>
      <c r="O3476">
        <v>4000000</v>
      </c>
      <c r="P3476">
        <v>1729926</v>
      </c>
      <c r="Q3476" t="s">
        <v>5254</v>
      </c>
      <c r="R3476">
        <v>120</v>
      </c>
      <c r="S3476" t="s">
        <v>6390</v>
      </c>
      <c r="T3476" t="s">
        <v>6391</v>
      </c>
      <c r="U3476" t="s">
        <v>6392</v>
      </c>
      <c r="V3476" t="s">
        <v>6393</v>
      </c>
      <c r="W3476">
        <v>0</v>
      </c>
      <c r="X3476" t="str">
        <f t="shared" si="54"/>
        <v>Funcionamiento</v>
      </c>
    </row>
    <row r="3477" spans="1:24" x14ac:dyDescent="0.25">
      <c r="A3477">
        <v>220</v>
      </c>
      <c r="B3477">
        <v>43852</v>
      </c>
      <c r="C3477" s="71">
        <v>43852.571527777778</v>
      </c>
      <c r="D3477" t="s">
        <v>588</v>
      </c>
      <c r="E3477" t="s">
        <v>589</v>
      </c>
      <c r="F3477">
        <v>22</v>
      </c>
      <c r="G3477" t="s">
        <v>5253</v>
      </c>
      <c r="H3477" t="s">
        <v>168</v>
      </c>
      <c r="I3477" t="s">
        <v>122</v>
      </c>
      <c r="J3477" t="s">
        <v>37</v>
      </c>
      <c r="K3477" t="s">
        <v>591</v>
      </c>
      <c r="L3477" t="s">
        <v>39</v>
      </c>
      <c r="M3477">
        <v>1819268</v>
      </c>
      <c r="N3477">
        <v>0</v>
      </c>
      <c r="O3477">
        <v>1819268</v>
      </c>
      <c r="P3477">
        <v>0</v>
      </c>
      <c r="Q3477" t="s">
        <v>5255</v>
      </c>
      <c r="R3477">
        <v>220</v>
      </c>
      <c r="S3477" t="s">
        <v>2751</v>
      </c>
      <c r="T3477" t="s">
        <v>593</v>
      </c>
      <c r="U3477" t="s">
        <v>5256</v>
      </c>
      <c r="V3477" t="s">
        <v>5257</v>
      </c>
      <c r="W3477">
        <v>0</v>
      </c>
      <c r="X3477" t="str">
        <f t="shared" si="54"/>
        <v>Funcionamiento</v>
      </c>
    </row>
    <row r="3478" spans="1:24" x14ac:dyDescent="0.25">
      <c r="A3478">
        <v>220</v>
      </c>
      <c r="B3478">
        <v>43852</v>
      </c>
      <c r="C3478" s="71">
        <v>43852.571527777778</v>
      </c>
      <c r="D3478" t="s">
        <v>588</v>
      </c>
      <c r="E3478" t="s">
        <v>589</v>
      </c>
      <c r="F3478">
        <v>22</v>
      </c>
      <c r="G3478" t="s">
        <v>5253</v>
      </c>
      <c r="H3478" t="s">
        <v>194</v>
      </c>
      <c r="I3478" t="s">
        <v>149</v>
      </c>
      <c r="J3478" t="s">
        <v>37</v>
      </c>
      <c r="K3478" t="s">
        <v>591</v>
      </c>
      <c r="L3478" t="s">
        <v>39</v>
      </c>
      <c r="M3478">
        <v>14855</v>
      </c>
      <c r="N3478">
        <v>0</v>
      </c>
      <c r="O3478">
        <v>14855</v>
      </c>
      <c r="P3478">
        <v>0</v>
      </c>
      <c r="Q3478" t="s">
        <v>5255</v>
      </c>
      <c r="R3478">
        <v>220</v>
      </c>
      <c r="S3478" t="s">
        <v>2751</v>
      </c>
      <c r="T3478" t="s">
        <v>593</v>
      </c>
      <c r="U3478" t="s">
        <v>5256</v>
      </c>
      <c r="V3478" t="s">
        <v>5257</v>
      </c>
      <c r="W3478">
        <v>0</v>
      </c>
      <c r="X3478" t="str">
        <f t="shared" si="54"/>
        <v>Funcionamiento</v>
      </c>
    </row>
    <row r="3479" spans="1:24" x14ac:dyDescent="0.25">
      <c r="A3479">
        <v>220</v>
      </c>
      <c r="B3479">
        <v>43852</v>
      </c>
      <c r="C3479" s="71">
        <v>43852.571527777778</v>
      </c>
      <c r="D3479" t="s">
        <v>588</v>
      </c>
      <c r="E3479" t="s">
        <v>589</v>
      </c>
      <c r="F3479">
        <v>22</v>
      </c>
      <c r="G3479" t="s">
        <v>5253</v>
      </c>
      <c r="H3479" t="s">
        <v>171</v>
      </c>
      <c r="I3479" t="s">
        <v>125</v>
      </c>
      <c r="J3479" t="s">
        <v>37</v>
      </c>
      <c r="K3479" t="s">
        <v>591</v>
      </c>
      <c r="L3479" t="s">
        <v>39</v>
      </c>
      <c r="M3479">
        <v>4149143</v>
      </c>
      <c r="N3479">
        <v>0</v>
      </c>
      <c r="O3479">
        <v>4149143</v>
      </c>
      <c r="P3479">
        <v>0</v>
      </c>
      <c r="Q3479" t="s">
        <v>5255</v>
      </c>
      <c r="R3479">
        <v>220</v>
      </c>
      <c r="S3479" t="s">
        <v>2751</v>
      </c>
      <c r="T3479" t="s">
        <v>593</v>
      </c>
      <c r="U3479" t="s">
        <v>5256</v>
      </c>
      <c r="V3479" t="s">
        <v>5257</v>
      </c>
      <c r="W3479">
        <v>0</v>
      </c>
      <c r="X3479" t="str">
        <f t="shared" si="54"/>
        <v>Funcionamiento</v>
      </c>
    </row>
    <row r="3480" spans="1:24" x14ac:dyDescent="0.25">
      <c r="A3480">
        <v>220</v>
      </c>
      <c r="B3480">
        <v>43852</v>
      </c>
      <c r="C3480" s="71">
        <v>43852.571527777778</v>
      </c>
      <c r="D3480" t="s">
        <v>588</v>
      </c>
      <c r="E3480" t="s">
        <v>589</v>
      </c>
      <c r="F3480">
        <v>22</v>
      </c>
      <c r="G3480" t="s">
        <v>5253</v>
      </c>
      <c r="H3480" t="s">
        <v>169</v>
      </c>
      <c r="I3480" t="s">
        <v>123</v>
      </c>
      <c r="J3480" t="s">
        <v>37</v>
      </c>
      <c r="K3480" t="s">
        <v>591</v>
      </c>
      <c r="L3480" t="s">
        <v>39</v>
      </c>
      <c r="M3480">
        <v>2666766</v>
      </c>
      <c r="N3480">
        <v>0</v>
      </c>
      <c r="O3480">
        <v>2666766</v>
      </c>
      <c r="P3480">
        <v>0</v>
      </c>
      <c r="Q3480" t="s">
        <v>5255</v>
      </c>
      <c r="R3480">
        <v>220</v>
      </c>
      <c r="S3480" t="s">
        <v>2751</v>
      </c>
      <c r="T3480" t="s">
        <v>593</v>
      </c>
      <c r="U3480" t="s">
        <v>5256</v>
      </c>
      <c r="V3480" t="s">
        <v>5257</v>
      </c>
      <c r="W3480">
        <v>0</v>
      </c>
      <c r="X3480" t="str">
        <f t="shared" si="54"/>
        <v>Funcionamiento</v>
      </c>
    </row>
    <row r="3481" spans="1:24" x14ac:dyDescent="0.25">
      <c r="A3481">
        <v>220</v>
      </c>
      <c r="B3481">
        <v>43852</v>
      </c>
      <c r="C3481" s="71">
        <v>43852.571527777778</v>
      </c>
      <c r="D3481" t="s">
        <v>588</v>
      </c>
      <c r="E3481" t="s">
        <v>589</v>
      </c>
      <c r="F3481">
        <v>22</v>
      </c>
      <c r="G3481" t="s">
        <v>5253</v>
      </c>
      <c r="H3481" t="s">
        <v>173</v>
      </c>
      <c r="I3481" t="s">
        <v>127</v>
      </c>
      <c r="J3481" t="s">
        <v>37</v>
      </c>
      <c r="K3481" t="s">
        <v>591</v>
      </c>
      <c r="L3481" t="s">
        <v>39</v>
      </c>
      <c r="M3481">
        <v>2583971</v>
      </c>
      <c r="N3481">
        <v>0</v>
      </c>
      <c r="O3481">
        <v>2583971</v>
      </c>
      <c r="P3481">
        <v>0</v>
      </c>
      <c r="Q3481" t="s">
        <v>5255</v>
      </c>
      <c r="R3481">
        <v>220</v>
      </c>
      <c r="S3481" t="s">
        <v>2751</v>
      </c>
      <c r="T3481" t="s">
        <v>593</v>
      </c>
      <c r="U3481" t="s">
        <v>5256</v>
      </c>
      <c r="V3481" t="s">
        <v>5257</v>
      </c>
      <c r="W3481">
        <v>0</v>
      </c>
      <c r="X3481" t="str">
        <f t="shared" si="54"/>
        <v>Funcionamiento</v>
      </c>
    </row>
    <row r="3482" spans="1:24" x14ac:dyDescent="0.25">
      <c r="A3482">
        <v>220</v>
      </c>
      <c r="B3482">
        <v>43852</v>
      </c>
      <c r="C3482" s="71">
        <v>43852.571527777778</v>
      </c>
      <c r="D3482" t="s">
        <v>588</v>
      </c>
      <c r="E3482" t="s">
        <v>589</v>
      </c>
      <c r="F3482">
        <v>22</v>
      </c>
      <c r="G3482" t="s">
        <v>5253</v>
      </c>
      <c r="H3482" t="s">
        <v>182</v>
      </c>
      <c r="I3482" t="s">
        <v>136</v>
      </c>
      <c r="J3482" t="s">
        <v>37</v>
      </c>
      <c r="K3482" t="s">
        <v>591</v>
      </c>
      <c r="L3482" t="s">
        <v>39</v>
      </c>
      <c r="M3482">
        <v>180130</v>
      </c>
      <c r="N3482">
        <v>0</v>
      </c>
      <c r="O3482">
        <v>180130</v>
      </c>
      <c r="P3482">
        <v>0</v>
      </c>
      <c r="Q3482" t="s">
        <v>5255</v>
      </c>
      <c r="R3482">
        <v>220</v>
      </c>
      <c r="S3482" t="s">
        <v>2751</v>
      </c>
      <c r="T3482" t="s">
        <v>593</v>
      </c>
      <c r="U3482" t="s">
        <v>5256</v>
      </c>
      <c r="V3482" t="s">
        <v>5257</v>
      </c>
      <c r="W3482">
        <v>0</v>
      </c>
      <c r="X3482" t="str">
        <f t="shared" si="54"/>
        <v>Funcionamiento</v>
      </c>
    </row>
    <row r="3483" spans="1:24" x14ac:dyDescent="0.25">
      <c r="A3483">
        <v>220</v>
      </c>
      <c r="B3483">
        <v>43852</v>
      </c>
      <c r="C3483" s="71">
        <v>43852.571527777778</v>
      </c>
      <c r="D3483" t="s">
        <v>588</v>
      </c>
      <c r="E3483" t="s">
        <v>589</v>
      </c>
      <c r="F3483">
        <v>22</v>
      </c>
      <c r="G3483" t="s">
        <v>5253</v>
      </c>
      <c r="H3483" t="s">
        <v>166</v>
      </c>
      <c r="I3483" t="s">
        <v>120</v>
      </c>
      <c r="J3483" t="s">
        <v>37</v>
      </c>
      <c r="K3483" t="s">
        <v>591</v>
      </c>
      <c r="L3483" t="s">
        <v>39</v>
      </c>
      <c r="M3483">
        <v>69548465</v>
      </c>
      <c r="N3483">
        <v>0</v>
      </c>
      <c r="O3483">
        <v>69548465</v>
      </c>
      <c r="P3483">
        <v>0</v>
      </c>
      <c r="Q3483" t="s">
        <v>5255</v>
      </c>
      <c r="R3483">
        <v>220</v>
      </c>
      <c r="S3483" t="s">
        <v>2751</v>
      </c>
      <c r="T3483" t="s">
        <v>593</v>
      </c>
      <c r="U3483" t="s">
        <v>5256</v>
      </c>
      <c r="V3483" t="s">
        <v>5257</v>
      </c>
      <c r="W3483">
        <v>0</v>
      </c>
      <c r="X3483" t="str">
        <f t="shared" si="54"/>
        <v>Funcionamiento</v>
      </c>
    </row>
    <row r="3484" spans="1:24" x14ac:dyDescent="0.25">
      <c r="A3484">
        <v>220</v>
      </c>
      <c r="B3484">
        <v>43852</v>
      </c>
      <c r="C3484" s="71">
        <v>43852.571527777778</v>
      </c>
      <c r="D3484" t="s">
        <v>588</v>
      </c>
      <c r="E3484" t="s">
        <v>589</v>
      </c>
      <c r="F3484">
        <v>22</v>
      </c>
      <c r="G3484" t="s">
        <v>5253</v>
      </c>
      <c r="H3484" t="s">
        <v>180</v>
      </c>
      <c r="I3484" t="s">
        <v>134</v>
      </c>
      <c r="J3484" t="s">
        <v>37</v>
      </c>
      <c r="K3484" t="s">
        <v>591</v>
      </c>
      <c r="L3484" t="s">
        <v>39</v>
      </c>
      <c r="M3484">
        <v>2412678</v>
      </c>
      <c r="N3484">
        <v>0</v>
      </c>
      <c r="O3484">
        <v>2412678</v>
      </c>
      <c r="P3484">
        <v>0</v>
      </c>
      <c r="Q3484" t="s">
        <v>5255</v>
      </c>
      <c r="R3484">
        <v>220</v>
      </c>
      <c r="S3484" t="s">
        <v>2751</v>
      </c>
      <c r="T3484" t="s">
        <v>593</v>
      </c>
      <c r="U3484" t="s">
        <v>5256</v>
      </c>
      <c r="V3484" t="s">
        <v>5257</v>
      </c>
      <c r="W3484">
        <v>0</v>
      </c>
      <c r="X3484" t="str">
        <f t="shared" si="54"/>
        <v>Funcionamiento</v>
      </c>
    </row>
    <row r="3485" spans="1:24" x14ac:dyDescent="0.25">
      <c r="A3485">
        <v>320</v>
      </c>
      <c r="B3485">
        <v>43852</v>
      </c>
      <c r="C3485" s="71">
        <v>43852.645833333336</v>
      </c>
      <c r="D3485" t="s">
        <v>588</v>
      </c>
      <c r="E3485" t="s">
        <v>589</v>
      </c>
      <c r="F3485">
        <v>22</v>
      </c>
      <c r="G3485" t="s">
        <v>5253</v>
      </c>
      <c r="H3485" t="s">
        <v>175</v>
      </c>
      <c r="I3485" t="s">
        <v>129</v>
      </c>
      <c r="J3485" t="s">
        <v>37</v>
      </c>
      <c r="K3485" t="s">
        <v>591</v>
      </c>
      <c r="L3485" t="s">
        <v>39</v>
      </c>
      <c r="M3485">
        <v>7275100</v>
      </c>
      <c r="N3485">
        <v>0</v>
      </c>
      <c r="O3485">
        <v>7275100</v>
      </c>
      <c r="P3485">
        <v>0</v>
      </c>
      <c r="Q3485" t="s">
        <v>5258</v>
      </c>
      <c r="R3485">
        <v>320</v>
      </c>
      <c r="S3485" t="s">
        <v>2175</v>
      </c>
      <c r="T3485" t="s">
        <v>593</v>
      </c>
      <c r="U3485" t="s">
        <v>5259</v>
      </c>
      <c r="V3485" t="s">
        <v>5260</v>
      </c>
      <c r="W3485">
        <v>0</v>
      </c>
      <c r="X3485" t="str">
        <f t="shared" si="54"/>
        <v>Funcionamiento</v>
      </c>
    </row>
    <row r="3486" spans="1:24" x14ac:dyDescent="0.25">
      <c r="A3486">
        <v>320</v>
      </c>
      <c r="B3486">
        <v>43852</v>
      </c>
      <c r="C3486" s="71">
        <v>43852.645833333336</v>
      </c>
      <c r="D3486" t="s">
        <v>588</v>
      </c>
      <c r="E3486" t="s">
        <v>589</v>
      </c>
      <c r="F3486">
        <v>22</v>
      </c>
      <c r="G3486" t="s">
        <v>5253</v>
      </c>
      <c r="H3486" t="s">
        <v>177</v>
      </c>
      <c r="I3486" t="s">
        <v>131</v>
      </c>
      <c r="J3486" t="s">
        <v>37</v>
      </c>
      <c r="K3486" t="s">
        <v>591</v>
      </c>
      <c r="L3486" t="s">
        <v>39</v>
      </c>
      <c r="M3486">
        <v>1037800</v>
      </c>
      <c r="N3486">
        <v>0</v>
      </c>
      <c r="O3486">
        <v>1037800</v>
      </c>
      <c r="P3486">
        <v>0</v>
      </c>
      <c r="Q3486" t="s">
        <v>5258</v>
      </c>
      <c r="R3486">
        <v>320</v>
      </c>
      <c r="S3486" t="s">
        <v>2175</v>
      </c>
      <c r="T3486" t="s">
        <v>593</v>
      </c>
      <c r="U3486" t="s">
        <v>5259</v>
      </c>
      <c r="V3486" t="s">
        <v>5260</v>
      </c>
      <c r="W3486">
        <v>0</v>
      </c>
      <c r="X3486" t="str">
        <f t="shared" si="54"/>
        <v>Funcionamiento</v>
      </c>
    </row>
    <row r="3487" spans="1:24" x14ac:dyDescent="0.25">
      <c r="A3487">
        <v>320</v>
      </c>
      <c r="B3487">
        <v>43852</v>
      </c>
      <c r="C3487" s="71">
        <v>43852.645833333336</v>
      </c>
      <c r="D3487" t="s">
        <v>588</v>
      </c>
      <c r="E3487" t="s">
        <v>589</v>
      </c>
      <c r="F3487">
        <v>22</v>
      </c>
      <c r="G3487" t="s">
        <v>5253</v>
      </c>
      <c r="H3487" t="s">
        <v>179</v>
      </c>
      <c r="I3487" t="s">
        <v>133</v>
      </c>
      <c r="J3487" t="s">
        <v>37</v>
      </c>
      <c r="K3487" t="s">
        <v>591</v>
      </c>
      <c r="L3487" t="s">
        <v>39</v>
      </c>
      <c r="M3487">
        <v>2504800</v>
      </c>
      <c r="N3487">
        <v>0</v>
      </c>
      <c r="O3487">
        <v>2504800</v>
      </c>
      <c r="P3487">
        <v>0</v>
      </c>
      <c r="Q3487" t="s">
        <v>5258</v>
      </c>
      <c r="R3487">
        <v>320</v>
      </c>
      <c r="S3487" t="s">
        <v>2175</v>
      </c>
      <c r="T3487" t="s">
        <v>593</v>
      </c>
      <c r="U3487" t="s">
        <v>5259</v>
      </c>
      <c r="V3487" t="s">
        <v>5260</v>
      </c>
      <c r="W3487">
        <v>0</v>
      </c>
      <c r="X3487" t="str">
        <f t="shared" si="54"/>
        <v>Funcionamiento</v>
      </c>
    </row>
    <row r="3488" spans="1:24" x14ac:dyDescent="0.25">
      <c r="A3488">
        <v>320</v>
      </c>
      <c r="B3488">
        <v>43852</v>
      </c>
      <c r="C3488" s="71">
        <v>43852.645833333336</v>
      </c>
      <c r="D3488" t="s">
        <v>588</v>
      </c>
      <c r="E3488" t="s">
        <v>589</v>
      </c>
      <c r="F3488">
        <v>22</v>
      </c>
      <c r="G3488" t="s">
        <v>5253</v>
      </c>
      <c r="H3488" t="s">
        <v>174</v>
      </c>
      <c r="I3488" t="s">
        <v>128</v>
      </c>
      <c r="J3488" t="s">
        <v>37</v>
      </c>
      <c r="K3488" t="s">
        <v>591</v>
      </c>
      <c r="L3488" t="s">
        <v>39</v>
      </c>
      <c r="M3488">
        <v>10270100</v>
      </c>
      <c r="N3488">
        <v>0</v>
      </c>
      <c r="O3488">
        <v>10270100</v>
      </c>
      <c r="P3488">
        <v>0</v>
      </c>
      <c r="Q3488" t="s">
        <v>5258</v>
      </c>
      <c r="R3488">
        <v>320</v>
      </c>
      <c r="S3488" t="s">
        <v>2175</v>
      </c>
      <c r="T3488" t="s">
        <v>593</v>
      </c>
      <c r="U3488" t="s">
        <v>5259</v>
      </c>
      <c r="V3488" t="s">
        <v>5260</v>
      </c>
      <c r="W3488">
        <v>0</v>
      </c>
      <c r="X3488" t="str">
        <f t="shared" si="54"/>
        <v>Funcionamiento</v>
      </c>
    </row>
    <row r="3489" spans="1:24" x14ac:dyDescent="0.25">
      <c r="A3489">
        <v>320</v>
      </c>
      <c r="B3489">
        <v>43852</v>
      </c>
      <c r="C3489" s="71">
        <v>43852.645833333336</v>
      </c>
      <c r="D3489" t="s">
        <v>588</v>
      </c>
      <c r="E3489" t="s">
        <v>589</v>
      </c>
      <c r="F3489">
        <v>22</v>
      </c>
      <c r="G3489" t="s">
        <v>5253</v>
      </c>
      <c r="H3489" t="s">
        <v>176</v>
      </c>
      <c r="I3489" t="s">
        <v>130</v>
      </c>
      <c r="J3489" t="s">
        <v>37</v>
      </c>
      <c r="K3489" t="s">
        <v>591</v>
      </c>
      <c r="L3489" t="s">
        <v>39</v>
      </c>
      <c r="M3489">
        <v>5006900</v>
      </c>
      <c r="N3489">
        <v>0</v>
      </c>
      <c r="O3489">
        <v>5006900</v>
      </c>
      <c r="P3489">
        <v>0</v>
      </c>
      <c r="Q3489" t="s">
        <v>5258</v>
      </c>
      <c r="R3489">
        <v>320</v>
      </c>
      <c r="S3489" t="s">
        <v>2175</v>
      </c>
      <c r="T3489" t="s">
        <v>593</v>
      </c>
      <c r="U3489" t="s">
        <v>5259</v>
      </c>
      <c r="V3489" t="s">
        <v>5260</v>
      </c>
      <c r="W3489">
        <v>0</v>
      </c>
      <c r="X3489" t="str">
        <f t="shared" si="54"/>
        <v>Funcionamiento</v>
      </c>
    </row>
    <row r="3490" spans="1:24" x14ac:dyDescent="0.25">
      <c r="A3490">
        <v>320</v>
      </c>
      <c r="B3490">
        <v>43852</v>
      </c>
      <c r="C3490" s="71">
        <v>43852.645833333336</v>
      </c>
      <c r="D3490" t="s">
        <v>588</v>
      </c>
      <c r="E3490" t="s">
        <v>589</v>
      </c>
      <c r="F3490">
        <v>22</v>
      </c>
      <c r="G3490" t="s">
        <v>5253</v>
      </c>
      <c r="H3490" t="s">
        <v>178</v>
      </c>
      <c r="I3490" t="s">
        <v>132</v>
      </c>
      <c r="J3490" t="s">
        <v>37</v>
      </c>
      <c r="K3490" t="s">
        <v>591</v>
      </c>
      <c r="L3490" t="s">
        <v>39</v>
      </c>
      <c r="M3490">
        <v>3756000</v>
      </c>
      <c r="N3490">
        <v>0</v>
      </c>
      <c r="O3490">
        <v>3756000</v>
      </c>
      <c r="P3490">
        <v>0</v>
      </c>
      <c r="Q3490" t="s">
        <v>5258</v>
      </c>
      <c r="R3490">
        <v>320</v>
      </c>
      <c r="S3490" t="s">
        <v>2175</v>
      </c>
      <c r="T3490" t="s">
        <v>593</v>
      </c>
      <c r="U3490" t="s">
        <v>5259</v>
      </c>
      <c r="V3490" t="s">
        <v>5260</v>
      </c>
      <c r="W3490">
        <v>0</v>
      </c>
      <c r="X3490" t="str">
        <f t="shared" si="54"/>
        <v>Funcionamiento</v>
      </c>
    </row>
    <row r="3491" spans="1:24" x14ac:dyDescent="0.25">
      <c r="A3491">
        <v>420</v>
      </c>
      <c r="B3491">
        <v>43872</v>
      </c>
      <c r="C3491" s="71">
        <v>43872.388888888891</v>
      </c>
      <c r="D3491" t="s">
        <v>588</v>
      </c>
      <c r="E3491" t="s">
        <v>589</v>
      </c>
      <c r="F3491">
        <v>22</v>
      </c>
      <c r="G3491" t="s">
        <v>5253</v>
      </c>
      <c r="H3491" t="s">
        <v>101</v>
      </c>
      <c r="I3491" t="s">
        <v>144</v>
      </c>
      <c r="J3491" t="s">
        <v>48</v>
      </c>
      <c r="K3491" t="s">
        <v>601</v>
      </c>
      <c r="L3491" t="s">
        <v>39</v>
      </c>
      <c r="M3491">
        <v>55584900</v>
      </c>
      <c r="N3491">
        <v>0</v>
      </c>
      <c r="O3491">
        <v>55584900</v>
      </c>
      <c r="P3491">
        <v>0</v>
      </c>
      <c r="Q3491" t="s">
        <v>5261</v>
      </c>
      <c r="R3491">
        <v>420</v>
      </c>
      <c r="S3491" t="s">
        <v>2223</v>
      </c>
      <c r="T3491" t="s">
        <v>2471</v>
      </c>
      <c r="U3491" t="s">
        <v>5262</v>
      </c>
      <c r="V3491" t="s">
        <v>5263</v>
      </c>
      <c r="W3491">
        <v>0</v>
      </c>
      <c r="X3491" t="str">
        <f t="shared" si="54"/>
        <v>Funcionamiento</v>
      </c>
    </row>
    <row r="3492" spans="1:24" x14ac:dyDescent="0.25">
      <c r="A3492">
        <v>520</v>
      </c>
      <c r="B3492">
        <v>43872</v>
      </c>
      <c r="C3492" s="71">
        <v>43872.586805555555</v>
      </c>
      <c r="D3492" t="s">
        <v>588</v>
      </c>
      <c r="E3492" t="s">
        <v>589</v>
      </c>
      <c r="F3492">
        <v>22</v>
      </c>
      <c r="G3492" t="s">
        <v>5253</v>
      </c>
      <c r="H3492" t="s">
        <v>187</v>
      </c>
      <c r="I3492" t="s">
        <v>141</v>
      </c>
      <c r="J3492" t="s">
        <v>37</v>
      </c>
      <c r="K3492" t="s">
        <v>591</v>
      </c>
      <c r="L3492" t="s">
        <v>39</v>
      </c>
      <c r="M3492">
        <v>78400</v>
      </c>
      <c r="N3492">
        <v>0</v>
      </c>
      <c r="O3492">
        <v>78400</v>
      </c>
      <c r="P3492">
        <v>0</v>
      </c>
      <c r="Q3492" t="s">
        <v>5264</v>
      </c>
      <c r="R3492">
        <v>520</v>
      </c>
      <c r="S3492" t="s">
        <v>2185</v>
      </c>
      <c r="T3492" t="s">
        <v>2181</v>
      </c>
      <c r="U3492" t="s">
        <v>2508</v>
      </c>
      <c r="V3492" t="s">
        <v>5265</v>
      </c>
      <c r="W3492">
        <v>0</v>
      </c>
      <c r="X3492" t="str">
        <f t="shared" si="54"/>
        <v>Funcionamiento</v>
      </c>
    </row>
    <row r="3493" spans="1:24" x14ac:dyDescent="0.25">
      <c r="A3493">
        <v>520</v>
      </c>
      <c r="B3493">
        <v>43872</v>
      </c>
      <c r="C3493" s="71">
        <v>43872.586805555555</v>
      </c>
      <c r="D3493" t="s">
        <v>588</v>
      </c>
      <c r="E3493" t="s">
        <v>589</v>
      </c>
      <c r="F3493">
        <v>22</v>
      </c>
      <c r="G3493" t="s">
        <v>5253</v>
      </c>
      <c r="H3493" t="s">
        <v>193</v>
      </c>
      <c r="I3493" t="s">
        <v>148</v>
      </c>
      <c r="J3493" t="s">
        <v>37</v>
      </c>
      <c r="K3493" t="s">
        <v>591</v>
      </c>
      <c r="L3493" t="s">
        <v>39</v>
      </c>
      <c r="M3493">
        <v>258320</v>
      </c>
      <c r="N3493">
        <v>0</v>
      </c>
      <c r="O3493">
        <v>258320</v>
      </c>
      <c r="P3493">
        <v>0</v>
      </c>
      <c r="Q3493" t="s">
        <v>5264</v>
      </c>
      <c r="R3493">
        <v>520</v>
      </c>
      <c r="S3493" t="s">
        <v>2185</v>
      </c>
      <c r="T3493" t="s">
        <v>2181</v>
      </c>
      <c r="U3493" t="s">
        <v>2508</v>
      </c>
      <c r="V3493" t="s">
        <v>5265</v>
      </c>
      <c r="W3493">
        <v>0</v>
      </c>
      <c r="X3493" t="str">
        <f t="shared" si="54"/>
        <v>Funcionamiento</v>
      </c>
    </row>
    <row r="3494" spans="1:24" x14ac:dyDescent="0.25">
      <c r="A3494">
        <v>620</v>
      </c>
      <c r="B3494">
        <v>43872</v>
      </c>
      <c r="C3494" s="71">
        <v>43872.631249999999</v>
      </c>
      <c r="D3494" t="s">
        <v>588</v>
      </c>
      <c r="E3494" t="s">
        <v>589</v>
      </c>
      <c r="F3494">
        <v>22</v>
      </c>
      <c r="G3494" t="s">
        <v>5253</v>
      </c>
      <c r="H3494" t="s">
        <v>197</v>
      </c>
      <c r="I3494" t="s">
        <v>152</v>
      </c>
      <c r="J3494" t="s">
        <v>48</v>
      </c>
      <c r="K3494" t="s">
        <v>601</v>
      </c>
      <c r="L3494" t="s">
        <v>39</v>
      </c>
      <c r="M3494">
        <v>4320000</v>
      </c>
      <c r="N3494">
        <v>-749000</v>
      </c>
      <c r="O3494">
        <v>3571000</v>
      </c>
      <c r="P3494">
        <v>0</v>
      </c>
      <c r="Q3494" t="s">
        <v>5266</v>
      </c>
      <c r="R3494">
        <v>620</v>
      </c>
      <c r="S3494" t="s">
        <v>5267</v>
      </c>
      <c r="T3494" t="s">
        <v>5268</v>
      </c>
      <c r="U3494" t="s">
        <v>5269</v>
      </c>
      <c r="V3494" t="s">
        <v>5270</v>
      </c>
      <c r="W3494">
        <v>0</v>
      </c>
      <c r="X3494" t="str">
        <f t="shared" si="54"/>
        <v>Funcionamiento</v>
      </c>
    </row>
    <row r="3495" spans="1:24" x14ac:dyDescent="0.25">
      <c r="A3495">
        <v>720</v>
      </c>
      <c r="B3495">
        <v>43874</v>
      </c>
      <c r="C3495" s="71">
        <v>43874.402083333334</v>
      </c>
      <c r="D3495" t="s">
        <v>588</v>
      </c>
      <c r="E3495" t="s">
        <v>589</v>
      </c>
      <c r="F3495">
        <v>500</v>
      </c>
      <c r="G3495" t="s">
        <v>631</v>
      </c>
      <c r="H3495" t="s">
        <v>199</v>
      </c>
      <c r="I3495" t="s">
        <v>157</v>
      </c>
      <c r="J3495" t="s">
        <v>37</v>
      </c>
      <c r="K3495" t="s">
        <v>591</v>
      </c>
      <c r="L3495" t="s">
        <v>39</v>
      </c>
      <c r="M3495">
        <v>0</v>
      </c>
      <c r="N3495">
        <v>7400752</v>
      </c>
      <c r="O3495">
        <v>7400752</v>
      </c>
      <c r="P3495">
        <v>7400752</v>
      </c>
      <c r="Q3495" t="s">
        <v>5271</v>
      </c>
      <c r="R3495">
        <v>720</v>
      </c>
      <c r="S3495" t="s">
        <v>5272</v>
      </c>
      <c r="T3495" t="s">
        <v>5273</v>
      </c>
      <c r="U3495" t="s">
        <v>5274</v>
      </c>
      <c r="V3495" t="s">
        <v>5275</v>
      </c>
      <c r="W3495">
        <v>0</v>
      </c>
      <c r="X3495" t="str">
        <f t="shared" si="54"/>
        <v>Inversión</v>
      </c>
    </row>
    <row r="3496" spans="1:24" x14ac:dyDescent="0.25">
      <c r="A3496">
        <v>720</v>
      </c>
      <c r="B3496">
        <v>43874</v>
      </c>
      <c r="C3496" s="71">
        <v>43874.402083333334</v>
      </c>
      <c r="D3496" t="s">
        <v>588</v>
      </c>
      <c r="E3496" t="s">
        <v>589</v>
      </c>
      <c r="F3496">
        <v>500</v>
      </c>
      <c r="G3496" t="s">
        <v>631</v>
      </c>
      <c r="H3496" t="s">
        <v>199</v>
      </c>
      <c r="I3496" t="s">
        <v>157</v>
      </c>
      <c r="J3496" t="s">
        <v>37</v>
      </c>
      <c r="K3496" t="s">
        <v>714</v>
      </c>
      <c r="L3496" t="s">
        <v>39</v>
      </c>
      <c r="M3496">
        <v>49837000</v>
      </c>
      <c r="N3496">
        <v>0</v>
      </c>
      <c r="O3496">
        <v>49837000</v>
      </c>
      <c r="P3496">
        <v>48993417</v>
      </c>
      <c r="Q3496" t="s">
        <v>5271</v>
      </c>
      <c r="R3496">
        <v>720</v>
      </c>
      <c r="S3496" t="s">
        <v>5272</v>
      </c>
      <c r="T3496" t="s">
        <v>5273</v>
      </c>
      <c r="U3496" t="s">
        <v>5274</v>
      </c>
      <c r="V3496" t="s">
        <v>5275</v>
      </c>
      <c r="W3496">
        <v>0</v>
      </c>
      <c r="X3496" t="str">
        <f t="shared" si="54"/>
        <v>Inversión</v>
      </c>
    </row>
    <row r="3497" spans="1:24" x14ac:dyDescent="0.25">
      <c r="A3497">
        <v>820</v>
      </c>
      <c r="B3497">
        <v>43874</v>
      </c>
      <c r="C3497" s="71">
        <v>43874.404861111114</v>
      </c>
      <c r="D3497" t="s">
        <v>588</v>
      </c>
      <c r="E3497" t="s">
        <v>607</v>
      </c>
      <c r="F3497">
        <v>500</v>
      </c>
      <c r="G3497" t="s">
        <v>631</v>
      </c>
      <c r="H3497" t="s">
        <v>199</v>
      </c>
      <c r="I3497" t="s">
        <v>157</v>
      </c>
      <c r="J3497" t="s">
        <v>37</v>
      </c>
      <c r="K3497" t="s">
        <v>714</v>
      </c>
      <c r="L3497" t="s">
        <v>39</v>
      </c>
      <c r="M3497">
        <v>3000000</v>
      </c>
      <c r="N3497">
        <v>3684210</v>
      </c>
      <c r="O3497">
        <v>6684210</v>
      </c>
      <c r="P3497">
        <v>6684210</v>
      </c>
      <c r="Q3497" t="s">
        <v>5276</v>
      </c>
      <c r="R3497">
        <v>820</v>
      </c>
      <c r="S3497" t="s">
        <v>593</v>
      </c>
      <c r="T3497" t="s">
        <v>593</v>
      </c>
      <c r="U3497" t="s">
        <v>593</v>
      </c>
      <c r="V3497" t="s">
        <v>593</v>
      </c>
      <c r="W3497">
        <v>0</v>
      </c>
      <c r="X3497" t="str">
        <f t="shared" si="54"/>
        <v>Inversión</v>
      </c>
    </row>
    <row r="3498" spans="1:24" x14ac:dyDescent="0.25">
      <c r="A3498">
        <v>920</v>
      </c>
      <c r="B3498">
        <v>43874</v>
      </c>
      <c r="C3498" s="71">
        <v>43874.407638888886</v>
      </c>
      <c r="D3498" t="s">
        <v>588</v>
      </c>
      <c r="E3498" t="s">
        <v>589</v>
      </c>
      <c r="F3498">
        <v>510</v>
      </c>
      <c r="G3498" t="s">
        <v>713</v>
      </c>
      <c r="H3498" t="s">
        <v>200</v>
      </c>
      <c r="I3498" t="s">
        <v>159</v>
      </c>
      <c r="J3498" t="s">
        <v>48</v>
      </c>
      <c r="K3498" t="s">
        <v>601</v>
      </c>
      <c r="L3498" t="s">
        <v>39</v>
      </c>
      <c r="M3498">
        <v>2000000</v>
      </c>
      <c r="N3498">
        <v>0</v>
      </c>
      <c r="O3498">
        <v>2000000</v>
      </c>
      <c r="P3498">
        <v>1492268</v>
      </c>
      <c r="Q3498" t="s">
        <v>5277</v>
      </c>
      <c r="R3498">
        <v>920</v>
      </c>
      <c r="S3498" t="s">
        <v>2346</v>
      </c>
      <c r="T3498" t="s">
        <v>2214</v>
      </c>
      <c r="U3498" t="s">
        <v>4009</v>
      </c>
      <c r="V3498" t="s">
        <v>5278</v>
      </c>
      <c r="X3498" t="str">
        <f t="shared" si="54"/>
        <v>Inversión</v>
      </c>
    </row>
    <row r="3499" spans="1:24" x14ac:dyDescent="0.25">
      <c r="A3499">
        <v>1020</v>
      </c>
      <c r="B3499">
        <v>43878</v>
      </c>
      <c r="C3499" s="71">
        <v>43878.375</v>
      </c>
      <c r="D3499" t="s">
        <v>588</v>
      </c>
      <c r="E3499" t="s">
        <v>589</v>
      </c>
      <c r="F3499">
        <v>22</v>
      </c>
      <c r="G3499" t="s">
        <v>5253</v>
      </c>
      <c r="H3499" t="s">
        <v>196</v>
      </c>
      <c r="I3499" t="s">
        <v>151</v>
      </c>
      <c r="J3499" t="s">
        <v>37</v>
      </c>
      <c r="K3499" t="s">
        <v>591</v>
      </c>
      <c r="L3499" t="s">
        <v>39</v>
      </c>
      <c r="M3499">
        <v>30515000</v>
      </c>
      <c r="N3499">
        <v>0</v>
      </c>
      <c r="O3499">
        <v>30515000</v>
      </c>
      <c r="P3499">
        <v>0</v>
      </c>
      <c r="Q3499" t="s">
        <v>5279</v>
      </c>
      <c r="R3499">
        <v>1020</v>
      </c>
      <c r="S3499" t="s">
        <v>2222</v>
      </c>
      <c r="T3499" t="s">
        <v>2239</v>
      </c>
      <c r="U3499" t="s">
        <v>5280</v>
      </c>
      <c r="V3499" t="s">
        <v>5281</v>
      </c>
      <c r="W3499">
        <v>0</v>
      </c>
      <c r="X3499" t="str">
        <f t="shared" si="54"/>
        <v>Funcionamiento</v>
      </c>
    </row>
    <row r="3500" spans="1:24" x14ac:dyDescent="0.25">
      <c r="A3500">
        <v>1120</v>
      </c>
      <c r="B3500">
        <v>43881</v>
      </c>
      <c r="C3500" s="71">
        <v>43881.64166666667</v>
      </c>
      <c r="D3500" t="s">
        <v>588</v>
      </c>
      <c r="E3500" t="s">
        <v>589</v>
      </c>
      <c r="F3500">
        <v>22</v>
      </c>
      <c r="G3500" t="s">
        <v>5253</v>
      </c>
      <c r="H3500" t="s">
        <v>168</v>
      </c>
      <c r="I3500" t="s">
        <v>122</v>
      </c>
      <c r="J3500" t="s">
        <v>37</v>
      </c>
      <c r="K3500" t="s">
        <v>591</v>
      </c>
      <c r="L3500" t="s">
        <v>39</v>
      </c>
      <c r="M3500">
        <v>2112700</v>
      </c>
      <c r="N3500">
        <v>0</v>
      </c>
      <c r="O3500">
        <v>2112700</v>
      </c>
      <c r="P3500">
        <v>0</v>
      </c>
      <c r="Q3500" t="s">
        <v>5282</v>
      </c>
      <c r="R3500">
        <v>1120</v>
      </c>
      <c r="S3500" t="s">
        <v>3278</v>
      </c>
      <c r="T3500" t="s">
        <v>593</v>
      </c>
      <c r="U3500" t="s">
        <v>5283</v>
      </c>
      <c r="V3500" t="s">
        <v>5284</v>
      </c>
      <c r="W3500">
        <v>0</v>
      </c>
      <c r="X3500" t="str">
        <f t="shared" si="54"/>
        <v>Funcionamiento</v>
      </c>
    </row>
    <row r="3501" spans="1:24" x14ac:dyDescent="0.25">
      <c r="A3501">
        <v>1120</v>
      </c>
      <c r="B3501">
        <v>43881</v>
      </c>
      <c r="C3501" s="71">
        <v>43881.64166666667</v>
      </c>
      <c r="D3501" t="s">
        <v>588</v>
      </c>
      <c r="E3501" t="s">
        <v>589</v>
      </c>
      <c r="F3501">
        <v>22</v>
      </c>
      <c r="G3501" t="s">
        <v>5253</v>
      </c>
      <c r="H3501" t="s">
        <v>173</v>
      </c>
      <c r="I3501" t="s">
        <v>127</v>
      </c>
      <c r="J3501" t="s">
        <v>37</v>
      </c>
      <c r="K3501" t="s">
        <v>591</v>
      </c>
      <c r="L3501" t="s">
        <v>39</v>
      </c>
      <c r="M3501">
        <v>1624516</v>
      </c>
      <c r="N3501">
        <v>0</v>
      </c>
      <c r="O3501">
        <v>1624516</v>
      </c>
      <c r="P3501">
        <v>0</v>
      </c>
      <c r="Q3501" t="s">
        <v>5282</v>
      </c>
      <c r="R3501">
        <v>1120</v>
      </c>
      <c r="S3501" t="s">
        <v>3278</v>
      </c>
      <c r="T3501" t="s">
        <v>593</v>
      </c>
      <c r="U3501" t="s">
        <v>5283</v>
      </c>
      <c r="V3501" t="s">
        <v>5284</v>
      </c>
      <c r="W3501">
        <v>0</v>
      </c>
      <c r="X3501" t="str">
        <f t="shared" si="54"/>
        <v>Funcionamiento</v>
      </c>
    </row>
    <row r="3502" spans="1:24" x14ac:dyDescent="0.25">
      <c r="A3502">
        <v>1120</v>
      </c>
      <c r="B3502">
        <v>43881</v>
      </c>
      <c r="C3502" s="71">
        <v>43881.64166666667</v>
      </c>
      <c r="D3502" t="s">
        <v>588</v>
      </c>
      <c r="E3502" t="s">
        <v>589</v>
      </c>
      <c r="F3502">
        <v>22</v>
      </c>
      <c r="G3502" t="s">
        <v>5253</v>
      </c>
      <c r="H3502" t="s">
        <v>166</v>
      </c>
      <c r="I3502" t="s">
        <v>120</v>
      </c>
      <c r="J3502" t="s">
        <v>37</v>
      </c>
      <c r="K3502" t="s">
        <v>591</v>
      </c>
      <c r="L3502" t="s">
        <v>39</v>
      </c>
      <c r="M3502">
        <v>79476264</v>
      </c>
      <c r="N3502">
        <v>0</v>
      </c>
      <c r="O3502">
        <v>79476264</v>
      </c>
      <c r="P3502">
        <v>0</v>
      </c>
      <c r="Q3502" t="s">
        <v>5282</v>
      </c>
      <c r="R3502">
        <v>1120</v>
      </c>
      <c r="S3502" t="s">
        <v>3278</v>
      </c>
      <c r="T3502" t="s">
        <v>593</v>
      </c>
      <c r="U3502" t="s">
        <v>5283</v>
      </c>
      <c r="V3502" t="s">
        <v>5284</v>
      </c>
      <c r="W3502">
        <v>0</v>
      </c>
      <c r="X3502" t="str">
        <f t="shared" si="54"/>
        <v>Funcionamiento</v>
      </c>
    </row>
    <row r="3503" spans="1:24" x14ac:dyDescent="0.25">
      <c r="A3503">
        <v>1120</v>
      </c>
      <c r="B3503">
        <v>43881</v>
      </c>
      <c r="C3503" s="71">
        <v>43881.64166666667</v>
      </c>
      <c r="D3503" t="s">
        <v>588</v>
      </c>
      <c r="E3503" t="s">
        <v>589</v>
      </c>
      <c r="F3503">
        <v>22</v>
      </c>
      <c r="G3503" t="s">
        <v>5253</v>
      </c>
      <c r="H3503" t="s">
        <v>169</v>
      </c>
      <c r="I3503" t="s">
        <v>123</v>
      </c>
      <c r="J3503" t="s">
        <v>37</v>
      </c>
      <c r="K3503" t="s">
        <v>591</v>
      </c>
      <c r="L3503" t="s">
        <v>39</v>
      </c>
      <c r="M3503">
        <v>3147332</v>
      </c>
      <c r="N3503">
        <v>0</v>
      </c>
      <c r="O3503">
        <v>3147332</v>
      </c>
      <c r="P3503">
        <v>0</v>
      </c>
      <c r="Q3503" t="s">
        <v>5282</v>
      </c>
      <c r="R3503">
        <v>1120</v>
      </c>
      <c r="S3503" t="s">
        <v>3278</v>
      </c>
      <c r="T3503" t="s">
        <v>593</v>
      </c>
      <c r="U3503" t="s">
        <v>5283</v>
      </c>
      <c r="V3503" t="s">
        <v>5284</v>
      </c>
      <c r="W3503">
        <v>0</v>
      </c>
      <c r="X3503" t="str">
        <f t="shared" si="54"/>
        <v>Funcionamiento</v>
      </c>
    </row>
    <row r="3504" spans="1:24" x14ac:dyDescent="0.25">
      <c r="A3504">
        <v>1120</v>
      </c>
      <c r="B3504">
        <v>43881</v>
      </c>
      <c r="C3504" s="71">
        <v>43881.64166666667</v>
      </c>
      <c r="D3504" t="s">
        <v>588</v>
      </c>
      <c r="E3504" t="s">
        <v>589</v>
      </c>
      <c r="F3504">
        <v>22</v>
      </c>
      <c r="G3504" t="s">
        <v>5253</v>
      </c>
      <c r="H3504" t="s">
        <v>171</v>
      </c>
      <c r="I3504" t="s">
        <v>125</v>
      </c>
      <c r="J3504" t="s">
        <v>37</v>
      </c>
      <c r="K3504" t="s">
        <v>591</v>
      </c>
      <c r="L3504" t="s">
        <v>39</v>
      </c>
      <c r="M3504">
        <v>1327661</v>
      </c>
      <c r="N3504">
        <v>0</v>
      </c>
      <c r="O3504">
        <v>1327661</v>
      </c>
      <c r="P3504">
        <v>0</v>
      </c>
      <c r="Q3504" t="s">
        <v>5282</v>
      </c>
      <c r="R3504">
        <v>1120</v>
      </c>
      <c r="S3504" t="s">
        <v>3278</v>
      </c>
      <c r="T3504" t="s">
        <v>593</v>
      </c>
      <c r="U3504" t="s">
        <v>5283</v>
      </c>
      <c r="V3504" t="s">
        <v>5284</v>
      </c>
      <c r="W3504">
        <v>0</v>
      </c>
      <c r="X3504" t="str">
        <f t="shared" si="54"/>
        <v>Funcionamiento</v>
      </c>
    </row>
    <row r="3505" spans="1:24" x14ac:dyDescent="0.25">
      <c r="A3505">
        <v>1120</v>
      </c>
      <c r="B3505">
        <v>43881</v>
      </c>
      <c r="C3505" s="71">
        <v>43881.64166666667</v>
      </c>
      <c r="D3505" t="s">
        <v>588</v>
      </c>
      <c r="E3505" t="s">
        <v>589</v>
      </c>
      <c r="F3505">
        <v>22</v>
      </c>
      <c r="G3505" t="s">
        <v>5253</v>
      </c>
      <c r="H3505" t="s">
        <v>180</v>
      </c>
      <c r="I3505" t="s">
        <v>134</v>
      </c>
      <c r="J3505" t="s">
        <v>37</v>
      </c>
      <c r="K3505" t="s">
        <v>591</v>
      </c>
      <c r="L3505" t="s">
        <v>39</v>
      </c>
      <c r="M3505">
        <v>1588416</v>
      </c>
      <c r="N3505">
        <v>0</v>
      </c>
      <c r="O3505">
        <v>1588416</v>
      </c>
      <c r="P3505">
        <v>0</v>
      </c>
      <c r="Q3505" t="s">
        <v>5282</v>
      </c>
      <c r="R3505">
        <v>1120</v>
      </c>
      <c r="S3505" t="s">
        <v>3278</v>
      </c>
      <c r="T3505" t="s">
        <v>593</v>
      </c>
      <c r="U3505" t="s">
        <v>5283</v>
      </c>
      <c r="V3505" t="s">
        <v>5284</v>
      </c>
      <c r="W3505">
        <v>0</v>
      </c>
      <c r="X3505" t="str">
        <f t="shared" si="54"/>
        <v>Funcionamiento</v>
      </c>
    </row>
    <row r="3506" spans="1:24" x14ac:dyDescent="0.25">
      <c r="A3506">
        <v>1120</v>
      </c>
      <c r="B3506">
        <v>43881</v>
      </c>
      <c r="C3506" s="71">
        <v>43881.64166666667</v>
      </c>
      <c r="D3506" t="s">
        <v>588</v>
      </c>
      <c r="E3506" t="s">
        <v>589</v>
      </c>
      <c r="F3506">
        <v>22</v>
      </c>
      <c r="G3506" t="s">
        <v>5253</v>
      </c>
      <c r="H3506" t="s">
        <v>182</v>
      </c>
      <c r="I3506" t="s">
        <v>136</v>
      </c>
      <c r="J3506" t="s">
        <v>37</v>
      </c>
      <c r="K3506" t="s">
        <v>591</v>
      </c>
      <c r="L3506" t="s">
        <v>39</v>
      </c>
      <c r="M3506">
        <v>129234</v>
      </c>
      <c r="N3506">
        <v>0</v>
      </c>
      <c r="O3506">
        <v>129234</v>
      </c>
      <c r="P3506">
        <v>0</v>
      </c>
      <c r="Q3506" t="s">
        <v>5282</v>
      </c>
      <c r="R3506">
        <v>1120</v>
      </c>
      <c r="S3506" t="s">
        <v>3278</v>
      </c>
      <c r="T3506" t="s">
        <v>593</v>
      </c>
      <c r="U3506" t="s">
        <v>5283</v>
      </c>
      <c r="V3506" t="s">
        <v>5284</v>
      </c>
      <c r="W3506">
        <v>0</v>
      </c>
      <c r="X3506" t="str">
        <f t="shared" si="54"/>
        <v>Funcionamiento</v>
      </c>
    </row>
    <row r="3507" spans="1:24" x14ac:dyDescent="0.25">
      <c r="A3507">
        <v>1220</v>
      </c>
      <c r="B3507">
        <v>43882</v>
      </c>
      <c r="C3507" s="71">
        <v>43882.410416666666</v>
      </c>
      <c r="D3507" t="s">
        <v>588</v>
      </c>
      <c r="E3507" t="s">
        <v>589</v>
      </c>
      <c r="F3507">
        <v>22</v>
      </c>
      <c r="G3507" t="s">
        <v>5253</v>
      </c>
      <c r="H3507" t="s">
        <v>175</v>
      </c>
      <c r="I3507" t="s">
        <v>129</v>
      </c>
      <c r="J3507" t="s">
        <v>37</v>
      </c>
      <c r="K3507" t="s">
        <v>591</v>
      </c>
      <c r="L3507" t="s">
        <v>39</v>
      </c>
      <c r="M3507">
        <v>7028700</v>
      </c>
      <c r="N3507">
        <v>0</v>
      </c>
      <c r="O3507">
        <v>7028700</v>
      </c>
      <c r="P3507">
        <v>0</v>
      </c>
      <c r="Q3507" t="s">
        <v>5285</v>
      </c>
      <c r="R3507">
        <v>1220</v>
      </c>
      <c r="S3507" t="s">
        <v>2204</v>
      </c>
      <c r="T3507" t="s">
        <v>593</v>
      </c>
      <c r="U3507" t="s">
        <v>5286</v>
      </c>
      <c r="V3507" t="s">
        <v>5287</v>
      </c>
      <c r="W3507">
        <v>0</v>
      </c>
      <c r="X3507" t="str">
        <f t="shared" si="54"/>
        <v>Funcionamiento</v>
      </c>
    </row>
    <row r="3508" spans="1:24" x14ac:dyDescent="0.25">
      <c r="A3508">
        <v>1220</v>
      </c>
      <c r="B3508">
        <v>43882</v>
      </c>
      <c r="C3508" s="71">
        <v>43882.410416666666</v>
      </c>
      <c r="D3508" t="s">
        <v>588</v>
      </c>
      <c r="E3508" t="s">
        <v>589</v>
      </c>
      <c r="F3508">
        <v>22</v>
      </c>
      <c r="G3508" t="s">
        <v>5253</v>
      </c>
      <c r="H3508" t="s">
        <v>178</v>
      </c>
      <c r="I3508" t="s">
        <v>132</v>
      </c>
      <c r="J3508" t="s">
        <v>37</v>
      </c>
      <c r="K3508" t="s">
        <v>591</v>
      </c>
      <c r="L3508" t="s">
        <v>39</v>
      </c>
      <c r="M3508">
        <v>2689200</v>
      </c>
      <c r="N3508">
        <v>0</v>
      </c>
      <c r="O3508">
        <v>2689200</v>
      </c>
      <c r="P3508">
        <v>0</v>
      </c>
      <c r="Q3508" t="s">
        <v>5285</v>
      </c>
      <c r="R3508">
        <v>1220</v>
      </c>
      <c r="S3508" t="s">
        <v>2204</v>
      </c>
      <c r="T3508" t="s">
        <v>593</v>
      </c>
      <c r="U3508" t="s">
        <v>5286</v>
      </c>
      <c r="V3508" t="s">
        <v>5287</v>
      </c>
      <c r="W3508">
        <v>0</v>
      </c>
      <c r="X3508" t="str">
        <f t="shared" si="54"/>
        <v>Funcionamiento</v>
      </c>
    </row>
    <row r="3509" spans="1:24" x14ac:dyDescent="0.25">
      <c r="A3509">
        <v>1220</v>
      </c>
      <c r="B3509">
        <v>43882</v>
      </c>
      <c r="C3509" s="71">
        <v>43882.410416666666</v>
      </c>
      <c r="D3509" t="s">
        <v>588</v>
      </c>
      <c r="E3509" t="s">
        <v>589</v>
      </c>
      <c r="F3509">
        <v>22</v>
      </c>
      <c r="G3509" t="s">
        <v>5253</v>
      </c>
      <c r="H3509" t="s">
        <v>176</v>
      </c>
      <c r="I3509" t="s">
        <v>130</v>
      </c>
      <c r="J3509" t="s">
        <v>37</v>
      </c>
      <c r="K3509" t="s">
        <v>591</v>
      </c>
      <c r="L3509" t="s">
        <v>39</v>
      </c>
      <c r="M3509">
        <v>3584400</v>
      </c>
      <c r="N3509">
        <v>0</v>
      </c>
      <c r="O3509">
        <v>3584400</v>
      </c>
      <c r="P3509">
        <v>0</v>
      </c>
      <c r="Q3509" t="s">
        <v>5285</v>
      </c>
      <c r="R3509">
        <v>1220</v>
      </c>
      <c r="S3509" t="s">
        <v>2204</v>
      </c>
      <c r="T3509" t="s">
        <v>593</v>
      </c>
      <c r="U3509" t="s">
        <v>5286</v>
      </c>
      <c r="V3509" t="s">
        <v>5287</v>
      </c>
      <c r="W3509">
        <v>0</v>
      </c>
      <c r="X3509" t="str">
        <f t="shared" si="54"/>
        <v>Funcionamiento</v>
      </c>
    </row>
    <row r="3510" spans="1:24" x14ac:dyDescent="0.25">
      <c r="A3510">
        <v>1220</v>
      </c>
      <c r="B3510">
        <v>43882</v>
      </c>
      <c r="C3510" s="71">
        <v>43882.410416666666</v>
      </c>
      <c r="D3510" t="s">
        <v>588</v>
      </c>
      <c r="E3510" t="s">
        <v>589</v>
      </c>
      <c r="F3510">
        <v>22</v>
      </c>
      <c r="G3510" t="s">
        <v>5253</v>
      </c>
      <c r="H3510" t="s">
        <v>177</v>
      </c>
      <c r="I3510" t="s">
        <v>131</v>
      </c>
      <c r="J3510" t="s">
        <v>37</v>
      </c>
      <c r="K3510" t="s">
        <v>591</v>
      </c>
      <c r="L3510" t="s">
        <v>39</v>
      </c>
      <c r="M3510">
        <v>1220700</v>
      </c>
      <c r="N3510">
        <v>0</v>
      </c>
      <c r="O3510">
        <v>1220700</v>
      </c>
      <c r="P3510">
        <v>0</v>
      </c>
      <c r="Q3510" t="s">
        <v>5285</v>
      </c>
      <c r="R3510">
        <v>1220</v>
      </c>
      <c r="S3510" t="s">
        <v>2204</v>
      </c>
      <c r="T3510" t="s">
        <v>593</v>
      </c>
      <c r="U3510" t="s">
        <v>5286</v>
      </c>
      <c r="V3510" t="s">
        <v>5287</v>
      </c>
      <c r="W3510">
        <v>0</v>
      </c>
      <c r="X3510" t="str">
        <f t="shared" si="54"/>
        <v>Funcionamiento</v>
      </c>
    </row>
    <row r="3511" spans="1:24" x14ac:dyDescent="0.25">
      <c r="A3511">
        <v>1220</v>
      </c>
      <c r="B3511">
        <v>43882</v>
      </c>
      <c r="C3511" s="71">
        <v>43882.410416666666</v>
      </c>
      <c r="D3511" t="s">
        <v>588</v>
      </c>
      <c r="E3511" t="s">
        <v>589</v>
      </c>
      <c r="F3511">
        <v>22</v>
      </c>
      <c r="G3511" t="s">
        <v>5253</v>
      </c>
      <c r="H3511" t="s">
        <v>174</v>
      </c>
      <c r="I3511" t="s">
        <v>128</v>
      </c>
      <c r="J3511" t="s">
        <v>37</v>
      </c>
      <c r="K3511" t="s">
        <v>591</v>
      </c>
      <c r="L3511" t="s">
        <v>39</v>
      </c>
      <c r="M3511">
        <v>9923000</v>
      </c>
      <c r="N3511">
        <v>0</v>
      </c>
      <c r="O3511">
        <v>9923000</v>
      </c>
      <c r="P3511">
        <v>0</v>
      </c>
      <c r="Q3511" t="s">
        <v>5285</v>
      </c>
      <c r="R3511">
        <v>1220</v>
      </c>
      <c r="S3511" t="s">
        <v>2204</v>
      </c>
      <c r="T3511" t="s">
        <v>593</v>
      </c>
      <c r="U3511" t="s">
        <v>5286</v>
      </c>
      <c r="V3511" t="s">
        <v>5287</v>
      </c>
      <c r="W3511">
        <v>0</v>
      </c>
      <c r="X3511" t="str">
        <f t="shared" si="54"/>
        <v>Funcionamiento</v>
      </c>
    </row>
    <row r="3512" spans="1:24" x14ac:dyDescent="0.25">
      <c r="A3512">
        <v>1220</v>
      </c>
      <c r="B3512">
        <v>43882</v>
      </c>
      <c r="C3512" s="71">
        <v>43882.410416666666</v>
      </c>
      <c r="D3512" t="s">
        <v>588</v>
      </c>
      <c r="E3512" t="s">
        <v>589</v>
      </c>
      <c r="F3512">
        <v>22</v>
      </c>
      <c r="G3512" t="s">
        <v>5253</v>
      </c>
      <c r="H3512" t="s">
        <v>179</v>
      </c>
      <c r="I3512" t="s">
        <v>133</v>
      </c>
      <c r="J3512" t="s">
        <v>37</v>
      </c>
      <c r="K3512" t="s">
        <v>591</v>
      </c>
      <c r="L3512" t="s">
        <v>39</v>
      </c>
      <c r="M3512">
        <v>1792900</v>
      </c>
      <c r="N3512">
        <v>0</v>
      </c>
      <c r="O3512">
        <v>1792900</v>
      </c>
      <c r="P3512">
        <v>0</v>
      </c>
      <c r="Q3512" t="s">
        <v>5285</v>
      </c>
      <c r="R3512">
        <v>1220</v>
      </c>
      <c r="S3512" t="s">
        <v>2204</v>
      </c>
      <c r="T3512" t="s">
        <v>593</v>
      </c>
      <c r="U3512" t="s">
        <v>5286</v>
      </c>
      <c r="V3512" t="s">
        <v>5287</v>
      </c>
      <c r="W3512">
        <v>0</v>
      </c>
      <c r="X3512" t="str">
        <f t="shared" si="54"/>
        <v>Funcionamiento</v>
      </c>
    </row>
    <row r="3513" spans="1:24" x14ac:dyDescent="0.25">
      <c r="A3513">
        <v>1320</v>
      </c>
      <c r="B3513">
        <v>43894</v>
      </c>
      <c r="C3513" s="71">
        <v>43894.460416666669</v>
      </c>
      <c r="D3513" t="s">
        <v>588</v>
      </c>
      <c r="E3513" t="s">
        <v>607</v>
      </c>
      <c r="F3513">
        <v>500</v>
      </c>
      <c r="G3513" t="s">
        <v>631</v>
      </c>
      <c r="H3513" t="s">
        <v>199</v>
      </c>
      <c r="I3513" t="s">
        <v>157</v>
      </c>
      <c r="J3513" t="s">
        <v>37</v>
      </c>
      <c r="K3513" t="s">
        <v>591</v>
      </c>
      <c r="L3513" t="s">
        <v>39</v>
      </c>
      <c r="M3513">
        <v>163820880</v>
      </c>
      <c r="N3513">
        <v>-36311422</v>
      </c>
      <c r="O3513">
        <v>127509458</v>
      </c>
      <c r="P3513">
        <v>127509458</v>
      </c>
      <c r="Q3513" t="s">
        <v>5288</v>
      </c>
      <c r="R3513">
        <v>1320</v>
      </c>
      <c r="S3513" t="s">
        <v>593</v>
      </c>
      <c r="T3513" t="s">
        <v>593</v>
      </c>
      <c r="U3513" t="s">
        <v>593</v>
      </c>
      <c r="V3513" t="s">
        <v>593</v>
      </c>
      <c r="W3513">
        <v>0</v>
      </c>
      <c r="X3513" t="str">
        <f t="shared" si="54"/>
        <v>Inversión</v>
      </c>
    </row>
    <row r="3514" spans="1:24" x14ac:dyDescent="0.25">
      <c r="A3514">
        <v>1420</v>
      </c>
      <c r="B3514">
        <v>43894</v>
      </c>
      <c r="C3514" s="71">
        <v>43894.464583333334</v>
      </c>
      <c r="D3514" t="s">
        <v>588</v>
      </c>
      <c r="E3514" t="s">
        <v>589</v>
      </c>
      <c r="F3514">
        <v>500</v>
      </c>
      <c r="G3514" t="s">
        <v>631</v>
      </c>
      <c r="H3514" t="s">
        <v>199</v>
      </c>
      <c r="I3514" t="s">
        <v>157</v>
      </c>
      <c r="J3514" t="s">
        <v>37</v>
      </c>
      <c r="K3514" t="s">
        <v>591</v>
      </c>
      <c r="L3514" t="s">
        <v>39</v>
      </c>
      <c r="M3514">
        <v>118921824</v>
      </c>
      <c r="N3514">
        <v>0</v>
      </c>
      <c r="O3514">
        <v>118921824</v>
      </c>
      <c r="P3514">
        <v>0</v>
      </c>
      <c r="Q3514" t="s">
        <v>5289</v>
      </c>
      <c r="R3514">
        <v>1420</v>
      </c>
      <c r="S3514" t="s">
        <v>5290</v>
      </c>
      <c r="T3514" t="s">
        <v>5291</v>
      </c>
      <c r="U3514" t="s">
        <v>5660</v>
      </c>
      <c r="V3514" t="s">
        <v>5661</v>
      </c>
      <c r="W3514">
        <v>0</v>
      </c>
      <c r="X3514" t="str">
        <f t="shared" si="54"/>
        <v>Inversión</v>
      </c>
    </row>
    <row r="3515" spans="1:24" x14ac:dyDescent="0.25">
      <c r="A3515">
        <v>1520</v>
      </c>
      <c r="B3515">
        <v>43894</v>
      </c>
      <c r="C3515" s="71">
        <v>43894.46875</v>
      </c>
      <c r="D3515" t="s">
        <v>588</v>
      </c>
      <c r="E3515" t="s">
        <v>589</v>
      </c>
      <c r="F3515">
        <v>500</v>
      </c>
      <c r="G3515" t="s">
        <v>631</v>
      </c>
      <c r="H3515" t="s">
        <v>199</v>
      </c>
      <c r="I3515" t="s">
        <v>157</v>
      </c>
      <c r="J3515" t="s">
        <v>37</v>
      </c>
      <c r="K3515" t="s">
        <v>591</v>
      </c>
      <c r="L3515" t="s">
        <v>39</v>
      </c>
      <c r="M3515">
        <v>31500000</v>
      </c>
      <c r="N3515">
        <v>0</v>
      </c>
      <c r="O3515">
        <v>31500000</v>
      </c>
      <c r="P3515">
        <v>0</v>
      </c>
      <c r="Q3515" t="s">
        <v>5292</v>
      </c>
      <c r="R3515">
        <v>1520</v>
      </c>
      <c r="S3515" t="s">
        <v>2575</v>
      </c>
      <c r="T3515" t="s">
        <v>2182</v>
      </c>
      <c r="U3515" t="s">
        <v>5662</v>
      </c>
      <c r="V3515" t="s">
        <v>5663</v>
      </c>
      <c r="W3515">
        <v>0</v>
      </c>
      <c r="X3515" t="str">
        <f t="shared" si="54"/>
        <v>Inversión</v>
      </c>
    </row>
    <row r="3516" spans="1:24" x14ac:dyDescent="0.25">
      <c r="A3516">
        <v>1620</v>
      </c>
      <c r="B3516">
        <v>43894</v>
      </c>
      <c r="C3516" s="71">
        <v>43894.473611111112</v>
      </c>
      <c r="D3516" t="s">
        <v>588</v>
      </c>
      <c r="E3516" t="s">
        <v>589</v>
      </c>
      <c r="F3516">
        <v>500</v>
      </c>
      <c r="G3516" t="s">
        <v>631</v>
      </c>
      <c r="H3516" t="s">
        <v>199</v>
      </c>
      <c r="I3516" t="s">
        <v>157</v>
      </c>
      <c r="J3516" t="s">
        <v>37</v>
      </c>
      <c r="K3516" t="s">
        <v>591</v>
      </c>
      <c r="L3516" t="s">
        <v>39</v>
      </c>
      <c r="M3516">
        <v>36667836</v>
      </c>
      <c r="N3516">
        <v>0</v>
      </c>
      <c r="O3516">
        <v>36667836</v>
      </c>
      <c r="P3516">
        <v>0</v>
      </c>
      <c r="Q3516" t="s">
        <v>5293</v>
      </c>
      <c r="R3516">
        <v>1620</v>
      </c>
      <c r="S3516" t="s">
        <v>5294</v>
      </c>
      <c r="T3516" t="s">
        <v>5295</v>
      </c>
      <c r="U3516" t="s">
        <v>5664</v>
      </c>
      <c r="V3516" t="s">
        <v>5665</v>
      </c>
      <c r="W3516">
        <v>0</v>
      </c>
      <c r="X3516" t="str">
        <f t="shared" si="54"/>
        <v>Inversión</v>
      </c>
    </row>
    <row r="3517" spans="1:24" x14ac:dyDescent="0.25">
      <c r="A3517">
        <v>1720</v>
      </c>
      <c r="B3517">
        <v>43894</v>
      </c>
      <c r="C3517" s="71">
        <v>43894.477083333331</v>
      </c>
      <c r="D3517" t="s">
        <v>588</v>
      </c>
      <c r="E3517" t="s">
        <v>589</v>
      </c>
      <c r="F3517">
        <v>500</v>
      </c>
      <c r="G3517" t="s">
        <v>631</v>
      </c>
      <c r="H3517" t="s">
        <v>199</v>
      </c>
      <c r="I3517" t="s">
        <v>157</v>
      </c>
      <c r="J3517" t="s">
        <v>37</v>
      </c>
      <c r="K3517" t="s">
        <v>591</v>
      </c>
      <c r="L3517" t="s">
        <v>39</v>
      </c>
      <c r="M3517">
        <v>18333918</v>
      </c>
      <c r="N3517">
        <v>0</v>
      </c>
      <c r="O3517">
        <v>18333918</v>
      </c>
      <c r="P3517">
        <v>0</v>
      </c>
      <c r="Q3517" t="s">
        <v>5296</v>
      </c>
      <c r="R3517">
        <v>1720</v>
      </c>
      <c r="S3517" t="s">
        <v>2377</v>
      </c>
      <c r="T3517" t="s">
        <v>2177</v>
      </c>
      <c r="U3517" t="s">
        <v>5666</v>
      </c>
      <c r="V3517" t="s">
        <v>5667</v>
      </c>
      <c r="W3517">
        <v>0</v>
      </c>
      <c r="X3517" t="str">
        <f t="shared" si="54"/>
        <v>Inversión</v>
      </c>
    </row>
    <row r="3518" spans="1:24" x14ac:dyDescent="0.25">
      <c r="A3518">
        <v>1820</v>
      </c>
      <c r="B3518">
        <v>43894</v>
      </c>
      <c r="C3518" s="71">
        <v>43894.482638888891</v>
      </c>
      <c r="D3518" t="s">
        <v>588</v>
      </c>
      <c r="E3518" t="s">
        <v>589</v>
      </c>
      <c r="F3518">
        <v>500</v>
      </c>
      <c r="G3518" t="s">
        <v>631</v>
      </c>
      <c r="H3518" t="s">
        <v>199</v>
      </c>
      <c r="I3518" t="s">
        <v>157</v>
      </c>
      <c r="J3518" t="s">
        <v>37</v>
      </c>
      <c r="K3518" t="s">
        <v>591</v>
      </c>
      <c r="L3518" t="s">
        <v>39</v>
      </c>
      <c r="M3518">
        <v>31807890</v>
      </c>
      <c r="N3518">
        <v>0</v>
      </c>
      <c r="O3518">
        <v>31807890</v>
      </c>
      <c r="P3518">
        <v>0</v>
      </c>
      <c r="Q3518" t="s">
        <v>5297</v>
      </c>
      <c r="R3518">
        <v>1820</v>
      </c>
      <c r="S3518" t="s">
        <v>2375</v>
      </c>
      <c r="T3518" t="s">
        <v>2649</v>
      </c>
      <c r="U3518" t="s">
        <v>5668</v>
      </c>
      <c r="V3518" t="s">
        <v>5669</v>
      </c>
      <c r="W3518">
        <v>0</v>
      </c>
      <c r="X3518" t="str">
        <f t="shared" si="54"/>
        <v>Inversión</v>
      </c>
    </row>
    <row r="3519" spans="1:24" x14ac:dyDescent="0.25">
      <c r="A3519">
        <v>1920</v>
      </c>
      <c r="B3519">
        <v>43894</v>
      </c>
      <c r="C3519" s="71">
        <v>43894.487500000003</v>
      </c>
      <c r="D3519" t="s">
        <v>588</v>
      </c>
      <c r="E3519" t="s">
        <v>589</v>
      </c>
      <c r="F3519">
        <v>500</v>
      </c>
      <c r="G3519" t="s">
        <v>631</v>
      </c>
      <c r="H3519" t="s">
        <v>199</v>
      </c>
      <c r="I3519" t="s">
        <v>157</v>
      </c>
      <c r="J3519" t="s">
        <v>37</v>
      </c>
      <c r="K3519" t="s">
        <v>714</v>
      </c>
      <c r="L3519" t="s">
        <v>39</v>
      </c>
      <c r="M3519">
        <v>35342100</v>
      </c>
      <c r="N3519">
        <v>-3534210</v>
      </c>
      <c r="O3519">
        <v>31807890</v>
      </c>
      <c r="P3519">
        <v>0</v>
      </c>
      <c r="Q3519" t="s">
        <v>5298</v>
      </c>
      <c r="R3519">
        <v>1920</v>
      </c>
      <c r="S3519" t="s">
        <v>2372</v>
      </c>
      <c r="T3519" t="s">
        <v>2282</v>
      </c>
      <c r="U3519" t="s">
        <v>5670</v>
      </c>
      <c r="V3519" t="s">
        <v>5671</v>
      </c>
      <c r="W3519">
        <v>0</v>
      </c>
      <c r="X3519" t="str">
        <f t="shared" si="54"/>
        <v>Inversión</v>
      </c>
    </row>
    <row r="3520" spans="1:24" x14ac:dyDescent="0.25">
      <c r="A3520">
        <v>2020</v>
      </c>
      <c r="B3520">
        <v>43894</v>
      </c>
      <c r="C3520" s="71">
        <v>43894.490277777775</v>
      </c>
      <c r="D3520" t="s">
        <v>588</v>
      </c>
      <c r="E3520" t="s">
        <v>607</v>
      </c>
      <c r="F3520">
        <v>500</v>
      </c>
      <c r="G3520" t="s">
        <v>631</v>
      </c>
      <c r="H3520" t="s">
        <v>199</v>
      </c>
      <c r="I3520" t="s">
        <v>157</v>
      </c>
      <c r="J3520" t="s">
        <v>37</v>
      </c>
      <c r="K3520" t="s">
        <v>714</v>
      </c>
      <c r="L3520" t="s">
        <v>39</v>
      </c>
      <c r="M3520">
        <v>1000000</v>
      </c>
      <c r="N3520">
        <v>0</v>
      </c>
      <c r="O3520">
        <v>1000000</v>
      </c>
      <c r="P3520">
        <v>1000000</v>
      </c>
      <c r="Q3520" t="s">
        <v>5299</v>
      </c>
      <c r="R3520">
        <v>2020</v>
      </c>
      <c r="S3520" t="s">
        <v>2254</v>
      </c>
      <c r="T3520" t="s">
        <v>593</v>
      </c>
      <c r="U3520" t="s">
        <v>593</v>
      </c>
      <c r="V3520" t="s">
        <v>593</v>
      </c>
      <c r="W3520">
        <v>0</v>
      </c>
      <c r="X3520" t="str">
        <f t="shared" si="54"/>
        <v>Inversión</v>
      </c>
    </row>
    <row r="3521" spans="1:24" x14ac:dyDescent="0.25">
      <c r="A3521">
        <v>2120</v>
      </c>
      <c r="B3521">
        <v>43903</v>
      </c>
      <c r="C3521" s="71">
        <v>43903.688888888886</v>
      </c>
      <c r="D3521" t="s">
        <v>588</v>
      </c>
      <c r="E3521" t="s">
        <v>607</v>
      </c>
      <c r="F3521">
        <v>22</v>
      </c>
      <c r="G3521" t="s">
        <v>5253</v>
      </c>
      <c r="H3521" t="s">
        <v>193</v>
      </c>
      <c r="I3521" t="s">
        <v>148</v>
      </c>
      <c r="J3521" t="s">
        <v>48</v>
      </c>
      <c r="K3521" t="s">
        <v>601</v>
      </c>
      <c r="L3521" t="s">
        <v>39</v>
      </c>
      <c r="M3521">
        <v>781123</v>
      </c>
      <c r="N3521">
        <v>0</v>
      </c>
      <c r="O3521">
        <v>781123</v>
      </c>
      <c r="P3521">
        <v>781123</v>
      </c>
      <c r="Q3521" t="s">
        <v>5300</v>
      </c>
      <c r="R3521">
        <v>2120</v>
      </c>
      <c r="S3521" t="s">
        <v>593</v>
      </c>
      <c r="T3521" t="s">
        <v>593</v>
      </c>
      <c r="U3521" t="s">
        <v>593</v>
      </c>
      <c r="V3521" t="s">
        <v>593</v>
      </c>
      <c r="W3521">
        <v>0</v>
      </c>
      <c r="X3521" t="str">
        <f t="shared" si="54"/>
        <v>Funcionamiento</v>
      </c>
    </row>
    <row r="3522" spans="1:24" x14ac:dyDescent="0.25">
      <c r="A3522">
        <v>2120</v>
      </c>
      <c r="B3522">
        <v>43903</v>
      </c>
      <c r="C3522" s="71">
        <v>43903.688888888886</v>
      </c>
      <c r="D3522" t="s">
        <v>588</v>
      </c>
      <c r="E3522" t="s">
        <v>607</v>
      </c>
      <c r="F3522">
        <v>22</v>
      </c>
      <c r="G3522" t="s">
        <v>5253</v>
      </c>
      <c r="H3522" t="s">
        <v>187</v>
      </c>
      <c r="I3522" t="s">
        <v>141</v>
      </c>
      <c r="J3522" t="s">
        <v>48</v>
      </c>
      <c r="K3522" t="s">
        <v>601</v>
      </c>
      <c r="L3522" t="s">
        <v>39</v>
      </c>
      <c r="M3522">
        <v>90000</v>
      </c>
      <c r="N3522">
        <v>0</v>
      </c>
      <c r="O3522">
        <v>90000</v>
      </c>
      <c r="P3522">
        <v>90000</v>
      </c>
      <c r="Q3522" t="s">
        <v>5300</v>
      </c>
      <c r="R3522">
        <v>2120</v>
      </c>
      <c r="S3522" t="s">
        <v>593</v>
      </c>
      <c r="T3522" t="s">
        <v>593</v>
      </c>
      <c r="U3522" t="s">
        <v>593</v>
      </c>
      <c r="V3522" t="s">
        <v>593</v>
      </c>
      <c r="W3522">
        <v>0</v>
      </c>
      <c r="X3522" t="str">
        <f t="shared" si="54"/>
        <v>Funcionamiento</v>
      </c>
    </row>
    <row r="3523" spans="1:24" x14ac:dyDescent="0.25">
      <c r="A3523">
        <v>2220</v>
      </c>
      <c r="B3523">
        <v>43910</v>
      </c>
      <c r="C3523" s="71">
        <v>43910.572222222225</v>
      </c>
      <c r="D3523" t="s">
        <v>588</v>
      </c>
      <c r="E3523" t="s">
        <v>589</v>
      </c>
      <c r="F3523">
        <v>22</v>
      </c>
      <c r="G3523" t="s">
        <v>5253</v>
      </c>
      <c r="H3523" t="s">
        <v>166</v>
      </c>
      <c r="I3523" t="s">
        <v>120</v>
      </c>
      <c r="J3523" t="s">
        <v>37</v>
      </c>
      <c r="K3523" t="s">
        <v>591</v>
      </c>
      <c r="L3523" t="s">
        <v>39</v>
      </c>
      <c r="M3523">
        <v>88138215</v>
      </c>
      <c r="N3523">
        <v>0</v>
      </c>
      <c r="O3523">
        <v>88138215</v>
      </c>
      <c r="P3523">
        <v>0</v>
      </c>
      <c r="Q3523" t="s">
        <v>5301</v>
      </c>
      <c r="R3523">
        <v>2220</v>
      </c>
      <c r="S3523" t="s">
        <v>2345</v>
      </c>
      <c r="T3523" t="s">
        <v>593</v>
      </c>
      <c r="U3523" t="s">
        <v>5302</v>
      </c>
      <c r="V3523" t="s">
        <v>5303</v>
      </c>
      <c r="W3523">
        <v>0</v>
      </c>
      <c r="X3523" t="str">
        <f t="shared" ref="X3523:X3586" si="55">IF(LEFT(H3523,1)="C","Inversión","Funcionamiento")</f>
        <v>Funcionamiento</v>
      </c>
    </row>
    <row r="3524" spans="1:24" x14ac:dyDescent="0.25">
      <c r="A3524">
        <v>2220</v>
      </c>
      <c r="B3524">
        <v>43910</v>
      </c>
      <c r="C3524" s="71">
        <v>43910.572222222225</v>
      </c>
      <c r="D3524" t="s">
        <v>588</v>
      </c>
      <c r="E3524" t="s">
        <v>589</v>
      </c>
      <c r="F3524">
        <v>22</v>
      </c>
      <c r="G3524" t="s">
        <v>5253</v>
      </c>
      <c r="H3524" t="s">
        <v>168</v>
      </c>
      <c r="I3524" t="s">
        <v>122</v>
      </c>
      <c r="J3524" t="s">
        <v>37</v>
      </c>
      <c r="K3524" t="s">
        <v>591</v>
      </c>
      <c r="L3524" t="s">
        <v>39</v>
      </c>
      <c r="M3524">
        <v>2499044</v>
      </c>
      <c r="N3524">
        <v>0</v>
      </c>
      <c r="O3524">
        <v>2499044</v>
      </c>
      <c r="P3524">
        <v>0</v>
      </c>
      <c r="Q3524" t="s">
        <v>5301</v>
      </c>
      <c r="R3524">
        <v>2220</v>
      </c>
      <c r="S3524" t="s">
        <v>2345</v>
      </c>
      <c r="T3524" t="s">
        <v>593</v>
      </c>
      <c r="U3524" t="s">
        <v>5302</v>
      </c>
      <c r="V3524" t="s">
        <v>5303</v>
      </c>
      <c r="W3524">
        <v>0</v>
      </c>
      <c r="X3524" t="str">
        <f t="shared" si="55"/>
        <v>Funcionamiento</v>
      </c>
    </row>
    <row r="3525" spans="1:24" x14ac:dyDescent="0.25">
      <c r="A3525">
        <v>2220</v>
      </c>
      <c r="B3525">
        <v>43910</v>
      </c>
      <c r="C3525" s="71">
        <v>43910.572222222225</v>
      </c>
      <c r="D3525" t="s">
        <v>588</v>
      </c>
      <c r="E3525" t="s">
        <v>589</v>
      </c>
      <c r="F3525">
        <v>22</v>
      </c>
      <c r="G3525" t="s">
        <v>5253</v>
      </c>
      <c r="H3525" t="s">
        <v>169</v>
      </c>
      <c r="I3525" t="s">
        <v>123</v>
      </c>
      <c r="J3525" t="s">
        <v>37</v>
      </c>
      <c r="K3525" t="s">
        <v>591</v>
      </c>
      <c r="L3525" t="s">
        <v>39</v>
      </c>
      <c r="M3525">
        <v>3575891</v>
      </c>
      <c r="N3525">
        <v>0</v>
      </c>
      <c r="O3525">
        <v>3575891</v>
      </c>
      <c r="P3525">
        <v>0</v>
      </c>
      <c r="Q3525" t="s">
        <v>5301</v>
      </c>
      <c r="R3525">
        <v>2220</v>
      </c>
      <c r="S3525" t="s">
        <v>2345</v>
      </c>
      <c r="T3525" t="s">
        <v>593</v>
      </c>
      <c r="U3525" t="s">
        <v>5302</v>
      </c>
      <c r="V3525" t="s">
        <v>5303</v>
      </c>
      <c r="W3525">
        <v>0</v>
      </c>
      <c r="X3525" t="str">
        <f t="shared" si="55"/>
        <v>Funcionamiento</v>
      </c>
    </row>
    <row r="3526" spans="1:24" x14ac:dyDescent="0.25">
      <c r="A3526">
        <v>2220</v>
      </c>
      <c r="B3526">
        <v>43910</v>
      </c>
      <c r="C3526" s="71">
        <v>43910.572222222225</v>
      </c>
      <c r="D3526" t="s">
        <v>588</v>
      </c>
      <c r="E3526" t="s">
        <v>589</v>
      </c>
      <c r="F3526">
        <v>22</v>
      </c>
      <c r="G3526" t="s">
        <v>5253</v>
      </c>
      <c r="H3526" t="s">
        <v>173</v>
      </c>
      <c r="I3526" t="s">
        <v>127</v>
      </c>
      <c r="J3526" t="s">
        <v>37</v>
      </c>
      <c r="K3526" t="s">
        <v>591</v>
      </c>
      <c r="L3526" t="s">
        <v>39</v>
      </c>
      <c r="M3526">
        <v>10685058</v>
      </c>
      <c r="N3526">
        <v>0</v>
      </c>
      <c r="O3526">
        <v>10685058</v>
      </c>
      <c r="P3526">
        <v>0</v>
      </c>
      <c r="Q3526" t="s">
        <v>5301</v>
      </c>
      <c r="R3526">
        <v>2220</v>
      </c>
      <c r="S3526" t="s">
        <v>2345</v>
      </c>
      <c r="T3526" t="s">
        <v>593</v>
      </c>
      <c r="U3526" t="s">
        <v>5302</v>
      </c>
      <c r="V3526" t="s">
        <v>5303</v>
      </c>
      <c r="W3526">
        <v>0</v>
      </c>
      <c r="X3526" t="str">
        <f t="shared" si="55"/>
        <v>Funcionamiento</v>
      </c>
    </row>
    <row r="3527" spans="1:24" x14ac:dyDescent="0.25">
      <c r="A3527">
        <v>2220</v>
      </c>
      <c r="B3527">
        <v>43910</v>
      </c>
      <c r="C3527" s="71">
        <v>43910.572222222225</v>
      </c>
      <c r="D3527" t="s">
        <v>588</v>
      </c>
      <c r="E3527" t="s">
        <v>589</v>
      </c>
      <c r="F3527">
        <v>22</v>
      </c>
      <c r="G3527" t="s">
        <v>5253</v>
      </c>
      <c r="H3527" t="s">
        <v>180</v>
      </c>
      <c r="I3527" t="s">
        <v>134</v>
      </c>
      <c r="J3527" t="s">
        <v>37</v>
      </c>
      <c r="K3527" t="s">
        <v>591</v>
      </c>
      <c r="L3527" t="s">
        <v>39</v>
      </c>
      <c r="M3527">
        <v>10753660</v>
      </c>
      <c r="N3527">
        <v>0</v>
      </c>
      <c r="O3527">
        <v>10753660</v>
      </c>
      <c r="P3527">
        <v>0</v>
      </c>
      <c r="Q3527" t="s">
        <v>5301</v>
      </c>
      <c r="R3527">
        <v>2220</v>
      </c>
      <c r="S3527" t="s">
        <v>2345</v>
      </c>
      <c r="T3527" t="s">
        <v>593</v>
      </c>
      <c r="U3527" t="s">
        <v>5302</v>
      </c>
      <c r="V3527" t="s">
        <v>5303</v>
      </c>
      <c r="W3527">
        <v>0</v>
      </c>
      <c r="X3527" t="str">
        <f t="shared" si="55"/>
        <v>Funcionamiento</v>
      </c>
    </row>
    <row r="3528" spans="1:24" x14ac:dyDescent="0.25">
      <c r="A3528">
        <v>2220</v>
      </c>
      <c r="B3528">
        <v>43910</v>
      </c>
      <c r="C3528" s="71">
        <v>43910.572222222225</v>
      </c>
      <c r="D3528" t="s">
        <v>588</v>
      </c>
      <c r="E3528" t="s">
        <v>589</v>
      </c>
      <c r="F3528">
        <v>22</v>
      </c>
      <c r="G3528" t="s">
        <v>5253</v>
      </c>
      <c r="H3528" t="s">
        <v>182</v>
      </c>
      <c r="I3528" t="s">
        <v>136</v>
      </c>
      <c r="J3528" t="s">
        <v>37</v>
      </c>
      <c r="K3528" t="s">
        <v>591</v>
      </c>
      <c r="L3528" t="s">
        <v>39</v>
      </c>
      <c r="M3528">
        <v>826200</v>
      </c>
      <c r="N3528">
        <v>0</v>
      </c>
      <c r="O3528">
        <v>826200</v>
      </c>
      <c r="P3528">
        <v>0</v>
      </c>
      <c r="Q3528" t="s">
        <v>5301</v>
      </c>
      <c r="R3528">
        <v>2220</v>
      </c>
      <c r="S3528" t="s">
        <v>2345</v>
      </c>
      <c r="T3528" t="s">
        <v>593</v>
      </c>
      <c r="U3528" t="s">
        <v>5302</v>
      </c>
      <c r="V3528" t="s">
        <v>5303</v>
      </c>
      <c r="W3528">
        <v>0</v>
      </c>
      <c r="X3528" t="str">
        <f t="shared" si="55"/>
        <v>Funcionamiento</v>
      </c>
    </row>
    <row r="3529" spans="1:24" x14ac:dyDescent="0.25">
      <c r="A3529">
        <v>2220</v>
      </c>
      <c r="B3529">
        <v>43910</v>
      </c>
      <c r="C3529" s="71">
        <v>43910.572222222225</v>
      </c>
      <c r="D3529" t="s">
        <v>588</v>
      </c>
      <c r="E3529" t="s">
        <v>589</v>
      </c>
      <c r="F3529">
        <v>22</v>
      </c>
      <c r="G3529" t="s">
        <v>5253</v>
      </c>
      <c r="H3529" t="s">
        <v>171</v>
      </c>
      <c r="I3529" t="s">
        <v>125</v>
      </c>
      <c r="J3529" t="s">
        <v>37</v>
      </c>
      <c r="K3529" t="s">
        <v>591</v>
      </c>
      <c r="L3529" t="s">
        <v>39</v>
      </c>
      <c r="M3529">
        <v>855630</v>
      </c>
      <c r="N3529">
        <v>0</v>
      </c>
      <c r="O3529">
        <v>855630</v>
      </c>
      <c r="P3529">
        <v>0</v>
      </c>
      <c r="Q3529" t="s">
        <v>5301</v>
      </c>
      <c r="R3529">
        <v>2220</v>
      </c>
      <c r="S3529" t="s">
        <v>2345</v>
      </c>
      <c r="T3529" t="s">
        <v>593</v>
      </c>
      <c r="U3529" t="s">
        <v>5302</v>
      </c>
      <c r="V3529" t="s">
        <v>5303</v>
      </c>
      <c r="W3529">
        <v>0</v>
      </c>
      <c r="X3529" t="str">
        <f t="shared" si="55"/>
        <v>Funcionamiento</v>
      </c>
    </row>
    <row r="3530" spans="1:24" x14ac:dyDescent="0.25">
      <c r="A3530">
        <v>2320</v>
      </c>
      <c r="B3530">
        <v>43914</v>
      </c>
      <c r="C3530" s="71">
        <v>43914.712500000001</v>
      </c>
      <c r="D3530" t="s">
        <v>588</v>
      </c>
      <c r="E3530" t="s">
        <v>589</v>
      </c>
      <c r="F3530">
        <v>22</v>
      </c>
      <c r="G3530" t="s">
        <v>5253</v>
      </c>
      <c r="H3530" t="s">
        <v>175</v>
      </c>
      <c r="I3530" t="s">
        <v>129</v>
      </c>
      <c r="J3530" t="s">
        <v>37</v>
      </c>
      <c r="K3530" t="s">
        <v>591</v>
      </c>
      <c r="L3530" t="s">
        <v>39</v>
      </c>
      <c r="M3530">
        <v>7008800</v>
      </c>
      <c r="N3530">
        <v>0</v>
      </c>
      <c r="O3530">
        <v>7008800</v>
      </c>
      <c r="P3530">
        <v>0</v>
      </c>
      <c r="Q3530" t="s">
        <v>5304</v>
      </c>
      <c r="R3530">
        <v>2320</v>
      </c>
      <c r="S3530" t="s">
        <v>2471</v>
      </c>
      <c r="T3530" t="s">
        <v>593</v>
      </c>
      <c r="U3530" t="s">
        <v>5305</v>
      </c>
      <c r="V3530" t="s">
        <v>5306</v>
      </c>
      <c r="W3530">
        <v>0</v>
      </c>
      <c r="X3530" t="str">
        <f t="shared" si="55"/>
        <v>Funcionamiento</v>
      </c>
    </row>
    <row r="3531" spans="1:24" x14ac:dyDescent="0.25">
      <c r="A3531">
        <v>2320</v>
      </c>
      <c r="B3531">
        <v>43914</v>
      </c>
      <c r="C3531" s="71">
        <v>43914.712500000001</v>
      </c>
      <c r="D3531" t="s">
        <v>588</v>
      </c>
      <c r="E3531" t="s">
        <v>589</v>
      </c>
      <c r="F3531">
        <v>22</v>
      </c>
      <c r="G3531" t="s">
        <v>5253</v>
      </c>
      <c r="H3531" t="s">
        <v>176</v>
      </c>
      <c r="I3531" t="s">
        <v>130</v>
      </c>
      <c r="J3531" t="s">
        <v>37</v>
      </c>
      <c r="K3531" t="s">
        <v>591</v>
      </c>
      <c r="L3531" t="s">
        <v>39</v>
      </c>
      <c r="M3531">
        <v>3930600</v>
      </c>
      <c r="N3531">
        <v>0</v>
      </c>
      <c r="O3531">
        <v>3930600</v>
      </c>
      <c r="P3531">
        <v>0</v>
      </c>
      <c r="Q3531" t="s">
        <v>5304</v>
      </c>
      <c r="R3531">
        <v>2320</v>
      </c>
      <c r="S3531" t="s">
        <v>2471</v>
      </c>
      <c r="T3531" t="s">
        <v>593</v>
      </c>
      <c r="U3531" t="s">
        <v>5305</v>
      </c>
      <c r="V3531" t="s">
        <v>5306</v>
      </c>
      <c r="W3531">
        <v>0</v>
      </c>
      <c r="X3531" t="str">
        <f t="shared" si="55"/>
        <v>Funcionamiento</v>
      </c>
    </row>
    <row r="3532" spans="1:24" x14ac:dyDescent="0.25">
      <c r="A3532">
        <v>2320</v>
      </c>
      <c r="B3532">
        <v>43914</v>
      </c>
      <c r="C3532" s="71">
        <v>43914.712500000001</v>
      </c>
      <c r="D3532" t="s">
        <v>588</v>
      </c>
      <c r="E3532" t="s">
        <v>589</v>
      </c>
      <c r="F3532">
        <v>22</v>
      </c>
      <c r="G3532" t="s">
        <v>5253</v>
      </c>
      <c r="H3532" t="s">
        <v>178</v>
      </c>
      <c r="I3532" t="s">
        <v>132</v>
      </c>
      <c r="J3532" t="s">
        <v>37</v>
      </c>
      <c r="K3532" t="s">
        <v>591</v>
      </c>
      <c r="L3532" t="s">
        <v>39</v>
      </c>
      <c r="M3532">
        <v>2949100</v>
      </c>
      <c r="N3532">
        <v>0</v>
      </c>
      <c r="O3532">
        <v>2949100</v>
      </c>
      <c r="P3532">
        <v>0</v>
      </c>
      <c r="Q3532" t="s">
        <v>5304</v>
      </c>
      <c r="R3532">
        <v>2320</v>
      </c>
      <c r="S3532" t="s">
        <v>2471</v>
      </c>
      <c r="T3532" t="s">
        <v>593</v>
      </c>
      <c r="U3532" t="s">
        <v>5305</v>
      </c>
      <c r="V3532" t="s">
        <v>5306</v>
      </c>
      <c r="W3532">
        <v>0</v>
      </c>
      <c r="X3532" t="str">
        <f t="shared" si="55"/>
        <v>Funcionamiento</v>
      </c>
    </row>
    <row r="3533" spans="1:24" x14ac:dyDescent="0.25">
      <c r="A3533">
        <v>2320</v>
      </c>
      <c r="B3533">
        <v>43914</v>
      </c>
      <c r="C3533" s="71">
        <v>43914.712500000001</v>
      </c>
      <c r="D3533" t="s">
        <v>588</v>
      </c>
      <c r="E3533" t="s">
        <v>589</v>
      </c>
      <c r="F3533">
        <v>22</v>
      </c>
      <c r="G3533" t="s">
        <v>5253</v>
      </c>
      <c r="H3533" t="s">
        <v>179</v>
      </c>
      <c r="I3533" t="s">
        <v>133</v>
      </c>
      <c r="J3533" t="s">
        <v>37</v>
      </c>
      <c r="K3533" t="s">
        <v>591</v>
      </c>
      <c r="L3533" t="s">
        <v>39</v>
      </c>
      <c r="M3533">
        <v>1966000</v>
      </c>
      <c r="N3533">
        <v>0</v>
      </c>
      <c r="O3533">
        <v>1966000</v>
      </c>
      <c r="P3533">
        <v>0</v>
      </c>
      <c r="Q3533" t="s">
        <v>5304</v>
      </c>
      <c r="R3533">
        <v>2320</v>
      </c>
      <c r="S3533" t="s">
        <v>2471</v>
      </c>
      <c r="T3533" t="s">
        <v>593</v>
      </c>
      <c r="U3533" t="s">
        <v>5305</v>
      </c>
      <c r="V3533" t="s">
        <v>5306</v>
      </c>
      <c r="W3533">
        <v>0</v>
      </c>
      <c r="X3533" t="str">
        <f t="shared" si="55"/>
        <v>Funcionamiento</v>
      </c>
    </row>
    <row r="3534" spans="1:24" x14ac:dyDescent="0.25">
      <c r="A3534">
        <v>2320</v>
      </c>
      <c r="B3534">
        <v>43914</v>
      </c>
      <c r="C3534" s="71">
        <v>43914.712500000001</v>
      </c>
      <c r="D3534" t="s">
        <v>588</v>
      </c>
      <c r="E3534" t="s">
        <v>589</v>
      </c>
      <c r="F3534">
        <v>22</v>
      </c>
      <c r="G3534" t="s">
        <v>5253</v>
      </c>
      <c r="H3534" t="s">
        <v>174</v>
      </c>
      <c r="I3534" t="s">
        <v>128</v>
      </c>
      <c r="J3534" t="s">
        <v>37</v>
      </c>
      <c r="K3534" t="s">
        <v>591</v>
      </c>
      <c r="L3534" t="s">
        <v>39</v>
      </c>
      <c r="M3534">
        <v>9918500</v>
      </c>
      <c r="N3534">
        <v>0</v>
      </c>
      <c r="O3534">
        <v>9918500</v>
      </c>
      <c r="P3534">
        <v>0</v>
      </c>
      <c r="Q3534" t="s">
        <v>5304</v>
      </c>
      <c r="R3534">
        <v>2320</v>
      </c>
      <c r="S3534" t="s">
        <v>2471</v>
      </c>
      <c r="T3534" t="s">
        <v>593</v>
      </c>
      <c r="U3534" t="s">
        <v>5305</v>
      </c>
      <c r="V3534" t="s">
        <v>5306</v>
      </c>
      <c r="W3534">
        <v>0</v>
      </c>
      <c r="X3534" t="str">
        <f t="shared" si="55"/>
        <v>Funcionamiento</v>
      </c>
    </row>
    <row r="3535" spans="1:24" x14ac:dyDescent="0.25">
      <c r="A3535">
        <v>2320</v>
      </c>
      <c r="B3535">
        <v>43914</v>
      </c>
      <c r="C3535" s="71">
        <v>43914.712500000001</v>
      </c>
      <c r="D3535" t="s">
        <v>588</v>
      </c>
      <c r="E3535" t="s">
        <v>589</v>
      </c>
      <c r="F3535">
        <v>22</v>
      </c>
      <c r="G3535" t="s">
        <v>5253</v>
      </c>
      <c r="H3535" t="s">
        <v>177</v>
      </c>
      <c r="I3535" t="s">
        <v>131</v>
      </c>
      <c r="J3535" t="s">
        <v>37</v>
      </c>
      <c r="K3535" t="s">
        <v>591</v>
      </c>
      <c r="L3535" t="s">
        <v>39</v>
      </c>
      <c r="M3535">
        <v>1302100</v>
      </c>
      <c r="N3535">
        <v>0</v>
      </c>
      <c r="O3535">
        <v>1302100</v>
      </c>
      <c r="P3535">
        <v>0</v>
      </c>
      <c r="Q3535" t="s">
        <v>5304</v>
      </c>
      <c r="R3535">
        <v>2320</v>
      </c>
      <c r="S3535" t="s">
        <v>2471</v>
      </c>
      <c r="T3535" t="s">
        <v>593</v>
      </c>
      <c r="U3535" t="s">
        <v>5305</v>
      </c>
      <c r="V3535" t="s">
        <v>5306</v>
      </c>
      <c r="W3535">
        <v>0</v>
      </c>
      <c r="X3535" t="str">
        <f t="shared" si="55"/>
        <v>Funcionamiento</v>
      </c>
    </row>
    <row r="3536" spans="1:24" x14ac:dyDescent="0.25">
      <c r="A3536">
        <v>2420</v>
      </c>
      <c r="B3536">
        <v>43928</v>
      </c>
      <c r="C3536" s="71">
        <v>43928.624305555553</v>
      </c>
      <c r="D3536" t="s">
        <v>588</v>
      </c>
      <c r="E3536" t="s">
        <v>607</v>
      </c>
      <c r="F3536">
        <v>510</v>
      </c>
      <c r="G3536" t="s">
        <v>713</v>
      </c>
      <c r="H3536" t="s">
        <v>200</v>
      </c>
      <c r="I3536" t="s">
        <v>159</v>
      </c>
      <c r="J3536" t="s">
        <v>48</v>
      </c>
      <c r="K3536" t="s">
        <v>601</v>
      </c>
      <c r="L3536" t="s">
        <v>39</v>
      </c>
      <c r="M3536">
        <v>31807890</v>
      </c>
      <c r="N3536">
        <v>-6000000</v>
      </c>
      <c r="O3536">
        <v>25807890</v>
      </c>
      <c r="P3536">
        <v>25807890</v>
      </c>
      <c r="Q3536" t="s">
        <v>5307</v>
      </c>
      <c r="R3536">
        <v>2420</v>
      </c>
      <c r="S3536" t="s">
        <v>593</v>
      </c>
      <c r="T3536" t="s">
        <v>593</v>
      </c>
      <c r="U3536" t="s">
        <v>593</v>
      </c>
      <c r="V3536" t="s">
        <v>593</v>
      </c>
      <c r="W3536">
        <v>0</v>
      </c>
      <c r="X3536" t="str">
        <f t="shared" si="55"/>
        <v>Inversión</v>
      </c>
    </row>
    <row r="3537" spans="1:24" x14ac:dyDescent="0.25">
      <c r="A3537">
        <v>2520</v>
      </c>
      <c r="B3537">
        <v>43928</v>
      </c>
      <c r="C3537" s="71">
        <v>43928.630555555559</v>
      </c>
      <c r="D3537" t="s">
        <v>588</v>
      </c>
      <c r="E3537" t="s">
        <v>607</v>
      </c>
      <c r="F3537">
        <v>510</v>
      </c>
      <c r="G3537" t="s">
        <v>713</v>
      </c>
      <c r="H3537" t="s">
        <v>200</v>
      </c>
      <c r="I3537" t="s">
        <v>159</v>
      </c>
      <c r="J3537" t="s">
        <v>48</v>
      </c>
      <c r="K3537" t="s">
        <v>601</v>
      </c>
      <c r="L3537" t="s">
        <v>39</v>
      </c>
      <c r="M3537">
        <v>15000000</v>
      </c>
      <c r="N3537">
        <v>0</v>
      </c>
      <c r="O3537">
        <v>15000000</v>
      </c>
      <c r="P3537">
        <v>15000000</v>
      </c>
      <c r="Q3537" t="s">
        <v>5308</v>
      </c>
      <c r="R3537">
        <v>2520</v>
      </c>
      <c r="S3537" t="s">
        <v>593</v>
      </c>
      <c r="T3537" t="s">
        <v>593</v>
      </c>
      <c r="U3537" t="s">
        <v>593</v>
      </c>
      <c r="V3537" t="s">
        <v>593</v>
      </c>
      <c r="W3537">
        <v>0</v>
      </c>
      <c r="X3537" t="str">
        <f t="shared" si="55"/>
        <v>Inversión</v>
      </c>
    </row>
    <row r="3538" spans="1:24" x14ac:dyDescent="0.25">
      <c r="A3538">
        <v>2620</v>
      </c>
      <c r="B3538">
        <v>43928</v>
      </c>
      <c r="C3538" s="71">
        <v>43928.634722222225</v>
      </c>
      <c r="D3538" t="s">
        <v>588</v>
      </c>
      <c r="E3538" t="s">
        <v>607</v>
      </c>
      <c r="F3538">
        <v>510</v>
      </c>
      <c r="G3538" t="s">
        <v>713</v>
      </c>
      <c r="H3538" t="s">
        <v>200</v>
      </c>
      <c r="I3538" t="s">
        <v>159</v>
      </c>
      <c r="J3538" t="s">
        <v>48</v>
      </c>
      <c r="K3538" t="s">
        <v>601</v>
      </c>
      <c r="L3538" t="s">
        <v>39</v>
      </c>
      <c r="M3538">
        <v>3000000</v>
      </c>
      <c r="N3538">
        <v>-3000000</v>
      </c>
      <c r="O3538">
        <v>0</v>
      </c>
      <c r="P3538">
        <v>0</v>
      </c>
      <c r="Q3538" t="s">
        <v>5309</v>
      </c>
      <c r="R3538">
        <v>2620</v>
      </c>
      <c r="S3538" t="s">
        <v>593</v>
      </c>
      <c r="T3538" t="s">
        <v>593</v>
      </c>
      <c r="U3538" t="s">
        <v>593</v>
      </c>
      <c r="V3538" t="s">
        <v>593</v>
      </c>
      <c r="W3538">
        <v>0</v>
      </c>
      <c r="X3538" t="str">
        <f t="shared" si="55"/>
        <v>Inversión</v>
      </c>
    </row>
    <row r="3539" spans="1:24" x14ac:dyDescent="0.25">
      <c r="A3539">
        <v>2720</v>
      </c>
      <c r="B3539">
        <v>43934</v>
      </c>
      <c r="C3539" s="71">
        <v>43934.340277777781</v>
      </c>
      <c r="D3539" t="s">
        <v>588</v>
      </c>
      <c r="E3539" t="s">
        <v>589</v>
      </c>
      <c r="F3539">
        <v>200</v>
      </c>
      <c r="G3539" t="s">
        <v>590</v>
      </c>
      <c r="H3539" t="s">
        <v>201</v>
      </c>
      <c r="I3539" t="s">
        <v>161</v>
      </c>
      <c r="J3539" t="s">
        <v>48</v>
      </c>
      <c r="K3539" t="s">
        <v>601</v>
      </c>
      <c r="L3539" t="s">
        <v>39</v>
      </c>
      <c r="M3539">
        <v>24269760</v>
      </c>
      <c r="N3539">
        <v>0</v>
      </c>
      <c r="O3539">
        <v>24269760</v>
      </c>
      <c r="P3539">
        <v>0</v>
      </c>
      <c r="Q3539" t="s">
        <v>5310</v>
      </c>
      <c r="R3539">
        <v>2720</v>
      </c>
      <c r="S3539" t="s">
        <v>2594</v>
      </c>
      <c r="T3539" t="s">
        <v>2668</v>
      </c>
      <c r="U3539" t="s">
        <v>6394</v>
      </c>
      <c r="V3539" t="s">
        <v>6395</v>
      </c>
      <c r="W3539">
        <v>0</v>
      </c>
      <c r="X3539" t="str">
        <f t="shared" si="55"/>
        <v>Inversión</v>
      </c>
    </row>
    <row r="3540" spans="1:24" x14ac:dyDescent="0.25">
      <c r="A3540">
        <v>2820</v>
      </c>
      <c r="B3540">
        <v>43937</v>
      </c>
      <c r="C3540" s="71">
        <v>43937.470833333333</v>
      </c>
      <c r="D3540" t="s">
        <v>588</v>
      </c>
      <c r="E3540" t="s">
        <v>589</v>
      </c>
      <c r="F3540">
        <v>22</v>
      </c>
      <c r="G3540" t="s">
        <v>5253</v>
      </c>
      <c r="H3540" t="s">
        <v>197</v>
      </c>
      <c r="I3540" t="s">
        <v>152</v>
      </c>
      <c r="J3540" t="s">
        <v>48</v>
      </c>
      <c r="K3540" t="s">
        <v>601</v>
      </c>
      <c r="L3540" t="s">
        <v>39</v>
      </c>
      <c r="M3540">
        <v>5197</v>
      </c>
      <c r="N3540">
        <v>0</v>
      </c>
      <c r="O3540">
        <v>5197</v>
      </c>
      <c r="P3540">
        <v>0</v>
      </c>
      <c r="Q3540" t="s">
        <v>5311</v>
      </c>
      <c r="R3540">
        <v>2820</v>
      </c>
      <c r="S3540" t="s">
        <v>3050</v>
      </c>
      <c r="T3540" t="s">
        <v>2897</v>
      </c>
      <c r="U3540" t="s">
        <v>5312</v>
      </c>
      <c r="V3540" t="s">
        <v>5313</v>
      </c>
      <c r="W3540">
        <v>0</v>
      </c>
      <c r="X3540" t="str">
        <f t="shared" si="55"/>
        <v>Funcionamiento</v>
      </c>
    </row>
    <row r="3541" spans="1:24" x14ac:dyDescent="0.25">
      <c r="A3541">
        <v>2920</v>
      </c>
      <c r="B3541">
        <v>43943</v>
      </c>
      <c r="C3541" s="71">
        <v>43943.640972222223</v>
      </c>
      <c r="D3541" t="s">
        <v>588</v>
      </c>
      <c r="E3541" t="s">
        <v>589</v>
      </c>
      <c r="F3541">
        <v>22</v>
      </c>
      <c r="G3541" t="s">
        <v>5253</v>
      </c>
      <c r="H3541" t="s">
        <v>171</v>
      </c>
      <c r="I3541" t="s">
        <v>125</v>
      </c>
      <c r="J3541" t="s">
        <v>37</v>
      </c>
      <c r="K3541" t="s">
        <v>591</v>
      </c>
      <c r="L3541" t="s">
        <v>39</v>
      </c>
      <c r="M3541">
        <v>4359400</v>
      </c>
      <c r="N3541">
        <v>0</v>
      </c>
      <c r="O3541">
        <v>4359400</v>
      </c>
      <c r="P3541">
        <v>0</v>
      </c>
      <c r="Q3541" t="s">
        <v>5314</v>
      </c>
      <c r="R3541">
        <v>2920</v>
      </c>
      <c r="S3541" t="s">
        <v>2599</v>
      </c>
      <c r="T3541" t="s">
        <v>593</v>
      </c>
      <c r="U3541" t="s">
        <v>5315</v>
      </c>
      <c r="V3541" t="s">
        <v>5316</v>
      </c>
      <c r="W3541">
        <v>0</v>
      </c>
      <c r="X3541" t="str">
        <f t="shared" si="55"/>
        <v>Funcionamiento</v>
      </c>
    </row>
    <row r="3542" spans="1:24" x14ac:dyDescent="0.25">
      <c r="A3542">
        <v>2920</v>
      </c>
      <c r="B3542">
        <v>43943</v>
      </c>
      <c r="C3542" s="71">
        <v>43943.640972222223</v>
      </c>
      <c r="D3542" t="s">
        <v>588</v>
      </c>
      <c r="E3542" t="s">
        <v>589</v>
      </c>
      <c r="F3542">
        <v>22</v>
      </c>
      <c r="G3542" t="s">
        <v>5253</v>
      </c>
      <c r="H3542" t="s">
        <v>180</v>
      </c>
      <c r="I3542" t="s">
        <v>134</v>
      </c>
      <c r="J3542" t="s">
        <v>37</v>
      </c>
      <c r="K3542" t="s">
        <v>591</v>
      </c>
      <c r="L3542" t="s">
        <v>39</v>
      </c>
      <c r="M3542">
        <v>2098369</v>
      </c>
      <c r="N3542">
        <v>0</v>
      </c>
      <c r="O3542">
        <v>2098369</v>
      </c>
      <c r="P3542">
        <v>0</v>
      </c>
      <c r="Q3542" t="s">
        <v>5314</v>
      </c>
      <c r="R3542">
        <v>2920</v>
      </c>
      <c r="S3542" t="s">
        <v>2599</v>
      </c>
      <c r="T3542" t="s">
        <v>593</v>
      </c>
      <c r="U3542" t="s">
        <v>5315</v>
      </c>
      <c r="V3542" t="s">
        <v>5316</v>
      </c>
      <c r="W3542">
        <v>0</v>
      </c>
      <c r="X3542" t="str">
        <f t="shared" si="55"/>
        <v>Funcionamiento</v>
      </c>
    </row>
    <row r="3543" spans="1:24" x14ac:dyDescent="0.25">
      <c r="A3543">
        <v>2920</v>
      </c>
      <c r="B3543">
        <v>43943</v>
      </c>
      <c r="C3543" s="71">
        <v>43943.640972222223</v>
      </c>
      <c r="D3543" t="s">
        <v>588</v>
      </c>
      <c r="E3543" t="s">
        <v>589</v>
      </c>
      <c r="F3543">
        <v>22</v>
      </c>
      <c r="G3543" t="s">
        <v>5253</v>
      </c>
      <c r="H3543" t="s">
        <v>166</v>
      </c>
      <c r="I3543" t="s">
        <v>120</v>
      </c>
      <c r="J3543" t="s">
        <v>37</v>
      </c>
      <c r="K3543" t="s">
        <v>591</v>
      </c>
      <c r="L3543" t="s">
        <v>39</v>
      </c>
      <c r="M3543">
        <v>74423079</v>
      </c>
      <c r="N3543">
        <v>0</v>
      </c>
      <c r="O3543">
        <v>74423079</v>
      </c>
      <c r="P3543">
        <v>0</v>
      </c>
      <c r="Q3543" t="s">
        <v>5314</v>
      </c>
      <c r="R3543">
        <v>2920</v>
      </c>
      <c r="S3543" t="s">
        <v>2599</v>
      </c>
      <c r="T3543" t="s">
        <v>593</v>
      </c>
      <c r="U3543" t="s">
        <v>5315</v>
      </c>
      <c r="V3543" t="s">
        <v>5316</v>
      </c>
      <c r="W3543">
        <v>0</v>
      </c>
      <c r="X3543" t="str">
        <f t="shared" si="55"/>
        <v>Funcionamiento</v>
      </c>
    </row>
    <row r="3544" spans="1:24" x14ac:dyDescent="0.25">
      <c r="A3544">
        <v>2920</v>
      </c>
      <c r="B3544">
        <v>43943</v>
      </c>
      <c r="C3544" s="71">
        <v>43943.640972222223</v>
      </c>
      <c r="D3544" t="s">
        <v>588</v>
      </c>
      <c r="E3544" t="s">
        <v>589</v>
      </c>
      <c r="F3544">
        <v>22</v>
      </c>
      <c r="G3544" t="s">
        <v>5253</v>
      </c>
      <c r="H3544" t="s">
        <v>168</v>
      </c>
      <c r="I3544" t="s">
        <v>122</v>
      </c>
      <c r="J3544" t="s">
        <v>37</v>
      </c>
      <c r="K3544" t="s">
        <v>591</v>
      </c>
      <c r="L3544" t="s">
        <v>39</v>
      </c>
      <c r="M3544">
        <v>2172421</v>
      </c>
      <c r="N3544">
        <v>0</v>
      </c>
      <c r="O3544">
        <v>2172421</v>
      </c>
      <c r="P3544">
        <v>0</v>
      </c>
      <c r="Q3544" t="s">
        <v>5314</v>
      </c>
      <c r="R3544">
        <v>2920</v>
      </c>
      <c r="S3544" t="s">
        <v>2599</v>
      </c>
      <c r="T3544" t="s">
        <v>593</v>
      </c>
      <c r="U3544" t="s">
        <v>5315</v>
      </c>
      <c r="V3544" t="s">
        <v>5316</v>
      </c>
      <c r="W3544">
        <v>0</v>
      </c>
      <c r="X3544" t="str">
        <f t="shared" si="55"/>
        <v>Funcionamiento</v>
      </c>
    </row>
    <row r="3545" spans="1:24" x14ac:dyDescent="0.25">
      <c r="A3545">
        <v>2920</v>
      </c>
      <c r="B3545">
        <v>43943</v>
      </c>
      <c r="C3545" s="71">
        <v>43943.640972222223</v>
      </c>
      <c r="D3545" t="s">
        <v>588</v>
      </c>
      <c r="E3545" t="s">
        <v>589</v>
      </c>
      <c r="F3545">
        <v>22</v>
      </c>
      <c r="G3545" t="s">
        <v>5253</v>
      </c>
      <c r="H3545" t="s">
        <v>169</v>
      </c>
      <c r="I3545" t="s">
        <v>123</v>
      </c>
      <c r="J3545" t="s">
        <v>37</v>
      </c>
      <c r="K3545" t="s">
        <v>591</v>
      </c>
      <c r="L3545" t="s">
        <v>39</v>
      </c>
      <c r="M3545">
        <v>3174760</v>
      </c>
      <c r="N3545">
        <v>0</v>
      </c>
      <c r="O3545">
        <v>3174760</v>
      </c>
      <c r="P3545">
        <v>0</v>
      </c>
      <c r="Q3545" t="s">
        <v>5314</v>
      </c>
      <c r="R3545">
        <v>2920</v>
      </c>
      <c r="S3545" t="s">
        <v>2599</v>
      </c>
      <c r="T3545" t="s">
        <v>593</v>
      </c>
      <c r="U3545" t="s">
        <v>5315</v>
      </c>
      <c r="V3545" t="s">
        <v>5316</v>
      </c>
      <c r="W3545">
        <v>0</v>
      </c>
      <c r="X3545" t="str">
        <f t="shared" si="55"/>
        <v>Funcionamiento</v>
      </c>
    </row>
    <row r="3546" spans="1:24" x14ac:dyDescent="0.25">
      <c r="A3546">
        <v>2920</v>
      </c>
      <c r="B3546">
        <v>43943</v>
      </c>
      <c r="C3546" s="71">
        <v>43943.640972222223</v>
      </c>
      <c r="D3546" t="s">
        <v>588</v>
      </c>
      <c r="E3546" t="s">
        <v>589</v>
      </c>
      <c r="F3546">
        <v>22</v>
      </c>
      <c r="G3546" t="s">
        <v>5253</v>
      </c>
      <c r="H3546" t="s">
        <v>173</v>
      </c>
      <c r="I3546" t="s">
        <v>127</v>
      </c>
      <c r="J3546" t="s">
        <v>37</v>
      </c>
      <c r="K3546" t="s">
        <v>591</v>
      </c>
      <c r="L3546" t="s">
        <v>39</v>
      </c>
      <c r="M3546">
        <v>1656607</v>
      </c>
      <c r="N3546">
        <v>0</v>
      </c>
      <c r="O3546">
        <v>1656607</v>
      </c>
      <c r="P3546">
        <v>0</v>
      </c>
      <c r="Q3546" t="s">
        <v>5314</v>
      </c>
      <c r="R3546">
        <v>2920</v>
      </c>
      <c r="S3546" t="s">
        <v>2599</v>
      </c>
      <c r="T3546" t="s">
        <v>593</v>
      </c>
      <c r="U3546" t="s">
        <v>5315</v>
      </c>
      <c r="V3546" t="s">
        <v>5316</v>
      </c>
      <c r="W3546">
        <v>0</v>
      </c>
      <c r="X3546" t="str">
        <f t="shared" si="55"/>
        <v>Funcionamiento</v>
      </c>
    </row>
    <row r="3547" spans="1:24" x14ac:dyDescent="0.25">
      <c r="A3547">
        <v>2920</v>
      </c>
      <c r="B3547">
        <v>43943</v>
      </c>
      <c r="C3547" s="71">
        <v>43943.640972222223</v>
      </c>
      <c r="D3547" t="s">
        <v>588</v>
      </c>
      <c r="E3547" t="s">
        <v>589</v>
      </c>
      <c r="F3547">
        <v>22</v>
      </c>
      <c r="G3547" t="s">
        <v>5253</v>
      </c>
      <c r="H3547" t="s">
        <v>182</v>
      </c>
      <c r="I3547" t="s">
        <v>136</v>
      </c>
      <c r="J3547" t="s">
        <v>37</v>
      </c>
      <c r="K3547" t="s">
        <v>591</v>
      </c>
      <c r="L3547" t="s">
        <v>39</v>
      </c>
      <c r="M3547">
        <v>185154</v>
      </c>
      <c r="N3547">
        <v>0</v>
      </c>
      <c r="O3547">
        <v>185154</v>
      </c>
      <c r="P3547">
        <v>0</v>
      </c>
      <c r="Q3547" t="s">
        <v>5314</v>
      </c>
      <c r="R3547">
        <v>2920</v>
      </c>
      <c r="S3547" t="s">
        <v>2599</v>
      </c>
      <c r="T3547" t="s">
        <v>593</v>
      </c>
      <c r="U3547" t="s">
        <v>5315</v>
      </c>
      <c r="V3547" t="s">
        <v>5316</v>
      </c>
      <c r="W3547">
        <v>0</v>
      </c>
      <c r="X3547" t="str">
        <f t="shared" si="55"/>
        <v>Funcionamiento</v>
      </c>
    </row>
    <row r="3548" spans="1:24" x14ac:dyDescent="0.25">
      <c r="A3548">
        <v>3020</v>
      </c>
      <c r="B3548">
        <v>43948</v>
      </c>
      <c r="C3548" s="71">
        <v>43948.412499999999</v>
      </c>
      <c r="D3548" t="s">
        <v>588</v>
      </c>
      <c r="E3548" t="s">
        <v>589</v>
      </c>
      <c r="F3548">
        <v>22</v>
      </c>
      <c r="G3548" t="s">
        <v>5253</v>
      </c>
      <c r="H3548" t="s">
        <v>174</v>
      </c>
      <c r="I3548" t="s">
        <v>128</v>
      </c>
      <c r="J3548" t="s">
        <v>37</v>
      </c>
      <c r="K3548" t="s">
        <v>591</v>
      </c>
      <c r="L3548" t="s">
        <v>39</v>
      </c>
      <c r="M3548">
        <v>1947900</v>
      </c>
      <c r="N3548">
        <v>0</v>
      </c>
      <c r="O3548">
        <v>1947900</v>
      </c>
      <c r="P3548">
        <v>0</v>
      </c>
      <c r="Q3548" t="s">
        <v>5317</v>
      </c>
      <c r="R3548">
        <v>3020</v>
      </c>
      <c r="S3548" t="s">
        <v>2603</v>
      </c>
      <c r="T3548" t="s">
        <v>593</v>
      </c>
      <c r="U3548" t="s">
        <v>5318</v>
      </c>
      <c r="V3548" t="s">
        <v>5319</v>
      </c>
      <c r="W3548">
        <v>0</v>
      </c>
      <c r="X3548" t="str">
        <f t="shared" si="55"/>
        <v>Funcionamiento</v>
      </c>
    </row>
    <row r="3549" spans="1:24" x14ac:dyDescent="0.25">
      <c r="A3549">
        <v>3020</v>
      </c>
      <c r="B3549">
        <v>43948</v>
      </c>
      <c r="C3549" s="71">
        <v>43948.412499999999</v>
      </c>
      <c r="D3549" t="s">
        <v>588</v>
      </c>
      <c r="E3549" t="s">
        <v>589</v>
      </c>
      <c r="F3549">
        <v>22</v>
      </c>
      <c r="G3549" t="s">
        <v>5253</v>
      </c>
      <c r="H3549" t="s">
        <v>175</v>
      </c>
      <c r="I3549" t="s">
        <v>129</v>
      </c>
      <c r="J3549" t="s">
        <v>37</v>
      </c>
      <c r="K3549" t="s">
        <v>591</v>
      </c>
      <c r="L3549" t="s">
        <v>39</v>
      </c>
      <c r="M3549">
        <v>7646300</v>
      </c>
      <c r="N3549">
        <v>0</v>
      </c>
      <c r="O3549">
        <v>7646300</v>
      </c>
      <c r="P3549">
        <v>0</v>
      </c>
      <c r="Q3549" t="s">
        <v>5317</v>
      </c>
      <c r="R3549">
        <v>3020</v>
      </c>
      <c r="S3549" t="s">
        <v>2603</v>
      </c>
      <c r="T3549" t="s">
        <v>593</v>
      </c>
      <c r="U3549" t="s">
        <v>5318</v>
      </c>
      <c r="V3549" t="s">
        <v>5319</v>
      </c>
      <c r="W3549">
        <v>0</v>
      </c>
      <c r="X3549" t="str">
        <f t="shared" si="55"/>
        <v>Funcionamiento</v>
      </c>
    </row>
    <row r="3550" spans="1:24" x14ac:dyDescent="0.25">
      <c r="A3550">
        <v>3020</v>
      </c>
      <c r="B3550">
        <v>43948</v>
      </c>
      <c r="C3550" s="71">
        <v>43948.412499999999</v>
      </c>
      <c r="D3550" t="s">
        <v>588</v>
      </c>
      <c r="E3550" t="s">
        <v>589</v>
      </c>
      <c r="F3550">
        <v>22</v>
      </c>
      <c r="G3550" t="s">
        <v>5253</v>
      </c>
      <c r="H3550" t="s">
        <v>176</v>
      </c>
      <c r="I3550" t="s">
        <v>130</v>
      </c>
      <c r="J3550" t="s">
        <v>37</v>
      </c>
      <c r="K3550" t="s">
        <v>591</v>
      </c>
      <c r="L3550" t="s">
        <v>39</v>
      </c>
      <c r="M3550">
        <v>3744700</v>
      </c>
      <c r="N3550">
        <v>0</v>
      </c>
      <c r="O3550">
        <v>3744700</v>
      </c>
      <c r="P3550">
        <v>0</v>
      </c>
      <c r="Q3550" t="s">
        <v>5317</v>
      </c>
      <c r="R3550">
        <v>3020</v>
      </c>
      <c r="S3550" t="s">
        <v>2603</v>
      </c>
      <c r="T3550" t="s">
        <v>593</v>
      </c>
      <c r="U3550" t="s">
        <v>5318</v>
      </c>
      <c r="V3550" t="s">
        <v>5319</v>
      </c>
      <c r="W3550">
        <v>0</v>
      </c>
      <c r="X3550" t="str">
        <f t="shared" si="55"/>
        <v>Funcionamiento</v>
      </c>
    </row>
    <row r="3551" spans="1:24" x14ac:dyDescent="0.25">
      <c r="A3551">
        <v>3020</v>
      </c>
      <c r="B3551">
        <v>43948</v>
      </c>
      <c r="C3551" s="71">
        <v>43948.412499999999</v>
      </c>
      <c r="D3551" t="s">
        <v>588</v>
      </c>
      <c r="E3551" t="s">
        <v>589</v>
      </c>
      <c r="F3551">
        <v>22</v>
      </c>
      <c r="G3551" t="s">
        <v>5253</v>
      </c>
      <c r="H3551" t="s">
        <v>177</v>
      </c>
      <c r="I3551" t="s">
        <v>131</v>
      </c>
      <c r="J3551" t="s">
        <v>37</v>
      </c>
      <c r="K3551" t="s">
        <v>591</v>
      </c>
      <c r="L3551" t="s">
        <v>39</v>
      </c>
      <c r="M3551">
        <v>1155400</v>
      </c>
      <c r="N3551">
        <v>0</v>
      </c>
      <c r="O3551">
        <v>1155400</v>
      </c>
      <c r="P3551">
        <v>0</v>
      </c>
      <c r="Q3551" t="s">
        <v>5317</v>
      </c>
      <c r="R3551">
        <v>3020</v>
      </c>
      <c r="S3551" t="s">
        <v>2603</v>
      </c>
      <c r="T3551" t="s">
        <v>593</v>
      </c>
      <c r="U3551" t="s">
        <v>5318</v>
      </c>
      <c r="V3551" t="s">
        <v>5319</v>
      </c>
      <c r="W3551">
        <v>0</v>
      </c>
      <c r="X3551" t="str">
        <f t="shared" si="55"/>
        <v>Funcionamiento</v>
      </c>
    </row>
    <row r="3552" spans="1:24" x14ac:dyDescent="0.25">
      <c r="A3552">
        <v>3020</v>
      </c>
      <c r="B3552">
        <v>43948</v>
      </c>
      <c r="C3552" s="71">
        <v>43948.412499999999</v>
      </c>
      <c r="D3552" t="s">
        <v>588</v>
      </c>
      <c r="E3552" t="s">
        <v>589</v>
      </c>
      <c r="F3552">
        <v>22</v>
      </c>
      <c r="G3552" t="s">
        <v>5253</v>
      </c>
      <c r="H3552" t="s">
        <v>178</v>
      </c>
      <c r="I3552" t="s">
        <v>132</v>
      </c>
      <c r="J3552" t="s">
        <v>37</v>
      </c>
      <c r="K3552" t="s">
        <v>591</v>
      </c>
      <c r="L3552" t="s">
        <v>39</v>
      </c>
      <c r="M3552">
        <v>2809600</v>
      </c>
      <c r="N3552">
        <v>0</v>
      </c>
      <c r="O3552">
        <v>2809600</v>
      </c>
      <c r="P3552">
        <v>0</v>
      </c>
      <c r="Q3552" t="s">
        <v>5317</v>
      </c>
      <c r="R3552">
        <v>3020</v>
      </c>
      <c r="S3552" t="s">
        <v>2603</v>
      </c>
      <c r="T3552" t="s">
        <v>593</v>
      </c>
      <c r="U3552" t="s">
        <v>5318</v>
      </c>
      <c r="V3552" t="s">
        <v>5319</v>
      </c>
      <c r="W3552">
        <v>0</v>
      </c>
      <c r="X3552" t="str">
        <f t="shared" si="55"/>
        <v>Funcionamiento</v>
      </c>
    </row>
    <row r="3553" spans="1:24" x14ac:dyDescent="0.25">
      <c r="A3553">
        <v>3020</v>
      </c>
      <c r="B3553">
        <v>43948</v>
      </c>
      <c r="C3553" s="71">
        <v>43948.412499999999</v>
      </c>
      <c r="D3553" t="s">
        <v>588</v>
      </c>
      <c r="E3553" t="s">
        <v>589</v>
      </c>
      <c r="F3553">
        <v>22</v>
      </c>
      <c r="G3553" t="s">
        <v>5253</v>
      </c>
      <c r="H3553" t="s">
        <v>179</v>
      </c>
      <c r="I3553" t="s">
        <v>133</v>
      </c>
      <c r="J3553" t="s">
        <v>37</v>
      </c>
      <c r="K3553" t="s">
        <v>591</v>
      </c>
      <c r="L3553" t="s">
        <v>39</v>
      </c>
      <c r="M3553">
        <v>1873000</v>
      </c>
      <c r="N3553">
        <v>0</v>
      </c>
      <c r="O3553">
        <v>1873000</v>
      </c>
      <c r="P3553">
        <v>0</v>
      </c>
      <c r="Q3553" t="s">
        <v>5317</v>
      </c>
      <c r="R3553">
        <v>3020</v>
      </c>
      <c r="S3553" t="s">
        <v>2603</v>
      </c>
      <c r="T3553" t="s">
        <v>593</v>
      </c>
      <c r="U3553" t="s">
        <v>5318</v>
      </c>
      <c r="V3553" t="s">
        <v>5319</v>
      </c>
      <c r="W3553">
        <v>0</v>
      </c>
      <c r="X3553" t="str">
        <f t="shared" si="55"/>
        <v>Funcionamiento</v>
      </c>
    </row>
    <row r="3554" spans="1:24" x14ac:dyDescent="0.25">
      <c r="A3554">
        <v>3120</v>
      </c>
      <c r="B3554">
        <v>43963</v>
      </c>
      <c r="C3554" s="71">
        <v>43963.493055555555</v>
      </c>
      <c r="D3554" t="s">
        <v>588</v>
      </c>
      <c r="E3554" t="s">
        <v>589</v>
      </c>
      <c r="F3554">
        <v>22</v>
      </c>
      <c r="G3554" t="s">
        <v>5253</v>
      </c>
      <c r="H3554" t="s">
        <v>197</v>
      </c>
      <c r="I3554" t="s">
        <v>152</v>
      </c>
      <c r="J3554" t="s">
        <v>48</v>
      </c>
      <c r="K3554" t="s">
        <v>601</v>
      </c>
      <c r="L3554" t="s">
        <v>39</v>
      </c>
      <c r="M3554">
        <v>9456</v>
      </c>
      <c r="N3554">
        <v>0</v>
      </c>
      <c r="O3554">
        <v>9456</v>
      </c>
      <c r="P3554">
        <v>0</v>
      </c>
      <c r="Q3554" t="s">
        <v>5320</v>
      </c>
      <c r="R3554">
        <v>3120</v>
      </c>
      <c r="S3554" t="s">
        <v>2289</v>
      </c>
      <c r="T3554" t="s">
        <v>2603</v>
      </c>
      <c r="U3554" t="s">
        <v>5321</v>
      </c>
      <c r="V3554" t="s">
        <v>5322</v>
      </c>
      <c r="W3554">
        <v>0</v>
      </c>
      <c r="X3554" t="str">
        <f t="shared" si="55"/>
        <v>Funcionamiento</v>
      </c>
    </row>
    <row r="3555" spans="1:24" x14ac:dyDescent="0.25">
      <c r="A3555">
        <v>3220</v>
      </c>
      <c r="B3555">
        <v>43966</v>
      </c>
      <c r="C3555" s="71">
        <v>43966.640277777777</v>
      </c>
      <c r="D3555" t="s">
        <v>588</v>
      </c>
      <c r="E3555" t="s">
        <v>589</v>
      </c>
      <c r="F3555">
        <v>22</v>
      </c>
      <c r="G3555" t="s">
        <v>5253</v>
      </c>
      <c r="H3555" t="s">
        <v>176</v>
      </c>
      <c r="I3555" t="s">
        <v>130</v>
      </c>
      <c r="J3555" t="s">
        <v>37</v>
      </c>
      <c r="K3555" t="s">
        <v>591</v>
      </c>
      <c r="L3555" t="s">
        <v>39</v>
      </c>
      <c r="M3555">
        <v>437000</v>
      </c>
      <c r="N3555">
        <v>0</v>
      </c>
      <c r="O3555">
        <v>437000</v>
      </c>
      <c r="P3555">
        <v>0</v>
      </c>
      <c r="Q3555" t="s">
        <v>5323</v>
      </c>
      <c r="R3555">
        <v>3220</v>
      </c>
      <c r="S3555" t="s">
        <v>2664</v>
      </c>
      <c r="T3555" t="s">
        <v>593</v>
      </c>
      <c r="U3555" t="s">
        <v>5324</v>
      </c>
      <c r="V3555" t="s">
        <v>5325</v>
      </c>
      <c r="W3555">
        <v>0</v>
      </c>
      <c r="X3555" t="str">
        <f t="shared" si="55"/>
        <v>Funcionamiento</v>
      </c>
    </row>
    <row r="3556" spans="1:24" x14ac:dyDescent="0.25">
      <c r="A3556">
        <v>3220</v>
      </c>
      <c r="B3556">
        <v>43966</v>
      </c>
      <c r="C3556" s="71">
        <v>43966.640277777777</v>
      </c>
      <c r="D3556" t="s">
        <v>588</v>
      </c>
      <c r="E3556" t="s">
        <v>589</v>
      </c>
      <c r="F3556">
        <v>22</v>
      </c>
      <c r="G3556" t="s">
        <v>5253</v>
      </c>
      <c r="H3556" t="s">
        <v>174</v>
      </c>
      <c r="I3556" t="s">
        <v>128</v>
      </c>
      <c r="J3556" t="s">
        <v>37</v>
      </c>
      <c r="K3556" t="s">
        <v>591</v>
      </c>
      <c r="L3556" t="s">
        <v>39</v>
      </c>
      <c r="M3556">
        <v>1019900</v>
      </c>
      <c r="N3556">
        <v>0</v>
      </c>
      <c r="O3556">
        <v>1019900</v>
      </c>
      <c r="P3556">
        <v>0</v>
      </c>
      <c r="Q3556" t="s">
        <v>5323</v>
      </c>
      <c r="R3556">
        <v>3220</v>
      </c>
      <c r="S3556" t="s">
        <v>2664</v>
      </c>
      <c r="T3556" t="s">
        <v>593</v>
      </c>
      <c r="U3556" t="s">
        <v>5324</v>
      </c>
      <c r="V3556" t="s">
        <v>5325</v>
      </c>
      <c r="W3556">
        <v>0</v>
      </c>
      <c r="X3556" t="str">
        <f t="shared" si="55"/>
        <v>Funcionamiento</v>
      </c>
    </row>
    <row r="3557" spans="1:24" x14ac:dyDescent="0.25">
      <c r="A3557">
        <v>3220</v>
      </c>
      <c r="B3557">
        <v>43966</v>
      </c>
      <c r="C3557" s="71">
        <v>43966.640277777777</v>
      </c>
      <c r="D3557" t="s">
        <v>588</v>
      </c>
      <c r="E3557" t="s">
        <v>589</v>
      </c>
      <c r="F3557">
        <v>22</v>
      </c>
      <c r="G3557" t="s">
        <v>5253</v>
      </c>
      <c r="H3557" t="s">
        <v>175</v>
      </c>
      <c r="I3557" t="s">
        <v>129</v>
      </c>
      <c r="J3557" t="s">
        <v>37</v>
      </c>
      <c r="K3557" t="s">
        <v>591</v>
      </c>
      <c r="L3557" t="s">
        <v>39</v>
      </c>
      <c r="M3557">
        <v>578500</v>
      </c>
      <c r="N3557">
        <v>0</v>
      </c>
      <c r="O3557">
        <v>578500</v>
      </c>
      <c r="P3557">
        <v>0</v>
      </c>
      <c r="Q3557" t="s">
        <v>5323</v>
      </c>
      <c r="R3557">
        <v>3220</v>
      </c>
      <c r="S3557" t="s">
        <v>2664</v>
      </c>
      <c r="T3557" t="s">
        <v>593</v>
      </c>
      <c r="U3557" t="s">
        <v>5324</v>
      </c>
      <c r="V3557" t="s">
        <v>5325</v>
      </c>
      <c r="W3557">
        <v>0</v>
      </c>
      <c r="X3557" t="str">
        <f t="shared" si="55"/>
        <v>Funcionamiento</v>
      </c>
    </row>
    <row r="3558" spans="1:24" x14ac:dyDescent="0.25">
      <c r="A3558">
        <v>3220</v>
      </c>
      <c r="B3558">
        <v>43966</v>
      </c>
      <c r="C3558" s="71">
        <v>43966.640277777777</v>
      </c>
      <c r="D3558" t="s">
        <v>588</v>
      </c>
      <c r="E3558" t="s">
        <v>589</v>
      </c>
      <c r="F3558">
        <v>22</v>
      </c>
      <c r="G3558" t="s">
        <v>5253</v>
      </c>
      <c r="H3558" t="s">
        <v>177</v>
      </c>
      <c r="I3558" t="s">
        <v>131</v>
      </c>
      <c r="J3558" t="s">
        <v>37</v>
      </c>
      <c r="K3558" t="s">
        <v>591</v>
      </c>
      <c r="L3558" t="s">
        <v>39</v>
      </c>
      <c r="M3558">
        <v>115900</v>
      </c>
      <c r="N3558">
        <v>0</v>
      </c>
      <c r="O3558">
        <v>115900</v>
      </c>
      <c r="P3558">
        <v>0</v>
      </c>
      <c r="Q3558" t="s">
        <v>5323</v>
      </c>
      <c r="R3558">
        <v>3220</v>
      </c>
      <c r="S3558" t="s">
        <v>2664</v>
      </c>
      <c r="T3558" t="s">
        <v>593</v>
      </c>
      <c r="U3558" t="s">
        <v>5324</v>
      </c>
      <c r="V3558" t="s">
        <v>5325</v>
      </c>
      <c r="W3558">
        <v>0</v>
      </c>
      <c r="X3558" t="str">
        <f t="shared" si="55"/>
        <v>Funcionamiento</v>
      </c>
    </row>
    <row r="3559" spans="1:24" x14ac:dyDescent="0.25">
      <c r="A3559">
        <v>3220</v>
      </c>
      <c r="B3559">
        <v>43966</v>
      </c>
      <c r="C3559" s="71">
        <v>43966.640277777777</v>
      </c>
      <c r="D3559" t="s">
        <v>588</v>
      </c>
      <c r="E3559" t="s">
        <v>589</v>
      </c>
      <c r="F3559">
        <v>22</v>
      </c>
      <c r="G3559" t="s">
        <v>5253</v>
      </c>
      <c r="H3559" t="s">
        <v>178</v>
      </c>
      <c r="I3559" t="s">
        <v>132</v>
      </c>
      <c r="J3559" t="s">
        <v>37</v>
      </c>
      <c r="K3559" t="s">
        <v>591</v>
      </c>
      <c r="L3559" t="s">
        <v>39</v>
      </c>
      <c r="M3559">
        <v>326300</v>
      </c>
      <c r="N3559">
        <v>0</v>
      </c>
      <c r="O3559">
        <v>326300</v>
      </c>
      <c r="P3559">
        <v>0</v>
      </c>
      <c r="Q3559" t="s">
        <v>5323</v>
      </c>
      <c r="R3559">
        <v>3220</v>
      </c>
      <c r="S3559" t="s">
        <v>2664</v>
      </c>
      <c r="T3559" t="s">
        <v>593</v>
      </c>
      <c r="U3559" t="s">
        <v>5324</v>
      </c>
      <c r="V3559" t="s">
        <v>5325</v>
      </c>
      <c r="W3559">
        <v>0</v>
      </c>
      <c r="X3559" t="str">
        <f t="shared" si="55"/>
        <v>Funcionamiento</v>
      </c>
    </row>
    <row r="3560" spans="1:24" x14ac:dyDescent="0.25">
      <c r="A3560">
        <v>3220</v>
      </c>
      <c r="B3560">
        <v>43966</v>
      </c>
      <c r="C3560" s="71">
        <v>43966.640277777777</v>
      </c>
      <c r="D3560" t="s">
        <v>588</v>
      </c>
      <c r="E3560" t="s">
        <v>589</v>
      </c>
      <c r="F3560">
        <v>22</v>
      </c>
      <c r="G3560" t="s">
        <v>5253</v>
      </c>
      <c r="H3560" t="s">
        <v>179</v>
      </c>
      <c r="I3560" t="s">
        <v>133</v>
      </c>
      <c r="J3560" t="s">
        <v>37</v>
      </c>
      <c r="K3560" t="s">
        <v>591</v>
      </c>
      <c r="L3560" t="s">
        <v>39</v>
      </c>
      <c r="M3560">
        <v>218600</v>
      </c>
      <c r="N3560">
        <v>0</v>
      </c>
      <c r="O3560">
        <v>218600</v>
      </c>
      <c r="P3560">
        <v>0</v>
      </c>
      <c r="Q3560" t="s">
        <v>5323</v>
      </c>
      <c r="R3560">
        <v>3220</v>
      </c>
      <c r="S3560" t="s">
        <v>2664</v>
      </c>
      <c r="T3560" t="s">
        <v>593</v>
      </c>
      <c r="U3560" t="s">
        <v>5324</v>
      </c>
      <c r="V3560" t="s">
        <v>5325</v>
      </c>
      <c r="W3560">
        <v>0</v>
      </c>
      <c r="X3560" t="str">
        <f t="shared" si="55"/>
        <v>Funcionamiento</v>
      </c>
    </row>
    <row r="3561" spans="1:24" x14ac:dyDescent="0.25">
      <c r="A3561">
        <v>3320</v>
      </c>
      <c r="B3561">
        <v>43970</v>
      </c>
      <c r="C3561" s="71">
        <v>43970.384722222225</v>
      </c>
      <c r="D3561" t="s">
        <v>588</v>
      </c>
      <c r="E3561" t="s">
        <v>589</v>
      </c>
      <c r="F3561">
        <v>500</v>
      </c>
      <c r="G3561" t="s">
        <v>631</v>
      </c>
      <c r="H3561" t="s">
        <v>199</v>
      </c>
      <c r="I3561" t="s">
        <v>157</v>
      </c>
      <c r="J3561" t="s">
        <v>37</v>
      </c>
      <c r="K3561" t="s">
        <v>591</v>
      </c>
      <c r="L3561" t="s">
        <v>39</v>
      </c>
      <c r="M3561">
        <v>36311422</v>
      </c>
      <c r="N3561">
        <v>0</v>
      </c>
      <c r="O3561">
        <v>36311422</v>
      </c>
      <c r="P3561">
        <v>0</v>
      </c>
      <c r="Q3561" t="s">
        <v>5326</v>
      </c>
      <c r="R3561">
        <v>3320</v>
      </c>
      <c r="S3561" t="s">
        <v>5327</v>
      </c>
      <c r="T3561" t="s">
        <v>2862</v>
      </c>
      <c r="U3561" t="s">
        <v>5672</v>
      </c>
      <c r="V3561" t="s">
        <v>5673</v>
      </c>
      <c r="W3561">
        <v>0</v>
      </c>
      <c r="X3561" t="str">
        <f t="shared" si="55"/>
        <v>Inversión</v>
      </c>
    </row>
    <row r="3562" spans="1:24" x14ac:dyDescent="0.25">
      <c r="A3562">
        <v>3420</v>
      </c>
      <c r="B3562">
        <v>43970</v>
      </c>
      <c r="C3562" s="71">
        <v>43970.752083333333</v>
      </c>
      <c r="D3562" t="s">
        <v>588</v>
      </c>
      <c r="E3562" t="s">
        <v>589</v>
      </c>
      <c r="F3562">
        <v>200</v>
      </c>
      <c r="G3562" t="s">
        <v>590</v>
      </c>
      <c r="H3562" t="s">
        <v>202</v>
      </c>
      <c r="I3562" t="s">
        <v>163</v>
      </c>
      <c r="J3562" t="s">
        <v>37</v>
      </c>
      <c r="K3562" t="s">
        <v>591</v>
      </c>
      <c r="L3562" t="s">
        <v>39</v>
      </c>
      <c r="M3562">
        <v>2000000</v>
      </c>
      <c r="N3562">
        <v>-866028</v>
      </c>
      <c r="O3562">
        <v>1133972</v>
      </c>
      <c r="P3562">
        <v>0</v>
      </c>
      <c r="Q3562" t="s">
        <v>5328</v>
      </c>
      <c r="R3562">
        <v>3420</v>
      </c>
      <c r="S3562" t="s">
        <v>2392</v>
      </c>
      <c r="T3562" t="s">
        <v>593</v>
      </c>
      <c r="U3562" t="s">
        <v>593</v>
      </c>
      <c r="V3562" t="s">
        <v>593</v>
      </c>
      <c r="W3562">
        <v>0</v>
      </c>
      <c r="X3562" t="str">
        <f t="shared" si="55"/>
        <v>Inversión</v>
      </c>
    </row>
    <row r="3563" spans="1:24" x14ac:dyDescent="0.25">
      <c r="A3563">
        <v>3520</v>
      </c>
      <c r="B3563">
        <v>43971</v>
      </c>
      <c r="C3563" s="71">
        <v>43971.374305555553</v>
      </c>
      <c r="D3563" t="s">
        <v>588</v>
      </c>
      <c r="E3563" t="s">
        <v>589</v>
      </c>
      <c r="F3563">
        <v>22</v>
      </c>
      <c r="G3563" t="s">
        <v>5253</v>
      </c>
      <c r="H3563" t="s">
        <v>166</v>
      </c>
      <c r="I3563" t="s">
        <v>120</v>
      </c>
      <c r="J3563" t="s">
        <v>37</v>
      </c>
      <c r="K3563" t="s">
        <v>591</v>
      </c>
      <c r="L3563" t="s">
        <v>39</v>
      </c>
      <c r="M3563">
        <v>79550210</v>
      </c>
      <c r="N3563">
        <v>0</v>
      </c>
      <c r="O3563">
        <v>79550210</v>
      </c>
      <c r="P3563">
        <v>0</v>
      </c>
      <c r="Q3563" t="s">
        <v>5329</v>
      </c>
      <c r="R3563">
        <v>3520</v>
      </c>
      <c r="S3563" t="s">
        <v>3738</v>
      </c>
      <c r="T3563" t="s">
        <v>593</v>
      </c>
      <c r="U3563" t="s">
        <v>5330</v>
      </c>
      <c r="V3563" t="s">
        <v>5331</v>
      </c>
      <c r="W3563">
        <v>0</v>
      </c>
      <c r="X3563" t="str">
        <f t="shared" si="55"/>
        <v>Funcionamiento</v>
      </c>
    </row>
    <row r="3564" spans="1:24" x14ac:dyDescent="0.25">
      <c r="A3564">
        <v>3520</v>
      </c>
      <c r="B3564">
        <v>43971</v>
      </c>
      <c r="C3564">
        <v>43971.374305555553</v>
      </c>
      <c r="D3564" t="s">
        <v>588</v>
      </c>
      <c r="E3564" t="s">
        <v>589</v>
      </c>
      <c r="F3564">
        <v>22</v>
      </c>
      <c r="G3564" t="s">
        <v>5253</v>
      </c>
      <c r="H3564" t="s">
        <v>168</v>
      </c>
      <c r="I3564" t="s">
        <v>122</v>
      </c>
      <c r="J3564" t="s">
        <v>37</v>
      </c>
      <c r="K3564" t="s">
        <v>591</v>
      </c>
      <c r="L3564" t="s">
        <v>39</v>
      </c>
      <c r="M3564">
        <v>2220893</v>
      </c>
      <c r="N3564">
        <v>0</v>
      </c>
      <c r="O3564">
        <v>2220893</v>
      </c>
      <c r="P3564">
        <v>0</v>
      </c>
      <c r="Q3564" t="s">
        <v>5329</v>
      </c>
      <c r="R3564">
        <v>3520</v>
      </c>
      <c r="S3564" t="s">
        <v>3738</v>
      </c>
      <c r="T3564" t="s">
        <v>593</v>
      </c>
      <c r="U3564" t="s">
        <v>5330</v>
      </c>
      <c r="V3564" t="s">
        <v>5331</v>
      </c>
      <c r="W3564">
        <v>0</v>
      </c>
      <c r="X3564" t="str">
        <f t="shared" si="55"/>
        <v>Funcionamiento</v>
      </c>
    </row>
    <row r="3565" spans="1:24" x14ac:dyDescent="0.25">
      <c r="A3565">
        <v>3520</v>
      </c>
      <c r="B3565">
        <v>43971</v>
      </c>
      <c r="C3565">
        <v>43971.374305555553</v>
      </c>
      <c r="D3565" t="s">
        <v>588</v>
      </c>
      <c r="E3565" t="s">
        <v>589</v>
      </c>
      <c r="F3565">
        <v>22</v>
      </c>
      <c r="G3565" t="s">
        <v>5253</v>
      </c>
      <c r="H3565" t="s">
        <v>169</v>
      </c>
      <c r="I3565" t="s">
        <v>123</v>
      </c>
      <c r="J3565" t="s">
        <v>37</v>
      </c>
      <c r="K3565" t="s">
        <v>591</v>
      </c>
      <c r="L3565" t="s">
        <v>39</v>
      </c>
      <c r="M3565">
        <v>3250186</v>
      </c>
      <c r="N3565">
        <v>0</v>
      </c>
      <c r="O3565">
        <v>3250186</v>
      </c>
      <c r="P3565">
        <v>0</v>
      </c>
      <c r="Q3565" t="s">
        <v>5329</v>
      </c>
      <c r="R3565">
        <v>3520</v>
      </c>
      <c r="S3565" t="s">
        <v>3738</v>
      </c>
      <c r="T3565" t="s">
        <v>593</v>
      </c>
      <c r="U3565" t="s">
        <v>5330</v>
      </c>
      <c r="V3565" t="s">
        <v>5331</v>
      </c>
      <c r="W3565">
        <v>0</v>
      </c>
      <c r="X3565" t="str">
        <f t="shared" si="55"/>
        <v>Funcionamiento</v>
      </c>
    </row>
    <row r="3566" spans="1:24" x14ac:dyDescent="0.25">
      <c r="A3566">
        <v>3520</v>
      </c>
      <c r="B3566">
        <v>43971</v>
      </c>
      <c r="C3566">
        <v>43971.374305555553</v>
      </c>
      <c r="D3566" t="s">
        <v>588</v>
      </c>
      <c r="E3566" t="s">
        <v>589</v>
      </c>
      <c r="F3566">
        <v>22</v>
      </c>
      <c r="G3566" t="s">
        <v>5253</v>
      </c>
      <c r="H3566" t="s">
        <v>173</v>
      </c>
      <c r="I3566" t="s">
        <v>127</v>
      </c>
      <c r="J3566" t="s">
        <v>37</v>
      </c>
      <c r="K3566" t="s">
        <v>591</v>
      </c>
      <c r="L3566" t="s">
        <v>39</v>
      </c>
      <c r="M3566">
        <v>5357216</v>
      </c>
      <c r="N3566">
        <v>0</v>
      </c>
      <c r="O3566">
        <v>5357216</v>
      </c>
      <c r="P3566">
        <v>0</v>
      </c>
      <c r="Q3566" t="s">
        <v>5329</v>
      </c>
      <c r="R3566">
        <v>3520</v>
      </c>
      <c r="S3566" t="s">
        <v>3738</v>
      </c>
      <c r="T3566" t="s">
        <v>593</v>
      </c>
      <c r="U3566" t="s">
        <v>5330</v>
      </c>
      <c r="V3566" t="s">
        <v>5331</v>
      </c>
      <c r="W3566">
        <v>0</v>
      </c>
      <c r="X3566" t="str">
        <f t="shared" si="55"/>
        <v>Funcionamiento</v>
      </c>
    </row>
    <row r="3567" spans="1:24" x14ac:dyDescent="0.25">
      <c r="A3567">
        <v>3520</v>
      </c>
      <c r="B3567">
        <v>43971</v>
      </c>
      <c r="C3567">
        <v>43971.374305555553</v>
      </c>
      <c r="D3567" t="s">
        <v>588</v>
      </c>
      <c r="E3567" t="s">
        <v>589</v>
      </c>
      <c r="F3567">
        <v>22</v>
      </c>
      <c r="G3567" t="s">
        <v>5253</v>
      </c>
      <c r="H3567" t="s">
        <v>180</v>
      </c>
      <c r="I3567" t="s">
        <v>134</v>
      </c>
      <c r="J3567" t="s">
        <v>37</v>
      </c>
      <c r="K3567" t="s">
        <v>591</v>
      </c>
      <c r="L3567" t="s">
        <v>39</v>
      </c>
      <c r="M3567">
        <v>5643405</v>
      </c>
      <c r="N3567">
        <v>0</v>
      </c>
      <c r="O3567">
        <v>5643405</v>
      </c>
      <c r="P3567">
        <v>0</v>
      </c>
      <c r="Q3567" t="s">
        <v>5329</v>
      </c>
      <c r="R3567">
        <v>3520</v>
      </c>
      <c r="S3567" t="s">
        <v>3738</v>
      </c>
      <c r="T3567" t="s">
        <v>593</v>
      </c>
      <c r="U3567" t="s">
        <v>5330</v>
      </c>
      <c r="V3567" t="s">
        <v>5331</v>
      </c>
      <c r="W3567">
        <v>0</v>
      </c>
      <c r="X3567" t="str">
        <f t="shared" si="55"/>
        <v>Funcionamiento</v>
      </c>
    </row>
    <row r="3568" spans="1:24" x14ac:dyDescent="0.25">
      <c r="A3568">
        <v>3520</v>
      </c>
      <c r="B3568">
        <v>43971</v>
      </c>
      <c r="C3568">
        <v>43971.374305555553</v>
      </c>
      <c r="D3568" t="s">
        <v>588</v>
      </c>
      <c r="E3568" t="s">
        <v>589</v>
      </c>
      <c r="F3568">
        <v>22</v>
      </c>
      <c r="G3568" t="s">
        <v>5253</v>
      </c>
      <c r="H3568" t="s">
        <v>171</v>
      </c>
      <c r="I3568" t="s">
        <v>125</v>
      </c>
      <c r="J3568" t="s">
        <v>37</v>
      </c>
      <c r="K3568" t="s">
        <v>591</v>
      </c>
      <c r="L3568" t="s">
        <v>39</v>
      </c>
      <c r="M3568">
        <v>1977680</v>
      </c>
      <c r="N3568">
        <v>0</v>
      </c>
      <c r="O3568">
        <v>1977680</v>
      </c>
      <c r="P3568">
        <v>0</v>
      </c>
      <c r="Q3568" t="s">
        <v>5329</v>
      </c>
      <c r="R3568">
        <v>3520</v>
      </c>
      <c r="S3568" t="s">
        <v>3738</v>
      </c>
      <c r="T3568" t="s">
        <v>593</v>
      </c>
      <c r="U3568" t="s">
        <v>5330</v>
      </c>
      <c r="V3568" t="s">
        <v>5331</v>
      </c>
      <c r="W3568">
        <v>0</v>
      </c>
      <c r="X3568" t="str">
        <f t="shared" si="55"/>
        <v>Funcionamiento</v>
      </c>
    </row>
    <row r="3569" spans="1:24" x14ac:dyDescent="0.25">
      <c r="A3569">
        <v>3520</v>
      </c>
      <c r="B3569">
        <v>43971</v>
      </c>
      <c r="C3569">
        <v>43971.374305555553</v>
      </c>
      <c r="D3569" t="s">
        <v>588</v>
      </c>
      <c r="E3569" t="s">
        <v>589</v>
      </c>
      <c r="F3569">
        <v>22</v>
      </c>
      <c r="G3569" t="s">
        <v>5253</v>
      </c>
      <c r="H3569" t="s">
        <v>182</v>
      </c>
      <c r="I3569" t="s">
        <v>136</v>
      </c>
      <c r="J3569" t="s">
        <v>37</v>
      </c>
      <c r="K3569" t="s">
        <v>591</v>
      </c>
      <c r="L3569" t="s">
        <v>39</v>
      </c>
      <c r="M3569">
        <v>388724</v>
      </c>
      <c r="N3569">
        <v>0</v>
      </c>
      <c r="O3569">
        <v>388724</v>
      </c>
      <c r="P3569">
        <v>0</v>
      </c>
      <c r="Q3569" t="s">
        <v>5329</v>
      </c>
      <c r="R3569">
        <v>3520</v>
      </c>
      <c r="S3569" t="s">
        <v>3738</v>
      </c>
      <c r="T3569" t="s">
        <v>593</v>
      </c>
      <c r="U3569" t="s">
        <v>5330</v>
      </c>
      <c r="V3569" t="s">
        <v>5331</v>
      </c>
      <c r="W3569">
        <v>0</v>
      </c>
      <c r="X3569" t="str">
        <f t="shared" si="55"/>
        <v>Funcionamiento</v>
      </c>
    </row>
    <row r="3570" spans="1:24" x14ac:dyDescent="0.25">
      <c r="A3570">
        <v>3620</v>
      </c>
      <c r="B3570">
        <v>43972</v>
      </c>
      <c r="C3570">
        <v>43972.713194444441</v>
      </c>
      <c r="D3570" t="s">
        <v>588</v>
      </c>
      <c r="E3570" t="s">
        <v>589</v>
      </c>
      <c r="F3570">
        <v>22</v>
      </c>
      <c r="G3570" t="s">
        <v>5253</v>
      </c>
      <c r="H3570" t="s">
        <v>176</v>
      </c>
      <c r="I3570" t="s">
        <v>130</v>
      </c>
      <c r="J3570" t="s">
        <v>37</v>
      </c>
      <c r="K3570" t="s">
        <v>591</v>
      </c>
      <c r="L3570" t="s">
        <v>39</v>
      </c>
      <c r="M3570">
        <v>3799600</v>
      </c>
      <c r="N3570">
        <v>0</v>
      </c>
      <c r="O3570">
        <v>3799600</v>
      </c>
      <c r="P3570">
        <v>0</v>
      </c>
      <c r="Q3570" t="s">
        <v>5332</v>
      </c>
      <c r="R3570">
        <v>3620</v>
      </c>
      <c r="S3570" t="s">
        <v>2290</v>
      </c>
      <c r="T3570" t="s">
        <v>593</v>
      </c>
      <c r="U3570" t="s">
        <v>5333</v>
      </c>
      <c r="V3570" t="s">
        <v>5334</v>
      </c>
      <c r="W3570">
        <v>0</v>
      </c>
      <c r="X3570" t="str">
        <f t="shared" si="55"/>
        <v>Funcionamiento</v>
      </c>
    </row>
    <row r="3571" spans="1:24" x14ac:dyDescent="0.25">
      <c r="A3571">
        <v>3620</v>
      </c>
      <c r="B3571">
        <v>43972</v>
      </c>
      <c r="C3571">
        <v>43972.713194444441</v>
      </c>
      <c r="D3571" t="s">
        <v>588</v>
      </c>
      <c r="E3571" t="s">
        <v>589</v>
      </c>
      <c r="F3571">
        <v>22</v>
      </c>
      <c r="G3571" t="s">
        <v>5253</v>
      </c>
      <c r="H3571" t="s">
        <v>177</v>
      </c>
      <c r="I3571" t="s">
        <v>131</v>
      </c>
      <c r="J3571" t="s">
        <v>37</v>
      </c>
      <c r="K3571" t="s">
        <v>591</v>
      </c>
      <c r="L3571" t="s">
        <v>39</v>
      </c>
      <c r="M3571">
        <v>1240000</v>
      </c>
      <c r="N3571">
        <v>0</v>
      </c>
      <c r="O3571">
        <v>1240000</v>
      </c>
      <c r="P3571">
        <v>0</v>
      </c>
      <c r="Q3571" t="s">
        <v>5332</v>
      </c>
      <c r="R3571">
        <v>3620</v>
      </c>
      <c r="S3571" t="s">
        <v>2290</v>
      </c>
      <c r="T3571" t="s">
        <v>593</v>
      </c>
      <c r="U3571" t="s">
        <v>5333</v>
      </c>
      <c r="V3571" t="s">
        <v>5334</v>
      </c>
      <c r="W3571">
        <v>0</v>
      </c>
      <c r="X3571" t="str">
        <f t="shared" si="55"/>
        <v>Funcionamiento</v>
      </c>
    </row>
    <row r="3572" spans="1:24" x14ac:dyDescent="0.25">
      <c r="A3572">
        <v>3620</v>
      </c>
      <c r="B3572">
        <v>43972</v>
      </c>
      <c r="C3572">
        <v>43972.713194444441</v>
      </c>
      <c r="D3572" t="s">
        <v>588</v>
      </c>
      <c r="E3572" t="s">
        <v>589</v>
      </c>
      <c r="F3572">
        <v>22</v>
      </c>
      <c r="G3572" t="s">
        <v>5253</v>
      </c>
      <c r="H3572" t="s">
        <v>179</v>
      </c>
      <c r="I3572" t="s">
        <v>133</v>
      </c>
      <c r="J3572" t="s">
        <v>37</v>
      </c>
      <c r="K3572" t="s">
        <v>591</v>
      </c>
      <c r="L3572" t="s">
        <v>39</v>
      </c>
      <c r="M3572">
        <v>1900700</v>
      </c>
      <c r="N3572">
        <v>0</v>
      </c>
      <c r="O3572">
        <v>1900700</v>
      </c>
      <c r="P3572">
        <v>0</v>
      </c>
      <c r="Q3572" t="s">
        <v>5332</v>
      </c>
      <c r="R3572">
        <v>3620</v>
      </c>
      <c r="S3572" t="s">
        <v>2290</v>
      </c>
      <c r="T3572" t="s">
        <v>593</v>
      </c>
      <c r="U3572" t="s">
        <v>5333</v>
      </c>
      <c r="V3572" t="s">
        <v>5334</v>
      </c>
      <c r="W3572">
        <v>0</v>
      </c>
      <c r="X3572" t="str">
        <f t="shared" si="55"/>
        <v>Funcionamiento</v>
      </c>
    </row>
    <row r="3573" spans="1:24" x14ac:dyDescent="0.25">
      <c r="A3573">
        <v>3620</v>
      </c>
      <c r="B3573">
        <v>43972</v>
      </c>
      <c r="C3573">
        <v>43972.713194444441</v>
      </c>
      <c r="D3573" t="s">
        <v>588</v>
      </c>
      <c r="E3573" t="s">
        <v>589</v>
      </c>
      <c r="F3573">
        <v>22</v>
      </c>
      <c r="G3573" t="s">
        <v>5253</v>
      </c>
      <c r="H3573" t="s">
        <v>175</v>
      </c>
      <c r="I3573" t="s">
        <v>129</v>
      </c>
      <c r="J3573" t="s">
        <v>37</v>
      </c>
      <c r="K3573" t="s">
        <v>591</v>
      </c>
      <c r="L3573" t="s">
        <v>39</v>
      </c>
      <c r="M3573">
        <v>7149600</v>
      </c>
      <c r="N3573">
        <v>0</v>
      </c>
      <c r="O3573">
        <v>7149600</v>
      </c>
      <c r="P3573">
        <v>0</v>
      </c>
      <c r="Q3573" t="s">
        <v>5332</v>
      </c>
      <c r="R3573">
        <v>3620</v>
      </c>
      <c r="S3573" t="s">
        <v>2290</v>
      </c>
      <c r="T3573" t="s">
        <v>593</v>
      </c>
      <c r="U3573" t="s">
        <v>5333</v>
      </c>
      <c r="V3573" t="s">
        <v>5334</v>
      </c>
      <c r="W3573">
        <v>0</v>
      </c>
      <c r="X3573" t="str">
        <f t="shared" si="55"/>
        <v>Funcionamiento</v>
      </c>
    </row>
    <row r="3574" spans="1:24" x14ac:dyDescent="0.25">
      <c r="A3574">
        <v>3620</v>
      </c>
      <c r="B3574">
        <v>43972</v>
      </c>
      <c r="C3574">
        <v>43972.713194444441</v>
      </c>
      <c r="D3574" t="s">
        <v>588</v>
      </c>
      <c r="E3574" t="s">
        <v>589</v>
      </c>
      <c r="F3574">
        <v>22</v>
      </c>
      <c r="G3574" t="s">
        <v>5253</v>
      </c>
      <c r="H3574" t="s">
        <v>178</v>
      </c>
      <c r="I3574" t="s">
        <v>132</v>
      </c>
      <c r="J3574" t="s">
        <v>37</v>
      </c>
      <c r="K3574" t="s">
        <v>591</v>
      </c>
      <c r="L3574" t="s">
        <v>39</v>
      </c>
      <c r="M3574">
        <v>2851300</v>
      </c>
      <c r="N3574">
        <v>0</v>
      </c>
      <c r="O3574">
        <v>2851300</v>
      </c>
      <c r="P3574">
        <v>0</v>
      </c>
      <c r="Q3574" t="s">
        <v>5332</v>
      </c>
      <c r="R3574">
        <v>3620</v>
      </c>
      <c r="S3574" t="s">
        <v>2290</v>
      </c>
      <c r="T3574" t="s">
        <v>593</v>
      </c>
      <c r="U3574" t="s">
        <v>5333</v>
      </c>
      <c r="V3574" t="s">
        <v>5334</v>
      </c>
      <c r="W3574">
        <v>0</v>
      </c>
      <c r="X3574" t="str">
        <f t="shared" si="55"/>
        <v>Funcionamiento</v>
      </c>
    </row>
    <row r="3575" spans="1:24" x14ac:dyDescent="0.25">
      <c r="A3575">
        <v>3620</v>
      </c>
      <c r="B3575">
        <v>43972</v>
      </c>
      <c r="C3575">
        <v>43972.713194444441</v>
      </c>
      <c r="D3575" t="s">
        <v>588</v>
      </c>
      <c r="E3575" t="s">
        <v>589</v>
      </c>
      <c r="F3575">
        <v>22</v>
      </c>
      <c r="G3575" t="s">
        <v>5253</v>
      </c>
      <c r="H3575" t="s">
        <v>174</v>
      </c>
      <c r="I3575" t="s">
        <v>128</v>
      </c>
      <c r="J3575" t="s">
        <v>37</v>
      </c>
      <c r="K3575" t="s">
        <v>591</v>
      </c>
      <c r="L3575" t="s">
        <v>39</v>
      </c>
      <c r="M3575">
        <v>10092300</v>
      </c>
      <c r="N3575">
        <v>0</v>
      </c>
      <c r="O3575">
        <v>10092300</v>
      </c>
      <c r="P3575">
        <v>0</v>
      </c>
      <c r="Q3575" t="s">
        <v>5332</v>
      </c>
      <c r="R3575">
        <v>3620</v>
      </c>
      <c r="S3575" t="s">
        <v>2290</v>
      </c>
      <c r="T3575" t="s">
        <v>593</v>
      </c>
      <c r="U3575" t="s">
        <v>5333</v>
      </c>
      <c r="V3575" t="s">
        <v>5334</v>
      </c>
      <c r="W3575">
        <v>0</v>
      </c>
      <c r="X3575" t="str">
        <f t="shared" si="55"/>
        <v>Funcionamiento</v>
      </c>
    </row>
    <row r="3576" spans="1:24" x14ac:dyDescent="0.25">
      <c r="A3576">
        <v>3720</v>
      </c>
      <c r="B3576">
        <v>43986</v>
      </c>
      <c r="C3576">
        <v>43986.551388888889</v>
      </c>
      <c r="D3576" t="s">
        <v>588</v>
      </c>
      <c r="E3576" t="s">
        <v>589</v>
      </c>
      <c r="F3576">
        <v>22</v>
      </c>
      <c r="G3576" t="s">
        <v>5253</v>
      </c>
      <c r="H3576" t="s">
        <v>170</v>
      </c>
      <c r="I3576" t="s">
        <v>124</v>
      </c>
      <c r="J3576" t="s">
        <v>37</v>
      </c>
      <c r="K3576" t="s">
        <v>591</v>
      </c>
      <c r="L3576" t="s">
        <v>39</v>
      </c>
      <c r="M3576">
        <v>94428001</v>
      </c>
      <c r="N3576">
        <v>0</v>
      </c>
      <c r="O3576">
        <v>94428001</v>
      </c>
      <c r="P3576">
        <v>0</v>
      </c>
      <c r="Q3576" t="s">
        <v>5335</v>
      </c>
      <c r="R3576">
        <v>3720</v>
      </c>
      <c r="S3576" t="s">
        <v>2498</v>
      </c>
      <c r="T3576" t="s">
        <v>593</v>
      </c>
      <c r="U3576" t="s">
        <v>5336</v>
      </c>
      <c r="V3576" t="s">
        <v>5337</v>
      </c>
      <c r="W3576">
        <v>0</v>
      </c>
      <c r="X3576" t="str">
        <f t="shared" si="55"/>
        <v>Funcionamiento</v>
      </c>
    </row>
    <row r="3577" spans="1:24" x14ac:dyDescent="0.25">
      <c r="A3577">
        <v>3820</v>
      </c>
      <c r="B3577">
        <v>43991</v>
      </c>
      <c r="C3577">
        <v>43991.746527777781</v>
      </c>
      <c r="D3577" t="s">
        <v>588</v>
      </c>
      <c r="E3577" t="s">
        <v>607</v>
      </c>
      <c r="F3577">
        <v>200</v>
      </c>
      <c r="G3577" t="s">
        <v>590</v>
      </c>
      <c r="H3577" t="s">
        <v>202</v>
      </c>
      <c r="I3577" t="s">
        <v>163</v>
      </c>
      <c r="J3577" t="s">
        <v>37</v>
      </c>
      <c r="K3577" t="s">
        <v>591</v>
      </c>
      <c r="L3577" t="s">
        <v>39</v>
      </c>
      <c r="M3577">
        <v>1200000</v>
      </c>
      <c r="N3577">
        <v>150000</v>
      </c>
      <c r="O3577">
        <v>1350000</v>
      </c>
      <c r="P3577">
        <v>1350000</v>
      </c>
      <c r="Q3577" t="s">
        <v>5338</v>
      </c>
      <c r="R3577">
        <v>3820</v>
      </c>
      <c r="S3577" t="s">
        <v>593</v>
      </c>
      <c r="T3577" t="s">
        <v>593</v>
      </c>
      <c r="U3577" t="s">
        <v>593</v>
      </c>
      <c r="V3577" t="s">
        <v>593</v>
      </c>
      <c r="W3577">
        <v>0</v>
      </c>
      <c r="X3577" t="str">
        <f t="shared" si="55"/>
        <v>Inversión</v>
      </c>
    </row>
    <row r="3578" spans="1:24" x14ac:dyDescent="0.25">
      <c r="A3578">
        <v>3920</v>
      </c>
      <c r="B3578">
        <v>44001</v>
      </c>
      <c r="C3578">
        <v>44001.643055555556</v>
      </c>
      <c r="D3578" t="s">
        <v>588</v>
      </c>
      <c r="E3578" t="s">
        <v>589</v>
      </c>
      <c r="F3578">
        <v>22</v>
      </c>
      <c r="G3578" t="s">
        <v>5253</v>
      </c>
      <c r="H3578" t="s">
        <v>171</v>
      </c>
      <c r="I3578" t="s">
        <v>125</v>
      </c>
      <c r="J3578" t="s">
        <v>37</v>
      </c>
      <c r="K3578" t="s">
        <v>591</v>
      </c>
      <c r="L3578" t="s">
        <v>39</v>
      </c>
      <c r="M3578">
        <v>3136081</v>
      </c>
      <c r="N3578">
        <v>0</v>
      </c>
      <c r="O3578">
        <v>3136081</v>
      </c>
      <c r="P3578">
        <v>0</v>
      </c>
      <c r="Q3578" t="s">
        <v>5339</v>
      </c>
      <c r="R3578">
        <v>3920</v>
      </c>
      <c r="S3578" t="s">
        <v>2504</v>
      </c>
      <c r="T3578" t="s">
        <v>593</v>
      </c>
      <c r="U3578" t="s">
        <v>5340</v>
      </c>
      <c r="V3578" t="s">
        <v>5341</v>
      </c>
      <c r="W3578">
        <v>0</v>
      </c>
      <c r="X3578" t="str">
        <f t="shared" si="55"/>
        <v>Funcionamiento</v>
      </c>
    </row>
    <row r="3579" spans="1:24" x14ac:dyDescent="0.25">
      <c r="A3579">
        <v>3920</v>
      </c>
      <c r="B3579">
        <v>44001</v>
      </c>
      <c r="C3579">
        <v>44001.643055555556</v>
      </c>
      <c r="D3579" t="s">
        <v>588</v>
      </c>
      <c r="E3579" t="s">
        <v>589</v>
      </c>
      <c r="F3579">
        <v>22</v>
      </c>
      <c r="G3579" t="s">
        <v>5253</v>
      </c>
      <c r="H3579" t="s">
        <v>173</v>
      </c>
      <c r="I3579" t="s">
        <v>127</v>
      </c>
      <c r="J3579" t="s">
        <v>37</v>
      </c>
      <c r="K3579" t="s">
        <v>591</v>
      </c>
      <c r="L3579" t="s">
        <v>39</v>
      </c>
      <c r="M3579">
        <v>8339076</v>
      </c>
      <c r="N3579">
        <v>0</v>
      </c>
      <c r="O3579">
        <v>8339076</v>
      </c>
      <c r="P3579">
        <v>0</v>
      </c>
      <c r="Q3579" t="s">
        <v>5339</v>
      </c>
      <c r="R3579">
        <v>3920</v>
      </c>
      <c r="S3579" t="s">
        <v>2504</v>
      </c>
      <c r="T3579" t="s">
        <v>593</v>
      </c>
      <c r="U3579" t="s">
        <v>5340</v>
      </c>
      <c r="V3579" t="s">
        <v>5341</v>
      </c>
      <c r="W3579">
        <v>0</v>
      </c>
      <c r="X3579" t="str">
        <f t="shared" si="55"/>
        <v>Funcionamiento</v>
      </c>
    </row>
    <row r="3580" spans="1:24" x14ac:dyDescent="0.25">
      <c r="A3580">
        <v>3920</v>
      </c>
      <c r="B3580">
        <v>44001</v>
      </c>
      <c r="C3580">
        <v>44001.643055555556</v>
      </c>
      <c r="D3580" t="s">
        <v>588</v>
      </c>
      <c r="E3580" t="s">
        <v>589</v>
      </c>
      <c r="F3580">
        <v>22</v>
      </c>
      <c r="G3580" t="s">
        <v>5253</v>
      </c>
      <c r="H3580" t="s">
        <v>182</v>
      </c>
      <c r="I3580" t="s">
        <v>136</v>
      </c>
      <c r="J3580" t="s">
        <v>37</v>
      </c>
      <c r="K3580" t="s">
        <v>591</v>
      </c>
      <c r="L3580" t="s">
        <v>39</v>
      </c>
      <c r="M3580">
        <v>638978</v>
      </c>
      <c r="N3580">
        <v>0</v>
      </c>
      <c r="O3580">
        <v>638978</v>
      </c>
      <c r="P3580">
        <v>0</v>
      </c>
      <c r="Q3580" t="s">
        <v>5339</v>
      </c>
      <c r="R3580">
        <v>3920</v>
      </c>
      <c r="S3580" t="s">
        <v>2504</v>
      </c>
      <c r="T3580" t="s">
        <v>593</v>
      </c>
      <c r="U3580" t="s">
        <v>5340</v>
      </c>
      <c r="V3580" t="s">
        <v>5341</v>
      </c>
      <c r="W3580">
        <v>0</v>
      </c>
      <c r="X3580" t="str">
        <f t="shared" si="55"/>
        <v>Funcionamiento</v>
      </c>
    </row>
    <row r="3581" spans="1:24" x14ac:dyDescent="0.25">
      <c r="A3581">
        <v>3920</v>
      </c>
      <c r="B3581">
        <v>44001</v>
      </c>
      <c r="C3581">
        <v>44001.643055555556</v>
      </c>
      <c r="D3581" t="s">
        <v>588</v>
      </c>
      <c r="E3581" t="s">
        <v>589</v>
      </c>
      <c r="F3581">
        <v>22</v>
      </c>
      <c r="G3581" t="s">
        <v>5253</v>
      </c>
      <c r="H3581" t="s">
        <v>166</v>
      </c>
      <c r="I3581" t="s">
        <v>120</v>
      </c>
      <c r="J3581" t="s">
        <v>37</v>
      </c>
      <c r="K3581" t="s">
        <v>591</v>
      </c>
      <c r="L3581" t="s">
        <v>39</v>
      </c>
      <c r="M3581">
        <v>77941061</v>
      </c>
      <c r="N3581">
        <v>0</v>
      </c>
      <c r="O3581">
        <v>77941061</v>
      </c>
      <c r="P3581">
        <v>0</v>
      </c>
      <c r="Q3581" t="s">
        <v>5339</v>
      </c>
      <c r="R3581">
        <v>3920</v>
      </c>
      <c r="S3581" t="s">
        <v>2504</v>
      </c>
      <c r="T3581" t="s">
        <v>593</v>
      </c>
      <c r="U3581" t="s">
        <v>5340</v>
      </c>
      <c r="V3581" t="s">
        <v>5341</v>
      </c>
      <c r="W3581">
        <v>0</v>
      </c>
      <c r="X3581" t="str">
        <f t="shared" si="55"/>
        <v>Funcionamiento</v>
      </c>
    </row>
    <row r="3582" spans="1:24" x14ac:dyDescent="0.25">
      <c r="A3582">
        <v>3920</v>
      </c>
      <c r="B3582">
        <v>44001</v>
      </c>
      <c r="C3582">
        <v>44001.643055555556</v>
      </c>
      <c r="D3582" t="s">
        <v>588</v>
      </c>
      <c r="E3582" t="s">
        <v>589</v>
      </c>
      <c r="F3582">
        <v>22</v>
      </c>
      <c r="G3582" t="s">
        <v>5253</v>
      </c>
      <c r="H3582" t="s">
        <v>169</v>
      </c>
      <c r="I3582" t="s">
        <v>123</v>
      </c>
      <c r="J3582" t="s">
        <v>37</v>
      </c>
      <c r="K3582" t="s">
        <v>591</v>
      </c>
      <c r="L3582" t="s">
        <v>39</v>
      </c>
      <c r="M3582">
        <v>3174760</v>
      </c>
      <c r="N3582">
        <v>0</v>
      </c>
      <c r="O3582">
        <v>3174760</v>
      </c>
      <c r="P3582">
        <v>0</v>
      </c>
      <c r="Q3582" t="s">
        <v>5339</v>
      </c>
      <c r="R3582">
        <v>3920</v>
      </c>
      <c r="S3582" t="s">
        <v>2504</v>
      </c>
      <c r="T3582" t="s">
        <v>593</v>
      </c>
      <c r="U3582" t="s">
        <v>5340</v>
      </c>
      <c r="V3582" t="s">
        <v>5341</v>
      </c>
      <c r="W3582">
        <v>0</v>
      </c>
      <c r="X3582" t="str">
        <f t="shared" si="55"/>
        <v>Funcionamiento</v>
      </c>
    </row>
    <row r="3583" spans="1:24" x14ac:dyDescent="0.25">
      <c r="A3583">
        <v>3920</v>
      </c>
      <c r="B3583">
        <v>44001</v>
      </c>
      <c r="C3583">
        <v>44001.643055555556</v>
      </c>
      <c r="D3583" t="s">
        <v>588</v>
      </c>
      <c r="E3583" t="s">
        <v>589</v>
      </c>
      <c r="F3583">
        <v>22</v>
      </c>
      <c r="G3583" t="s">
        <v>5253</v>
      </c>
      <c r="H3583" t="s">
        <v>168</v>
      </c>
      <c r="I3583" t="s">
        <v>122</v>
      </c>
      <c r="J3583" t="s">
        <v>37</v>
      </c>
      <c r="K3583" t="s">
        <v>591</v>
      </c>
      <c r="L3583" t="s">
        <v>39</v>
      </c>
      <c r="M3583">
        <v>2121746</v>
      </c>
      <c r="N3583">
        <v>0</v>
      </c>
      <c r="O3583">
        <v>2121746</v>
      </c>
      <c r="P3583">
        <v>0</v>
      </c>
      <c r="Q3583" t="s">
        <v>5339</v>
      </c>
      <c r="R3583">
        <v>3920</v>
      </c>
      <c r="S3583" t="s">
        <v>2504</v>
      </c>
      <c r="T3583" t="s">
        <v>593</v>
      </c>
      <c r="U3583" t="s">
        <v>5340</v>
      </c>
      <c r="V3583" t="s">
        <v>5341</v>
      </c>
      <c r="W3583">
        <v>0</v>
      </c>
      <c r="X3583" t="str">
        <f t="shared" si="55"/>
        <v>Funcionamiento</v>
      </c>
    </row>
    <row r="3584" spans="1:24" x14ac:dyDescent="0.25">
      <c r="A3584">
        <v>3920</v>
      </c>
      <c r="B3584">
        <v>44001</v>
      </c>
      <c r="C3584">
        <v>44001.643055555556</v>
      </c>
      <c r="D3584" t="s">
        <v>588</v>
      </c>
      <c r="E3584" t="s">
        <v>589</v>
      </c>
      <c r="F3584">
        <v>22</v>
      </c>
      <c r="G3584" t="s">
        <v>5253</v>
      </c>
      <c r="H3584" t="s">
        <v>180</v>
      </c>
      <c r="I3584" t="s">
        <v>134</v>
      </c>
      <c r="J3584" t="s">
        <v>37</v>
      </c>
      <c r="K3584" t="s">
        <v>591</v>
      </c>
      <c r="L3584" t="s">
        <v>39</v>
      </c>
      <c r="M3584">
        <v>8153990</v>
      </c>
      <c r="N3584">
        <v>0</v>
      </c>
      <c r="O3584">
        <v>8153990</v>
      </c>
      <c r="P3584">
        <v>0</v>
      </c>
      <c r="Q3584" t="s">
        <v>5339</v>
      </c>
      <c r="R3584">
        <v>3920</v>
      </c>
      <c r="S3584" t="s">
        <v>2504</v>
      </c>
      <c r="T3584" t="s">
        <v>593</v>
      </c>
      <c r="U3584" t="s">
        <v>5340</v>
      </c>
      <c r="V3584" t="s">
        <v>5341</v>
      </c>
      <c r="W3584">
        <v>0</v>
      </c>
      <c r="X3584" t="str">
        <f t="shared" si="55"/>
        <v>Funcionamiento</v>
      </c>
    </row>
    <row r="3585" spans="1:24" x14ac:dyDescent="0.25">
      <c r="A3585">
        <v>4020</v>
      </c>
      <c r="B3585">
        <v>44001</v>
      </c>
      <c r="C3585">
        <v>44001.774305555555</v>
      </c>
      <c r="D3585" t="s">
        <v>588</v>
      </c>
      <c r="E3585" t="s">
        <v>589</v>
      </c>
      <c r="F3585">
        <v>22</v>
      </c>
      <c r="G3585" t="s">
        <v>5253</v>
      </c>
      <c r="H3585" t="s">
        <v>174</v>
      </c>
      <c r="I3585" t="s">
        <v>128</v>
      </c>
      <c r="J3585" t="s">
        <v>37</v>
      </c>
      <c r="K3585" t="s">
        <v>591</v>
      </c>
      <c r="L3585" t="s">
        <v>39</v>
      </c>
      <c r="M3585">
        <v>10238300</v>
      </c>
      <c r="N3585">
        <v>0</v>
      </c>
      <c r="O3585">
        <v>10238300</v>
      </c>
      <c r="P3585">
        <v>0</v>
      </c>
      <c r="Q3585" t="s">
        <v>5342</v>
      </c>
      <c r="R3585">
        <v>4020</v>
      </c>
      <c r="S3585" t="s">
        <v>2508</v>
      </c>
      <c r="T3585" t="s">
        <v>593</v>
      </c>
      <c r="U3585" t="s">
        <v>5343</v>
      </c>
      <c r="V3585" t="s">
        <v>5344</v>
      </c>
      <c r="W3585">
        <v>0</v>
      </c>
      <c r="X3585" t="str">
        <f t="shared" si="55"/>
        <v>Funcionamiento</v>
      </c>
    </row>
    <row r="3586" spans="1:24" x14ac:dyDescent="0.25">
      <c r="A3586">
        <v>4020</v>
      </c>
      <c r="B3586">
        <v>44001</v>
      </c>
      <c r="C3586">
        <v>44001.774305555555</v>
      </c>
      <c r="D3586" t="s">
        <v>588</v>
      </c>
      <c r="E3586" t="s">
        <v>589</v>
      </c>
      <c r="F3586">
        <v>22</v>
      </c>
      <c r="G3586" t="s">
        <v>5253</v>
      </c>
      <c r="H3586" t="s">
        <v>176</v>
      </c>
      <c r="I3586" t="s">
        <v>130</v>
      </c>
      <c r="J3586" t="s">
        <v>37</v>
      </c>
      <c r="K3586" t="s">
        <v>591</v>
      </c>
      <c r="L3586" t="s">
        <v>39</v>
      </c>
      <c r="M3586">
        <v>7689800</v>
      </c>
      <c r="N3586">
        <v>0</v>
      </c>
      <c r="O3586">
        <v>7689800</v>
      </c>
      <c r="P3586">
        <v>0</v>
      </c>
      <c r="Q3586" t="s">
        <v>5342</v>
      </c>
      <c r="R3586">
        <v>4020</v>
      </c>
      <c r="S3586" t="s">
        <v>2508</v>
      </c>
      <c r="T3586" t="s">
        <v>593</v>
      </c>
      <c r="U3586" t="s">
        <v>5343</v>
      </c>
      <c r="V3586" t="s">
        <v>5344</v>
      </c>
      <c r="W3586">
        <v>0</v>
      </c>
      <c r="X3586" t="str">
        <f t="shared" si="55"/>
        <v>Funcionamiento</v>
      </c>
    </row>
    <row r="3587" spans="1:24" x14ac:dyDescent="0.25">
      <c r="A3587">
        <v>4020</v>
      </c>
      <c r="B3587">
        <v>44001</v>
      </c>
      <c r="C3587">
        <v>44001.774305555555</v>
      </c>
      <c r="D3587" t="s">
        <v>588</v>
      </c>
      <c r="E3587" t="s">
        <v>589</v>
      </c>
      <c r="F3587">
        <v>22</v>
      </c>
      <c r="G3587" t="s">
        <v>5253</v>
      </c>
      <c r="H3587" t="s">
        <v>175</v>
      </c>
      <c r="I3587" t="s">
        <v>129</v>
      </c>
      <c r="J3587" t="s">
        <v>37</v>
      </c>
      <c r="K3587" t="s">
        <v>591</v>
      </c>
      <c r="L3587" t="s">
        <v>39</v>
      </c>
      <c r="M3587">
        <v>7252800</v>
      </c>
      <c r="N3587">
        <v>0</v>
      </c>
      <c r="O3587">
        <v>7252800</v>
      </c>
      <c r="P3587">
        <v>0</v>
      </c>
      <c r="Q3587" t="s">
        <v>5342</v>
      </c>
      <c r="R3587">
        <v>4020</v>
      </c>
      <c r="S3587" t="s">
        <v>2508</v>
      </c>
      <c r="T3587" t="s">
        <v>593</v>
      </c>
      <c r="U3587" t="s">
        <v>5343</v>
      </c>
      <c r="V3587" t="s">
        <v>5344</v>
      </c>
      <c r="W3587">
        <v>0</v>
      </c>
      <c r="X3587" t="str">
        <f t="shared" ref="X3587:X3605" si="56">IF(LEFT(H3587,1)="C","Inversión","Funcionamiento")</f>
        <v>Funcionamiento</v>
      </c>
    </row>
    <row r="3588" spans="1:24" x14ac:dyDescent="0.25">
      <c r="A3588">
        <v>4020</v>
      </c>
      <c r="B3588">
        <v>44001</v>
      </c>
      <c r="C3588">
        <v>44001.774305555555</v>
      </c>
      <c r="D3588" t="s">
        <v>588</v>
      </c>
      <c r="E3588" t="s">
        <v>589</v>
      </c>
      <c r="F3588">
        <v>22</v>
      </c>
      <c r="G3588" t="s">
        <v>5253</v>
      </c>
      <c r="H3588" t="s">
        <v>177</v>
      </c>
      <c r="I3588" t="s">
        <v>131</v>
      </c>
      <c r="J3588" t="s">
        <v>37</v>
      </c>
      <c r="K3588" t="s">
        <v>591</v>
      </c>
      <c r="L3588" t="s">
        <v>39</v>
      </c>
      <c r="M3588">
        <v>1316000</v>
      </c>
      <c r="N3588">
        <v>0</v>
      </c>
      <c r="O3588">
        <v>1316000</v>
      </c>
      <c r="P3588">
        <v>0</v>
      </c>
      <c r="Q3588" t="s">
        <v>5342</v>
      </c>
      <c r="R3588">
        <v>4020</v>
      </c>
      <c r="S3588" t="s">
        <v>2508</v>
      </c>
      <c r="T3588" t="s">
        <v>593</v>
      </c>
      <c r="U3588" t="s">
        <v>5343</v>
      </c>
      <c r="V3588" t="s">
        <v>5344</v>
      </c>
      <c r="W3588">
        <v>0</v>
      </c>
      <c r="X3588" t="str">
        <f t="shared" si="56"/>
        <v>Funcionamiento</v>
      </c>
    </row>
    <row r="3589" spans="1:24" x14ac:dyDescent="0.25">
      <c r="A3589">
        <v>4020</v>
      </c>
      <c r="B3589">
        <v>44001</v>
      </c>
      <c r="C3589">
        <v>44001.774305555555</v>
      </c>
      <c r="D3589" t="s">
        <v>588</v>
      </c>
      <c r="E3589" t="s">
        <v>589</v>
      </c>
      <c r="F3589">
        <v>22</v>
      </c>
      <c r="G3589" t="s">
        <v>5253</v>
      </c>
      <c r="H3589" t="s">
        <v>179</v>
      </c>
      <c r="I3589" t="s">
        <v>133</v>
      </c>
      <c r="J3589" t="s">
        <v>37</v>
      </c>
      <c r="K3589" t="s">
        <v>591</v>
      </c>
      <c r="L3589" t="s">
        <v>39</v>
      </c>
      <c r="M3589">
        <v>3846600</v>
      </c>
      <c r="N3589">
        <v>0</v>
      </c>
      <c r="O3589">
        <v>3846600</v>
      </c>
      <c r="P3589">
        <v>0</v>
      </c>
      <c r="Q3589" t="s">
        <v>5342</v>
      </c>
      <c r="R3589">
        <v>4020</v>
      </c>
      <c r="S3589" t="s">
        <v>2508</v>
      </c>
      <c r="T3589" t="s">
        <v>593</v>
      </c>
      <c r="U3589" t="s">
        <v>5343</v>
      </c>
      <c r="V3589" t="s">
        <v>5344</v>
      </c>
      <c r="W3589">
        <v>0</v>
      </c>
      <c r="X3589" t="str">
        <f t="shared" si="56"/>
        <v>Funcionamiento</v>
      </c>
    </row>
    <row r="3590" spans="1:24" x14ac:dyDescent="0.25">
      <c r="A3590">
        <v>4020</v>
      </c>
      <c r="B3590">
        <v>44001</v>
      </c>
      <c r="C3590">
        <v>44001.774305555555</v>
      </c>
      <c r="D3590" t="s">
        <v>588</v>
      </c>
      <c r="E3590" t="s">
        <v>589</v>
      </c>
      <c r="F3590">
        <v>22</v>
      </c>
      <c r="G3590" t="s">
        <v>5253</v>
      </c>
      <c r="H3590" t="s">
        <v>178</v>
      </c>
      <c r="I3590" t="s">
        <v>132</v>
      </c>
      <c r="J3590" t="s">
        <v>37</v>
      </c>
      <c r="K3590" t="s">
        <v>591</v>
      </c>
      <c r="L3590" t="s">
        <v>39</v>
      </c>
      <c r="M3590">
        <v>5767700</v>
      </c>
      <c r="N3590">
        <v>0</v>
      </c>
      <c r="O3590">
        <v>5767700</v>
      </c>
      <c r="P3590">
        <v>0</v>
      </c>
      <c r="Q3590" t="s">
        <v>5342</v>
      </c>
      <c r="R3590">
        <v>4020</v>
      </c>
      <c r="S3590" t="s">
        <v>2508</v>
      </c>
      <c r="T3590" t="s">
        <v>593</v>
      </c>
      <c r="U3590" t="s">
        <v>5343</v>
      </c>
      <c r="V3590" t="s">
        <v>5344</v>
      </c>
      <c r="W3590">
        <v>0</v>
      </c>
      <c r="X3590" t="str">
        <f t="shared" si="56"/>
        <v>Funcionamiento</v>
      </c>
    </row>
    <row r="3591" spans="1:24" x14ac:dyDescent="0.25">
      <c r="A3591">
        <v>4120</v>
      </c>
      <c r="B3591">
        <v>44034</v>
      </c>
      <c r="C3591">
        <v>44034.513194444444</v>
      </c>
      <c r="D3591" t="s">
        <v>588</v>
      </c>
      <c r="E3591" t="s">
        <v>589</v>
      </c>
      <c r="F3591">
        <v>22</v>
      </c>
      <c r="G3591" t="s">
        <v>5253</v>
      </c>
      <c r="H3591" t="s">
        <v>168</v>
      </c>
      <c r="I3591" t="s">
        <v>122</v>
      </c>
      <c r="J3591" t="s">
        <v>37</v>
      </c>
      <c r="K3591" t="s">
        <v>591</v>
      </c>
      <c r="L3591" t="s">
        <v>39</v>
      </c>
      <c r="M3591">
        <v>2198860</v>
      </c>
      <c r="N3591">
        <v>0</v>
      </c>
      <c r="O3591">
        <v>2198860</v>
      </c>
      <c r="P3591">
        <v>0</v>
      </c>
      <c r="Q3591" t="s">
        <v>5345</v>
      </c>
      <c r="R3591">
        <v>4120</v>
      </c>
      <c r="S3591" t="s">
        <v>3441</v>
      </c>
      <c r="T3591" t="s">
        <v>593</v>
      </c>
      <c r="U3591" t="s">
        <v>5346</v>
      </c>
      <c r="V3591" t="s">
        <v>5347</v>
      </c>
      <c r="W3591">
        <v>0</v>
      </c>
      <c r="X3591" t="str">
        <f t="shared" si="56"/>
        <v>Funcionamiento</v>
      </c>
    </row>
    <row r="3592" spans="1:24" x14ac:dyDescent="0.25">
      <c r="A3592">
        <v>4120</v>
      </c>
      <c r="B3592">
        <v>44034</v>
      </c>
      <c r="C3592">
        <v>44034.513194444444</v>
      </c>
      <c r="D3592" t="s">
        <v>588</v>
      </c>
      <c r="E3592" t="s">
        <v>589</v>
      </c>
      <c r="F3592">
        <v>22</v>
      </c>
      <c r="G3592" t="s">
        <v>5253</v>
      </c>
      <c r="H3592" t="s">
        <v>171</v>
      </c>
      <c r="I3592" t="s">
        <v>125</v>
      </c>
      <c r="J3592" t="s">
        <v>37</v>
      </c>
      <c r="K3592" t="s">
        <v>591</v>
      </c>
      <c r="L3592" t="s">
        <v>39</v>
      </c>
      <c r="M3592">
        <v>3291178</v>
      </c>
      <c r="N3592">
        <v>0</v>
      </c>
      <c r="O3592">
        <v>3291178</v>
      </c>
      <c r="P3592">
        <v>0</v>
      </c>
      <c r="Q3592" t="s">
        <v>5345</v>
      </c>
      <c r="R3592">
        <v>4120</v>
      </c>
      <c r="S3592" t="s">
        <v>3441</v>
      </c>
      <c r="T3592" t="s">
        <v>593</v>
      </c>
      <c r="U3592" t="s">
        <v>5346</v>
      </c>
      <c r="V3592" t="s">
        <v>5347</v>
      </c>
      <c r="W3592">
        <v>0</v>
      </c>
      <c r="X3592" t="str">
        <f t="shared" si="56"/>
        <v>Funcionamiento</v>
      </c>
    </row>
    <row r="3593" spans="1:24" x14ac:dyDescent="0.25">
      <c r="A3593">
        <v>4120</v>
      </c>
      <c r="B3593">
        <v>44034</v>
      </c>
      <c r="C3593">
        <v>44034.513194444444</v>
      </c>
      <c r="D3593" t="s">
        <v>588</v>
      </c>
      <c r="E3593" t="s">
        <v>589</v>
      </c>
      <c r="F3593">
        <v>22</v>
      </c>
      <c r="G3593" t="s">
        <v>5253</v>
      </c>
      <c r="H3593" t="s">
        <v>563</v>
      </c>
      <c r="I3593" t="s">
        <v>564</v>
      </c>
      <c r="J3593" t="s">
        <v>37</v>
      </c>
      <c r="K3593" t="s">
        <v>591</v>
      </c>
      <c r="L3593" t="s">
        <v>39</v>
      </c>
      <c r="M3593">
        <v>3215902</v>
      </c>
      <c r="N3593">
        <v>0</v>
      </c>
      <c r="O3593">
        <v>3215902</v>
      </c>
      <c r="P3593">
        <v>0</v>
      </c>
      <c r="Q3593" t="s">
        <v>5345</v>
      </c>
      <c r="R3593">
        <v>4120</v>
      </c>
      <c r="S3593" t="s">
        <v>3441</v>
      </c>
      <c r="T3593" t="s">
        <v>593</v>
      </c>
      <c r="U3593" t="s">
        <v>5346</v>
      </c>
      <c r="V3593" t="s">
        <v>5347</v>
      </c>
      <c r="W3593">
        <v>0</v>
      </c>
      <c r="X3593" t="str">
        <f t="shared" si="56"/>
        <v>Funcionamiento</v>
      </c>
    </row>
    <row r="3594" spans="1:24" x14ac:dyDescent="0.25">
      <c r="A3594">
        <v>4120</v>
      </c>
      <c r="B3594">
        <v>44034</v>
      </c>
      <c r="C3594">
        <v>44034.513194444444</v>
      </c>
      <c r="D3594" t="s">
        <v>588</v>
      </c>
      <c r="E3594" t="s">
        <v>589</v>
      </c>
      <c r="F3594">
        <v>22</v>
      </c>
      <c r="G3594" t="s">
        <v>5253</v>
      </c>
      <c r="H3594" t="s">
        <v>180</v>
      </c>
      <c r="I3594" t="s">
        <v>134</v>
      </c>
      <c r="J3594" t="s">
        <v>37</v>
      </c>
      <c r="K3594" t="s">
        <v>591</v>
      </c>
      <c r="L3594" t="s">
        <v>39</v>
      </c>
      <c r="M3594">
        <v>9239088</v>
      </c>
      <c r="N3594">
        <v>11545</v>
      </c>
      <c r="O3594">
        <v>9250633</v>
      </c>
      <c r="P3594">
        <v>0</v>
      </c>
      <c r="Q3594" t="s">
        <v>5345</v>
      </c>
      <c r="R3594">
        <v>4120</v>
      </c>
      <c r="S3594" t="s">
        <v>3441</v>
      </c>
      <c r="T3594" t="s">
        <v>593</v>
      </c>
      <c r="U3594" t="s">
        <v>5346</v>
      </c>
      <c r="V3594" t="s">
        <v>5347</v>
      </c>
      <c r="W3594">
        <v>0</v>
      </c>
      <c r="X3594" t="str">
        <f t="shared" si="56"/>
        <v>Funcionamiento</v>
      </c>
    </row>
    <row r="3595" spans="1:24" x14ac:dyDescent="0.25">
      <c r="A3595">
        <v>4120</v>
      </c>
      <c r="B3595">
        <v>44034</v>
      </c>
      <c r="C3595">
        <v>44034.513194444444</v>
      </c>
      <c r="D3595" t="s">
        <v>588</v>
      </c>
      <c r="E3595" t="s">
        <v>589</v>
      </c>
      <c r="F3595">
        <v>22</v>
      </c>
      <c r="G3595" t="s">
        <v>5253</v>
      </c>
      <c r="H3595" t="s">
        <v>182</v>
      </c>
      <c r="I3595" t="s">
        <v>136</v>
      </c>
      <c r="J3595" t="s">
        <v>37</v>
      </c>
      <c r="K3595" t="s">
        <v>591</v>
      </c>
      <c r="L3595" t="s">
        <v>39</v>
      </c>
      <c r="M3595">
        <v>705207</v>
      </c>
      <c r="N3595">
        <v>0</v>
      </c>
      <c r="O3595">
        <v>705207</v>
      </c>
      <c r="P3595">
        <v>0</v>
      </c>
      <c r="Q3595" t="s">
        <v>5345</v>
      </c>
      <c r="R3595">
        <v>4120</v>
      </c>
      <c r="S3595" t="s">
        <v>3441</v>
      </c>
      <c r="T3595" t="s">
        <v>593</v>
      </c>
      <c r="U3595" t="s">
        <v>5346</v>
      </c>
      <c r="V3595" t="s">
        <v>5347</v>
      </c>
      <c r="W3595">
        <v>0</v>
      </c>
      <c r="X3595" t="str">
        <f t="shared" si="56"/>
        <v>Funcionamiento</v>
      </c>
    </row>
    <row r="3596" spans="1:24" x14ac:dyDescent="0.25">
      <c r="A3596">
        <v>4120</v>
      </c>
      <c r="B3596">
        <v>44034</v>
      </c>
      <c r="C3596">
        <v>44034.513194444444</v>
      </c>
      <c r="D3596" t="s">
        <v>588</v>
      </c>
      <c r="E3596" t="s">
        <v>589</v>
      </c>
      <c r="F3596">
        <v>22</v>
      </c>
      <c r="G3596" t="s">
        <v>5253</v>
      </c>
      <c r="H3596" t="s">
        <v>166</v>
      </c>
      <c r="I3596" t="s">
        <v>120</v>
      </c>
      <c r="J3596" t="s">
        <v>37</v>
      </c>
      <c r="K3596" t="s">
        <v>591</v>
      </c>
      <c r="L3596" t="s">
        <v>39</v>
      </c>
      <c r="M3596">
        <v>74791197</v>
      </c>
      <c r="N3596">
        <v>-22839</v>
      </c>
      <c r="O3596">
        <v>74768358</v>
      </c>
      <c r="P3596">
        <v>0</v>
      </c>
      <c r="Q3596" t="s">
        <v>5345</v>
      </c>
      <c r="R3596">
        <v>4120</v>
      </c>
      <c r="S3596" t="s">
        <v>3441</v>
      </c>
      <c r="T3596" t="s">
        <v>593</v>
      </c>
      <c r="U3596" t="s">
        <v>5346</v>
      </c>
      <c r="V3596" t="s">
        <v>5347</v>
      </c>
      <c r="W3596">
        <v>0</v>
      </c>
      <c r="X3596" t="str">
        <f t="shared" si="56"/>
        <v>Funcionamiento</v>
      </c>
    </row>
    <row r="3597" spans="1:24" x14ac:dyDescent="0.25">
      <c r="A3597">
        <v>4120</v>
      </c>
      <c r="B3597">
        <v>44034</v>
      </c>
      <c r="C3597">
        <v>44034.513194444444</v>
      </c>
      <c r="D3597" t="s">
        <v>588</v>
      </c>
      <c r="E3597" t="s">
        <v>589</v>
      </c>
      <c r="F3597">
        <v>22</v>
      </c>
      <c r="G3597" t="s">
        <v>5253</v>
      </c>
      <c r="H3597" t="s">
        <v>173</v>
      </c>
      <c r="I3597" t="s">
        <v>127</v>
      </c>
      <c r="J3597" t="s">
        <v>37</v>
      </c>
      <c r="K3597" t="s">
        <v>591</v>
      </c>
      <c r="L3597" t="s">
        <v>39</v>
      </c>
      <c r="M3597">
        <v>8123513</v>
      </c>
      <c r="N3597">
        <v>11294</v>
      </c>
      <c r="O3597">
        <v>8134807</v>
      </c>
      <c r="P3597">
        <v>0</v>
      </c>
      <c r="Q3597" t="s">
        <v>5345</v>
      </c>
      <c r="R3597">
        <v>4120</v>
      </c>
      <c r="S3597" t="s">
        <v>3441</v>
      </c>
      <c r="T3597" t="s">
        <v>593</v>
      </c>
      <c r="U3597" t="s">
        <v>5346</v>
      </c>
      <c r="V3597" t="s">
        <v>5347</v>
      </c>
      <c r="W3597">
        <v>0</v>
      </c>
      <c r="X3597" t="str">
        <f t="shared" si="56"/>
        <v>Funcionamiento</v>
      </c>
    </row>
    <row r="3598" spans="1:24" x14ac:dyDescent="0.25">
      <c r="A3598">
        <v>4220</v>
      </c>
      <c r="B3598">
        <v>44034</v>
      </c>
      <c r="C3598">
        <v>44034.517361111109</v>
      </c>
      <c r="D3598" t="s">
        <v>588</v>
      </c>
      <c r="E3598" t="s">
        <v>589</v>
      </c>
      <c r="F3598">
        <v>22</v>
      </c>
      <c r="G3598" t="s">
        <v>5253</v>
      </c>
      <c r="H3598" t="s">
        <v>174</v>
      </c>
      <c r="I3598" t="s">
        <v>128</v>
      </c>
      <c r="J3598" t="s">
        <v>37</v>
      </c>
      <c r="K3598" t="s">
        <v>591</v>
      </c>
      <c r="L3598" t="s">
        <v>39</v>
      </c>
      <c r="M3598">
        <v>10256900</v>
      </c>
      <c r="N3598">
        <v>0</v>
      </c>
      <c r="O3598">
        <v>10256900</v>
      </c>
      <c r="P3598">
        <v>0</v>
      </c>
      <c r="Q3598" t="s">
        <v>5348</v>
      </c>
      <c r="R3598">
        <v>4220</v>
      </c>
      <c r="S3598" t="s">
        <v>3554</v>
      </c>
      <c r="T3598" t="s">
        <v>593</v>
      </c>
      <c r="U3598" t="s">
        <v>5349</v>
      </c>
      <c r="V3598" t="s">
        <v>5350</v>
      </c>
      <c r="W3598">
        <v>0</v>
      </c>
      <c r="X3598" t="str">
        <f t="shared" si="56"/>
        <v>Funcionamiento</v>
      </c>
    </row>
    <row r="3599" spans="1:24" x14ac:dyDescent="0.25">
      <c r="A3599">
        <v>4220</v>
      </c>
      <c r="B3599">
        <v>44034</v>
      </c>
      <c r="C3599">
        <v>44034.517361111109</v>
      </c>
      <c r="D3599" t="s">
        <v>588</v>
      </c>
      <c r="E3599" t="s">
        <v>589</v>
      </c>
      <c r="F3599">
        <v>22</v>
      </c>
      <c r="G3599" t="s">
        <v>5253</v>
      </c>
      <c r="H3599" t="s">
        <v>178</v>
      </c>
      <c r="I3599" t="s">
        <v>132</v>
      </c>
      <c r="J3599" t="s">
        <v>37</v>
      </c>
      <c r="K3599" t="s">
        <v>591</v>
      </c>
      <c r="L3599" t="s">
        <v>39</v>
      </c>
      <c r="M3599">
        <v>2972700</v>
      </c>
      <c r="N3599">
        <v>0</v>
      </c>
      <c r="O3599">
        <v>2972700</v>
      </c>
      <c r="P3599">
        <v>0</v>
      </c>
      <c r="Q3599" t="s">
        <v>5348</v>
      </c>
      <c r="R3599">
        <v>4220</v>
      </c>
      <c r="S3599" t="s">
        <v>3554</v>
      </c>
      <c r="T3599" t="s">
        <v>593</v>
      </c>
      <c r="U3599" t="s">
        <v>5349</v>
      </c>
      <c r="V3599" t="s">
        <v>5350</v>
      </c>
      <c r="W3599">
        <v>0</v>
      </c>
      <c r="X3599" t="str">
        <f t="shared" si="56"/>
        <v>Funcionamiento</v>
      </c>
    </row>
    <row r="3600" spans="1:24" x14ac:dyDescent="0.25">
      <c r="A3600">
        <v>4220</v>
      </c>
      <c r="B3600">
        <v>44034</v>
      </c>
      <c r="C3600">
        <v>44034.517361111109</v>
      </c>
      <c r="D3600" t="s">
        <v>588</v>
      </c>
      <c r="E3600" t="s">
        <v>589</v>
      </c>
      <c r="F3600">
        <v>22</v>
      </c>
      <c r="G3600" t="s">
        <v>5253</v>
      </c>
      <c r="H3600" t="s">
        <v>179</v>
      </c>
      <c r="I3600" t="s">
        <v>133</v>
      </c>
      <c r="J3600" t="s">
        <v>37</v>
      </c>
      <c r="K3600" t="s">
        <v>591</v>
      </c>
      <c r="L3600" t="s">
        <v>39</v>
      </c>
      <c r="M3600">
        <v>1981700</v>
      </c>
      <c r="N3600">
        <v>0</v>
      </c>
      <c r="O3600">
        <v>1981700</v>
      </c>
      <c r="P3600">
        <v>0</v>
      </c>
      <c r="Q3600" t="s">
        <v>5348</v>
      </c>
      <c r="R3600">
        <v>4220</v>
      </c>
      <c r="S3600" t="s">
        <v>3554</v>
      </c>
      <c r="T3600" t="s">
        <v>593</v>
      </c>
      <c r="U3600" t="s">
        <v>5349</v>
      </c>
      <c r="V3600" t="s">
        <v>5350</v>
      </c>
      <c r="W3600">
        <v>0</v>
      </c>
      <c r="X3600" t="str">
        <f t="shared" si="56"/>
        <v>Funcionamiento</v>
      </c>
    </row>
    <row r="3601" spans="1:24" x14ac:dyDescent="0.25">
      <c r="A3601">
        <v>4220</v>
      </c>
      <c r="B3601">
        <v>44034</v>
      </c>
      <c r="C3601">
        <v>44034.517361111109</v>
      </c>
      <c r="D3601" t="s">
        <v>588</v>
      </c>
      <c r="E3601" t="s">
        <v>589</v>
      </c>
      <c r="F3601">
        <v>22</v>
      </c>
      <c r="G3601" t="s">
        <v>5253</v>
      </c>
      <c r="H3601" t="s">
        <v>175</v>
      </c>
      <c r="I3601" t="s">
        <v>129</v>
      </c>
      <c r="J3601" t="s">
        <v>37</v>
      </c>
      <c r="K3601" t="s">
        <v>591</v>
      </c>
      <c r="L3601" t="s">
        <v>39</v>
      </c>
      <c r="M3601">
        <v>7266200</v>
      </c>
      <c r="N3601">
        <v>0</v>
      </c>
      <c r="O3601">
        <v>7266200</v>
      </c>
      <c r="P3601">
        <v>0</v>
      </c>
      <c r="Q3601" t="s">
        <v>5348</v>
      </c>
      <c r="R3601">
        <v>4220</v>
      </c>
      <c r="S3601" t="s">
        <v>3554</v>
      </c>
      <c r="T3601" t="s">
        <v>593</v>
      </c>
      <c r="U3601" t="s">
        <v>5349</v>
      </c>
      <c r="V3601" t="s">
        <v>5350</v>
      </c>
      <c r="W3601">
        <v>0</v>
      </c>
      <c r="X3601" t="str">
        <f t="shared" si="56"/>
        <v>Funcionamiento</v>
      </c>
    </row>
    <row r="3602" spans="1:24" x14ac:dyDescent="0.25">
      <c r="A3602">
        <v>4220</v>
      </c>
      <c r="B3602">
        <v>44034</v>
      </c>
      <c r="C3602">
        <v>44034.517361111109</v>
      </c>
      <c r="D3602" t="s">
        <v>588</v>
      </c>
      <c r="E3602" t="s">
        <v>589</v>
      </c>
      <c r="F3602">
        <v>22</v>
      </c>
      <c r="G3602" t="s">
        <v>5253</v>
      </c>
      <c r="H3602" t="s">
        <v>176</v>
      </c>
      <c r="I3602" t="s">
        <v>130</v>
      </c>
      <c r="J3602" t="s">
        <v>37</v>
      </c>
      <c r="K3602" t="s">
        <v>591</v>
      </c>
      <c r="L3602" t="s">
        <v>39</v>
      </c>
      <c r="M3602">
        <v>3961700</v>
      </c>
      <c r="N3602">
        <v>0</v>
      </c>
      <c r="O3602">
        <v>3961700</v>
      </c>
      <c r="P3602">
        <v>0</v>
      </c>
      <c r="Q3602" t="s">
        <v>5348</v>
      </c>
      <c r="R3602">
        <v>4220</v>
      </c>
      <c r="S3602" t="s">
        <v>3554</v>
      </c>
      <c r="T3602" t="s">
        <v>593</v>
      </c>
      <c r="U3602" t="s">
        <v>5349</v>
      </c>
      <c r="V3602" t="s">
        <v>5350</v>
      </c>
      <c r="W3602">
        <v>0</v>
      </c>
      <c r="X3602" t="str">
        <f t="shared" si="56"/>
        <v>Funcionamiento</v>
      </c>
    </row>
    <row r="3603" spans="1:24" x14ac:dyDescent="0.25">
      <c r="A3603">
        <v>4220</v>
      </c>
      <c r="B3603">
        <v>44034</v>
      </c>
      <c r="C3603">
        <v>44034.517361111109</v>
      </c>
      <c r="D3603" t="s">
        <v>588</v>
      </c>
      <c r="E3603" t="s">
        <v>589</v>
      </c>
      <c r="F3603">
        <v>22</v>
      </c>
      <c r="G3603" t="s">
        <v>5253</v>
      </c>
      <c r="H3603" t="s">
        <v>177</v>
      </c>
      <c r="I3603" t="s">
        <v>131</v>
      </c>
      <c r="J3603" t="s">
        <v>37</v>
      </c>
      <c r="K3603" t="s">
        <v>591</v>
      </c>
      <c r="L3603" t="s">
        <v>39</v>
      </c>
      <c r="M3603">
        <v>1186400</v>
      </c>
      <c r="N3603">
        <v>0</v>
      </c>
      <c r="O3603">
        <v>1186400</v>
      </c>
      <c r="P3603">
        <v>0</v>
      </c>
      <c r="Q3603" t="s">
        <v>5348</v>
      </c>
      <c r="R3603">
        <v>4220</v>
      </c>
      <c r="S3603" t="s">
        <v>3554</v>
      </c>
      <c r="T3603" t="s">
        <v>593</v>
      </c>
      <c r="U3603" t="s">
        <v>5349</v>
      </c>
      <c r="V3603" t="s">
        <v>5350</v>
      </c>
      <c r="W3603">
        <v>0</v>
      </c>
      <c r="X3603" t="str">
        <f t="shared" si="56"/>
        <v>Funcionamiento</v>
      </c>
    </row>
    <row r="3604" spans="1:24" x14ac:dyDescent="0.25">
      <c r="A3604">
        <v>4320</v>
      </c>
      <c r="B3604">
        <v>44036</v>
      </c>
      <c r="C3604">
        <v>44036.402083333334</v>
      </c>
      <c r="D3604" t="s">
        <v>588</v>
      </c>
      <c r="E3604" t="s">
        <v>607</v>
      </c>
      <c r="F3604">
        <v>510</v>
      </c>
      <c r="G3604" t="s">
        <v>713</v>
      </c>
      <c r="H3604" t="s">
        <v>200</v>
      </c>
      <c r="I3604" t="s">
        <v>159</v>
      </c>
      <c r="J3604" t="s">
        <v>48</v>
      </c>
      <c r="K3604" t="s">
        <v>601</v>
      </c>
      <c r="L3604" t="s">
        <v>39</v>
      </c>
      <c r="M3604">
        <v>3000000</v>
      </c>
      <c r="N3604">
        <v>0</v>
      </c>
      <c r="O3604">
        <v>3000000</v>
      </c>
      <c r="P3604">
        <v>3000000</v>
      </c>
      <c r="Q3604" t="s">
        <v>5351</v>
      </c>
      <c r="R3604">
        <v>4320</v>
      </c>
      <c r="S3604" t="s">
        <v>593</v>
      </c>
      <c r="T3604" t="s">
        <v>593</v>
      </c>
      <c r="U3604" t="s">
        <v>593</v>
      </c>
      <c r="V3604" t="s">
        <v>593</v>
      </c>
      <c r="W3604">
        <v>0</v>
      </c>
      <c r="X3604" t="str">
        <f t="shared" si="56"/>
        <v>Inversión</v>
      </c>
    </row>
    <row r="3605" spans="1:24" x14ac:dyDescent="0.25">
      <c r="A3605">
        <v>4420</v>
      </c>
      <c r="B3605">
        <v>44036</v>
      </c>
      <c r="C3605">
        <v>44036.405555555553</v>
      </c>
      <c r="D3605" t="s">
        <v>588</v>
      </c>
      <c r="E3605" t="s">
        <v>607</v>
      </c>
      <c r="F3605">
        <v>510</v>
      </c>
      <c r="G3605" t="s">
        <v>713</v>
      </c>
      <c r="H3605" t="s">
        <v>200</v>
      </c>
      <c r="I3605" t="s">
        <v>159</v>
      </c>
      <c r="J3605" t="s">
        <v>48</v>
      </c>
      <c r="K3605" t="s">
        <v>601</v>
      </c>
      <c r="L3605" t="s">
        <v>39</v>
      </c>
      <c r="M3605">
        <v>3000000</v>
      </c>
      <c r="N3605">
        <v>0</v>
      </c>
      <c r="O3605">
        <v>3000000</v>
      </c>
      <c r="P3605">
        <v>3000000</v>
      </c>
      <c r="Q3605" t="s">
        <v>5352</v>
      </c>
      <c r="R3605">
        <v>4420</v>
      </c>
      <c r="S3605" t="s">
        <v>593</v>
      </c>
      <c r="T3605" t="s">
        <v>593</v>
      </c>
      <c r="U3605" t="s">
        <v>593</v>
      </c>
      <c r="V3605" t="s">
        <v>593</v>
      </c>
      <c r="W3605">
        <v>0</v>
      </c>
      <c r="X3605" t="str">
        <f t="shared" si="56"/>
        <v>Inversión</v>
      </c>
    </row>
  </sheetData>
  <autoFilter ref="A1:X812" xr:uid="{61940606-20A1-4C2E-99F4-24F7B0BF8D0C}"/>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A28"/>
  <sheetViews>
    <sheetView showGridLines="0" showRowColHeaders="0" tabSelected="1" zoomScale="90" zoomScaleNormal="90" workbookViewId="0"/>
  </sheetViews>
  <sheetFormatPr baseColWidth="10" defaultColWidth="11" defaultRowHeight="15.75" zeroHeight="1" x14ac:dyDescent="0.25"/>
  <cols>
    <col min="1" max="16" width="11" customWidth="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sheetData>
  <sheetProtection algorithmName="SHA-512" hashValue="ngGmFeZr5jF3+2XGGDxGhPE3z2zQvKvYt/s2RSjFnj/L9MzbvDsfH0/lQTdYOOB/oX7R71XsmYquqscK8/j3aw==" saltValue="Q8J5lpkXrMI2wUA4SW7Y0w=="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R53"/>
  <sheetViews>
    <sheetView showGridLines="0" zoomScale="80" zoomScaleNormal="80" workbookViewId="0">
      <selection activeCell="R15" sqref="R15"/>
    </sheetView>
  </sheetViews>
  <sheetFormatPr baseColWidth="10" defaultColWidth="0" defaultRowHeight="15.75" zeroHeight="1" x14ac:dyDescent="0.25"/>
  <cols>
    <col min="1" max="18" width="11" customWidth="1"/>
    <col min="19" max="16384" width="11"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1:18" x14ac:dyDescent="0.25"/>
    <row r="34" spans="1:18" x14ac:dyDescent="0.25"/>
    <row r="35" spans="1:18" x14ac:dyDescent="0.25"/>
    <row r="36" spans="1:18" x14ac:dyDescent="0.25"/>
    <row r="37" spans="1:18" x14ac:dyDescent="0.25"/>
    <row r="38" spans="1:18" x14ac:dyDescent="0.25"/>
    <row r="39" spans="1:18" x14ac:dyDescent="0.25"/>
    <row r="40" spans="1:18" x14ac:dyDescent="0.25"/>
    <row r="41" spans="1:18" x14ac:dyDescent="0.25"/>
    <row r="42" spans="1:18" x14ac:dyDescent="0.25"/>
    <row r="43" spans="1:18" x14ac:dyDescent="0.25"/>
    <row r="44" spans="1:18" x14ac:dyDescent="0.25"/>
    <row r="45" spans="1:18" x14ac:dyDescent="0.25"/>
    <row r="46" spans="1:18" x14ac:dyDescent="0.25">
      <c r="A46" s="101" t="s">
        <v>99</v>
      </c>
      <c r="B46" s="101"/>
      <c r="C46" s="101"/>
      <c r="D46" s="101"/>
      <c r="E46" s="101"/>
      <c r="F46" s="101"/>
      <c r="G46" s="101"/>
      <c r="H46" s="101"/>
      <c r="I46" s="101"/>
      <c r="J46" s="101"/>
      <c r="K46" s="101"/>
      <c r="L46" s="101"/>
      <c r="M46" s="101"/>
      <c r="N46" s="101"/>
      <c r="O46" s="101"/>
      <c r="P46" s="101"/>
      <c r="Q46" s="101"/>
      <c r="R46" s="101"/>
    </row>
    <row r="47" spans="1:18" ht="0.95" customHeight="1" x14ac:dyDescent="0.25">
      <c r="C47" t="s">
        <v>112</v>
      </c>
      <c r="D47" t="s">
        <v>113</v>
      </c>
      <c r="E47" t="s">
        <v>114</v>
      </c>
    </row>
    <row r="48" spans="1:18" ht="0.95" customHeight="1" x14ac:dyDescent="0.25">
      <c r="B48" s="4">
        <f>GETPIVOTDATA("Apropiación vigente",Validaciones!$A$1)</f>
        <v>232633415428</v>
      </c>
      <c r="C48" s="4">
        <f>GETPIVOTDATA("Apropiación bloqueada",Validaciones!$A$1)</f>
        <v>18637000000</v>
      </c>
      <c r="D48" s="4">
        <f>GETPIVOTDATA("CDP ",Validaciones!$A$1)</f>
        <v>78707724412.019989</v>
      </c>
      <c r="E48" s="4">
        <f>GETPIVOTDATA("Apropiación disponible",Validaciones!$A$1)</f>
        <v>135288691015.98</v>
      </c>
      <c r="F48" s="4">
        <f>GETPIVOTDATA("Compromisos",Validaciones!$A$1)</f>
        <v>62580888301.129997</v>
      </c>
      <c r="G48" s="4">
        <f>GETPIVOTDATA("CDP por registrar",Validaciones!$A$1)</f>
        <v>16126836110.889992</v>
      </c>
      <c r="H48" s="4">
        <f>GETPIVOTDATA("Obligaciones",Validaciones!$A$1)</f>
        <v>36005582369.43</v>
      </c>
      <c r="I48" s="4">
        <f>GETPIVOTDATA("Pagos ",Validaciones!$A$1)</f>
        <v>35539149305.830002</v>
      </c>
    </row>
    <row r="49" spans="2:6" ht="0.95" customHeight="1" x14ac:dyDescent="0.25">
      <c r="C49" t="s">
        <v>93</v>
      </c>
      <c r="D49" t="s">
        <v>94</v>
      </c>
    </row>
    <row r="50" spans="2:6" ht="0.95" customHeight="1" x14ac:dyDescent="0.25">
      <c r="B50" s="11" t="s">
        <v>95</v>
      </c>
      <c r="C50" s="12">
        <f>1-D50</f>
        <v>0.66166629902581642</v>
      </c>
      <c r="D50" s="12">
        <f>IFERROR(D48/B48,0)</f>
        <v>0.33833370097418364</v>
      </c>
      <c r="E50" s="13"/>
      <c r="F50" s="12">
        <f>C48/B48</f>
        <v>8.0113168461682788E-2</v>
      </c>
    </row>
    <row r="51" spans="2:6" ht="0.95" customHeight="1" x14ac:dyDescent="0.25">
      <c r="B51" s="11" t="s">
        <v>96</v>
      </c>
      <c r="C51" s="12">
        <f t="shared" ref="C51:C53" si="0">1-D51</f>
        <v>0.73098925540858606</v>
      </c>
      <c r="D51" s="12">
        <f>IFERROR(F48/B48,0)</f>
        <v>0.26901074459141394</v>
      </c>
      <c r="E51" s="13"/>
      <c r="F51" s="12">
        <f>D48/B48</f>
        <v>0.33833370097418364</v>
      </c>
    </row>
    <row r="52" spans="2:6" ht="0.95" customHeight="1" x14ac:dyDescent="0.25">
      <c r="B52" s="11" t="s">
        <v>97</v>
      </c>
      <c r="C52" s="12">
        <f t="shared" si="0"/>
        <v>0.84522609401067006</v>
      </c>
      <c r="D52" s="12">
        <f>IFERROR(H48/B48,0)</f>
        <v>0.15477390598932991</v>
      </c>
      <c r="E52" s="13"/>
      <c r="F52" s="12">
        <f>E48/B48</f>
        <v>0.58155313056413349</v>
      </c>
    </row>
    <row r="53" spans="2:6" ht="0.95" customHeight="1" x14ac:dyDescent="0.25">
      <c r="B53" s="11" t="s">
        <v>98</v>
      </c>
      <c r="C53" s="12">
        <f t="shared" si="0"/>
        <v>0.84723110718877204</v>
      </c>
      <c r="D53" s="12">
        <f>IFERROR(I48/B48,0)</f>
        <v>0.15276889281122799</v>
      </c>
      <c r="E53" s="13"/>
      <c r="F53" s="13"/>
    </row>
  </sheetData>
  <mergeCells count="1">
    <mergeCell ref="A46:R46"/>
  </mergeCell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Validaciones</vt:lpstr>
      <vt:lpstr>archivo_ejec</vt:lpstr>
      <vt:lpstr>Archivo_terri</vt:lpstr>
      <vt:lpstr>Archivo_prd</vt:lpstr>
      <vt:lpstr>archivo_reserva</vt:lpstr>
      <vt:lpstr>archivo_PAA</vt:lpstr>
      <vt:lpstr>archivo_CDP</vt:lpstr>
      <vt:lpstr>Inicio</vt:lpstr>
      <vt:lpstr>Proyectos</vt:lpstr>
      <vt:lpstr>Territoriales</vt:lpstr>
      <vt:lpstr>Productos</vt:lpstr>
      <vt:lpstr>Reservas</vt:lpstr>
      <vt:lpstr>CDP</vt:lpstr>
      <vt:lpstr>Metas G&amp;P</vt:lpstr>
      <vt:lpstr>Metas PDN</vt:lpstr>
      <vt:lpstr>PAA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Rodriguez</dc:creator>
  <cp:lastModifiedBy>Daniel Fernando Gallego Moreno</cp:lastModifiedBy>
  <dcterms:created xsi:type="dcterms:W3CDTF">2020-04-21T15:43:09Z</dcterms:created>
  <dcterms:modified xsi:type="dcterms:W3CDTF">2020-09-27T23:44:58Z</dcterms:modified>
</cp:coreProperties>
</file>